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827"/>
  <workbookPr codeName="ThisWorkbook"/>
  <mc:AlternateContent xmlns:mc="http://schemas.openxmlformats.org/markup-compatibility/2006">
    <mc:Choice Requires="x15">
      <x15ac:absPath xmlns:x15ac="http://schemas.microsoft.com/office/spreadsheetml/2010/11/ac" url="\\nas360\proizvodnja\NAROČILA 2023\PLASTIC FANTASTIC\PF stock order - bivša Walltopia\"/>
    </mc:Choice>
  </mc:AlternateContent>
  <xr:revisionPtr revIDLastSave="0" documentId="13_ncr:1_{F6AFB327-92FB-4A4D-A1ED-F59F98B5EC0E}" xr6:coauthVersionLast="47" xr6:coauthVersionMax="47" xr10:uidLastSave="{00000000-0000-0000-0000-000000000000}"/>
  <workbookProtection workbookAlgorithmName="SHA-512" workbookHashValue="4bRl4PcqFS6e5vHgCnkgvwQA2cEG6E0FMA+DgxZ52nWckC2OkvVgKsNl+LHSdBouqVBJKEy0/QjHX+2vArOJRg==" workbookSaltValue="mHz7X9HcKkC2z1PShsaLfg==" workbookSpinCount="100000" lockStructure="1"/>
  <bookViews>
    <workbookView xWindow="-120" yWindow="-120" windowWidth="29040" windowHeight="15720" tabRatio="819" activeTab="2" xr2:uid="{00000000-000D-0000-FFFF-FFFF00000000}"/>
  </bookViews>
  <sheets>
    <sheet name="Summary of order" sheetId="12" r:id="rId1"/>
    <sheet name="360 SPECIAL EDITION" sheetId="32" r:id="rId2"/>
    <sheet name="360 GRP " sheetId="5" r:id="rId3"/>
    <sheet name="360 PU " sheetId="1" r:id="rId4"/>
    <sheet name="360 home walls" sheetId="20" r:id="rId5"/>
    <sheet name="360 hangboards" sheetId="17" r:id="rId6"/>
    <sheet name="360 accessories" sheetId="8" r:id="rId7"/>
    <sheet name="PRODUCTION LIST SPECIAL EDITION" sheetId="33" state="hidden" r:id="rId8"/>
    <sheet name="PACKING LIST SPECIAL EDITION" sheetId="34" state="hidden" r:id="rId9"/>
    <sheet name="PRODUCTION LIST GRP VOLUMES" sheetId="7" state="hidden" r:id="rId10"/>
    <sheet name="PAKIRANJE " sheetId="29" state="hidden" r:id="rId11"/>
    <sheet name="PROD.LIST HANGBOARDS" sheetId="18" state="hidden" r:id="rId12"/>
    <sheet name="PROD.LIST HOME WALL" sheetId="21" state="hidden" r:id="rId13"/>
    <sheet name="PACK.LIST ACCESSORIES" sheetId="23" state="hidden" r:id="rId14"/>
    <sheet name="PACKING LIST GRP VOLUMES" sheetId="14" state="hidden" r:id="rId15"/>
    <sheet name="Uvoz za Vasco" sheetId="28" state="hidden" r:id="rId16"/>
    <sheet name="PROD.LIST PU HOLDS" sheetId="2" state="hidden" r:id="rId17"/>
    <sheet name="PACKING LIST PU HOLDS" sheetId="15" state="hidden" r:id="rId18"/>
    <sheet name="PACKING LIST HANGBOARDS" sheetId="19" state="hidden" r:id="rId19"/>
    <sheet name="PACK.LIST HOME WALL" sheetId="22" state="hidden" r:id="rId20"/>
    <sheet name="sum vol" sheetId="10" state="hidden" r:id="rId21"/>
    <sheet name="sum grif" sheetId="11" state="hidden" r:id="rId22"/>
  </sheets>
  <externalReferences>
    <externalReference r:id="rId23"/>
  </externalReferences>
  <definedNames>
    <definedName name="_xlnm._FilterDatabase" localSheetId="6" hidden="1">'360 accessories'!$C$5:$M$22</definedName>
    <definedName name="_xlnm._FilterDatabase" localSheetId="2" hidden="1">'360 GRP '!$AD$9:$AE$244</definedName>
    <definedName name="_xlnm._FilterDatabase" localSheetId="4" hidden="1">'360 home walls'!$C$8:$O$16</definedName>
    <definedName name="_xlnm._FilterDatabase" localSheetId="3" hidden="1">'360 PU '!$V$10:$W$161</definedName>
    <definedName name="_xlnm._FilterDatabase" localSheetId="1" hidden="1">'360 SPECIAL EDITION'!$Q$10:$R$33</definedName>
    <definedName name="_xlnm._FilterDatabase" localSheetId="13" hidden="1">'PACK.LIST ACCESSORIES'!$F$4:$F$14</definedName>
    <definedName name="_xlnm._FilterDatabase" localSheetId="19" hidden="1">'PACK.LIST HOME WALL'!$C$3:$C$11</definedName>
    <definedName name="_xlnm._FilterDatabase" localSheetId="14" hidden="1">'PACKING LIST GRP VOLUMES'!$R$2:$R$238</definedName>
    <definedName name="_xlnm._FilterDatabase" localSheetId="18" hidden="1">'PACKING LIST HANGBOARDS'!$K$3:$K$12</definedName>
    <definedName name="_xlnm._FilterDatabase" localSheetId="17" hidden="1">'PACKING LIST PU HOLDS'!$L$2:$L$151</definedName>
    <definedName name="_xlnm._FilterDatabase" localSheetId="8" hidden="1">'PACKING LIST SPECIAL EDITION'!$P$2:$P$26</definedName>
    <definedName name="_xlnm._FilterDatabase" localSheetId="11" hidden="1">'PROD.LIST HANGBOARDS'!$T$2:$T$10</definedName>
    <definedName name="_xlnm._FilterDatabase" localSheetId="12" hidden="1">'PROD.LIST HOME WALL'!$G$4:$G$12</definedName>
    <definedName name="_xlnm._FilterDatabase" localSheetId="16" hidden="1">'PROD.LIST PU HOLDS'!$W$3:$W$153</definedName>
    <definedName name="_xlnm._FilterDatabase" localSheetId="9" hidden="1">'PRODUCTION LIST GRP VOLUMES'!$R$5:$S$307</definedName>
    <definedName name="_xlnm._FilterDatabase" localSheetId="7" hidden="1">'PRODUCTION LIST SPECIAL EDITION'!$F$5:$G$26</definedName>
    <definedName name="_xlnm._FilterDatabase" localSheetId="15" hidden="1">'Uvoz za Vasco'!$A$9:$N$5081</definedName>
    <definedName name="_xlnm.Print_Area" localSheetId="14">'PACKING LIST GRP VOLUMES'!$A$1:$R$239</definedName>
    <definedName name="_xlnm.Print_Area" localSheetId="17">'PACKING LIST PU HOLDS'!$A$1:$N$154</definedName>
    <definedName name="_xlnm.Print_Area" localSheetId="8">'PACKING LIST SPECIAL EDITION'!$A$1:$P$27</definedName>
    <definedName name="_xlnm.Print_Area" localSheetId="10">'PAKIRANJE '!$A$1:$L$33</definedName>
    <definedName name="_xlnm.Print_Area" localSheetId="9">'PRODUCTION LIST GRP VOLUMES'!$A$1:$T$307</definedName>
    <definedName name="_xlnm.Print_Area" localSheetId="7">'PRODUCTION LIST SPECIAL EDITION'!$A$1:$H$26</definedName>
    <definedName name="_xlnm.Print_Titles" localSheetId="14">'PACKING LIST GRP VOLUMES'!$2:$2</definedName>
    <definedName name="_xlnm.Print_Titles" localSheetId="17">'PACKING LIST PU HOLDS'!$2:$2</definedName>
    <definedName name="_xlnm.Print_Titles" localSheetId="8">'PACKING LIST SPECIAL EDITION'!$2:$2</definedName>
    <definedName name="_xlnm.Print_Titles" localSheetId="11">'PROD.LIST HANGBOARDS'!$3:$5</definedName>
    <definedName name="_xlnm.Print_Titles" localSheetId="16">'PROD.LIST PU HOLDS'!$2:$3</definedName>
    <definedName name="_xlnm.Print_Titles" localSheetId="9">'PRODUCTION LIST GRP VOLUMES'!$3:$5</definedName>
    <definedName name="_xlnm.Print_Titles" localSheetId="7">'PRODUCTION LIST SPECIAL EDITION'!$3:$5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291" i="11" l="1"/>
  <c r="I291" i="11"/>
  <c r="H291" i="11"/>
  <c r="G291" i="11"/>
  <c r="F291" i="11"/>
  <c r="E291" i="11"/>
  <c r="D291" i="11"/>
  <c r="C291" i="11"/>
  <c r="J290" i="11"/>
  <c r="I290" i="11"/>
  <c r="H290" i="11"/>
  <c r="G290" i="11"/>
  <c r="F290" i="11"/>
  <c r="E290" i="11"/>
  <c r="D290" i="11"/>
  <c r="C290" i="11"/>
  <c r="J289" i="11"/>
  <c r="I289" i="11"/>
  <c r="H289" i="11"/>
  <c r="G289" i="11"/>
  <c r="F289" i="11"/>
  <c r="E289" i="11"/>
  <c r="D289" i="11"/>
  <c r="C289" i="11"/>
  <c r="J288" i="11"/>
  <c r="I288" i="11"/>
  <c r="H288" i="11"/>
  <c r="G288" i="11"/>
  <c r="F288" i="11"/>
  <c r="E288" i="11"/>
  <c r="D288" i="11"/>
  <c r="C288" i="11"/>
  <c r="J287" i="11"/>
  <c r="I287" i="11"/>
  <c r="H287" i="11"/>
  <c r="G287" i="11"/>
  <c r="F287" i="11"/>
  <c r="E287" i="11"/>
  <c r="D287" i="11"/>
  <c r="C287" i="11"/>
  <c r="J286" i="11"/>
  <c r="I286" i="11"/>
  <c r="H286" i="11"/>
  <c r="G286" i="11"/>
  <c r="F286" i="11"/>
  <c r="E286" i="11"/>
  <c r="D286" i="11"/>
  <c r="C286" i="11"/>
  <c r="J285" i="11"/>
  <c r="I285" i="11"/>
  <c r="H285" i="11"/>
  <c r="G285" i="11"/>
  <c r="F285" i="11"/>
  <c r="E285" i="11"/>
  <c r="D285" i="11"/>
  <c r="C285" i="11"/>
  <c r="J284" i="11"/>
  <c r="I284" i="11"/>
  <c r="H284" i="11"/>
  <c r="G284" i="11"/>
  <c r="F284" i="11"/>
  <c r="E284" i="11"/>
  <c r="D284" i="11"/>
  <c r="C284" i="11"/>
  <c r="J283" i="11"/>
  <c r="I283" i="11"/>
  <c r="H283" i="11"/>
  <c r="G283" i="11"/>
  <c r="F283" i="11"/>
  <c r="E283" i="11"/>
  <c r="D283" i="11"/>
  <c r="C283" i="11"/>
  <c r="J282" i="11"/>
  <c r="I282" i="11"/>
  <c r="H282" i="11"/>
  <c r="G282" i="11"/>
  <c r="F282" i="11"/>
  <c r="E282" i="11"/>
  <c r="D282" i="11"/>
  <c r="C282" i="11"/>
  <c r="J281" i="11"/>
  <c r="I281" i="11"/>
  <c r="H281" i="11"/>
  <c r="G281" i="11"/>
  <c r="F281" i="11"/>
  <c r="E281" i="11"/>
  <c r="D281" i="11"/>
  <c r="C281" i="11"/>
  <c r="J280" i="11"/>
  <c r="I280" i="11"/>
  <c r="H280" i="11"/>
  <c r="G280" i="11"/>
  <c r="F280" i="11"/>
  <c r="E280" i="11"/>
  <c r="D280" i="11"/>
  <c r="C280" i="11"/>
  <c r="J279" i="11"/>
  <c r="I279" i="11"/>
  <c r="H279" i="11"/>
  <c r="G279" i="11"/>
  <c r="F279" i="11"/>
  <c r="E279" i="11"/>
  <c r="D279" i="11"/>
  <c r="C279" i="11"/>
  <c r="J278" i="11"/>
  <c r="I278" i="11"/>
  <c r="H278" i="11"/>
  <c r="G278" i="11"/>
  <c r="F278" i="11"/>
  <c r="E278" i="11"/>
  <c r="D278" i="11"/>
  <c r="C278" i="11"/>
  <c r="J277" i="11"/>
  <c r="I277" i="11"/>
  <c r="H277" i="11"/>
  <c r="G277" i="11"/>
  <c r="F277" i="11"/>
  <c r="E277" i="11"/>
  <c r="D277" i="11"/>
  <c r="C277" i="11"/>
  <c r="J276" i="11"/>
  <c r="I276" i="11"/>
  <c r="H276" i="11"/>
  <c r="G276" i="11"/>
  <c r="F276" i="11"/>
  <c r="E276" i="11"/>
  <c r="D276" i="11"/>
  <c r="C276" i="11"/>
  <c r="J275" i="11"/>
  <c r="I275" i="11"/>
  <c r="H275" i="11"/>
  <c r="G275" i="11"/>
  <c r="F275" i="11"/>
  <c r="E275" i="11"/>
  <c r="D275" i="11"/>
  <c r="C275" i="11"/>
  <c r="J274" i="11"/>
  <c r="I274" i="11"/>
  <c r="H274" i="11"/>
  <c r="G274" i="11"/>
  <c r="F274" i="11"/>
  <c r="E274" i="11"/>
  <c r="D274" i="11"/>
  <c r="C274" i="11"/>
  <c r="B274" i="11"/>
  <c r="A274" i="11"/>
  <c r="J273" i="11"/>
  <c r="I273" i="11"/>
  <c r="H273" i="11"/>
  <c r="G273" i="11"/>
  <c r="F273" i="11"/>
  <c r="E273" i="11"/>
  <c r="D273" i="11"/>
  <c r="C273" i="11"/>
  <c r="B273" i="11"/>
  <c r="A273" i="11"/>
  <c r="J272" i="11"/>
  <c r="I272" i="11"/>
  <c r="H272" i="11"/>
  <c r="F272" i="11"/>
  <c r="E272" i="11"/>
  <c r="G272" i="11" s="1"/>
  <c r="D272" i="11"/>
  <c r="C272" i="11"/>
  <c r="B272" i="11"/>
  <c r="A272" i="11"/>
  <c r="J271" i="11"/>
  <c r="I271" i="11"/>
  <c r="H271" i="11"/>
  <c r="G271" i="11"/>
  <c r="F271" i="11"/>
  <c r="E271" i="11"/>
  <c r="D271" i="11"/>
  <c r="C271" i="11"/>
  <c r="B271" i="11"/>
  <c r="A271" i="11"/>
  <c r="J270" i="11"/>
  <c r="I270" i="11"/>
  <c r="H270" i="11"/>
  <c r="G270" i="11"/>
  <c r="F270" i="11"/>
  <c r="E270" i="11"/>
  <c r="D270" i="11"/>
  <c r="C270" i="11"/>
  <c r="B270" i="11"/>
  <c r="A270" i="11"/>
  <c r="J269" i="11"/>
  <c r="I269" i="11"/>
  <c r="H269" i="11"/>
  <c r="G269" i="11"/>
  <c r="F269" i="11"/>
  <c r="E269" i="11"/>
  <c r="D269" i="11"/>
  <c r="C269" i="11"/>
  <c r="B269" i="11"/>
  <c r="A269" i="11"/>
  <c r="J268" i="11"/>
  <c r="I268" i="11"/>
  <c r="H268" i="11"/>
  <c r="F268" i="11"/>
  <c r="E268" i="11"/>
  <c r="G268" i="11" s="1"/>
  <c r="D268" i="11"/>
  <c r="C268" i="11"/>
  <c r="B268" i="11"/>
  <c r="A268" i="11"/>
  <c r="J267" i="11"/>
  <c r="I267" i="11"/>
  <c r="H267" i="11"/>
  <c r="G267" i="11"/>
  <c r="F267" i="11"/>
  <c r="E267" i="11"/>
  <c r="D267" i="11"/>
  <c r="C267" i="11"/>
  <c r="B267" i="11"/>
  <c r="A267" i="11"/>
  <c r="J266" i="11"/>
  <c r="I266" i="11"/>
  <c r="H266" i="11"/>
  <c r="G266" i="11"/>
  <c r="F266" i="11"/>
  <c r="E266" i="11"/>
  <c r="D266" i="11"/>
  <c r="C266" i="11"/>
  <c r="B266" i="11"/>
  <c r="A266" i="11"/>
  <c r="J265" i="11"/>
  <c r="I265" i="11"/>
  <c r="H265" i="11"/>
  <c r="G265" i="11"/>
  <c r="F265" i="11"/>
  <c r="E265" i="11"/>
  <c r="D265" i="11"/>
  <c r="C265" i="11"/>
  <c r="B265" i="11"/>
  <c r="A265" i="11"/>
  <c r="J264" i="11"/>
  <c r="I264" i="11"/>
  <c r="H264" i="11"/>
  <c r="F264" i="11"/>
  <c r="E264" i="11"/>
  <c r="G264" i="11" s="1"/>
  <c r="D264" i="11"/>
  <c r="C264" i="11"/>
  <c r="B264" i="11"/>
  <c r="A264" i="11"/>
  <c r="J263" i="11"/>
  <c r="I263" i="11"/>
  <c r="H263" i="11"/>
  <c r="G263" i="11"/>
  <c r="F263" i="11"/>
  <c r="E263" i="11"/>
  <c r="D263" i="11"/>
  <c r="C263" i="11"/>
  <c r="B263" i="11"/>
  <c r="A263" i="11"/>
  <c r="J262" i="11"/>
  <c r="I262" i="11"/>
  <c r="H262" i="11"/>
  <c r="G262" i="11"/>
  <c r="F262" i="11"/>
  <c r="E262" i="11"/>
  <c r="D262" i="11"/>
  <c r="C262" i="11"/>
  <c r="B262" i="11"/>
  <c r="A262" i="11"/>
  <c r="J261" i="11"/>
  <c r="I261" i="11"/>
  <c r="H261" i="11"/>
  <c r="G261" i="11"/>
  <c r="F261" i="11"/>
  <c r="E261" i="11"/>
  <c r="D261" i="11"/>
  <c r="C261" i="11"/>
  <c r="B261" i="11"/>
  <c r="A261" i="11"/>
  <c r="J260" i="11"/>
  <c r="I260" i="11"/>
  <c r="H260" i="11"/>
  <c r="F260" i="11"/>
  <c r="E260" i="11"/>
  <c r="G260" i="11" s="1"/>
  <c r="D260" i="11"/>
  <c r="C260" i="11"/>
  <c r="B260" i="11"/>
  <c r="A260" i="11"/>
  <c r="J259" i="11"/>
  <c r="I259" i="11"/>
  <c r="H259" i="11"/>
  <c r="G259" i="11"/>
  <c r="F259" i="11"/>
  <c r="E259" i="11"/>
  <c r="D259" i="11"/>
  <c r="C259" i="11"/>
  <c r="B259" i="11"/>
  <c r="A259" i="11"/>
  <c r="J258" i="11"/>
  <c r="I258" i="11"/>
  <c r="H258" i="11"/>
  <c r="G258" i="11"/>
  <c r="F258" i="11"/>
  <c r="E258" i="11"/>
  <c r="D258" i="11"/>
  <c r="C258" i="11"/>
  <c r="B258" i="11"/>
  <c r="A258" i="11"/>
  <c r="J257" i="11"/>
  <c r="I257" i="11"/>
  <c r="H257" i="11"/>
  <c r="G257" i="11"/>
  <c r="F257" i="11"/>
  <c r="E257" i="11"/>
  <c r="D257" i="11"/>
  <c r="C257" i="11"/>
  <c r="B257" i="11"/>
  <c r="A257" i="11"/>
  <c r="J256" i="11"/>
  <c r="I256" i="11"/>
  <c r="H256" i="11"/>
  <c r="F256" i="11"/>
  <c r="E256" i="11"/>
  <c r="G256" i="11" s="1"/>
  <c r="D256" i="11"/>
  <c r="C256" i="11"/>
  <c r="B256" i="11"/>
  <c r="A256" i="11"/>
  <c r="J255" i="11"/>
  <c r="I255" i="11"/>
  <c r="H255" i="11"/>
  <c r="G255" i="11"/>
  <c r="F255" i="11"/>
  <c r="E255" i="11"/>
  <c r="D255" i="11"/>
  <c r="C255" i="11"/>
  <c r="B255" i="11"/>
  <c r="A255" i="11"/>
  <c r="J254" i="11"/>
  <c r="I254" i="11"/>
  <c r="H254" i="11"/>
  <c r="G254" i="11"/>
  <c r="F254" i="11"/>
  <c r="E254" i="11"/>
  <c r="D254" i="11"/>
  <c r="C254" i="11"/>
  <c r="B254" i="11"/>
  <c r="A254" i="11"/>
  <c r="J253" i="11"/>
  <c r="I253" i="11"/>
  <c r="H253" i="11"/>
  <c r="G253" i="11"/>
  <c r="F253" i="11"/>
  <c r="E253" i="11"/>
  <c r="D253" i="11"/>
  <c r="C253" i="11"/>
  <c r="B253" i="11"/>
  <c r="A253" i="11"/>
  <c r="J252" i="11"/>
  <c r="I252" i="11"/>
  <c r="H252" i="11"/>
  <c r="F252" i="11"/>
  <c r="E252" i="11"/>
  <c r="G252" i="11" s="1"/>
  <c r="D252" i="11"/>
  <c r="C252" i="11"/>
  <c r="B252" i="11"/>
  <c r="A252" i="11"/>
  <c r="J251" i="11"/>
  <c r="I251" i="11"/>
  <c r="H251" i="11"/>
  <c r="G251" i="11"/>
  <c r="F251" i="11"/>
  <c r="E251" i="11"/>
  <c r="D251" i="11"/>
  <c r="C251" i="11"/>
  <c r="B251" i="11"/>
  <c r="A251" i="11"/>
  <c r="J250" i="11"/>
  <c r="I250" i="11"/>
  <c r="H250" i="11"/>
  <c r="G250" i="11"/>
  <c r="F250" i="11"/>
  <c r="E250" i="11"/>
  <c r="D250" i="11"/>
  <c r="C250" i="11"/>
  <c r="B250" i="11"/>
  <c r="A250" i="11"/>
  <c r="J249" i="11"/>
  <c r="I249" i="11"/>
  <c r="H249" i="11"/>
  <c r="G249" i="11"/>
  <c r="F249" i="11"/>
  <c r="E249" i="11"/>
  <c r="D249" i="11"/>
  <c r="C249" i="11"/>
  <c r="B249" i="11"/>
  <c r="A249" i="11"/>
  <c r="J248" i="11"/>
  <c r="I248" i="11"/>
  <c r="H248" i="11"/>
  <c r="F248" i="11"/>
  <c r="E248" i="11"/>
  <c r="G248" i="11" s="1"/>
  <c r="D248" i="11"/>
  <c r="C248" i="11"/>
  <c r="B248" i="11"/>
  <c r="A248" i="11"/>
  <c r="J247" i="11"/>
  <c r="I247" i="11"/>
  <c r="H247" i="11"/>
  <c r="G247" i="11"/>
  <c r="F247" i="11"/>
  <c r="E247" i="11"/>
  <c r="D247" i="11"/>
  <c r="C247" i="11"/>
  <c r="B247" i="11"/>
  <c r="A247" i="11"/>
  <c r="J246" i="11"/>
  <c r="I246" i="11"/>
  <c r="H246" i="11"/>
  <c r="G246" i="11"/>
  <c r="F246" i="11"/>
  <c r="E246" i="11"/>
  <c r="D246" i="11"/>
  <c r="C246" i="11"/>
  <c r="B246" i="11"/>
  <c r="A246" i="11"/>
  <c r="J245" i="11"/>
  <c r="I245" i="11"/>
  <c r="H245" i="11"/>
  <c r="G245" i="11"/>
  <c r="F245" i="11"/>
  <c r="E245" i="11"/>
  <c r="D245" i="11"/>
  <c r="C245" i="11"/>
  <c r="B245" i="11"/>
  <c r="A245" i="11"/>
  <c r="J244" i="11"/>
  <c r="I244" i="11"/>
  <c r="H244" i="11"/>
  <c r="F244" i="11"/>
  <c r="E244" i="11"/>
  <c r="G244" i="11" s="1"/>
  <c r="D244" i="11"/>
  <c r="C244" i="11"/>
  <c r="B244" i="11"/>
  <c r="A244" i="11"/>
  <c r="J243" i="11"/>
  <c r="I243" i="11"/>
  <c r="H243" i="11"/>
  <c r="G243" i="11"/>
  <c r="F243" i="11"/>
  <c r="E243" i="11"/>
  <c r="D243" i="11"/>
  <c r="C243" i="11"/>
  <c r="B243" i="11"/>
  <c r="A243" i="11"/>
  <c r="J242" i="11"/>
  <c r="I242" i="11"/>
  <c r="H242" i="11"/>
  <c r="G242" i="11"/>
  <c r="F242" i="11"/>
  <c r="E242" i="11"/>
  <c r="D242" i="11"/>
  <c r="C242" i="11"/>
  <c r="B242" i="11"/>
  <c r="A242" i="11"/>
  <c r="J241" i="11"/>
  <c r="I241" i="11"/>
  <c r="H241" i="11"/>
  <c r="G241" i="11"/>
  <c r="F241" i="11"/>
  <c r="E241" i="11"/>
  <c r="D241" i="11"/>
  <c r="C241" i="11"/>
  <c r="B241" i="11"/>
  <c r="A241" i="11"/>
  <c r="J240" i="11"/>
  <c r="I240" i="11"/>
  <c r="H240" i="11"/>
  <c r="F240" i="11"/>
  <c r="E240" i="11"/>
  <c r="G240" i="11" s="1"/>
  <c r="D240" i="11"/>
  <c r="C240" i="11"/>
  <c r="B240" i="11"/>
  <c r="A240" i="11"/>
  <c r="J239" i="11"/>
  <c r="I239" i="11"/>
  <c r="H239" i="11"/>
  <c r="G239" i="11"/>
  <c r="F239" i="11"/>
  <c r="E239" i="11"/>
  <c r="D239" i="11"/>
  <c r="C239" i="11"/>
  <c r="B239" i="11"/>
  <c r="A239" i="11"/>
  <c r="J238" i="11"/>
  <c r="I238" i="11"/>
  <c r="H238" i="11"/>
  <c r="G238" i="11"/>
  <c r="F238" i="11"/>
  <c r="E238" i="11"/>
  <c r="D238" i="11"/>
  <c r="C238" i="11"/>
  <c r="B238" i="11"/>
  <c r="A238" i="11"/>
  <c r="J237" i="11"/>
  <c r="I237" i="11"/>
  <c r="H237" i="11"/>
  <c r="G237" i="11"/>
  <c r="F237" i="11"/>
  <c r="E237" i="11"/>
  <c r="D237" i="11"/>
  <c r="C237" i="11"/>
  <c r="B237" i="11"/>
  <c r="A237" i="11"/>
  <c r="J236" i="11"/>
  <c r="I236" i="11"/>
  <c r="H236" i="11"/>
  <c r="F236" i="11"/>
  <c r="E236" i="11"/>
  <c r="G236" i="11" s="1"/>
  <c r="D236" i="11"/>
  <c r="C236" i="11"/>
  <c r="B236" i="11"/>
  <c r="A236" i="11"/>
  <c r="J235" i="11"/>
  <c r="I235" i="11"/>
  <c r="H235" i="11"/>
  <c r="G235" i="11"/>
  <c r="F235" i="11"/>
  <c r="E235" i="11"/>
  <c r="D235" i="11"/>
  <c r="C235" i="11"/>
  <c r="B235" i="11"/>
  <c r="A235" i="11"/>
  <c r="J234" i="11"/>
  <c r="I234" i="11"/>
  <c r="H234" i="11"/>
  <c r="G234" i="11"/>
  <c r="F234" i="11"/>
  <c r="E234" i="11"/>
  <c r="D234" i="11"/>
  <c r="C234" i="11"/>
  <c r="B234" i="11"/>
  <c r="A234" i="11"/>
  <c r="J233" i="11"/>
  <c r="I233" i="11"/>
  <c r="H233" i="11"/>
  <c r="G233" i="11"/>
  <c r="F233" i="11"/>
  <c r="E233" i="11"/>
  <c r="D233" i="11"/>
  <c r="C233" i="11"/>
  <c r="B233" i="11"/>
  <c r="A233" i="11"/>
  <c r="J232" i="11"/>
  <c r="I232" i="11"/>
  <c r="H232" i="11"/>
  <c r="F232" i="11"/>
  <c r="E232" i="11"/>
  <c r="G232" i="11" s="1"/>
  <c r="D232" i="11"/>
  <c r="C232" i="11"/>
  <c r="B232" i="11"/>
  <c r="A232" i="11"/>
  <c r="J231" i="11"/>
  <c r="I231" i="11"/>
  <c r="H231" i="11"/>
  <c r="G231" i="11"/>
  <c r="F231" i="11"/>
  <c r="E231" i="11"/>
  <c r="D231" i="11"/>
  <c r="C231" i="11"/>
  <c r="B231" i="11"/>
  <c r="A231" i="11"/>
  <c r="J230" i="11"/>
  <c r="I230" i="11"/>
  <c r="H230" i="11"/>
  <c r="G230" i="11"/>
  <c r="F230" i="11"/>
  <c r="E230" i="11"/>
  <c r="D230" i="11"/>
  <c r="C230" i="11"/>
  <c r="B230" i="11"/>
  <c r="A230" i="11"/>
  <c r="J229" i="11"/>
  <c r="I229" i="11"/>
  <c r="H229" i="11"/>
  <c r="G229" i="11"/>
  <c r="F229" i="11"/>
  <c r="E229" i="11"/>
  <c r="D229" i="11"/>
  <c r="C229" i="11"/>
  <c r="B229" i="11"/>
  <c r="A229" i="11"/>
  <c r="J228" i="11"/>
  <c r="I228" i="11"/>
  <c r="H228" i="11"/>
  <c r="F228" i="11"/>
  <c r="E228" i="11"/>
  <c r="G228" i="11" s="1"/>
  <c r="D228" i="11"/>
  <c r="C228" i="11"/>
  <c r="B228" i="11"/>
  <c r="A228" i="11"/>
  <c r="J227" i="11"/>
  <c r="I227" i="11"/>
  <c r="H227" i="11"/>
  <c r="G227" i="11"/>
  <c r="F227" i="11"/>
  <c r="E227" i="11"/>
  <c r="D227" i="11"/>
  <c r="C227" i="11"/>
  <c r="B227" i="11"/>
  <c r="A227" i="11"/>
  <c r="J226" i="11"/>
  <c r="I226" i="11"/>
  <c r="H226" i="11"/>
  <c r="G226" i="11"/>
  <c r="F226" i="11"/>
  <c r="E226" i="11"/>
  <c r="D226" i="11"/>
  <c r="C226" i="11"/>
  <c r="B226" i="11"/>
  <c r="A226" i="11"/>
  <c r="J225" i="11"/>
  <c r="I225" i="11"/>
  <c r="H225" i="11"/>
  <c r="G225" i="11"/>
  <c r="F225" i="11"/>
  <c r="E225" i="11"/>
  <c r="D225" i="11"/>
  <c r="C225" i="11"/>
  <c r="B225" i="11"/>
  <c r="A225" i="11"/>
  <c r="J224" i="11"/>
  <c r="I224" i="11"/>
  <c r="H224" i="11"/>
  <c r="F224" i="11"/>
  <c r="E224" i="11"/>
  <c r="G224" i="11" s="1"/>
  <c r="D224" i="11"/>
  <c r="C224" i="11"/>
  <c r="B224" i="11"/>
  <c r="A224" i="11"/>
  <c r="J223" i="11"/>
  <c r="I223" i="11"/>
  <c r="H223" i="11"/>
  <c r="G223" i="11"/>
  <c r="F223" i="11"/>
  <c r="E223" i="11"/>
  <c r="D223" i="11"/>
  <c r="C223" i="11"/>
  <c r="B223" i="11"/>
  <c r="A223" i="11"/>
  <c r="J222" i="11"/>
  <c r="I222" i="11"/>
  <c r="H222" i="11"/>
  <c r="G222" i="11"/>
  <c r="F222" i="11"/>
  <c r="E222" i="11"/>
  <c r="D222" i="11"/>
  <c r="C222" i="11"/>
  <c r="B222" i="11"/>
  <c r="A222" i="11"/>
  <c r="J221" i="11"/>
  <c r="I221" i="11"/>
  <c r="H221" i="11"/>
  <c r="G221" i="11"/>
  <c r="F221" i="11"/>
  <c r="E221" i="11"/>
  <c r="D221" i="11"/>
  <c r="C221" i="11"/>
  <c r="B221" i="11"/>
  <c r="A221" i="11"/>
  <c r="J220" i="11"/>
  <c r="I220" i="11"/>
  <c r="H220" i="11"/>
  <c r="F220" i="11"/>
  <c r="E220" i="11"/>
  <c r="G220" i="11" s="1"/>
  <c r="D220" i="11"/>
  <c r="C220" i="11"/>
  <c r="B220" i="11"/>
  <c r="A220" i="11"/>
  <c r="J219" i="11"/>
  <c r="I219" i="11"/>
  <c r="H219" i="11"/>
  <c r="G219" i="11"/>
  <c r="F219" i="11"/>
  <c r="E219" i="11"/>
  <c r="D219" i="11"/>
  <c r="C219" i="11"/>
  <c r="B219" i="11"/>
  <c r="A219" i="11"/>
  <c r="J218" i="11"/>
  <c r="I218" i="11"/>
  <c r="H218" i="11"/>
  <c r="G218" i="11"/>
  <c r="F218" i="11"/>
  <c r="E218" i="11"/>
  <c r="D218" i="11"/>
  <c r="C218" i="11"/>
  <c r="B218" i="11"/>
  <c r="A218" i="11"/>
  <c r="J217" i="11"/>
  <c r="I217" i="11"/>
  <c r="H217" i="11"/>
  <c r="G217" i="11"/>
  <c r="F217" i="11"/>
  <c r="E217" i="11"/>
  <c r="D217" i="11"/>
  <c r="C217" i="11"/>
  <c r="B217" i="11"/>
  <c r="A217" i="11"/>
  <c r="J216" i="11"/>
  <c r="I216" i="11"/>
  <c r="H216" i="11"/>
  <c r="F216" i="11"/>
  <c r="E216" i="11"/>
  <c r="G216" i="11" s="1"/>
  <c r="D216" i="11"/>
  <c r="C216" i="11"/>
  <c r="B216" i="11"/>
  <c r="A216" i="11"/>
  <c r="J215" i="11"/>
  <c r="I215" i="11"/>
  <c r="H215" i="11"/>
  <c r="G215" i="11"/>
  <c r="F215" i="11"/>
  <c r="E215" i="11"/>
  <c r="D215" i="11"/>
  <c r="C215" i="11"/>
  <c r="B215" i="11"/>
  <c r="A215" i="11"/>
  <c r="J214" i="11"/>
  <c r="I214" i="11"/>
  <c r="H214" i="11"/>
  <c r="G214" i="11"/>
  <c r="F214" i="11"/>
  <c r="E214" i="11"/>
  <c r="D214" i="11"/>
  <c r="C214" i="11"/>
  <c r="B214" i="11"/>
  <c r="A214" i="11"/>
  <c r="J213" i="11"/>
  <c r="I213" i="11"/>
  <c r="H213" i="11"/>
  <c r="G213" i="11"/>
  <c r="F213" i="11"/>
  <c r="E213" i="11"/>
  <c r="D213" i="11"/>
  <c r="C213" i="11"/>
  <c r="B213" i="11"/>
  <c r="A213" i="11"/>
  <c r="J212" i="11"/>
  <c r="I212" i="11"/>
  <c r="H212" i="11"/>
  <c r="F212" i="11"/>
  <c r="E212" i="11"/>
  <c r="G212" i="11" s="1"/>
  <c r="D212" i="11"/>
  <c r="C212" i="11"/>
  <c r="B212" i="11"/>
  <c r="A212" i="11"/>
  <c r="J211" i="11"/>
  <c r="I211" i="11"/>
  <c r="H211" i="11"/>
  <c r="G211" i="11"/>
  <c r="F211" i="11"/>
  <c r="E211" i="11"/>
  <c r="D211" i="11"/>
  <c r="C211" i="11"/>
  <c r="B211" i="11"/>
  <c r="A211" i="11"/>
  <c r="J210" i="11"/>
  <c r="I210" i="11"/>
  <c r="H210" i="11"/>
  <c r="G210" i="11"/>
  <c r="F210" i="11"/>
  <c r="E210" i="11"/>
  <c r="D210" i="11"/>
  <c r="C210" i="11"/>
  <c r="B210" i="11"/>
  <c r="A210" i="11"/>
  <c r="J209" i="11"/>
  <c r="I209" i="11"/>
  <c r="H209" i="11"/>
  <c r="G209" i="11"/>
  <c r="F209" i="11"/>
  <c r="E209" i="11"/>
  <c r="D209" i="11"/>
  <c r="C209" i="11"/>
  <c r="B209" i="11"/>
  <c r="A209" i="11"/>
  <c r="J208" i="11"/>
  <c r="I208" i="11"/>
  <c r="H208" i="11"/>
  <c r="F208" i="11"/>
  <c r="E208" i="11"/>
  <c r="G208" i="11" s="1"/>
  <c r="D208" i="11"/>
  <c r="C208" i="11"/>
  <c r="B208" i="11"/>
  <c r="A208" i="11"/>
  <c r="J207" i="11"/>
  <c r="I207" i="11"/>
  <c r="H207" i="11"/>
  <c r="G207" i="11"/>
  <c r="F207" i="11"/>
  <c r="E207" i="11"/>
  <c r="D207" i="11"/>
  <c r="C207" i="11"/>
  <c r="B207" i="11"/>
  <c r="A207" i="11"/>
  <c r="J206" i="11"/>
  <c r="I206" i="11"/>
  <c r="H206" i="11"/>
  <c r="G206" i="11"/>
  <c r="F206" i="11"/>
  <c r="E206" i="11"/>
  <c r="D206" i="11"/>
  <c r="C206" i="11"/>
  <c r="B206" i="11"/>
  <c r="A206" i="11"/>
  <c r="J205" i="11"/>
  <c r="I205" i="11"/>
  <c r="H205" i="11"/>
  <c r="G205" i="11"/>
  <c r="F205" i="11"/>
  <c r="E205" i="11"/>
  <c r="D205" i="11"/>
  <c r="C205" i="11"/>
  <c r="B205" i="11"/>
  <c r="A205" i="11"/>
  <c r="J204" i="11"/>
  <c r="I204" i="11"/>
  <c r="H204" i="11"/>
  <c r="F204" i="11"/>
  <c r="E204" i="11"/>
  <c r="G204" i="11" s="1"/>
  <c r="D204" i="11"/>
  <c r="C204" i="11"/>
  <c r="B204" i="11"/>
  <c r="A204" i="11"/>
  <c r="J203" i="11"/>
  <c r="I203" i="11"/>
  <c r="H203" i="11"/>
  <c r="G203" i="11"/>
  <c r="F203" i="11"/>
  <c r="E203" i="11"/>
  <c r="D203" i="11"/>
  <c r="C203" i="11"/>
  <c r="B203" i="11"/>
  <c r="A203" i="11"/>
  <c r="J202" i="11"/>
  <c r="I202" i="11"/>
  <c r="H202" i="11"/>
  <c r="G202" i="11"/>
  <c r="F202" i="11"/>
  <c r="E202" i="11"/>
  <c r="D202" i="11"/>
  <c r="C202" i="11"/>
  <c r="B202" i="11"/>
  <c r="A202" i="11"/>
  <c r="J201" i="11"/>
  <c r="I201" i="11"/>
  <c r="H201" i="11"/>
  <c r="G201" i="11"/>
  <c r="F201" i="11"/>
  <c r="E201" i="11"/>
  <c r="D201" i="11"/>
  <c r="C201" i="11"/>
  <c r="B201" i="11"/>
  <c r="A201" i="11"/>
  <c r="J200" i="11"/>
  <c r="I200" i="11"/>
  <c r="H200" i="11"/>
  <c r="F200" i="11"/>
  <c r="E200" i="11"/>
  <c r="G200" i="11" s="1"/>
  <c r="D200" i="11"/>
  <c r="C200" i="11"/>
  <c r="B200" i="11"/>
  <c r="A200" i="11"/>
  <c r="J199" i="11"/>
  <c r="I199" i="11"/>
  <c r="H199" i="11"/>
  <c r="G199" i="11"/>
  <c r="F199" i="11"/>
  <c r="E199" i="11"/>
  <c r="D199" i="11"/>
  <c r="C199" i="11"/>
  <c r="B199" i="11"/>
  <c r="A199" i="11"/>
  <c r="J198" i="11"/>
  <c r="I198" i="11"/>
  <c r="H198" i="11"/>
  <c r="G198" i="11"/>
  <c r="F198" i="11"/>
  <c r="E198" i="11"/>
  <c r="D198" i="11"/>
  <c r="C198" i="11"/>
  <c r="B198" i="11"/>
  <c r="A198" i="11"/>
  <c r="J197" i="11"/>
  <c r="I197" i="11"/>
  <c r="H197" i="11"/>
  <c r="G197" i="11"/>
  <c r="F197" i="11"/>
  <c r="E197" i="11"/>
  <c r="D197" i="11"/>
  <c r="C197" i="11"/>
  <c r="B197" i="11"/>
  <c r="A197" i="11"/>
  <c r="J196" i="11"/>
  <c r="I196" i="11"/>
  <c r="H196" i="11"/>
  <c r="F196" i="11"/>
  <c r="E196" i="11"/>
  <c r="G196" i="11" s="1"/>
  <c r="D196" i="11"/>
  <c r="C196" i="11"/>
  <c r="B196" i="11"/>
  <c r="A196" i="11"/>
  <c r="J195" i="11"/>
  <c r="I195" i="11"/>
  <c r="H195" i="11"/>
  <c r="G195" i="11"/>
  <c r="F195" i="11"/>
  <c r="E195" i="11"/>
  <c r="D195" i="11"/>
  <c r="C195" i="11"/>
  <c r="B195" i="11"/>
  <c r="A195" i="11"/>
  <c r="J194" i="11"/>
  <c r="I194" i="11"/>
  <c r="H194" i="11"/>
  <c r="G194" i="11"/>
  <c r="F194" i="11"/>
  <c r="E194" i="11"/>
  <c r="D194" i="11"/>
  <c r="C194" i="11"/>
  <c r="B194" i="11"/>
  <c r="A194" i="11"/>
  <c r="J193" i="11"/>
  <c r="I193" i="11"/>
  <c r="H193" i="11"/>
  <c r="G193" i="11"/>
  <c r="F193" i="11"/>
  <c r="E193" i="11"/>
  <c r="D193" i="11"/>
  <c r="C193" i="11"/>
  <c r="B193" i="11"/>
  <c r="A193" i="11"/>
  <c r="J192" i="11"/>
  <c r="I192" i="11"/>
  <c r="H192" i="11"/>
  <c r="F192" i="11"/>
  <c r="E192" i="11"/>
  <c r="G192" i="11" s="1"/>
  <c r="D192" i="11"/>
  <c r="C192" i="11"/>
  <c r="B192" i="11"/>
  <c r="A192" i="11"/>
  <c r="J191" i="11"/>
  <c r="I191" i="11"/>
  <c r="H191" i="11"/>
  <c r="G191" i="11"/>
  <c r="F191" i="11"/>
  <c r="E191" i="11"/>
  <c r="D191" i="11"/>
  <c r="C191" i="11"/>
  <c r="B191" i="11"/>
  <c r="A191" i="11"/>
  <c r="J190" i="11"/>
  <c r="I190" i="11"/>
  <c r="H190" i="11"/>
  <c r="G190" i="11"/>
  <c r="F190" i="11"/>
  <c r="E190" i="11"/>
  <c r="D190" i="11"/>
  <c r="C190" i="11"/>
  <c r="B190" i="11"/>
  <c r="A190" i="11"/>
  <c r="J189" i="11"/>
  <c r="I189" i="11"/>
  <c r="H189" i="11"/>
  <c r="G189" i="11"/>
  <c r="F189" i="11"/>
  <c r="E189" i="11"/>
  <c r="D189" i="11"/>
  <c r="C189" i="11"/>
  <c r="B189" i="11"/>
  <c r="A189" i="11"/>
  <c r="J188" i="11"/>
  <c r="I188" i="11"/>
  <c r="H188" i="11"/>
  <c r="F188" i="11"/>
  <c r="E188" i="11"/>
  <c r="G188" i="11" s="1"/>
  <c r="D188" i="11"/>
  <c r="C188" i="11"/>
  <c r="B188" i="11"/>
  <c r="A188" i="11"/>
  <c r="J187" i="11"/>
  <c r="I187" i="11"/>
  <c r="H187" i="11"/>
  <c r="G187" i="11"/>
  <c r="F187" i="11"/>
  <c r="E187" i="11"/>
  <c r="D187" i="11"/>
  <c r="C187" i="11"/>
  <c r="B187" i="11"/>
  <c r="A187" i="11"/>
  <c r="J186" i="11"/>
  <c r="I186" i="11"/>
  <c r="H186" i="11"/>
  <c r="G186" i="11"/>
  <c r="F186" i="11"/>
  <c r="E186" i="11"/>
  <c r="D186" i="11"/>
  <c r="C186" i="11"/>
  <c r="B186" i="11"/>
  <c r="A186" i="11"/>
  <c r="J185" i="11"/>
  <c r="I185" i="11"/>
  <c r="H185" i="11"/>
  <c r="G185" i="11"/>
  <c r="F185" i="11"/>
  <c r="E185" i="11"/>
  <c r="D185" i="11"/>
  <c r="C185" i="11"/>
  <c r="B185" i="11"/>
  <c r="A185" i="11"/>
  <c r="J184" i="11"/>
  <c r="I184" i="11"/>
  <c r="H184" i="11"/>
  <c r="F184" i="11"/>
  <c r="E184" i="11"/>
  <c r="G184" i="11" s="1"/>
  <c r="D184" i="11"/>
  <c r="C184" i="11"/>
  <c r="B184" i="11"/>
  <c r="A184" i="11"/>
  <c r="J183" i="11"/>
  <c r="I183" i="11"/>
  <c r="H183" i="11"/>
  <c r="G183" i="11"/>
  <c r="F183" i="11"/>
  <c r="E183" i="11"/>
  <c r="D183" i="11"/>
  <c r="C183" i="11"/>
  <c r="B183" i="11"/>
  <c r="A183" i="11"/>
  <c r="J182" i="11"/>
  <c r="I182" i="11"/>
  <c r="H182" i="11"/>
  <c r="G182" i="11"/>
  <c r="F182" i="11"/>
  <c r="E182" i="11"/>
  <c r="D182" i="11"/>
  <c r="C182" i="11"/>
  <c r="B182" i="11"/>
  <c r="A182" i="11"/>
  <c r="J181" i="11"/>
  <c r="I181" i="11"/>
  <c r="H181" i="11"/>
  <c r="G181" i="11"/>
  <c r="F181" i="11"/>
  <c r="E181" i="11"/>
  <c r="D181" i="11"/>
  <c r="C181" i="11"/>
  <c r="B181" i="11"/>
  <c r="A181" i="11"/>
  <c r="J180" i="11"/>
  <c r="I180" i="11"/>
  <c r="H180" i="11"/>
  <c r="F180" i="11"/>
  <c r="E180" i="11"/>
  <c r="G180" i="11" s="1"/>
  <c r="D180" i="11"/>
  <c r="C180" i="11"/>
  <c r="B180" i="11"/>
  <c r="A180" i="11"/>
  <c r="J179" i="11"/>
  <c r="I179" i="11"/>
  <c r="H179" i="11"/>
  <c r="G179" i="11"/>
  <c r="F179" i="11"/>
  <c r="E179" i="11"/>
  <c r="D179" i="11"/>
  <c r="C179" i="11"/>
  <c r="B179" i="11"/>
  <c r="A179" i="11"/>
  <c r="J178" i="11"/>
  <c r="I178" i="11"/>
  <c r="H178" i="11"/>
  <c r="G178" i="11"/>
  <c r="E178" i="11"/>
  <c r="F178" i="11" s="1"/>
  <c r="D178" i="11"/>
  <c r="C178" i="11"/>
  <c r="B178" i="11"/>
  <c r="A178" i="11"/>
  <c r="J177" i="11"/>
  <c r="I177" i="11"/>
  <c r="H177" i="11"/>
  <c r="G177" i="11"/>
  <c r="F177" i="11"/>
  <c r="E177" i="11"/>
  <c r="D177" i="11"/>
  <c r="C177" i="11"/>
  <c r="B177" i="11"/>
  <c r="A177" i="11"/>
  <c r="J176" i="11"/>
  <c r="I176" i="11"/>
  <c r="H176" i="11"/>
  <c r="F176" i="11"/>
  <c r="E176" i="11"/>
  <c r="G176" i="11" s="1"/>
  <c r="D176" i="11"/>
  <c r="C176" i="11"/>
  <c r="B176" i="11"/>
  <c r="A176" i="11"/>
  <c r="J175" i="11"/>
  <c r="I175" i="11"/>
  <c r="H175" i="11"/>
  <c r="G175" i="11"/>
  <c r="F175" i="11"/>
  <c r="E175" i="11"/>
  <c r="D175" i="11"/>
  <c r="C175" i="11"/>
  <c r="B175" i="11"/>
  <c r="A175" i="11"/>
  <c r="J174" i="11"/>
  <c r="I174" i="11"/>
  <c r="H174" i="11"/>
  <c r="G174" i="11"/>
  <c r="F174" i="11"/>
  <c r="E174" i="11"/>
  <c r="D174" i="11"/>
  <c r="C174" i="11"/>
  <c r="B174" i="11"/>
  <c r="A174" i="11"/>
  <c r="J173" i="11"/>
  <c r="I173" i="11"/>
  <c r="H173" i="11"/>
  <c r="G173" i="11"/>
  <c r="F173" i="11"/>
  <c r="E173" i="11"/>
  <c r="D173" i="11"/>
  <c r="C173" i="11"/>
  <c r="B173" i="11"/>
  <c r="A173" i="11"/>
  <c r="J172" i="11"/>
  <c r="I172" i="11"/>
  <c r="H172" i="11"/>
  <c r="F172" i="11"/>
  <c r="E172" i="11"/>
  <c r="G172" i="11" s="1"/>
  <c r="D172" i="11"/>
  <c r="C172" i="11"/>
  <c r="B172" i="11"/>
  <c r="A172" i="11"/>
  <c r="J171" i="11"/>
  <c r="I171" i="11"/>
  <c r="H171" i="11"/>
  <c r="G171" i="11"/>
  <c r="F171" i="11"/>
  <c r="E171" i="11"/>
  <c r="D171" i="11"/>
  <c r="C171" i="11"/>
  <c r="B171" i="11"/>
  <c r="A171" i="11"/>
  <c r="J170" i="11"/>
  <c r="I170" i="11"/>
  <c r="H170" i="11"/>
  <c r="G170" i="11"/>
  <c r="F170" i="11"/>
  <c r="E170" i="11"/>
  <c r="D170" i="11"/>
  <c r="C170" i="11"/>
  <c r="B170" i="11"/>
  <c r="A170" i="11"/>
  <c r="J169" i="11"/>
  <c r="I169" i="11"/>
  <c r="H169" i="11"/>
  <c r="G169" i="11"/>
  <c r="F169" i="11"/>
  <c r="E169" i="11"/>
  <c r="D169" i="11"/>
  <c r="C169" i="11"/>
  <c r="B169" i="11"/>
  <c r="A169" i="11"/>
  <c r="J168" i="11"/>
  <c r="I168" i="11"/>
  <c r="H168" i="11"/>
  <c r="F168" i="11"/>
  <c r="E168" i="11"/>
  <c r="G168" i="11" s="1"/>
  <c r="D168" i="11"/>
  <c r="C168" i="11"/>
  <c r="B168" i="11"/>
  <c r="A168" i="11"/>
  <c r="J167" i="11"/>
  <c r="I167" i="11"/>
  <c r="H167" i="11"/>
  <c r="G167" i="11"/>
  <c r="F167" i="11"/>
  <c r="E167" i="11"/>
  <c r="D167" i="11"/>
  <c r="C167" i="11"/>
  <c r="B167" i="11"/>
  <c r="A167" i="11"/>
  <c r="J166" i="11"/>
  <c r="I166" i="11"/>
  <c r="H166" i="11"/>
  <c r="G166" i="11"/>
  <c r="E166" i="11"/>
  <c r="F166" i="11" s="1"/>
  <c r="D166" i="11"/>
  <c r="C166" i="11"/>
  <c r="B166" i="11"/>
  <c r="A166" i="11"/>
  <c r="J165" i="11"/>
  <c r="I165" i="11"/>
  <c r="H165" i="11"/>
  <c r="G165" i="11"/>
  <c r="F165" i="11"/>
  <c r="E165" i="11"/>
  <c r="D165" i="11"/>
  <c r="C165" i="11"/>
  <c r="B165" i="11"/>
  <c r="A165" i="11"/>
  <c r="J164" i="11"/>
  <c r="I164" i="11"/>
  <c r="H164" i="11"/>
  <c r="F164" i="11"/>
  <c r="E164" i="11"/>
  <c r="G164" i="11" s="1"/>
  <c r="D164" i="11"/>
  <c r="C164" i="11"/>
  <c r="B164" i="11"/>
  <c r="A164" i="11"/>
  <c r="J163" i="11"/>
  <c r="I163" i="11"/>
  <c r="H163" i="11"/>
  <c r="G163" i="11"/>
  <c r="F163" i="11"/>
  <c r="E163" i="11"/>
  <c r="D163" i="11"/>
  <c r="C163" i="11"/>
  <c r="B163" i="11"/>
  <c r="A163" i="11"/>
  <c r="J162" i="11"/>
  <c r="I162" i="11"/>
  <c r="H162" i="11"/>
  <c r="G162" i="11"/>
  <c r="E162" i="11"/>
  <c r="F162" i="11" s="1"/>
  <c r="D162" i="11"/>
  <c r="C162" i="11"/>
  <c r="B162" i="11"/>
  <c r="A162" i="11"/>
  <c r="J161" i="11"/>
  <c r="I161" i="11"/>
  <c r="H161" i="11"/>
  <c r="G161" i="11"/>
  <c r="F161" i="11"/>
  <c r="E161" i="11"/>
  <c r="D161" i="11"/>
  <c r="C161" i="11"/>
  <c r="B161" i="11"/>
  <c r="A161" i="11"/>
  <c r="J160" i="11"/>
  <c r="I160" i="11"/>
  <c r="H160" i="11"/>
  <c r="F160" i="11"/>
  <c r="E160" i="11"/>
  <c r="G160" i="11" s="1"/>
  <c r="D160" i="11"/>
  <c r="C160" i="11"/>
  <c r="B160" i="11"/>
  <c r="A160" i="11"/>
  <c r="J159" i="11"/>
  <c r="I159" i="11"/>
  <c r="H159" i="11"/>
  <c r="G159" i="11"/>
  <c r="F159" i="11"/>
  <c r="E159" i="11"/>
  <c r="D159" i="11"/>
  <c r="C159" i="11"/>
  <c r="B159" i="11"/>
  <c r="A159" i="11"/>
  <c r="J158" i="11"/>
  <c r="I158" i="11"/>
  <c r="H158" i="11"/>
  <c r="G158" i="11"/>
  <c r="E158" i="11"/>
  <c r="F158" i="11" s="1"/>
  <c r="D158" i="11"/>
  <c r="C158" i="11"/>
  <c r="B158" i="11"/>
  <c r="A158" i="11"/>
  <c r="J157" i="11"/>
  <c r="I157" i="11"/>
  <c r="H157" i="11"/>
  <c r="G157" i="11"/>
  <c r="F157" i="11"/>
  <c r="E157" i="11"/>
  <c r="D157" i="11"/>
  <c r="C157" i="11"/>
  <c r="B157" i="11"/>
  <c r="A157" i="11"/>
  <c r="J156" i="11"/>
  <c r="I156" i="11"/>
  <c r="H156" i="11"/>
  <c r="F156" i="11"/>
  <c r="E156" i="11"/>
  <c r="G156" i="11" s="1"/>
  <c r="D156" i="11"/>
  <c r="C156" i="11"/>
  <c r="B156" i="11"/>
  <c r="A156" i="11"/>
  <c r="J155" i="11"/>
  <c r="I155" i="11"/>
  <c r="H155" i="11"/>
  <c r="G155" i="11"/>
  <c r="F155" i="11"/>
  <c r="E155" i="11"/>
  <c r="D155" i="11"/>
  <c r="C155" i="11"/>
  <c r="B155" i="11"/>
  <c r="A155" i="11"/>
  <c r="J154" i="11"/>
  <c r="I154" i="11"/>
  <c r="H154" i="11"/>
  <c r="G154" i="11"/>
  <c r="E154" i="11"/>
  <c r="F154" i="11" s="1"/>
  <c r="D154" i="11"/>
  <c r="C154" i="11"/>
  <c r="B154" i="11"/>
  <c r="A154" i="11"/>
  <c r="J153" i="11"/>
  <c r="I153" i="11"/>
  <c r="H153" i="11"/>
  <c r="G153" i="11"/>
  <c r="F153" i="11"/>
  <c r="E153" i="11"/>
  <c r="D153" i="11"/>
  <c r="C153" i="11"/>
  <c r="B153" i="11"/>
  <c r="A153" i="11"/>
  <c r="J152" i="11"/>
  <c r="I152" i="11"/>
  <c r="H152" i="11"/>
  <c r="F152" i="11"/>
  <c r="E152" i="11"/>
  <c r="G152" i="11" s="1"/>
  <c r="D152" i="11"/>
  <c r="C152" i="11"/>
  <c r="B152" i="11"/>
  <c r="A152" i="11"/>
  <c r="J151" i="11"/>
  <c r="I151" i="11"/>
  <c r="H151" i="11"/>
  <c r="G151" i="11"/>
  <c r="F151" i="11"/>
  <c r="E151" i="11"/>
  <c r="D151" i="11"/>
  <c r="C151" i="11"/>
  <c r="B151" i="11"/>
  <c r="A151" i="11"/>
  <c r="J150" i="11"/>
  <c r="I150" i="11"/>
  <c r="H150" i="11"/>
  <c r="G150" i="11"/>
  <c r="E150" i="11"/>
  <c r="F150" i="11" s="1"/>
  <c r="D150" i="11"/>
  <c r="C150" i="11"/>
  <c r="B150" i="11"/>
  <c r="A150" i="11"/>
  <c r="J149" i="11"/>
  <c r="I149" i="11"/>
  <c r="H149" i="11"/>
  <c r="G149" i="11"/>
  <c r="F149" i="11"/>
  <c r="E149" i="11"/>
  <c r="D149" i="11"/>
  <c r="C149" i="11"/>
  <c r="B149" i="11"/>
  <c r="A149" i="11"/>
  <c r="J148" i="11"/>
  <c r="I148" i="11"/>
  <c r="H148" i="11"/>
  <c r="F148" i="11"/>
  <c r="E148" i="11"/>
  <c r="G148" i="11" s="1"/>
  <c r="D148" i="11"/>
  <c r="C148" i="11"/>
  <c r="B148" i="11"/>
  <c r="A148" i="11"/>
  <c r="J147" i="11"/>
  <c r="I147" i="11"/>
  <c r="H147" i="11"/>
  <c r="G147" i="11"/>
  <c r="F147" i="11"/>
  <c r="E147" i="11"/>
  <c r="D147" i="11"/>
  <c r="C147" i="11"/>
  <c r="B147" i="11"/>
  <c r="A147" i="11"/>
  <c r="J146" i="11"/>
  <c r="I146" i="11"/>
  <c r="H146" i="11"/>
  <c r="G146" i="11"/>
  <c r="E146" i="11"/>
  <c r="F146" i="11" s="1"/>
  <c r="D146" i="11"/>
  <c r="C146" i="11"/>
  <c r="B146" i="11"/>
  <c r="A146" i="11"/>
  <c r="J145" i="11"/>
  <c r="I145" i="11"/>
  <c r="H145" i="11"/>
  <c r="G145" i="11"/>
  <c r="F145" i="11"/>
  <c r="E145" i="11"/>
  <c r="D145" i="11"/>
  <c r="C145" i="11"/>
  <c r="B145" i="11"/>
  <c r="A145" i="11"/>
  <c r="J144" i="11"/>
  <c r="I144" i="11"/>
  <c r="H144" i="11"/>
  <c r="F144" i="11"/>
  <c r="E144" i="11"/>
  <c r="G144" i="11" s="1"/>
  <c r="D144" i="11"/>
  <c r="C144" i="11"/>
  <c r="B144" i="11"/>
  <c r="A144" i="11"/>
  <c r="J143" i="11"/>
  <c r="I143" i="11"/>
  <c r="H143" i="11"/>
  <c r="G143" i="11"/>
  <c r="F143" i="11"/>
  <c r="E143" i="11"/>
  <c r="D143" i="11"/>
  <c r="C143" i="11"/>
  <c r="B143" i="11"/>
  <c r="A143" i="11"/>
  <c r="J142" i="11"/>
  <c r="I142" i="11"/>
  <c r="H142" i="11"/>
  <c r="G142" i="11"/>
  <c r="E142" i="11"/>
  <c r="F142" i="11" s="1"/>
  <c r="D142" i="11"/>
  <c r="C142" i="11"/>
  <c r="B142" i="11"/>
  <c r="A142" i="11"/>
  <c r="J141" i="11"/>
  <c r="I141" i="11"/>
  <c r="H141" i="11"/>
  <c r="G141" i="11"/>
  <c r="F141" i="11"/>
  <c r="E141" i="11"/>
  <c r="D141" i="11"/>
  <c r="C141" i="11"/>
  <c r="B141" i="11"/>
  <c r="A141" i="11"/>
  <c r="J140" i="11"/>
  <c r="I140" i="11"/>
  <c r="H140" i="11"/>
  <c r="F140" i="11"/>
  <c r="E140" i="11"/>
  <c r="G140" i="11" s="1"/>
  <c r="D140" i="11"/>
  <c r="C140" i="11"/>
  <c r="B140" i="11"/>
  <c r="A140" i="11"/>
  <c r="J139" i="11"/>
  <c r="I139" i="11"/>
  <c r="H139" i="11"/>
  <c r="G139" i="11"/>
  <c r="F139" i="11"/>
  <c r="E139" i="11"/>
  <c r="D139" i="11"/>
  <c r="C139" i="11"/>
  <c r="B139" i="11"/>
  <c r="A139" i="11"/>
  <c r="J138" i="11"/>
  <c r="I138" i="11"/>
  <c r="H138" i="11"/>
  <c r="G138" i="11"/>
  <c r="E138" i="11"/>
  <c r="F138" i="11" s="1"/>
  <c r="D138" i="11"/>
  <c r="C138" i="11"/>
  <c r="B138" i="11"/>
  <c r="A138" i="11"/>
  <c r="J137" i="11"/>
  <c r="I137" i="11"/>
  <c r="H137" i="11"/>
  <c r="G137" i="11"/>
  <c r="F137" i="11"/>
  <c r="E137" i="11"/>
  <c r="D137" i="11"/>
  <c r="C137" i="11"/>
  <c r="B137" i="11"/>
  <c r="A137" i="11"/>
  <c r="J136" i="11"/>
  <c r="I136" i="11"/>
  <c r="H136" i="11"/>
  <c r="F136" i="11"/>
  <c r="E136" i="11"/>
  <c r="G136" i="11" s="1"/>
  <c r="D136" i="11"/>
  <c r="C136" i="11"/>
  <c r="B136" i="11"/>
  <c r="A136" i="11"/>
  <c r="J135" i="11"/>
  <c r="I135" i="11"/>
  <c r="H135" i="11"/>
  <c r="G135" i="11"/>
  <c r="F135" i="11"/>
  <c r="E135" i="11"/>
  <c r="D135" i="11"/>
  <c r="C135" i="11"/>
  <c r="B135" i="11"/>
  <c r="A135" i="11"/>
  <c r="J134" i="11"/>
  <c r="I134" i="11"/>
  <c r="H134" i="11"/>
  <c r="G134" i="11"/>
  <c r="E134" i="11"/>
  <c r="F134" i="11" s="1"/>
  <c r="D134" i="11"/>
  <c r="C134" i="11"/>
  <c r="B134" i="11"/>
  <c r="A134" i="11"/>
  <c r="J133" i="11"/>
  <c r="I133" i="11"/>
  <c r="H133" i="11"/>
  <c r="G133" i="11"/>
  <c r="F133" i="11"/>
  <c r="E133" i="11"/>
  <c r="D133" i="11"/>
  <c r="C133" i="11"/>
  <c r="B133" i="11"/>
  <c r="A133" i="11"/>
  <c r="J132" i="11"/>
  <c r="I132" i="11"/>
  <c r="H132" i="11"/>
  <c r="F132" i="11"/>
  <c r="E132" i="11"/>
  <c r="G132" i="11" s="1"/>
  <c r="D132" i="11"/>
  <c r="C132" i="11"/>
  <c r="B132" i="11"/>
  <c r="A132" i="11"/>
  <c r="J131" i="11"/>
  <c r="I131" i="11"/>
  <c r="H131" i="11"/>
  <c r="G131" i="11"/>
  <c r="F131" i="11"/>
  <c r="E131" i="11"/>
  <c r="D131" i="11"/>
  <c r="C131" i="11"/>
  <c r="B131" i="11"/>
  <c r="A131" i="11"/>
  <c r="J130" i="11"/>
  <c r="I130" i="11"/>
  <c r="H130" i="11"/>
  <c r="G130" i="11"/>
  <c r="E130" i="11"/>
  <c r="F130" i="11" s="1"/>
  <c r="D130" i="11"/>
  <c r="C130" i="11"/>
  <c r="B130" i="11"/>
  <c r="A130" i="11"/>
  <c r="J129" i="11"/>
  <c r="I129" i="11"/>
  <c r="H129" i="11"/>
  <c r="G129" i="11"/>
  <c r="F129" i="11"/>
  <c r="E129" i="11"/>
  <c r="D129" i="11"/>
  <c r="C129" i="11"/>
  <c r="B129" i="11"/>
  <c r="A129" i="11"/>
  <c r="J128" i="11"/>
  <c r="I128" i="11"/>
  <c r="H128" i="11"/>
  <c r="F128" i="11"/>
  <c r="E128" i="11"/>
  <c r="G128" i="11" s="1"/>
  <c r="D128" i="11"/>
  <c r="C128" i="11"/>
  <c r="B128" i="11"/>
  <c r="A128" i="11"/>
  <c r="J127" i="11"/>
  <c r="I127" i="11"/>
  <c r="H127" i="11"/>
  <c r="G127" i="11"/>
  <c r="F127" i="11"/>
  <c r="E127" i="11"/>
  <c r="D127" i="11"/>
  <c r="C127" i="11"/>
  <c r="B127" i="11"/>
  <c r="A127" i="11"/>
  <c r="J126" i="11"/>
  <c r="I126" i="11"/>
  <c r="H126" i="11"/>
  <c r="G126" i="11"/>
  <c r="E126" i="11"/>
  <c r="F126" i="11" s="1"/>
  <c r="D126" i="11"/>
  <c r="C126" i="11"/>
  <c r="B126" i="11"/>
  <c r="A126" i="11"/>
  <c r="J125" i="11"/>
  <c r="I125" i="11"/>
  <c r="H125" i="11"/>
  <c r="G125" i="11"/>
  <c r="F125" i="11"/>
  <c r="E125" i="11"/>
  <c r="D125" i="11"/>
  <c r="C125" i="11"/>
  <c r="B125" i="11"/>
  <c r="A125" i="11"/>
  <c r="J124" i="11"/>
  <c r="I124" i="11"/>
  <c r="H124" i="11"/>
  <c r="F124" i="11"/>
  <c r="E124" i="11"/>
  <c r="G124" i="11" s="1"/>
  <c r="D124" i="11"/>
  <c r="C124" i="11"/>
  <c r="B124" i="11"/>
  <c r="A124" i="11"/>
  <c r="J123" i="11"/>
  <c r="I123" i="11"/>
  <c r="H123" i="11"/>
  <c r="G123" i="11"/>
  <c r="F123" i="11"/>
  <c r="E123" i="11"/>
  <c r="D123" i="11"/>
  <c r="C123" i="11"/>
  <c r="B123" i="11"/>
  <c r="A123" i="11"/>
  <c r="J122" i="11"/>
  <c r="I122" i="11"/>
  <c r="H122" i="11"/>
  <c r="G122" i="11"/>
  <c r="E122" i="11"/>
  <c r="F122" i="11" s="1"/>
  <c r="D122" i="11"/>
  <c r="C122" i="11"/>
  <c r="B122" i="11"/>
  <c r="A122" i="11"/>
  <c r="J121" i="11"/>
  <c r="I121" i="11"/>
  <c r="H121" i="11"/>
  <c r="G121" i="11"/>
  <c r="F121" i="11"/>
  <c r="E121" i="11"/>
  <c r="D121" i="11"/>
  <c r="C121" i="11"/>
  <c r="B121" i="11"/>
  <c r="A121" i="11"/>
  <c r="J120" i="11"/>
  <c r="I120" i="11"/>
  <c r="H120" i="11"/>
  <c r="F120" i="11"/>
  <c r="E120" i="11"/>
  <c r="G120" i="11" s="1"/>
  <c r="D120" i="11"/>
  <c r="C120" i="11"/>
  <c r="B120" i="11"/>
  <c r="A120" i="11"/>
  <c r="J119" i="11"/>
  <c r="I119" i="11"/>
  <c r="H119" i="11"/>
  <c r="G119" i="11"/>
  <c r="F119" i="11"/>
  <c r="E119" i="11"/>
  <c r="D119" i="11"/>
  <c r="C119" i="11"/>
  <c r="B119" i="11"/>
  <c r="A119" i="11"/>
  <c r="J118" i="11"/>
  <c r="I118" i="11"/>
  <c r="H118" i="11"/>
  <c r="G118" i="11"/>
  <c r="F118" i="11"/>
  <c r="E118" i="11"/>
  <c r="D118" i="11"/>
  <c r="C118" i="11"/>
  <c r="B118" i="11"/>
  <c r="A118" i="11"/>
  <c r="J117" i="11"/>
  <c r="I117" i="11"/>
  <c r="H117" i="11"/>
  <c r="G117" i="11"/>
  <c r="F117" i="11"/>
  <c r="E117" i="11"/>
  <c r="D117" i="11"/>
  <c r="C117" i="11"/>
  <c r="B117" i="11"/>
  <c r="A117" i="11"/>
  <c r="J116" i="11"/>
  <c r="I116" i="11"/>
  <c r="H116" i="11"/>
  <c r="F116" i="11"/>
  <c r="E116" i="11"/>
  <c r="G116" i="11" s="1"/>
  <c r="D116" i="11"/>
  <c r="C116" i="11"/>
  <c r="B116" i="11"/>
  <c r="A116" i="11"/>
  <c r="J115" i="11"/>
  <c r="I115" i="11"/>
  <c r="H115" i="11"/>
  <c r="G115" i="11"/>
  <c r="F115" i="11"/>
  <c r="E115" i="11"/>
  <c r="D115" i="11"/>
  <c r="C115" i="11"/>
  <c r="B115" i="11"/>
  <c r="A115" i="11"/>
  <c r="J114" i="11"/>
  <c r="I114" i="11"/>
  <c r="H114" i="11"/>
  <c r="G114" i="11"/>
  <c r="F114" i="11"/>
  <c r="E114" i="11"/>
  <c r="D114" i="11"/>
  <c r="C114" i="11"/>
  <c r="B114" i="11"/>
  <c r="A114" i="11"/>
  <c r="J113" i="11"/>
  <c r="I113" i="11"/>
  <c r="H113" i="11"/>
  <c r="G113" i="11"/>
  <c r="F113" i="11"/>
  <c r="E113" i="11"/>
  <c r="D113" i="11"/>
  <c r="C113" i="11"/>
  <c r="B113" i="11"/>
  <c r="A113" i="11"/>
  <c r="J112" i="11"/>
  <c r="I112" i="11"/>
  <c r="H112" i="11"/>
  <c r="F112" i="11"/>
  <c r="E112" i="11"/>
  <c r="G112" i="11" s="1"/>
  <c r="D112" i="11"/>
  <c r="C112" i="11"/>
  <c r="B112" i="11"/>
  <c r="A112" i="11"/>
  <c r="J111" i="11"/>
  <c r="I111" i="11"/>
  <c r="H111" i="11"/>
  <c r="G111" i="11"/>
  <c r="F111" i="11"/>
  <c r="E111" i="11"/>
  <c r="D111" i="11"/>
  <c r="C111" i="11"/>
  <c r="B111" i="11"/>
  <c r="A111" i="11"/>
  <c r="J110" i="11"/>
  <c r="I110" i="11"/>
  <c r="H110" i="11"/>
  <c r="G110" i="11"/>
  <c r="E110" i="11"/>
  <c r="F110" i="11" s="1"/>
  <c r="D110" i="11"/>
  <c r="C110" i="11"/>
  <c r="B110" i="11"/>
  <c r="A110" i="11"/>
  <c r="J109" i="11"/>
  <c r="I109" i="11"/>
  <c r="H109" i="11"/>
  <c r="G109" i="11"/>
  <c r="F109" i="11"/>
  <c r="E109" i="11"/>
  <c r="D109" i="11"/>
  <c r="C109" i="11"/>
  <c r="B109" i="11"/>
  <c r="A109" i="11"/>
  <c r="J108" i="11"/>
  <c r="I108" i="11"/>
  <c r="H108" i="11"/>
  <c r="F108" i="11"/>
  <c r="E108" i="11"/>
  <c r="G108" i="11" s="1"/>
  <c r="D108" i="11"/>
  <c r="C108" i="11"/>
  <c r="B108" i="11"/>
  <c r="A108" i="11"/>
  <c r="J107" i="11"/>
  <c r="I107" i="11"/>
  <c r="H107" i="11"/>
  <c r="G107" i="11"/>
  <c r="F107" i="11"/>
  <c r="E107" i="11"/>
  <c r="D107" i="11"/>
  <c r="C107" i="11"/>
  <c r="B107" i="11"/>
  <c r="A107" i="11"/>
  <c r="J106" i="11"/>
  <c r="I106" i="11"/>
  <c r="H106" i="11"/>
  <c r="G106" i="11"/>
  <c r="E106" i="11"/>
  <c r="F106" i="11" s="1"/>
  <c r="D106" i="11"/>
  <c r="C106" i="11"/>
  <c r="B106" i="11"/>
  <c r="A106" i="11"/>
  <c r="J105" i="11"/>
  <c r="I105" i="11"/>
  <c r="H105" i="11"/>
  <c r="G105" i="11"/>
  <c r="F105" i="11"/>
  <c r="E105" i="11"/>
  <c r="D105" i="11"/>
  <c r="C105" i="11"/>
  <c r="B105" i="11"/>
  <c r="A105" i="11"/>
  <c r="J104" i="11"/>
  <c r="I104" i="11"/>
  <c r="H104" i="11"/>
  <c r="F104" i="11"/>
  <c r="E104" i="11"/>
  <c r="G104" i="11" s="1"/>
  <c r="D104" i="11"/>
  <c r="C104" i="11"/>
  <c r="B104" i="11"/>
  <c r="A104" i="11"/>
  <c r="J103" i="11"/>
  <c r="I103" i="11"/>
  <c r="H103" i="11"/>
  <c r="G103" i="11"/>
  <c r="F103" i="11"/>
  <c r="E103" i="11"/>
  <c r="D103" i="11"/>
  <c r="C103" i="11"/>
  <c r="B103" i="11"/>
  <c r="A103" i="11"/>
  <c r="J102" i="11"/>
  <c r="I102" i="11"/>
  <c r="H102" i="11"/>
  <c r="G102" i="11"/>
  <c r="E102" i="11"/>
  <c r="F102" i="11" s="1"/>
  <c r="D102" i="11"/>
  <c r="C102" i="11"/>
  <c r="B102" i="11"/>
  <c r="A102" i="11"/>
  <c r="J101" i="11"/>
  <c r="I101" i="11"/>
  <c r="H101" i="11"/>
  <c r="G101" i="11"/>
  <c r="F101" i="11"/>
  <c r="E101" i="11"/>
  <c r="D101" i="11"/>
  <c r="C101" i="11"/>
  <c r="B101" i="11"/>
  <c r="A101" i="11"/>
  <c r="J100" i="11"/>
  <c r="I100" i="11"/>
  <c r="H100" i="11"/>
  <c r="F100" i="11"/>
  <c r="E100" i="11"/>
  <c r="G100" i="11" s="1"/>
  <c r="D100" i="11"/>
  <c r="C100" i="11"/>
  <c r="B100" i="11"/>
  <c r="A100" i="11"/>
  <c r="J99" i="11"/>
  <c r="I99" i="11"/>
  <c r="H99" i="11"/>
  <c r="G99" i="11"/>
  <c r="F99" i="11"/>
  <c r="E99" i="11"/>
  <c r="D99" i="11"/>
  <c r="C99" i="11"/>
  <c r="B99" i="11"/>
  <c r="A99" i="11"/>
  <c r="J98" i="11"/>
  <c r="I98" i="11"/>
  <c r="H98" i="11"/>
  <c r="G98" i="11"/>
  <c r="E98" i="11"/>
  <c r="F98" i="11" s="1"/>
  <c r="D98" i="11"/>
  <c r="C98" i="11"/>
  <c r="B98" i="11"/>
  <c r="A98" i="11"/>
  <c r="J97" i="11"/>
  <c r="I97" i="11"/>
  <c r="H97" i="11"/>
  <c r="G97" i="11"/>
  <c r="F97" i="11"/>
  <c r="E97" i="11"/>
  <c r="D97" i="11"/>
  <c r="C97" i="11"/>
  <c r="B97" i="11"/>
  <c r="A97" i="11"/>
  <c r="J96" i="11"/>
  <c r="I96" i="11"/>
  <c r="H96" i="11"/>
  <c r="F96" i="11"/>
  <c r="E96" i="11"/>
  <c r="G96" i="11" s="1"/>
  <c r="D96" i="11"/>
  <c r="C96" i="11"/>
  <c r="B96" i="11"/>
  <c r="A96" i="11"/>
  <c r="J95" i="11"/>
  <c r="I95" i="11"/>
  <c r="H95" i="11"/>
  <c r="G95" i="11"/>
  <c r="F95" i="11"/>
  <c r="E95" i="11"/>
  <c r="D95" i="11"/>
  <c r="C95" i="11"/>
  <c r="B95" i="11"/>
  <c r="A95" i="11"/>
  <c r="J94" i="11"/>
  <c r="I94" i="11"/>
  <c r="H94" i="11"/>
  <c r="G94" i="11"/>
  <c r="E94" i="11"/>
  <c r="F94" i="11" s="1"/>
  <c r="D94" i="11"/>
  <c r="C94" i="11"/>
  <c r="B94" i="11"/>
  <c r="A94" i="11"/>
  <c r="J93" i="11"/>
  <c r="I93" i="11"/>
  <c r="H93" i="11"/>
  <c r="G93" i="11"/>
  <c r="F93" i="11"/>
  <c r="E93" i="11"/>
  <c r="D93" i="11"/>
  <c r="C93" i="11"/>
  <c r="B93" i="11"/>
  <c r="A93" i="11"/>
  <c r="J92" i="11"/>
  <c r="I92" i="11"/>
  <c r="H92" i="11"/>
  <c r="F92" i="11"/>
  <c r="E92" i="11"/>
  <c r="G92" i="11" s="1"/>
  <c r="D92" i="11"/>
  <c r="C92" i="11"/>
  <c r="B92" i="11"/>
  <c r="A92" i="11"/>
  <c r="J91" i="11"/>
  <c r="I91" i="11"/>
  <c r="H91" i="11"/>
  <c r="G91" i="11"/>
  <c r="F91" i="11"/>
  <c r="E91" i="11"/>
  <c r="D91" i="11"/>
  <c r="C91" i="11"/>
  <c r="B91" i="11"/>
  <c r="A91" i="11"/>
  <c r="J90" i="11"/>
  <c r="I90" i="11"/>
  <c r="H90" i="11"/>
  <c r="G90" i="11"/>
  <c r="E90" i="11"/>
  <c r="F90" i="11" s="1"/>
  <c r="D90" i="11"/>
  <c r="C90" i="11"/>
  <c r="B90" i="11"/>
  <c r="A90" i="11"/>
  <c r="J89" i="11"/>
  <c r="I89" i="11"/>
  <c r="H89" i="11"/>
  <c r="G89" i="11"/>
  <c r="F89" i="11"/>
  <c r="E89" i="11"/>
  <c r="D89" i="11"/>
  <c r="C89" i="11"/>
  <c r="B89" i="11"/>
  <c r="A89" i="11"/>
  <c r="J88" i="11"/>
  <c r="I88" i="11"/>
  <c r="H88" i="11"/>
  <c r="F88" i="11"/>
  <c r="E88" i="11"/>
  <c r="G88" i="11" s="1"/>
  <c r="D88" i="11"/>
  <c r="C88" i="11"/>
  <c r="B88" i="11"/>
  <c r="A88" i="11"/>
  <c r="J87" i="11"/>
  <c r="I87" i="11"/>
  <c r="H87" i="11"/>
  <c r="G87" i="11"/>
  <c r="F87" i="11"/>
  <c r="E87" i="11"/>
  <c r="D87" i="11"/>
  <c r="C87" i="11"/>
  <c r="B87" i="11"/>
  <c r="A87" i="11"/>
  <c r="J86" i="11"/>
  <c r="I86" i="11"/>
  <c r="H86" i="11"/>
  <c r="G86" i="11"/>
  <c r="E86" i="11"/>
  <c r="F86" i="11" s="1"/>
  <c r="D86" i="11"/>
  <c r="C86" i="11"/>
  <c r="B86" i="11"/>
  <c r="A86" i="11"/>
  <c r="J85" i="11"/>
  <c r="I85" i="11"/>
  <c r="H85" i="11"/>
  <c r="G85" i="11"/>
  <c r="F85" i="11"/>
  <c r="E85" i="11"/>
  <c r="D85" i="11"/>
  <c r="C85" i="11"/>
  <c r="B85" i="11"/>
  <c r="A85" i="11"/>
  <c r="J84" i="11"/>
  <c r="I84" i="11"/>
  <c r="H84" i="11"/>
  <c r="F84" i="11"/>
  <c r="E84" i="11"/>
  <c r="G84" i="11" s="1"/>
  <c r="D84" i="11"/>
  <c r="C84" i="11"/>
  <c r="B84" i="11"/>
  <c r="A84" i="11"/>
  <c r="J83" i="11"/>
  <c r="I83" i="11"/>
  <c r="H83" i="11"/>
  <c r="G83" i="11"/>
  <c r="F83" i="11"/>
  <c r="E83" i="11"/>
  <c r="D83" i="11"/>
  <c r="C83" i="11"/>
  <c r="B83" i="11"/>
  <c r="A83" i="11"/>
  <c r="J82" i="11"/>
  <c r="I82" i="11"/>
  <c r="H82" i="11"/>
  <c r="G82" i="11"/>
  <c r="E82" i="11"/>
  <c r="F82" i="11" s="1"/>
  <c r="D82" i="11"/>
  <c r="C82" i="11"/>
  <c r="B82" i="11"/>
  <c r="A82" i="11"/>
  <c r="J81" i="11"/>
  <c r="I81" i="11"/>
  <c r="H81" i="11"/>
  <c r="G81" i="11"/>
  <c r="F81" i="11"/>
  <c r="E81" i="11"/>
  <c r="D81" i="11"/>
  <c r="C81" i="11"/>
  <c r="B81" i="11"/>
  <c r="A81" i="11"/>
  <c r="J80" i="11"/>
  <c r="I80" i="11"/>
  <c r="H80" i="11"/>
  <c r="F80" i="11"/>
  <c r="E80" i="11"/>
  <c r="G80" i="11" s="1"/>
  <c r="D80" i="11"/>
  <c r="C80" i="11"/>
  <c r="B80" i="11"/>
  <c r="A80" i="11"/>
  <c r="J79" i="11"/>
  <c r="I79" i="11"/>
  <c r="H79" i="11"/>
  <c r="G79" i="11"/>
  <c r="F79" i="11"/>
  <c r="E79" i="11"/>
  <c r="D79" i="11"/>
  <c r="C79" i="11"/>
  <c r="B79" i="11"/>
  <c r="A79" i="11"/>
  <c r="J78" i="11"/>
  <c r="I78" i="11"/>
  <c r="H78" i="11"/>
  <c r="G78" i="11"/>
  <c r="E78" i="11"/>
  <c r="F78" i="11" s="1"/>
  <c r="D78" i="11"/>
  <c r="C78" i="11"/>
  <c r="B78" i="11"/>
  <c r="A78" i="11"/>
  <c r="J77" i="11"/>
  <c r="I77" i="11"/>
  <c r="H77" i="11"/>
  <c r="G77" i="11"/>
  <c r="F77" i="11"/>
  <c r="E77" i="11"/>
  <c r="D77" i="11"/>
  <c r="C77" i="11"/>
  <c r="B77" i="11"/>
  <c r="A77" i="11"/>
  <c r="J76" i="11"/>
  <c r="I76" i="11"/>
  <c r="H76" i="11"/>
  <c r="F76" i="11"/>
  <c r="E76" i="11"/>
  <c r="G76" i="11" s="1"/>
  <c r="D76" i="11"/>
  <c r="C76" i="11"/>
  <c r="B76" i="11"/>
  <c r="A76" i="11"/>
  <c r="J75" i="11"/>
  <c r="I75" i="11"/>
  <c r="H75" i="11"/>
  <c r="G75" i="11"/>
  <c r="F75" i="11"/>
  <c r="E75" i="11"/>
  <c r="D75" i="11"/>
  <c r="C75" i="11"/>
  <c r="B75" i="11"/>
  <c r="A75" i="11"/>
  <c r="J74" i="11"/>
  <c r="I74" i="11"/>
  <c r="H74" i="11"/>
  <c r="G74" i="11"/>
  <c r="E74" i="11"/>
  <c r="F74" i="11" s="1"/>
  <c r="D74" i="11"/>
  <c r="C74" i="11"/>
  <c r="B74" i="11"/>
  <c r="A74" i="11"/>
  <c r="J73" i="11"/>
  <c r="I73" i="11"/>
  <c r="H73" i="11"/>
  <c r="G73" i="11"/>
  <c r="F73" i="11"/>
  <c r="E73" i="11"/>
  <c r="D73" i="11"/>
  <c r="C73" i="11"/>
  <c r="B73" i="11"/>
  <c r="A73" i="11"/>
  <c r="J72" i="11"/>
  <c r="I72" i="11"/>
  <c r="H72" i="11"/>
  <c r="F72" i="11"/>
  <c r="E72" i="11"/>
  <c r="G72" i="11" s="1"/>
  <c r="D72" i="11"/>
  <c r="C72" i="11"/>
  <c r="B72" i="11"/>
  <c r="A72" i="11"/>
  <c r="J71" i="11"/>
  <c r="I71" i="11"/>
  <c r="H71" i="11"/>
  <c r="G71" i="11"/>
  <c r="F71" i="11"/>
  <c r="E71" i="11"/>
  <c r="D71" i="11"/>
  <c r="C71" i="11"/>
  <c r="B71" i="11"/>
  <c r="A71" i="11"/>
  <c r="J70" i="11"/>
  <c r="I70" i="11"/>
  <c r="H70" i="11"/>
  <c r="G70" i="11"/>
  <c r="E70" i="11"/>
  <c r="F70" i="11" s="1"/>
  <c r="D70" i="11"/>
  <c r="C70" i="11"/>
  <c r="B70" i="11"/>
  <c r="A70" i="11"/>
  <c r="J69" i="11"/>
  <c r="I69" i="11"/>
  <c r="H69" i="11"/>
  <c r="G69" i="11"/>
  <c r="F69" i="11"/>
  <c r="E69" i="11"/>
  <c r="D69" i="11"/>
  <c r="C69" i="11"/>
  <c r="B69" i="11"/>
  <c r="A69" i="11"/>
  <c r="J68" i="11"/>
  <c r="I68" i="11"/>
  <c r="H68" i="11"/>
  <c r="F68" i="11"/>
  <c r="E68" i="11"/>
  <c r="G68" i="11" s="1"/>
  <c r="D68" i="11"/>
  <c r="C68" i="11"/>
  <c r="B68" i="11"/>
  <c r="A68" i="11"/>
  <c r="J67" i="11"/>
  <c r="I67" i="11"/>
  <c r="H67" i="11"/>
  <c r="G67" i="11"/>
  <c r="F67" i="11"/>
  <c r="E67" i="11"/>
  <c r="D67" i="11"/>
  <c r="C67" i="11"/>
  <c r="B67" i="11"/>
  <c r="A67" i="11"/>
  <c r="J66" i="11"/>
  <c r="I66" i="11"/>
  <c r="H66" i="11"/>
  <c r="G66" i="11"/>
  <c r="E66" i="11"/>
  <c r="F66" i="11" s="1"/>
  <c r="D66" i="11"/>
  <c r="C66" i="11"/>
  <c r="B66" i="11"/>
  <c r="A66" i="11"/>
  <c r="J65" i="11"/>
  <c r="I65" i="11"/>
  <c r="H65" i="11"/>
  <c r="G65" i="11"/>
  <c r="F65" i="11"/>
  <c r="E65" i="11"/>
  <c r="D65" i="11"/>
  <c r="C65" i="11"/>
  <c r="B65" i="11"/>
  <c r="A65" i="11"/>
  <c r="J64" i="11"/>
  <c r="I64" i="11"/>
  <c r="H64" i="11"/>
  <c r="F64" i="11"/>
  <c r="E64" i="11"/>
  <c r="G64" i="11" s="1"/>
  <c r="D64" i="11"/>
  <c r="C64" i="11"/>
  <c r="B64" i="11"/>
  <c r="A64" i="11"/>
  <c r="J63" i="11"/>
  <c r="I63" i="11"/>
  <c r="H63" i="11"/>
  <c r="G63" i="11"/>
  <c r="F63" i="11"/>
  <c r="E63" i="11"/>
  <c r="D63" i="11"/>
  <c r="C63" i="11"/>
  <c r="B63" i="11"/>
  <c r="A63" i="11"/>
  <c r="J62" i="11"/>
  <c r="I62" i="11"/>
  <c r="H62" i="11"/>
  <c r="G62" i="11"/>
  <c r="E62" i="11"/>
  <c r="F62" i="11" s="1"/>
  <c r="D62" i="11"/>
  <c r="C62" i="11"/>
  <c r="B62" i="11"/>
  <c r="A62" i="11"/>
  <c r="J61" i="11"/>
  <c r="I61" i="11"/>
  <c r="H61" i="11"/>
  <c r="G61" i="11"/>
  <c r="F61" i="11"/>
  <c r="E61" i="11"/>
  <c r="D61" i="11"/>
  <c r="C61" i="11"/>
  <c r="B61" i="11"/>
  <c r="A61" i="11"/>
  <c r="J60" i="11"/>
  <c r="I60" i="11"/>
  <c r="H60" i="11"/>
  <c r="F60" i="11"/>
  <c r="E60" i="11"/>
  <c r="G60" i="11" s="1"/>
  <c r="D60" i="11"/>
  <c r="C60" i="11"/>
  <c r="B60" i="11"/>
  <c r="A60" i="11"/>
  <c r="J59" i="11"/>
  <c r="I59" i="11"/>
  <c r="H59" i="11"/>
  <c r="G59" i="11"/>
  <c r="F59" i="11"/>
  <c r="E59" i="11"/>
  <c r="D59" i="11"/>
  <c r="C59" i="11"/>
  <c r="B59" i="11"/>
  <c r="A59" i="11"/>
  <c r="J58" i="11"/>
  <c r="I58" i="11"/>
  <c r="H58" i="11"/>
  <c r="G58" i="11"/>
  <c r="E58" i="11"/>
  <c r="F58" i="11" s="1"/>
  <c r="D58" i="11"/>
  <c r="C58" i="11"/>
  <c r="B58" i="11"/>
  <c r="A58" i="11"/>
  <c r="J57" i="11"/>
  <c r="I57" i="11"/>
  <c r="H57" i="11"/>
  <c r="G57" i="11"/>
  <c r="F57" i="11"/>
  <c r="E57" i="11"/>
  <c r="D57" i="11"/>
  <c r="C57" i="11"/>
  <c r="B57" i="11"/>
  <c r="A57" i="11"/>
  <c r="J56" i="11"/>
  <c r="I56" i="11"/>
  <c r="H56" i="11"/>
  <c r="F56" i="11"/>
  <c r="E56" i="11"/>
  <c r="G56" i="11" s="1"/>
  <c r="D56" i="11"/>
  <c r="C56" i="11"/>
  <c r="B56" i="11"/>
  <c r="A56" i="11"/>
  <c r="J55" i="11"/>
  <c r="I55" i="11"/>
  <c r="H55" i="11"/>
  <c r="G55" i="11"/>
  <c r="F55" i="11"/>
  <c r="E55" i="11"/>
  <c r="D55" i="11"/>
  <c r="C55" i="11"/>
  <c r="B55" i="11"/>
  <c r="A55" i="11"/>
  <c r="J54" i="11"/>
  <c r="I54" i="11"/>
  <c r="H54" i="11"/>
  <c r="G54" i="11"/>
  <c r="E54" i="11"/>
  <c r="F54" i="11" s="1"/>
  <c r="D54" i="11"/>
  <c r="C54" i="11"/>
  <c r="B54" i="11"/>
  <c r="A54" i="11"/>
  <c r="J53" i="11"/>
  <c r="I53" i="11"/>
  <c r="H53" i="11"/>
  <c r="G53" i="11"/>
  <c r="F53" i="11"/>
  <c r="E53" i="11"/>
  <c r="D53" i="11"/>
  <c r="C53" i="11"/>
  <c r="B53" i="11"/>
  <c r="A53" i="11"/>
  <c r="J52" i="11"/>
  <c r="I52" i="11"/>
  <c r="H52" i="11"/>
  <c r="F52" i="11"/>
  <c r="E52" i="11"/>
  <c r="G52" i="11" s="1"/>
  <c r="D52" i="11"/>
  <c r="C52" i="11"/>
  <c r="B52" i="11"/>
  <c r="A52" i="11"/>
  <c r="J51" i="11"/>
  <c r="I51" i="11"/>
  <c r="H51" i="11"/>
  <c r="G51" i="11"/>
  <c r="F51" i="11"/>
  <c r="E51" i="11"/>
  <c r="D51" i="11"/>
  <c r="C51" i="11"/>
  <c r="B51" i="11"/>
  <c r="A51" i="11"/>
  <c r="J50" i="11"/>
  <c r="I50" i="11"/>
  <c r="H50" i="11"/>
  <c r="G50" i="11"/>
  <c r="E50" i="11"/>
  <c r="F50" i="11" s="1"/>
  <c r="D50" i="11"/>
  <c r="C50" i="11"/>
  <c r="B50" i="11"/>
  <c r="A50" i="11"/>
  <c r="J49" i="11"/>
  <c r="I49" i="11"/>
  <c r="H49" i="11"/>
  <c r="G49" i="11"/>
  <c r="F49" i="11"/>
  <c r="E49" i="11"/>
  <c r="D49" i="11"/>
  <c r="C49" i="11"/>
  <c r="B49" i="11"/>
  <c r="A49" i="11"/>
  <c r="J48" i="11"/>
  <c r="I48" i="11"/>
  <c r="H48" i="11"/>
  <c r="F48" i="11"/>
  <c r="E48" i="11"/>
  <c r="G48" i="11" s="1"/>
  <c r="D48" i="11"/>
  <c r="C48" i="11"/>
  <c r="B48" i="11"/>
  <c r="A48" i="11"/>
  <c r="J47" i="11"/>
  <c r="I47" i="11"/>
  <c r="H47" i="11"/>
  <c r="G47" i="11"/>
  <c r="F47" i="11"/>
  <c r="E47" i="11"/>
  <c r="D47" i="11"/>
  <c r="C47" i="11"/>
  <c r="B47" i="11"/>
  <c r="A47" i="11"/>
  <c r="J46" i="11"/>
  <c r="I46" i="11"/>
  <c r="H46" i="11"/>
  <c r="G46" i="11"/>
  <c r="E46" i="11"/>
  <c r="F46" i="11" s="1"/>
  <c r="D46" i="11"/>
  <c r="C46" i="11"/>
  <c r="B46" i="11"/>
  <c r="A46" i="11"/>
  <c r="J45" i="11"/>
  <c r="I45" i="11"/>
  <c r="H45" i="11"/>
  <c r="G45" i="11"/>
  <c r="F45" i="11"/>
  <c r="E45" i="11"/>
  <c r="D45" i="11"/>
  <c r="C45" i="11"/>
  <c r="B45" i="11"/>
  <c r="A45" i="11"/>
  <c r="J44" i="11"/>
  <c r="I44" i="11"/>
  <c r="H44" i="11"/>
  <c r="F44" i="11"/>
  <c r="E44" i="11"/>
  <c r="G44" i="11" s="1"/>
  <c r="D44" i="11"/>
  <c r="C44" i="11"/>
  <c r="B44" i="11"/>
  <c r="A44" i="11"/>
  <c r="J43" i="11"/>
  <c r="I43" i="11"/>
  <c r="H43" i="11"/>
  <c r="G43" i="11"/>
  <c r="F43" i="11"/>
  <c r="E43" i="11"/>
  <c r="D43" i="11"/>
  <c r="C43" i="11"/>
  <c r="B43" i="11"/>
  <c r="A43" i="11"/>
  <c r="J42" i="11"/>
  <c r="I42" i="11"/>
  <c r="H42" i="11"/>
  <c r="G42" i="11"/>
  <c r="E42" i="11"/>
  <c r="F42" i="11" s="1"/>
  <c r="D42" i="11"/>
  <c r="C42" i="11"/>
  <c r="B42" i="11"/>
  <c r="A42" i="11"/>
  <c r="J41" i="11"/>
  <c r="I41" i="11"/>
  <c r="H41" i="11"/>
  <c r="G41" i="11"/>
  <c r="F41" i="11"/>
  <c r="E41" i="11"/>
  <c r="D41" i="11"/>
  <c r="C41" i="11"/>
  <c r="B41" i="11"/>
  <c r="A41" i="11"/>
  <c r="J40" i="11"/>
  <c r="I40" i="11"/>
  <c r="H40" i="11"/>
  <c r="F40" i="11"/>
  <c r="E40" i="11"/>
  <c r="G40" i="11" s="1"/>
  <c r="D40" i="11"/>
  <c r="C40" i="11"/>
  <c r="B40" i="11"/>
  <c r="A40" i="11"/>
  <c r="J39" i="11"/>
  <c r="I39" i="11"/>
  <c r="H39" i="11"/>
  <c r="G39" i="11"/>
  <c r="F39" i="11"/>
  <c r="E39" i="11"/>
  <c r="D39" i="11"/>
  <c r="C39" i="11"/>
  <c r="B39" i="11"/>
  <c r="A39" i="11"/>
  <c r="J38" i="11"/>
  <c r="I38" i="11"/>
  <c r="H38" i="11"/>
  <c r="G38" i="11"/>
  <c r="E38" i="11"/>
  <c r="F38" i="11" s="1"/>
  <c r="D38" i="11"/>
  <c r="C38" i="11"/>
  <c r="B38" i="11"/>
  <c r="A38" i="11"/>
  <c r="J37" i="11"/>
  <c r="I37" i="11"/>
  <c r="H37" i="11"/>
  <c r="G37" i="11"/>
  <c r="F37" i="11"/>
  <c r="E37" i="11"/>
  <c r="D37" i="11"/>
  <c r="C37" i="11"/>
  <c r="B37" i="11"/>
  <c r="A37" i="11"/>
  <c r="J36" i="11"/>
  <c r="I36" i="11"/>
  <c r="H36" i="11"/>
  <c r="F36" i="11"/>
  <c r="E36" i="11"/>
  <c r="G36" i="11" s="1"/>
  <c r="D36" i="11"/>
  <c r="C36" i="11"/>
  <c r="B36" i="11"/>
  <c r="A36" i="11"/>
  <c r="J35" i="11"/>
  <c r="I35" i="11"/>
  <c r="H35" i="11"/>
  <c r="G35" i="11"/>
  <c r="F35" i="11"/>
  <c r="E35" i="11"/>
  <c r="D35" i="11"/>
  <c r="C35" i="11"/>
  <c r="B35" i="11"/>
  <c r="A35" i="11"/>
  <c r="J34" i="11"/>
  <c r="I34" i="11"/>
  <c r="H34" i="11"/>
  <c r="G34" i="11"/>
  <c r="E34" i="11"/>
  <c r="F34" i="11" s="1"/>
  <c r="D34" i="11"/>
  <c r="C34" i="11"/>
  <c r="B34" i="11"/>
  <c r="A34" i="11"/>
  <c r="J33" i="11"/>
  <c r="I33" i="11"/>
  <c r="H33" i="11"/>
  <c r="G33" i="11"/>
  <c r="F33" i="11"/>
  <c r="E33" i="11"/>
  <c r="D33" i="11"/>
  <c r="C33" i="11"/>
  <c r="B33" i="11"/>
  <c r="A33" i="11"/>
  <c r="J32" i="11"/>
  <c r="I32" i="11"/>
  <c r="H32" i="11"/>
  <c r="F32" i="11"/>
  <c r="E32" i="11"/>
  <c r="G32" i="11" s="1"/>
  <c r="D32" i="11"/>
  <c r="C32" i="11"/>
  <c r="B32" i="11"/>
  <c r="A32" i="11"/>
  <c r="J31" i="11"/>
  <c r="I31" i="11"/>
  <c r="H31" i="11"/>
  <c r="G31" i="11"/>
  <c r="F31" i="11"/>
  <c r="E31" i="11"/>
  <c r="D31" i="11"/>
  <c r="C31" i="11"/>
  <c r="B31" i="11"/>
  <c r="A31" i="11"/>
  <c r="J30" i="11"/>
  <c r="I30" i="11"/>
  <c r="H30" i="11"/>
  <c r="G30" i="11"/>
  <c r="E30" i="11"/>
  <c r="F30" i="11" s="1"/>
  <c r="D30" i="11"/>
  <c r="C30" i="11"/>
  <c r="B30" i="11"/>
  <c r="A30" i="11"/>
  <c r="J29" i="11"/>
  <c r="I29" i="11"/>
  <c r="H29" i="11"/>
  <c r="G29" i="11"/>
  <c r="F29" i="11"/>
  <c r="E29" i="11"/>
  <c r="D29" i="11"/>
  <c r="C29" i="11"/>
  <c r="B29" i="11"/>
  <c r="A29" i="11"/>
  <c r="J28" i="11"/>
  <c r="I28" i="11"/>
  <c r="H28" i="11"/>
  <c r="F28" i="11"/>
  <c r="E28" i="11"/>
  <c r="G28" i="11" s="1"/>
  <c r="D28" i="11"/>
  <c r="C28" i="11"/>
  <c r="B28" i="11"/>
  <c r="A28" i="11"/>
  <c r="J27" i="11"/>
  <c r="I27" i="11"/>
  <c r="H27" i="11"/>
  <c r="G27" i="11"/>
  <c r="F27" i="11"/>
  <c r="E27" i="11"/>
  <c r="D27" i="11"/>
  <c r="C27" i="11"/>
  <c r="B27" i="11"/>
  <c r="A27" i="11"/>
  <c r="J26" i="11"/>
  <c r="I26" i="11"/>
  <c r="H26" i="11"/>
  <c r="G26" i="11"/>
  <c r="E26" i="11"/>
  <c r="F26" i="11" s="1"/>
  <c r="D26" i="11"/>
  <c r="C26" i="11"/>
  <c r="B26" i="11"/>
  <c r="A26" i="11"/>
  <c r="J25" i="11"/>
  <c r="I25" i="11"/>
  <c r="H25" i="11"/>
  <c r="G25" i="11"/>
  <c r="F25" i="11"/>
  <c r="E25" i="11"/>
  <c r="D25" i="11"/>
  <c r="C25" i="11"/>
  <c r="B25" i="11"/>
  <c r="A25" i="11"/>
  <c r="J24" i="11"/>
  <c r="I24" i="11"/>
  <c r="H24" i="11"/>
  <c r="F24" i="11"/>
  <c r="E24" i="11"/>
  <c r="G24" i="11" s="1"/>
  <c r="D24" i="11"/>
  <c r="C24" i="11"/>
  <c r="B24" i="11"/>
  <c r="A24" i="11"/>
  <c r="J23" i="11"/>
  <c r="I23" i="11"/>
  <c r="H23" i="11"/>
  <c r="G23" i="11"/>
  <c r="F23" i="11"/>
  <c r="E23" i="11"/>
  <c r="D23" i="11"/>
  <c r="C23" i="11"/>
  <c r="B23" i="11"/>
  <c r="A23" i="11"/>
  <c r="J22" i="11"/>
  <c r="I22" i="11"/>
  <c r="H22" i="11"/>
  <c r="G22" i="11"/>
  <c r="E22" i="11"/>
  <c r="F22" i="11" s="1"/>
  <c r="D22" i="11"/>
  <c r="C22" i="11"/>
  <c r="B22" i="11"/>
  <c r="A22" i="11"/>
  <c r="J21" i="11"/>
  <c r="I21" i="11"/>
  <c r="H21" i="11"/>
  <c r="G21" i="11"/>
  <c r="F21" i="11"/>
  <c r="E21" i="11"/>
  <c r="D21" i="11"/>
  <c r="C21" i="11"/>
  <c r="B21" i="11"/>
  <c r="A21" i="11"/>
  <c r="J20" i="11"/>
  <c r="I20" i="11"/>
  <c r="H20" i="11"/>
  <c r="F20" i="11"/>
  <c r="E20" i="11"/>
  <c r="G20" i="11" s="1"/>
  <c r="D20" i="11"/>
  <c r="C20" i="11"/>
  <c r="B20" i="11"/>
  <c r="A20" i="11"/>
  <c r="J19" i="11"/>
  <c r="I19" i="11"/>
  <c r="H19" i="11"/>
  <c r="G19" i="11"/>
  <c r="F19" i="11"/>
  <c r="E19" i="11"/>
  <c r="D19" i="11"/>
  <c r="C19" i="11"/>
  <c r="B19" i="11"/>
  <c r="A19" i="11"/>
  <c r="J18" i="11"/>
  <c r="I18" i="11"/>
  <c r="H18" i="11"/>
  <c r="G18" i="11"/>
  <c r="E18" i="11"/>
  <c r="F18" i="11" s="1"/>
  <c r="D18" i="11"/>
  <c r="C18" i="11"/>
  <c r="B18" i="11"/>
  <c r="A18" i="11"/>
  <c r="J17" i="11"/>
  <c r="I17" i="11"/>
  <c r="H17" i="11"/>
  <c r="G17" i="11"/>
  <c r="F17" i="11"/>
  <c r="E17" i="11"/>
  <c r="D17" i="11"/>
  <c r="C17" i="11"/>
  <c r="B17" i="11"/>
  <c r="A17" i="11"/>
  <c r="J16" i="11"/>
  <c r="I16" i="11"/>
  <c r="H16" i="11"/>
  <c r="F16" i="11"/>
  <c r="E16" i="11"/>
  <c r="G16" i="11" s="1"/>
  <c r="D16" i="11"/>
  <c r="C16" i="11"/>
  <c r="B16" i="11"/>
  <c r="A16" i="11"/>
  <c r="J15" i="11"/>
  <c r="I15" i="11"/>
  <c r="H15" i="11"/>
  <c r="G15" i="11"/>
  <c r="F15" i="11"/>
  <c r="E15" i="11"/>
  <c r="D15" i="11"/>
  <c r="C15" i="11"/>
  <c r="B15" i="11"/>
  <c r="A15" i="11"/>
  <c r="J14" i="11"/>
  <c r="I14" i="11"/>
  <c r="H14" i="11"/>
  <c r="G14" i="11"/>
  <c r="E14" i="11"/>
  <c r="F14" i="11" s="1"/>
  <c r="D14" i="11"/>
  <c r="C14" i="11"/>
  <c r="B14" i="11"/>
  <c r="A14" i="11"/>
  <c r="J13" i="11"/>
  <c r="I13" i="11"/>
  <c r="H13" i="11"/>
  <c r="G13" i="11"/>
  <c r="F13" i="11"/>
  <c r="E13" i="11"/>
  <c r="D13" i="11"/>
  <c r="C13" i="11"/>
  <c r="B13" i="11"/>
  <c r="A13" i="11"/>
  <c r="J12" i="11"/>
  <c r="I12" i="11"/>
  <c r="H12" i="11"/>
  <c r="F12" i="11"/>
  <c r="E12" i="11"/>
  <c r="G12" i="11" s="1"/>
  <c r="D12" i="11"/>
  <c r="C12" i="11"/>
  <c r="B12" i="11"/>
  <c r="A12" i="11"/>
  <c r="J11" i="11"/>
  <c r="I11" i="11"/>
  <c r="H11" i="11"/>
  <c r="G11" i="11"/>
  <c r="F11" i="11"/>
  <c r="E11" i="11"/>
  <c r="D11" i="11"/>
  <c r="C11" i="11"/>
  <c r="B11" i="11"/>
  <c r="A11" i="11"/>
  <c r="J10" i="11"/>
  <c r="I10" i="11"/>
  <c r="H10" i="11"/>
  <c r="G10" i="11"/>
  <c r="E10" i="11"/>
  <c r="F10" i="11" s="1"/>
  <c r="D10" i="11"/>
  <c r="C10" i="11"/>
  <c r="B10" i="11"/>
  <c r="A10" i="11"/>
  <c r="J9" i="11"/>
  <c r="I9" i="11"/>
  <c r="H9" i="11"/>
  <c r="G9" i="11"/>
  <c r="F9" i="11"/>
  <c r="E9" i="11"/>
  <c r="D9" i="11"/>
  <c r="C9" i="11"/>
  <c r="B9" i="11"/>
  <c r="A9" i="11"/>
  <c r="J8" i="11"/>
  <c r="I8" i="11"/>
  <c r="H8" i="11"/>
  <c r="F8" i="11"/>
  <c r="E8" i="11"/>
  <c r="G8" i="11" s="1"/>
  <c r="D8" i="11"/>
  <c r="C8" i="11"/>
  <c r="B8" i="11"/>
  <c r="A8" i="11"/>
  <c r="J7" i="11"/>
  <c r="I7" i="11"/>
  <c r="H7" i="11"/>
  <c r="G7" i="11"/>
  <c r="F7" i="11"/>
  <c r="E7" i="11"/>
  <c r="D7" i="11"/>
  <c r="C7" i="11"/>
  <c r="B7" i="11"/>
  <c r="A7" i="11"/>
  <c r="J6" i="11"/>
  <c r="I6" i="11"/>
  <c r="H6" i="11"/>
  <c r="G6" i="11"/>
  <c r="E6" i="11"/>
  <c r="F6" i="11" s="1"/>
  <c r="D6" i="11"/>
  <c r="C6" i="11"/>
  <c r="B6" i="11"/>
  <c r="A6" i="11"/>
  <c r="J5" i="11"/>
  <c r="J4" i="11" s="1"/>
  <c r="I5" i="11"/>
  <c r="I4" i="11" s="1"/>
  <c r="H5" i="11"/>
  <c r="G5" i="11"/>
  <c r="G4" i="11" s="1"/>
  <c r="F5" i="11"/>
  <c r="E5" i="11"/>
  <c r="D5" i="11"/>
  <c r="D4" i="11" s="1"/>
  <c r="C5" i="11"/>
  <c r="C4" i="11" s="1"/>
  <c r="B5" i="11"/>
  <c r="A5" i="11"/>
  <c r="H4" i="11"/>
  <c r="F4" i="11"/>
  <c r="E4" i="11"/>
  <c r="L547" i="10"/>
  <c r="K547" i="10"/>
  <c r="J547" i="10"/>
  <c r="I547" i="10"/>
  <c r="H547" i="10"/>
  <c r="G547" i="10"/>
  <c r="F547" i="10"/>
  <c r="E547" i="10"/>
  <c r="D547" i="10"/>
  <c r="C547" i="10"/>
  <c r="B547" i="10"/>
  <c r="L546" i="10"/>
  <c r="K546" i="10"/>
  <c r="J546" i="10"/>
  <c r="I546" i="10"/>
  <c r="H546" i="10"/>
  <c r="G546" i="10"/>
  <c r="F546" i="10"/>
  <c r="E546" i="10"/>
  <c r="D546" i="10"/>
  <c r="C546" i="10"/>
  <c r="B546" i="10"/>
  <c r="L545" i="10"/>
  <c r="K545" i="10"/>
  <c r="J545" i="10"/>
  <c r="I545" i="10"/>
  <c r="H545" i="10"/>
  <c r="G545" i="10"/>
  <c r="F545" i="10"/>
  <c r="E545" i="10"/>
  <c r="D545" i="10"/>
  <c r="C545" i="10"/>
  <c r="B545" i="10"/>
  <c r="L544" i="10"/>
  <c r="K544" i="10"/>
  <c r="J544" i="10"/>
  <c r="I544" i="10"/>
  <c r="H544" i="10"/>
  <c r="G544" i="10"/>
  <c r="F544" i="10"/>
  <c r="E544" i="10"/>
  <c r="D544" i="10"/>
  <c r="C544" i="10"/>
  <c r="B544" i="10"/>
  <c r="L543" i="10"/>
  <c r="K543" i="10"/>
  <c r="J543" i="10"/>
  <c r="I543" i="10"/>
  <c r="H543" i="10"/>
  <c r="G543" i="10"/>
  <c r="F543" i="10"/>
  <c r="E543" i="10"/>
  <c r="D543" i="10"/>
  <c r="C543" i="10"/>
  <c r="B543" i="10"/>
  <c r="L542" i="10"/>
  <c r="K542" i="10"/>
  <c r="J542" i="10"/>
  <c r="I542" i="10"/>
  <c r="H542" i="10"/>
  <c r="G542" i="10"/>
  <c r="F542" i="10"/>
  <c r="E542" i="10"/>
  <c r="D542" i="10"/>
  <c r="C542" i="10"/>
  <c r="B542" i="10"/>
  <c r="L541" i="10"/>
  <c r="K541" i="10"/>
  <c r="J541" i="10"/>
  <c r="I541" i="10"/>
  <c r="H541" i="10"/>
  <c r="G541" i="10"/>
  <c r="F541" i="10"/>
  <c r="E541" i="10"/>
  <c r="D541" i="10"/>
  <c r="C541" i="10"/>
  <c r="B541" i="10"/>
  <c r="L540" i="10"/>
  <c r="K540" i="10"/>
  <c r="J540" i="10"/>
  <c r="I540" i="10"/>
  <c r="H540" i="10"/>
  <c r="G540" i="10"/>
  <c r="F540" i="10"/>
  <c r="E540" i="10"/>
  <c r="D540" i="10"/>
  <c r="C540" i="10"/>
  <c r="B540" i="10"/>
  <c r="L539" i="10"/>
  <c r="K539" i="10"/>
  <c r="J539" i="10"/>
  <c r="I539" i="10"/>
  <c r="H539" i="10"/>
  <c r="G539" i="10"/>
  <c r="F539" i="10"/>
  <c r="E539" i="10"/>
  <c r="D539" i="10"/>
  <c r="C539" i="10"/>
  <c r="B539" i="10"/>
  <c r="L538" i="10"/>
  <c r="K538" i="10"/>
  <c r="J538" i="10"/>
  <c r="I538" i="10"/>
  <c r="H538" i="10"/>
  <c r="G538" i="10"/>
  <c r="F538" i="10"/>
  <c r="E538" i="10"/>
  <c r="D538" i="10"/>
  <c r="C538" i="10"/>
  <c r="B538" i="10"/>
  <c r="L537" i="10"/>
  <c r="K537" i="10"/>
  <c r="J537" i="10"/>
  <c r="I537" i="10"/>
  <c r="H537" i="10"/>
  <c r="G537" i="10"/>
  <c r="F537" i="10"/>
  <c r="E537" i="10"/>
  <c r="D537" i="10"/>
  <c r="C537" i="10"/>
  <c r="B537" i="10"/>
  <c r="L536" i="10"/>
  <c r="K536" i="10"/>
  <c r="J536" i="10"/>
  <c r="I536" i="10"/>
  <c r="H536" i="10"/>
  <c r="G536" i="10"/>
  <c r="F536" i="10"/>
  <c r="E536" i="10"/>
  <c r="D536" i="10"/>
  <c r="C536" i="10"/>
  <c r="B536" i="10"/>
  <c r="L535" i="10"/>
  <c r="K535" i="10"/>
  <c r="J535" i="10"/>
  <c r="I535" i="10"/>
  <c r="H535" i="10"/>
  <c r="G535" i="10"/>
  <c r="F535" i="10"/>
  <c r="E535" i="10"/>
  <c r="D535" i="10"/>
  <c r="C535" i="10"/>
  <c r="B535" i="10"/>
  <c r="L534" i="10"/>
  <c r="K534" i="10"/>
  <c r="J534" i="10"/>
  <c r="I534" i="10"/>
  <c r="H534" i="10"/>
  <c r="G534" i="10"/>
  <c r="F534" i="10"/>
  <c r="E534" i="10"/>
  <c r="D534" i="10"/>
  <c r="C534" i="10"/>
  <c r="B534" i="10"/>
  <c r="L533" i="10"/>
  <c r="K533" i="10"/>
  <c r="J533" i="10"/>
  <c r="I533" i="10"/>
  <c r="H533" i="10"/>
  <c r="G533" i="10"/>
  <c r="F533" i="10"/>
  <c r="E533" i="10"/>
  <c r="D533" i="10"/>
  <c r="C533" i="10"/>
  <c r="B533" i="10"/>
  <c r="L532" i="10"/>
  <c r="K532" i="10"/>
  <c r="J532" i="10"/>
  <c r="I532" i="10"/>
  <c r="H532" i="10"/>
  <c r="G532" i="10"/>
  <c r="F532" i="10"/>
  <c r="E532" i="10"/>
  <c r="D532" i="10"/>
  <c r="C532" i="10"/>
  <c r="B532" i="10"/>
  <c r="L531" i="10"/>
  <c r="K531" i="10"/>
  <c r="J531" i="10"/>
  <c r="I531" i="10"/>
  <c r="H531" i="10"/>
  <c r="G531" i="10"/>
  <c r="F531" i="10"/>
  <c r="E531" i="10"/>
  <c r="D531" i="10"/>
  <c r="C531" i="10"/>
  <c r="B531" i="10"/>
  <c r="L530" i="10"/>
  <c r="K530" i="10"/>
  <c r="J530" i="10"/>
  <c r="I530" i="10"/>
  <c r="H530" i="10"/>
  <c r="G530" i="10"/>
  <c r="F530" i="10"/>
  <c r="E530" i="10"/>
  <c r="D530" i="10"/>
  <c r="C530" i="10"/>
  <c r="B530" i="10"/>
  <c r="L529" i="10"/>
  <c r="K529" i="10"/>
  <c r="J529" i="10"/>
  <c r="I529" i="10"/>
  <c r="H529" i="10"/>
  <c r="G529" i="10"/>
  <c r="F529" i="10"/>
  <c r="E529" i="10"/>
  <c r="D529" i="10"/>
  <c r="C529" i="10"/>
  <c r="B529" i="10"/>
  <c r="L528" i="10"/>
  <c r="K528" i="10"/>
  <c r="J528" i="10"/>
  <c r="I528" i="10"/>
  <c r="H528" i="10"/>
  <c r="G528" i="10"/>
  <c r="F528" i="10"/>
  <c r="E528" i="10"/>
  <c r="D528" i="10"/>
  <c r="C528" i="10"/>
  <c r="B528" i="10"/>
  <c r="L527" i="10"/>
  <c r="K527" i="10"/>
  <c r="J527" i="10"/>
  <c r="I527" i="10"/>
  <c r="H527" i="10"/>
  <c r="G527" i="10"/>
  <c r="F527" i="10"/>
  <c r="E527" i="10"/>
  <c r="D527" i="10"/>
  <c r="C527" i="10"/>
  <c r="B527" i="10"/>
  <c r="L526" i="10"/>
  <c r="K526" i="10"/>
  <c r="J526" i="10"/>
  <c r="I526" i="10"/>
  <c r="H526" i="10"/>
  <c r="G526" i="10"/>
  <c r="F526" i="10"/>
  <c r="E526" i="10"/>
  <c r="D526" i="10"/>
  <c r="C526" i="10"/>
  <c r="B526" i="10"/>
  <c r="L525" i="10"/>
  <c r="K525" i="10"/>
  <c r="J525" i="10"/>
  <c r="I525" i="10"/>
  <c r="H525" i="10"/>
  <c r="G525" i="10"/>
  <c r="F525" i="10"/>
  <c r="E525" i="10"/>
  <c r="D525" i="10"/>
  <c r="C525" i="10"/>
  <c r="B525" i="10"/>
  <c r="L524" i="10"/>
  <c r="K524" i="10"/>
  <c r="J524" i="10"/>
  <c r="I524" i="10"/>
  <c r="H524" i="10"/>
  <c r="G524" i="10"/>
  <c r="F524" i="10"/>
  <c r="E524" i="10"/>
  <c r="D524" i="10"/>
  <c r="C524" i="10"/>
  <c r="B524" i="10"/>
  <c r="L523" i="10"/>
  <c r="K523" i="10"/>
  <c r="J523" i="10"/>
  <c r="I523" i="10"/>
  <c r="H523" i="10"/>
  <c r="G523" i="10"/>
  <c r="F523" i="10"/>
  <c r="E523" i="10"/>
  <c r="D523" i="10"/>
  <c r="C523" i="10"/>
  <c r="B523" i="10"/>
  <c r="L522" i="10"/>
  <c r="K522" i="10"/>
  <c r="J522" i="10"/>
  <c r="I522" i="10"/>
  <c r="H522" i="10"/>
  <c r="G522" i="10"/>
  <c r="F522" i="10"/>
  <c r="E522" i="10"/>
  <c r="D522" i="10"/>
  <c r="C522" i="10"/>
  <c r="B522" i="10"/>
  <c r="L521" i="10"/>
  <c r="K521" i="10"/>
  <c r="J521" i="10"/>
  <c r="I521" i="10"/>
  <c r="H521" i="10"/>
  <c r="G521" i="10"/>
  <c r="F521" i="10"/>
  <c r="E521" i="10"/>
  <c r="D521" i="10"/>
  <c r="C521" i="10"/>
  <c r="B521" i="10"/>
  <c r="L520" i="10"/>
  <c r="K520" i="10"/>
  <c r="J520" i="10"/>
  <c r="I520" i="10"/>
  <c r="H520" i="10"/>
  <c r="G520" i="10"/>
  <c r="F520" i="10"/>
  <c r="E520" i="10"/>
  <c r="D520" i="10"/>
  <c r="C520" i="10"/>
  <c r="B520" i="10"/>
  <c r="L519" i="10"/>
  <c r="K519" i="10"/>
  <c r="J519" i="10"/>
  <c r="I519" i="10"/>
  <c r="H519" i="10"/>
  <c r="G519" i="10"/>
  <c r="F519" i="10"/>
  <c r="E519" i="10"/>
  <c r="D519" i="10"/>
  <c r="C519" i="10"/>
  <c r="B519" i="10"/>
  <c r="L518" i="10"/>
  <c r="K518" i="10"/>
  <c r="J518" i="10"/>
  <c r="I518" i="10"/>
  <c r="H518" i="10"/>
  <c r="G518" i="10"/>
  <c r="F518" i="10"/>
  <c r="E518" i="10"/>
  <c r="D518" i="10"/>
  <c r="C518" i="10"/>
  <c r="B518" i="10"/>
  <c r="L517" i="10"/>
  <c r="K517" i="10"/>
  <c r="J517" i="10"/>
  <c r="I517" i="10"/>
  <c r="H517" i="10"/>
  <c r="G517" i="10"/>
  <c r="F517" i="10"/>
  <c r="E517" i="10"/>
  <c r="D517" i="10"/>
  <c r="C517" i="10"/>
  <c r="B517" i="10"/>
  <c r="L516" i="10"/>
  <c r="K516" i="10"/>
  <c r="J516" i="10"/>
  <c r="I516" i="10"/>
  <c r="H516" i="10"/>
  <c r="G516" i="10"/>
  <c r="F516" i="10"/>
  <c r="E516" i="10"/>
  <c r="D516" i="10"/>
  <c r="C516" i="10"/>
  <c r="B516" i="10"/>
  <c r="L515" i="10"/>
  <c r="K515" i="10"/>
  <c r="J515" i="10"/>
  <c r="I515" i="10"/>
  <c r="H515" i="10"/>
  <c r="G515" i="10"/>
  <c r="F515" i="10"/>
  <c r="E515" i="10"/>
  <c r="D515" i="10"/>
  <c r="C515" i="10"/>
  <c r="B515" i="10"/>
  <c r="L514" i="10"/>
  <c r="K514" i="10"/>
  <c r="J514" i="10"/>
  <c r="I514" i="10"/>
  <c r="H514" i="10"/>
  <c r="G514" i="10"/>
  <c r="F514" i="10"/>
  <c r="E514" i="10"/>
  <c r="D514" i="10"/>
  <c r="C514" i="10"/>
  <c r="B514" i="10"/>
  <c r="L513" i="10"/>
  <c r="K513" i="10"/>
  <c r="J513" i="10"/>
  <c r="I513" i="10"/>
  <c r="H513" i="10"/>
  <c r="G513" i="10"/>
  <c r="F513" i="10"/>
  <c r="E513" i="10"/>
  <c r="D513" i="10"/>
  <c r="C513" i="10"/>
  <c r="B513" i="10"/>
  <c r="L512" i="10"/>
  <c r="K512" i="10"/>
  <c r="J512" i="10"/>
  <c r="I512" i="10"/>
  <c r="H512" i="10"/>
  <c r="G512" i="10"/>
  <c r="F512" i="10"/>
  <c r="E512" i="10"/>
  <c r="D512" i="10"/>
  <c r="C512" i="10"/>
  <c r="B512" i="10"/>
  <c r="L511" i="10"/>
  <c r="K511" i="10"/>
  <c r="J511" i="10"/>
  <c r="I511" i="10"/>
  <c r="H511" i="10"/>
  <c r="G511" i="10"/>
  <c r="F511" i="10"/>
  <c r="E511" i="10"/>
  <c r="D511" i="10"/>
  <c r="C511" i="10"/>
  <c r="B511" i="10"/>
  <c r="L510" i="10"/>
  <c r="K510" i="10"/>
  <c r="J510" i="10"/>
  <c r="I510" i="10"/>
  <c r="H510" i="10"/>
  <c r="G510" i="10"/>
  <c r="F510" i="10"/>
  <c r="E510" i="10"/>
  <c r="D510" i="10"/>
  <c r="C510" i="10"/>
  <c r="B510" i="10"/>
  <c r="L509" i="10"/>
  <c r="K509" i="10"/>
  <c r="J509" i="10"/>
  <c r="I509" i="10"/>
  <c r="H509" i="10"/>
  <c r="G509" i="10"/>
  <c r="F509" i="10"/>
  <c r="E509" i="10"/>
  <c r="D509" i="10"/>
  <c r="C509" i="10"/>
  <c r="B509" i="10"/>
  <c r="L508" i="10"/>
  <c r="K508" i="10"/>
  <c r="J508" i="10"/>
  <c r="I508" i="10"/>
  <c r="H508" i="10"/>
  <c r="G508" i="10"/>
  <c r="F508" i="10"/>
  <c r="E508" i="10"/>
  <c r="D508" i="10"/>
  <c r="C508" i="10"/>
  <c r="B508" i="10"/>
  <c r="L507" i="10"/>
  <c r="K507" i="10"/>
  <c r="J507" i="10"/>
  <c r="I507" i="10"/>
  <c r="H507" i="10"/>
  <c r="G507" i="10"/>
  <c r="F507" i="10"/>
  <c r="E507" i="10"/>
  <c r="D507" i="10"/>
  <c r="C507" i="10"/>
  <c r="B507" i="10"/>
  <c r="L506" i="10"/>
  <c r="K506" i="10"/>
  <c r="J506" i="10"/>
  <c r="I506" i="10"/>
  <c r="H506" i="10"/>
  <c r="G506" i="10"/>
  <c r="F506" i="10"/>
  <c r="E506" i="10"/>
  <c r="D506" i="10"/>
  <c r="C506" i="10"/>
  <c r="B506" i="10"/>
  <c r="L505" i="10"/>
  <c r="K505" i="10"/>
  <c r="J505" i="10"/>
  <c r="I505" i="10"/>
  <c r="H505" i="10"/>
  <c r="G505" i="10"/>
  <c r="F505" i="10"/>
  <c r="E505" i="10"/>
  <c r="D505" i="10"/>
  <c r="C505" i="10"/>
  <c r="B505" i="10"/>
  <c r="L504" i="10"/>
  <c r="K504" i="10"/>
  <c r="J504" i="10"/>
  <c r="I504" i="10"/>
  <c r="H504" i="10"/>
  <c r="G504" i="10"/>
  <c r="F504" i="10"/>
  <c r="E504" i="10"/>
  <c r="D504" i="10"/>
  <c r="C504" i="10"/>
  <c r="B504" i="10"/>
  <c r="L503" i="10"/>
  <c r="K503" i="10"/>
  <c r="J503" i="10"/>
  <c r="I503" i="10"/>
  <c r="H503" i="10"/>
  <c r="G503" i="10"/>
  <c r="F503" i="10"/>
  <c r="E503" i="10"/>
  <c r="D503" i="10"/>
  <c r="C503" i="10"/>
  <c r="B503" i="10"/>
  <c r="L502" i="10"/>
  <c r="K502" i="10"/>
  <c r="J502" i="10"/>
  <c r="I502" i="10"/>
  <c r="H502" i="10"/>
  <c r="G502" i="10"/>
  <c r="F502" i="10"/>
  <c r="E502" i="10"/>
  <c r="D502" i="10"/>
  <c r="C502" i="10"/>
  <c r="B502" i="10"/>
  <c r="L501" i="10"/>
  <c r="K501" i="10"/>
  <c r="J501" i="10"/>
  <c r="I501" i="10"/>
  <c r="H501" i="10"/>
  <c r="G501" i="10"/>
  <c r="F501" i="10"/>
  <c r="E501" i="10"/>
  <c r="D501" i="10"/>
  <c r="C501" i="10"/>
  <c r="B501" i="10"/>
  <c r="L500" i="10"/>
  <c r="K500" i="10"/>
  <c r="J500" i="10"/>
  <c r="I500" i="10"/>
  <c r="H500" i="10"/>
  <c r="G500" i="10"/>
  <c r="F500" i="10"/>
  <c r="E500" i="10"/>
  <c r="D500" i="10"/>
  <c r="C500" i="10"/>
  <c r="B500" i="10"/>
  <c r="L499" i="10"/>
  <c r="K499" i="10"/>
  <c r="J499" i="10"/>
  <c r="I499" i="10"/>
  <c r="H499" i="10"/>
  <c r="G499" i="10"/>
  <c r="F499" i="10"/>
  <c r="E499" i="10"/>
  <c r="D499" i="10"/>
  <c r="C499" i="10"/>
  <c r="B499" i="10"/>
  <c r="L498" i="10"/>
  <c r="K498" i="10"/>
  <c r="J498" i="10"/>
  <c r="I498" i="10"/>
  <c r="H498" i="10"/>
  <c r="G498" i="10"/>
  <c r="F498" i="10"/>
  <c r="E498" i="10"/>
  <c r="D498" i="10"/>
  <c r="C498" i="10"/>
  <c r="B498" i="10"/>
  <c r="L497" i="10"/>
  <c r="K497" i="10"/>
  <c r="J497" i="10"/>
  <c r="I497" i="10"/>
  <c r="H497" i="10"/>
  <c r="G497" i="10"/>
  <c r="F497" i="10"/>
  <c r="E497" i="10"/>
  <c r="D497" i="10"/>
  <c r="C497" i="10"/>
  <c r="B497" i="10"/>
  <c r="L496" i="10"/>
  <c r="K496" i="10"/>
  <c r="J496" i="10"/>
  <c r="I496" i="10"/>
  <c r="H496" i="10"/>
  <c r="G496" i="10"/>
  <c r="F496" i="10"/>
  <c r="E496" i="10"/>
  <c r="D496" i="10"/>
  <c r="C496" i="10"/>
  <c r="B496" i="10"/>
  <c r="L495" i="10"/>
  <c r="K495" i="10"/>
  <c r="J495" i="10"/>
  <c r="I495" i="10"/>
  <c r="H495" i="10"/>
  <c r="G495" i="10"/>
  <c r="F495" i="10"/>
  <c r="E495" i="10"/>
  <c r="D495" i="10"/>
  <c r="C495" i="10"/>
  <c r="B495" i="10"/>
  <c r="L494" i="10"/>
  <c r="K494" i="10"/>
  <c r="J494" i="10"/>
  <c r="I494" i="10"/>
  <c r="H494" i="10"/>
  <c r="G494" i="10"/>
  <c r="F494" i="10"/>
  <c r="E494" i="10"/>
  <c r="D494" i="10"/>
  <c r="C494" i="10"/>
  <c r="B494" i="10"/>
  <c r="L493" i="10"/>
  <c r="K493" i="10"/>
  <c r="J493" i="10"/>
  <c r="I493" i="10"/>
  <c r="H493" i="10"/>
  <c r="G493" i="10"/>
  <c r="F493" i="10"/>
  <c r="E493" i="10"/>
  <c r="D493" i="10"/>
  <c r="C493" i="10"/>
  <c r="B493" i="10"/>
  <c r="L492" i="10"/>
  <c r="K492" i="10"/>
  <c r="J492" i="10"/>
  <c r="I492" i="10"/>
  <c r="H492" i="10"/>
  <c r="G492" i="10"/>
  <c r="F492" i="10"/>
  <c r="E492" i="10"/>
  <c r="D492" i="10"/>
  <c r="C492" i="10"/>
  <c r="B492" i="10"/>
  <c r="L491" i="10"/>
  <c r="K491" i="10"/>
  <c r="J491" i="10"/>
  <c r="I491" i="10"/>
  <c r="H491" i="10"/>
  <c r="G491" i="10"/>
  <c r="F491" i="10"/>
  <c r="E491" i="10"/>
  <c r="D491" i="10"/>
  <c r="C491" i="10"/>
  <c r="B491" i="10"/>
  <c r="L490" i="10"/>
  <c r="K490" i="10"/>
  <c r="J490" i="10"/>
  <c r="I490" i="10"/>
  <c r="H490" i="10"/>
  <c r="G490" i="10"/>
  <c r="F490" i="10"/>
  <c r="E490" i="10"/>
  <c r="D490" i="10"/>
  <c r="C490" i="10"/>
  <c r="B490" i="10"/>
  <c r="L489" i="10"/>
  <c r="K489" i="10"/>
  <c r="J489" i="10"/>
  <c r="I489" i="10"/>
  <c r="H489" i="10"/>
  <c r="G489" i="10"/>
  <c r="F489" i="10"/>
  <c r="E489" i="10"/>
  <c r="D489" i="10"/>
  <c r="C489" i="10"/>
  <c r="B489" i="10"/>
  <c r="L488" i="10"/>
  <c r="K488" i="10"/>
  <c r="J488" i="10"/>
  <c r="I488" i="10"/>
  <c r="H488" i="10"/>
  <c r="G488" i="10"/>
  <c r="F488" i="10"/>
  <c r="E488" i="10"/>
  <c r="D488" i="10"/>
  <c r="C488" i="10"/>
  <c r="B488" i="10"/>
  <c r="L487" i="10"/>
  <c r="K487" i="10"/>
  <c r="J487" i="10"/>
  <c r="I487" i="10"/>
  <c r="H487" i="10"/>
  <c r="G487" i="10"/>
  <c r="F487" i="10"/>
  <c r="E487" i="10"/>
  <c r="D487" i="10"/>
  <c r="C487" i="10"/>
  <c r="B487" i="10"/>
  <c r="L486" i="10"/>
  <c r="K486" i="10"/>
  <c r="J486" i="10"/>
  <c r="I486" i="10"/>
  <c r="H486" i="10"/>
  <c r="G486" i="10"/>
  <c r="F486" i="10"/>
  <c r="E486" i="10"/>
  <c r="D486" i="10"/>
  <c r="C486" i="10"/>
  <c r="B486" i="10"/>
  <c r="L485" i="10"/>
  <c r="K485" i="10"/>
  <c r="J485" i="10"/>
  <c r="I485" i="10"/>
  <c r="H485" i="10"/>
  <c r="G485" i="10"/>
  <c r="F485" i="10"/>
  <c r="E485" i="10"/>
  <c r="D485" i="10"/>
  <c r="C485" i="10"/>
  <c r="B485" i="10"/>
  <c r="L484" i="10"/>
  <c r="K484" i="10"/>
  <c r="J484" i="10"/>
  <c r="I484" i="10"/>
  <c r="H484" i="10"/>
  <c r="G484" i="10"/>
  <c r="F484" i="10"/>
  <c r="E484" i="10"/>
  <c r="D484" i="10"/>
  <c r="C484" i="10"/>
  <c r="B484" i="10"/>
  <c r="L483" i="10"/>
  <c r="K483" i="10"/>
  <c r="J483" i="10"/>
  <c r="I483" i="10"/>
  <c r="H483" i="10"/>
  <c r="G483" i="10"/>
  <c r="F483" i="10"/>
  <c r="E483" i="10"/>
  <c r="D483" i="10"/>
  <c r="C483" i="10"/>
  <c r="B483" i="10"/>
  <c r="L482" i="10"/>
  <c r="K482" i="10"/>
  <c r="J482" i="10"/>
  <c r="I482" i="10"/>
  <c r="H482" i="10"/>
  <c r="G482" i="10"/>
  <c r="F482" i="10"/>
  <c r="E482" i="10"/>
  <c r="D482" i="10"/>
  <c r="C482" i="10"/>
  <c r="B482" i="10"/>
  <c r="L481" i="10"/>
  <c r="K481" i="10"/>
  <c r="J481" i="10"/>
  <c r="I481" i="10"/>
  <c r="H481" i="10"/>
  <c r="G481" i="10"/>
  <c r="F481" i="10"/>
  <c r="E481" i="10"/>
  <c r="D481" i="10"/>
  <c r="C481" i="10"/>
  <c r="B481" i="10"/>
  <c r="L480" i="10"/>
  <c r="K480" i="10"/>
  <c r="J480" i="10"/>
  <c r="I480" i="10"/>
  <c r="H480" i="10"/>
  <c r="G480" i="10"/>
  <c r="F480" i="10"/>
  <c r="E480" i="10"/>
  <c r="D480" i="10"/>
  <c r="C480" i="10"/>
  <c r="B480" i="10"/>
  <c r="L479" i="10"/>
  <c r="K479" i="10"/>
  <c r="J479" i="10"/>
  <c r="I479" i="10"/>
  <c r="H479" i="10"/>
  <c r="G479" i="10"/>
  <c r="F479" i="10"/>
  <c r="E479" i="10"/>
  <c r="D479" i="10"/>
  <c r="C479" i="10"/>
  <c r="B479" i="10"/>
  <c r="L478" i="10"/>
  <c r="K478" i="10"/>
  <c r="J478" i="10"/>
  <c r="I478" i="10"/>
  <c r="H478" i="10"/>
  <c r="G478" i="10"/>
  <c r="F478" i="10"/>
  <c r="E478" i="10"/>
  <c r="D478" i="10"/>
  <c r="C478" i="10"/>
  <c r="B478" i="10"/>
  <c r="L477" i="10"/>
  <c r="K477" i="10"/>
  <c r="J477" i="10"/>
  <c r="I477" i="10"/>
  <c r="H477" i="10"/>
  <c r="G477" i="10"/>
  <c r="F477" i="10"/>
  <c r="E477" i="10"/>
  <c r="D477" i="10"/>
  <c r="C477" i="10"/>
  <c r="B477" i="10"/>
  <c r="L476" i="10"/>
  <c r="K476" i="10"/>
  <c r="J476" i="10"/>
  <c r="I476" i="10"/>
  <c r="H476" i="10"/>
  <c r="G476" i="10"/>
  <c r="F476" i="10"/>
  <c r="E476" i="10"/>
  <c r="D476" i="10"/>
  <c r="C476" i="10"/>
  <c r="B476" i="10"/>
  <c r="L475" i="10"/>
  <c r="K475" i="10"/>
  <c r="J475" i="10"/>
  <c r="I475" i="10"/>
  <c r="H475" i="10"/>
  <c r="G475" i="10"/>
  <c r="F475" i="10"/>
  <c r="E475" i="10"/>
  <c r="D475" i="10"/>
  <c r="C475" i="10"/>
  <c r="B475" i="10"/>
  <c r="L474" i="10"/>
  <c r="K474" i="10"/>
  <c r="J474" i="10"/>
  <c r="I474" i="10"/>
  <c r="H474" i="10"/>
  <c r="G474" i="10"/>
  <c r="F474" i="10"/>
  <c r="E474" i="10"/>
  <c r="D474" i="10"/>
  <c r="C474" i="10"/>
  <c r="B474" i="10"/>
  <c r="L473" i="10"/>
  <c r="K473" i="10"/>
  <c r="J473" i="10"/>
  <c r="I473" i="10"/>
  <c r="H473" i="10"/>
  <c r="G473" i="10"/>
  <c r="F473" i="10"/>
  <c r="E473" i="10"/>
  <c r="D473" i="10"/>
  <c r="C473" i="10"/>
  <c r="B473" i="10"/>
  <c r="L472" i="10"/>
  <c r="K472" i="10"/>
  <c r="J472" i="10"/>
  <c r="I472" i="10"/>
  <c r="H472" i="10"/>
  <c r="G472" i="10"/>
  <c r="F472" i="10"/>
  <c r="E472" i="10"/>
  <c r="D472" i="10"/>
  <c r="C472" i="10"/>
  <c r="B472" i="10"/>
  <c r="L471" i="10"/>
  <c r="K471" i="10"/>
  <c r="J471" i="10"/>
  <c r="I471" i="10"/>
  <c r="H471" i="10"/>
  <c r="G471" i="10"/>
  <c r="F471" i="10"/>
  <c r="E471" i="10"/>
  <c r="D471" i="10"/>
  <c r="C471" i="10"/>
  <c r="B471" i="10"/>
  <c r="L470" i="10"/>
  <c r="K470" i="10"/>
  <c r="J470" i="10"/>
  <c r="I470" i="10"/>
  <c r="H470" i="10"/>
  <c r="G470" i="10"/>
  <c r="F470" i="10"/>
  <c r="E470" i="10"/>
  <c r="D470" i="10"/>
  <c r="C470" i="10"/>
  <c r="B470" i="10"/>
  <c r="L469" i="10"/>
  <c r="K469" i="10"/>
  <c r="J469" i="10"/>
  <c r="I469" i="10"/>
  <c r="H469" i="10"/>
  <c r="G469" i="10"/>
  <c r="F469" i="10"/>
  <c r="E469" i="10"/>
  <c r="D469" i="10"/>
  <c r="C469" i="10"/>
  <c r="B469" i="10"/>
  <c r="L468" i="10"/>
  <c r="K468" i="10"/>
  <c r="J468" i="10"/>
  <c r="I468" i="10"/>
  <c r="H468" i="10"/>
  <c r="G468" i="10"/>
  <c r="F468" i="10"/>
  <c r="E468" i="10"/>
  <c r="D468" i="10"/>
  <c r="C468" i="10"/>
  <c r="B468" i="10"/>
  <c r="L467" i="10"/>
  <c r="K467" i="10"/>
  <c r="J467" i="10"/>
  <c r="I467" i="10"/>
  <c r="H467" i="10"/>
  <c r="G467" i="10"/>
  <c r="F467" i="10"/>
  <c r="E467" i="10"/>
  <c r="D467" i="10"/>
  <c r="C467" i="10"/>
  <c r="B467" i="10"/>
  <c r="L466" i="10"/>
  <c r="K466" i="10"/>
  <c r="J466" i="10"/>
  <c r="I466" i="10"/>
  <c r="H466" i="10"/>
  <c r="G466" i="10"/>
  <c r="F466" i="10"/>
  <c r="E466" i="10"/>
  <c r="D466" i="10"/>
  <c r="C466" i="10"/>
  <c r="B466" i="10"/>
  <c r="L465" i="10"/>
  <c r="K465" i="10"/>
  <c r="J465" i="10"/>
  <c r="I465" i="10"/>
  <c r="H465" i="10"/>
  <c r="G465" i="10"/>
  <c r="F465" i="10"/>
  <c r="E465" i="10"/>
  <c r="D465" i="10"/>
  <c r="C465" i="10"/>
  <c r="B465" i="10"/>
  <c r="L464" i="10"/>
  <c r="K464" i="10"/>
  <c r="J464" i="10"/>
  <c r="I464" i="10"/>
  <c r="H464" i="10"/>
  <c r="G464" i="10"/>
  <c r="F464" i="10"/>
  <c r="E464" i="10"/>
  <c r="D464" i="10"/>
  <c r="C464" i="10"/>
  <c r="B464" i="10"/>
  <c r="L463" i="10"/>
  <c r="K463" i="10"/>
  <c r="J463" i="10"/>
  <c r="I463" i="10"/>
  <c r="H463" i="10"/>
  <c r="G463" i="10"/>
  <c r="F463" i="10"/>
  <c r="E463" i="10"/>
  <c r="D463" i="10"/>
  <c r="C463" i="10"/>
  <c r="B463" i="10"/>
  <c r="L462" i="10"/>
  <c r="K462" i="10"/>
  <c r="J462" i="10"/>
  <c r="I462" i="10"/>
  <c r="H462" i="10"/>
  <c r="G462" i="10"/>
  <c r="F462" i="10"/>
  <c r="E462" i="10"/>
  <c r="D462" i="10"/>
  <c r="C462" i="10"/>
  <c r="B462" i="10"/>
  <c r="L461" i="10"/>
  <c r="K461" i="10"/>
  <c r="J461" i="10"/>
  <c r="I461" i="10"/>
  <c r="H461" i="10"/>
  <c r="G461" i="10"/>
  <c r="F461" i="10"/>
  <c r="E461" i="10"/>
  <c r="D461" i="10"/>
  <c r="C461" i="10"/>
  <c r="B461" i="10"/>
  <c r="L460" i="10"/>
  <c r="K460" i="10"/>
  <c r="J460" i="10"/>
  <c r="I460" i="10"/>
  <c r="H460" i="10"/>
  <c r="G460" i="10"/>
  <c r="F460" i="10"/>
  <c r="E460" i="10"/>
  <c r="D460" i="10"/>
  <c r="C460" i="10"/>
  <c r="B460" i="10"/>
  <c r="L459" i="10"/>
  <c r="K459" i="10"/>
  <c r="J459" i="10"/>
  <c r="I459" i="10"/>
  <c r="H459" i="10"/>
  <c r="G459" i="10"/>
  <c r="F459" i="10"/>
  <c r="E459" i="10"/>
  <c r="D459" i="10"/>
  <c r="C459" i="10"/>
  <c r="B459" i="10"/>
  <c r="L458" i="10"/>
  <c r="K458" i="10"/>
  <c r="J458" i="10"/>
  <c r="I458" i="10"/>
  <c r="H458" i="10"/>
  <c r="G458" i="10"/>
  <c r="F458" i="10"/>
  <c r="E458" i="10"/>
  <c r="D458" i="10"/>
  <c r="C458" i="10"/>
  <c r="B458" i="10"/>
  <c r="L457" i="10"/>
  <c r="K457" i="10"/>
  <c r="J457" i="10"/>
  <c r="I457" i="10"/>
  <c r="H457" i="10"/>
  <c r="G457" i="10"/>
  <c r="F457" i="10"/>
  <c r="E457" i="10"/>
  <c r="D457" i="10"/>
  <c r="C457" i="10"/>
  <c r="B457" i="10"/>
  <c r="L456" i="10"/>
  <c r="K456" i="10"/>
  <c r="J456" i="10"/>
  <c r="I456" i="10"/>
  <c r="H456" i="10"/>
  <c r="G456" i="10"/>
  <c r="F456" i="10"/>
  <c r="E456" i="10"/>
  <c r="D456" i="10"/>
  <c r="C456" i="10"/>
  <c r="B456" i="10"/>
  <c r="L455" i="10"/>
  <c r="K455" i="10"/>
  <c r="J455" i="10"/>
  <c r="I455" i="10"/>
  <c r="H455" i="10"/>
  <c r="G455" i="10"/>
  <c r="F455" i="10"/>
  <c r="E455" i="10"/>
  <c r="D455" i="10"/>
  <c r="C455" i="10"/>
  <c r="B455" i="10"/>
  <c r="L454" i="10"/>
  <c r="K454" i="10"/>
  <c r="J454" i="10"/>
  <c r="I454" i="10"/>
  <c r="H454" i="10"/>
  <c r="G454" i="10"/>
  <c r="F454" i="10"/>
  <c r="E454" i="10"/>
  <c r="D454" i="10"/>
  <c r="C454" i="10"/>
  <c r="B454" i="10"/>
  <c r="L453" i="10"/>
  <c r="K453" i="10"/>
  <c r="J453" i="10"/>
  <c r="I453" i="10"/>
  <c r="H453" i="10"/>
  <c r="G453" i="10"/>
  <c r="F453" i="10"/>
  <c r="E453" i="10"/>
  <c r="D453" i="10"/>
  <c r="C453" i="10"/>
  <c r="B453" i="10"/>
  <c r="L452" i="10"/>
  <c r="K452" i="10"/>
  <c r="J452" i="10"/>
  <c r="I452" i="10"/>
  <c r="H452" i="10"/>
  <c r="G452" i="10"/>
  <c r="F452" i="10"/>
  <c r="E452" i="10"/>
  <c r="D452" i="10"/>
  <c r="C452" i="10"/>
  <c r="B452" i="10"/>
  <c r="L451" i="10"/>
  <c r="K451" i="10"/>
  <c r="J451" i="10"/>
  <c r="I451" i="10"/>
  <c r="H451" i="10"/>
  <c r="G451" i="10"/>
  <c r="F451" i="10"/>
  <c r="E451" i="10"/>
  <c r="D451" i="10"/>
  <c r="C451" i="10"/>
  <c r="B451" i="10"/>
  <c r="L450" i="10"/>
  <c r="K450" i="10"/>
  <c r="J450" i="10"/>
  <c r="I450" i="10"/>
  <c r="H450" i="10"/>
  <c r="G450" i="10"/>
  <c r="F450" i="10"/>
  <c r="E450" i="10"/>
  <c r="D450" i="10"/>
  <c r="C450" i="10"/>
  <c r="B450" i="10"/>
  <c r="L449" i="10"/>
  <c r="K449" i="10"/>
  <c r="J449" i="10"/>
  <c r="I449" i="10"/>
  <c r="H449" i="10"/>
  <c r="G449" i="10"/>
  <c r="F449" i="10"/>
  <c r="E449" i="10"/>
  <c r="D449" i="10"/>
  <c r="C449" i="10"/>
  <c r="B449" i="10"/>
  <c r="L448" i="10"/>
  <c r="K448" i="10"/>
  <c r="J448" i="10"/>
  <c r="I448" i="10"/>
  <c r="H448" i="10"/>
  <c r="G448" i="10"/>
  <c r="F448" i="10"/>
  <c r="E448" i="10"/>
  <c r="D448" i="10"/>
  <c r="C448" i="10"/>
  <c r="B448" i="10"/>
  <c r="L447" i="10"/>
  <c r="K447" i="10"/>
  <c r="J447" i="10"/>
  <c r="I447" i="10"/>
  <c r="H447" i="10"/>
  <c r="G447" i="10"/>
  <c r="F447" i="10"/>
  <c r="E447" i="10"/>
  <c r="D447" i="10"/>
  <c r="C447" i="10"/>
  <c r="B447" i="10"/>
  <c r="L446" i="10"/>
  <c r="K446" i="10"/>
  <c r="J446" i="10"/>
  <c r="I446" i="10"/>
  <c r="H446" i="10"/>
  <c r="G446" i="10"/>
  <c r="F446" i="10"/>
  <c r="E446" i="10"/>
  <c r="D446" i="10"/>
  <c r="C446" i="10"/>
  <c r="B446" i="10"/>
  <c r="L445" i="10"/>
  <c r="K445" i="10"/>
  <c r="J445" i="10"/>
  <c r="I445" i="10"/>
  <c r="H445" i="10"/>
  <c r="G445" i="10"/>
  <c r="F445" i="10"/>
  <c r="E445" i="10"/>
  <c r="D445" i="10"/>
  <c r="C445" i="10"/>
  <c r="B445" i="10"/>
  <c r="L444" i="10"/>
  <c r="K444" i="10"/>
  <c r="J444" i="10"/>
  <c r="I444" i="10"/>
  <c r="H444" i="10"/>
  <c r="G444" i="10"/>
  <c r="F444" i="10"/>
  <c r="E444" i="10"/>
  <c r="D444" i="10"/>
  <c r="C444" i="10"/>
  <c r="B444" i="10"/>
  <c r="L443" i="10"/>
  <c r="K443" i="10"/>
  <c r="J443" i="10"/>
  <c r="I443" i="10"/>
  <c r="H443" i="10"/>
  <c r="G443" i="10"/>
  <c r="F443" i="10"/>
  <c r="E443" i="10"/>
  <c r="D443" i="10"/>
  <c r="C443" i="10"/>
  <c r="B443" i="10"/>
  <c r="L442" i="10"/>
  <c r="K442" i="10"/>
  <c r="J442" i="10"/>
  <c r="I442" i="10"/>
  <c r="H442" i="10"/>
  <c r="G442" i="10"/>
  <c r="F442" i="10"/>
  <c r="E442" i="10"/>
  <c r="D442" i="10"/>
  <c r="C442" i="10"/>
  <c r="B442" i="10"/>
  <c r="L441" i="10"/>
  <c r="K441" i="10"/>
  <c r="J441" i="10"/>
  <c r="I441" i="10"/>
  <c r="H441" i="10"/>
  <c r="G441" i="10"/>
  <c r="F441" i="10"/>
  <c r="E441" i="10"/>
  <c r="D441" i="10"/>
  <c r="C441" i="10"/>
  <c r="B441" i="10"/>
  <c r="L440" i="10"/>
  <c r="K440" i="10"/>
  <c r="J440" i="10"/>
  <c r="I440" i="10"/>
  <c r="H440" i="10"/>
  <c r="G440" i="10"/>
  <c r="F440" i="10"/>
  <c r="E440" i="10"/>
  <c r="D440" i="10"/>
  <c r="C440" i="10"/>
  <c r="B440" i="10"/>
  <c r="L439" i="10"/>
  <c r="K439" i="10"/>
  <c r="J439" i="10"/>
  <c r="I439" i="10"/>
  <c r="H439" i="10"/>
  <c r="G439" i="10"/>
  <c r="F439" i="10"/>
  <c r="E439" i="10"/>
  <c r="D439" i="10"/>
  <c r="C439" i="10"/>
  <c r="B439" i="10"/>
  <c r="L438" i="10"/>
  <c r="K438" i="10"/>
  <c r="J438" i="10"/>
  <c r="I438" i="10"/>
  <c r="H438" i="10"/>
  <c r="G438" i="10"/>
  <c r="F438" i="10"/>
  <c r="E438" i="10"/>
  <c r="D438" i="10"/>
  <c r="C438" i="10"/>
  <c r="B438" i="10"/>
  <c r="L437" i="10"/>
  <c r="K437" i="10"/>
  <c r="J437" i="10"/>
  <c r="I437" i="10"/>
  <c r="H437" i="10"/>
  <c r="G437" i="10"/>
  <c r="F437" i="10"/>
  <c r="E437" i="10"/>
  <c r="D437" i="10"/>
  <c r="C437" i="10"/>
  <c r="B437" i="10"/>
  <c r="L436" i="10"/>
  <c r="K436" i="10"/>
  <c r="J436" i="10"/>
  <c r="I436" i="10"/>
  <c r="H436" i="10"/>
  <c r="G436" i="10"/>
  <c r="F436" i="10"/>
  <c r="E436" i="10"/>
  <c r="D436" i="10"/>
  <c r="C436" i="10"/>
  <c r="B436" i="10"/>
  <c r="L435" i="10"/>
  <c r="K435" i="10"/>
  <c r="J435" i="10"/>
  <c r="I435" i="10"/>
  <c r="H435" i="10"/>
  <c r="G435" i="10"/>
  <c r="F435" i="10"/>
  <c r="E435" i="10"/>
  <c r="D435" i="10"/>
  <c r="C435" i="10"/>
  <c r="B435" i="10"/>
  <c r="L434" i="10"/>
  <c r="K434" i="10"/>
  <c r="J434" i="10"/>
  <c r="I434" i="10"/>
  <c r="H434" i="10"/>
  <c r="G434" i="10"/>
  <c r="F434" i="10"/>
  <c r="E434" i="10"/>
  <c r="D434" i="10"/>
  <c r="C434" i="10"/>
  <c r="B434" i="10"/>
  <c r="L433" i="10"/>
  <c r="K433" i="10"/>
  <c r="J433" i="10"/>
  <c r="I433" i="10"/>
  <c r="H433" i="10"/>
  <c r="G433" i="10"/>
  <c r="F433" i="10"/>
  <c r="E433" i="10"/>
  <c r="D433" i="10"/>
  <c r="C433" i="10"/>
  <c r="B433" i="10"/>
  <c r="L432" i="10"/>
  <c r="K432" i="10"/>
  <c r="J432" i="10"/>
  <c r="I432" i="10"/>
  <c r="H432" i="10"/>
  <c r="G432" i="10"/>
  <c r="F432" i="10"/>
  <c r="E432" i="10"/>
  <c r="D432" i="10"/>
  <c r="C432" i="10"/>
  <c r="B432" i="10"/>
  <c r="L431" i="10"/>
  <c r="K431" i="10"/>
  <c r="J431" i="10"/>
  <c r="I431" i="10"/>
  <c r="H431" i="10"/>
  <c r="G431" i="10"/>
  <c r="F431" i="10"/>
  <c r="E431" i="10"/>
  <c r="D431" i="10"/>
  <c r="C431" i="10"/>
  <c r="B431" i="10"/>
  <c r="L430" i="10"/>
  <c r="K430" i="10"/>
  <c r="J430" i="10"/>
  <c r="I430" i="10"/>
  <c r="H430" i="10"/>
  <c r="G430" i="10"/>
  <c r="F430" i="10"/>
  <c r="E430" i="10"/>
  <c r="D430" i="10"/>
  <c r="C430" i="10"/>
  <c r="B430" i="10"/>
  <c r="L429" i="10"/>
  <c r="K429" i="10"/>
  <c r="J429" i="10"/>
  <c r="I429" i="10"/>
  <c r="H429" i="10"/>
  <c r="G429" i="10"/>
  <c r="F429" i="10"/>
  <c r="E429" i="10"/>
  <c r="D429" i="10"/>
  <c r="C429" i="10"/>
  <c r="B429" i="10"/>
  <c r="L428" i="10"/>
  <c r="K428" i="10"/>
  <c r="J428" i="10"/>
  <c r="I428" i="10"/>
  <c r="H428" i="10"/>
  <c r="G428" i="10"/>
  <c r="F428" i="10"/>
  <c r="E428" i="10"/>
  <c r="D428" i="10"/>
  <c r="C428" i="10"/>
  <c r="B428" i="10"/>
  <c r="L427" i="10"/>
  <c r="K427" i="10"/>
  <c r="J427" i="10"/>
  <c r="I427" i="10"/>
  <c r="H427" i="10"/>
  <c r="G427" i="10"/>
  <c r="F427" i="10"/>
  <c r="E427" i="10"/>
  <c r="D427" i="10"/>
  <c r="C427" i="10"/>
  <c r="B427" i="10"/>
  <c r="L426" i="10"/>
  <c r="K426" i="10"/>
  <c r="J426" i="10"/>
  <c r="I426" i="10"/>
  <c r="H426" i="10"/>
  <c r="G426" i="10"/>
  <c r="F426" i="10"/>
  <c r="E426" i="10"/>
  <c r="D426" i="10"/>
  <c r="C426" i="10"/>
  <c r="B426" i="10"/>
  <c r="L425" i="10"/>
  <c r="K425" i="10"/>
  <c r="J425" i="10"/>
  <c r="I425" i="10"/>
  <c r="H425" i="10"/>
  <c r="G425" i="10"/>
  <c r="F425" i="10"/>
  <c r="E425" i="10"/>
  <c r="D425" i="10"/>
  <c r="C425" i="10"/>
  <c r="B425" i="10"/>
  <c r="L424" i="10"/>
  <c r="K424" i="10"/>
  <c r="J424" i="10"/>
  <c r="I424" i="10"/>
  <c r="H424" i="10"/>
  <c r="G424" i="10"/>
  <c r="F424" i="10"/>
  <c r="E424" i="10"/>
  <c r="D424" i="10"/>
  <c r="C424" i="10"/>
  <c r="B424" i="10"/>
  <c r="L423" i="10"/>
  <c r="K423" i="10"/>
  <c r="J423" i="10"/>
  <c r="I423" i="10"/>
  <c r="H423" i="10"/>
  <c r="G423" i="10"/>
  <c r="F423" i="10"/>
  <c r="E423" i="10"/>
  <c r="D423" i="10"/>
  <c r="C423" i="10"/>
  <c r="B423" i="10"/>
  <c r="L422" i="10"/>
  <c r="K422" i="10"/>
  <c r="J422" i="10"/>
  <c r="I422" i="10"/>
  <c r="H422" i="10"/>
  <c r="G422" i="10"/>
  <c r="F422" i="10"/>
  <c r="E422" i="10"/>
  <c r="D422" i="10"/>
  <c r="C422" i="10"/>
  <c r="B422" i="10"/>
  <c r="L421" i="10"/>
  <c r="K421" i="10"/>
  <c r="J421" i="10"/>
  <c r="I421" i="10"/>
  <c r="H421" i="10"/>
  <c r="G421" i="10"/>
  <c r="F421" i="10"/>
  <c r="E421" i="10"/>
  <c r="D421" i="10"/>
  <c r="C421" i="10"/>
  <c r="B421" i="10"/>
  <c r="L420" i="10"/>
  <c r="K420" i="10"/>
  <c r="J420" i="10"/>
  <c r="I420" i="10"/>
  <c r="H420" i="10"/>
  <c r="G420" i="10"/>
  <c r="F420" i="10"/>
  <c r="E420" i="10"/>
  <c r="D420" i="10"/>
  <c r="C420" i="10"/>
  <c r="B420" i="10"/>
  <c r="L419" i="10"/>
  <c r="K419" i="10"/>
  <c r="J419" i="10"/>
  <c r="I419" i="10"/>
  <c r="H419" i="10"/>
  <c r="G419" i="10"/>
  <c r="F419" i="10"/>
  <c r="E419" i="10"/>
  <c r="D419" i="10"/>
  <c r="C419" i="10"/>
  <c r="B419" i="10"/>
  <c r="L418" i="10"/>
  <c r="K418" i="10"/>
  <c r="J418" i="10"/>
  <c r="I418" i="10"/>
  <c r="H418" i="10"/>
  <c r="G418" i="10"/>
  <c r="F418" i="10"/>
  <c r="E418" i="10"/>
  <c r="D418" i="10"/>
  <c r="C418" i="10"/>
  <c r="B418" i="10"/>
  <c r="L417" i="10"/>
  <c r="K417" i="10"/>
  <c r="J417" i="10"/>
  <c r="I417" i="10"/>
  <c r="H417" i="10"/>
  <c r="G417" i="10"/>
  <c r="F417" i="10"/>
  <c r="E417" i="10"/>
  <c r="D417" i="10"/>
  <c r="C417" i="10"/>
  <c r="B417" i="10"/>
  <c r="L416" i="10"/>
  <c r="K416" i="10"/>
  <c r="J416" i="10"/>
  <c r="I416" i="10"/>
  <c r="H416" i="10"/>
  <c r="G416" i="10"/>
  <c r="F416" i="10"/>
  <c r="E416" i="10"/>
  <c r="D416" i="10"/>
  <c r="C416" i="10"/>
  <c r="B416" i="10"/>
  <c r="L415" i="10"/>
  <c r="K415" i="10"/>
  <c r="J415" i="10"/>
  <c r="I415" i="10"/>
  <c r="H415" i="10"/>
  <c r="G415" i="10"/>
  <c r="F415" i="10"/>
  <c r="E415" i="10"/>
  <c r="D415" i="10"/>
  <c r="C415" i="10"/>
  <c r="B415" i="10"/>
  <c r="L414" i="10"/>
  <c r="K414" i="10"/>
  <c r="J414" i="10"/>
  <c r="I414" i="10"/>
  <c r="H414" i="10"/>
  <c r="G414" i="10"/>
  <c r="F414" i="10"/>
  <c r="E414" i="10"/>
  <c r="D414" i="10"/>
  <c r="C414" i="10"/>
  <c r="B414" i="10"/>
  <c r="L413" i="10"/>
  <c r="K413" i="10"/>
  <c r="J413" i="10"/>
  <c r="I413" i="10"/>
  <c r="H413" i="10"/>
  <c r="G413" i="10"/>
  <c r="F413" i="10"/>
  <c r="E413" i="10"/>
  <c r="D413" i="10"/>
  <c r="C413" i="10"/>
  <c r="B413" i="10"/>
  <c r="L412" i="10"/>
  <c r="K412" i="10"/>
  <c r="J412" i="10"/>
  <c r="I412" i="10"/>
  <c r="H412" i="10"/>
  <c r="G412" i="10"/>
  <c r="F412" i="10"/>
  <c r="E412" i="10"/>
  <c r="D412" i="10"/>
  <c r="C412" i="10"/>
  <c r="B412" i="10"/>
  <c r="L411" i="10"/>
  <c r="K411" i="10"/>
  <c r="J411" i="10"/>
  <c r="I411" i="10"/>
  <c r="H411" i="10"/>
  <c r="G411" i="10"/>
  <c r="F411" i="10"/>
  <c r="E411" i="10"/>
  <c r="D411" i="10"/>
  <c r="C411" i="10"/>
  <c r="B411" i="10"/>
  <c r="L410" i="10"/>
  <c r="K410" i="10"/>
  <c r="J410" i="10"/>
  <c r="I410" i="10"/>
  <c r="H410" i="10"/>
  <c r="G410" i="10"/>
  <c r="F410" i="10"/>
  <c r="E410" i="10"/>
  <c r="D410" i="10"/>
  <c r="C410" i="10"/>
  <c r="B410" i="10"/>
  <c r="L409" i="10"/>
  <c r="K409" i="10"/>
  <c r="J409" i="10"/>
  <c r="I409" i="10"/>
  <c r="H409" i="10"/>
  <c r="G409" i="10"/>
  <c r="F409" i="10"/>
  <c r="E409" i="10"/>
  <c r="D409" i="10"/>
  <c r="C409" i="10"/>
  <c r="B409" i="10"/>
  <c r="L408" i="10"/>
  <c r="K408" i="10"/>
  <c r="J408" i="10"/>
  <c r="I408" i="10"/>
  <c r="H408" i="10"/>
  <c r="G408" i="10"/>
  <c r="F408" i="10"/>
  <c r="E408" i="10"/>
  <c r="D408" i="10"/>
  <c r="C408" i="10"/>
  <c r="B408" i="10"/>
  <c r="L407" i="10"/>
  <c r="K407" i="10"/>
  <c r="J407" i="10"/>
  <c r="I407" i="10"/>
  <c r="H407" i="10"/>
  <c r="G407" i="10"/>
  <c r="F407" i="10"/>
  <c r="E407" i="10"/>
  <c r="D407" i="10"/>
  <c r="C407" i="10"/>
  <c r="B407" i="10"/>
  <c r="L406" i="10"/>
  <c r="K406" i="10"/>
  <c r="J406" i="10"/>
  <c r="I406" i="10"/>
  <c r="H406" i="10"/>
  <c r="G406" i="10"/>
  <c r="F406" i="10"/>
  <c r="E406" i="10"/>
  <c r="D406" i="10"/>
  <c r="C406" i="10"/>
  <c r="B406" i="10"/>
  <c r="L405" i="10"/>
  <c r="K405" i="10"/>
  <c r="J405" i="10"/>
  <c r="I405" i="10"/>
  <c r="H405" i="10"/>
  <c r="G405" i="10"/>
  <c r="F405" i="10"/>
  <c r="E405" i="10"/>
  <c r="D405" i="10"/>
  <c r="C405" i="10"/>
  <c r="B405" i="10"/>
  <c r="L404" i="10"/>
  <c r="K404" i="10"/>
  <c r="J404" i="10"/>
  <c r="I404" i="10"/>
  <c r="H404" i="10"/>
  <c r="G404" i="10"/>
  <c r="F404" i="10"/>
  <c r="E404" i="10"/>
  <c r="D404" i="10"/>
  <c r="C404" i="10"/>
  <c r="B404" i="10"/>
  <c r="L403" i="10"/>
  <c r="K403" i="10"/>
  <c r="J403" i="10"/>
  <c r="I403" i="10"/>
  <c r="H403" i="10"/>
  <c r="G403" i="10"/>
  <c r="F403" i="10"/>
  <c r="E403" i="10"/>
  <c r="D403" i="10"/>
  <c r="C403" i="10"/>
  <c r="B403" i="10"/>
  <c r="L402" i="10"/>
  <c r="K402" i="10"/>
  <c r="J402" i="10"/>
  <c r="I402" i="10"/>
  <c r="H402" i="10"/>
  <c r="G402" i="10"/>
  <c r="F402" i="10"/>
  <c r="E402" i="10"/>
  <c r="D402" i="10"/>
  <c r="C402" i="10"/>
  <c r="B402" i="10"/>
  <c r="L401" i="10"/>
  <c r="K401" i="10"/>
  <c r="J401" i="10"/>
  <c r="I401" i="10"/>
  <c r="H401" i="10"/>
  <c r="G401" i="10"/>
  <c r="F401" i="10"/>
  <c r="E401" i="10"/>
  <c r="D401" i="10"/>
  <c r="C401" i="10"/>
  <c r="B401" i="10"/>
  <c r="L400" i="10"/>
  <c r="K400" i="10"/>
  <c r="J400" i="10"/>
  <c r="I400" i="10"/>
  <c r="H400" i="10"/>
  <c r="G400" i="10"/>
  <c r="F400" i="10"/>
  <c r="E400" i="10"/>
  <c r="D400" i="10"/>
  <c r="C400" i="10"/>
  <c r="B400" i="10"/>
  <c r="L399" i="10"/>
  <c r="K399" i="10"/>
  <c r="J399" i="10"/>
  <c r="I399" i="10"/>
  <c r="H399" i="10"/>
  <c r="G399" i="10"/>
  <c r="F399" i="10"/>
  <c r="E399" i="10"/>
  <c r="D399" i="10"/>
  <c r="C399" i="10"/>
  <c r="B399" i="10"/>
  <c r="L398" i="10"/>
  <c r="K398" i="10"/>
  <c r="J398" i="10"/>
  <c r="I398" i="10"/>
  <c r="H398" i="10"/>
  <c r="G398" i="10"/>
  <c r="F398" i="10"/>
  <c r="E398" i="10"/>
  <c r="D398" i="10"/>
  <c r="C398" i="10"/>
  <c r="B398" i="10"/>
  <c r="L397" i="10"/>
  <c r="K397" i="10"/>
  <c r="J397" i="10"/>
  <c r="I397" i="10"/>
  <c r="H397" i="10"/>
  <c r="G397" i="10"/>
  <c r="F397" i="10"/>
  <c r="E397" i="10"/>
  <c r="D397" i="10"/>
  <c r="C397" i="10"/>
  <c r="B397" i="10"/>
  <c r="L396" i="10"/>
  <c r="K396" i="10"/>
  <c r="J396" i="10"/>
  <c r="I396" i="10"/>
  <c r="H396" i="10"/>
  <c r="G396" i="10"/>
  <c r="F396" i="10"/>
  <c r="E396" i="10"/>
  <c r="D396" i="10"/>
  <c r="C396" i="10"/>
  <c r="B396" i="10"/>
  <c r="L395" i="10"/>
  <c r="K395" i="10"/>
  <c r="J395" i="10"/>
  <c r="I395" i="10"/>
  <c r="H395" i="10"/>
  <c r="G395" i="10"/>
  <c r="F395" i="10"/>
  <c r="E395" i="10"/>
  <c r="D395" i="10"/>
  <c r="C395" i="10"/>
  <c r="B395" i="10"/>
  <c r="L394" i="10"/>
  <c r="K394" i="10"/>
  <c r="J394" i="10"/>
  <c r="I394" i="10"/>
  <c r="H394" i="10"/>
  <c r="G394" i="10"/>
  <c r="F394" i="10"/>
  <c r="E394" i="10"/>
  <c r="D394" i="10"/>
  <c r="C394" i="10"/>
  <c r="B394" i="10"/>
  <c r="L393" i="10"/>
  <c r="K393" i="10"/>
  <c r="J393" i="10"/>
  <c r="I393" i="10"/>
  <c r="H393" i="10"/>
  <c r="G393" i="10"/>
  <c r="F393" i="10"/>
  <c r="E393" i="10"/>
  <c r="D393" i="10"/>
  <c r="C393" i="10"/>
  <c r="B393" i="10"/>
  <c r="L392" i="10"/>
  <c r="K392" i="10"/>
  <c r="J392" i="10"/>
  <c r="I392" i="10"/>
  <c r="H392" i="10"/>
  <c r="G392" i="10"/>
  <c r="F392" i="10"/>
  <c r="E392" i="10"/>
  <c r="D392" i="10"/>
  <c r="C392" i="10"/>
  <c r="B392" i="10"/>
  <c r="L391" i="10"/>
  <c r="K391" i="10"/>
  <c r="J391" i="10"/>
  <c r="I391" i="10"/>
  <c r="H391" i="10"/>
  <c r="G391" i="10"/>
  <c r="F391" i="10"/>
  <c r="E391" i="10"/>
  <c r="D391" i="10"/>
  <c r="C391" i="10"/>
  <c r="B391" i="10"/>
  <c r="L390" i="10"/>
  <c r="K390" i="10"/>
  <c r="J390" i="10"/>
  <c r="I390" i="10"/>
  <c r="H390" i="10"/>
  <c r="G390" i="10"/>
  <c r="F390" i="10"/>
  <c r="E390" i="10"/>
  <c r="D390" i="10"/>
  <c r="C390" i="10"/>
  <c r="B390" i="10"/>
  <c r="L389" i="10"/>
  <c r="K389" i="10"/>
  <c r="J389" i="10"/>
  <c r="I389" i="10"/>
  <c r="H389" i="10"/>
  <c r="G389" i="10"/>
  <c r="F389" i="10"/>
  <c r="E389" i="10"/>
  <c r="D389" i="10"/>
  <c r="C389" i="10"/>
  <c r="B389" i="10"/>
  <c r="L388" i="10"/>
  <c r="K388" i="10"/>
  <c r="J388" i="10"/>
  <c r="I388" i="10"/>
  <c r="H388" i="10"/>
  <c r="G388" i="10"/>
  <c r="F388" i="10"/>
  <c r="E388" i="10"/>
  <c r="D388" i="10"/>
  <c r="C388" i="10"/>
  <c r="B388" i="10"/>
  <c r="L387" i="10"/>
  <c r="K387" i="10"/>
  <c r="J387" i="10"/>
  <c r="I387" i="10"/>
  <c r="H387" i="10"/>
  <c r="G387" i="10"/>
  <c r="F387" i="10"/>
  <c r="E387" i="10"/>
  <c r="D387" i="10"/>
  <c r="C387" i="10"/>
  <c r="B387" i="10"/>
  <c r="L386" i="10"/>
  <c r="K386" i="10"/>
  <c r="J386" i="10"/>
  <c r="I386" i="10"/>
  <c r="H386" i="10"/>
  <c r="G386" i="10"/>
  <c r="F386" i="10"/>
  <c r="E386" i="10"/>
  <c r="D386" i="10"/>
  <c r="C386" i="10"/>
  <c r="B386" i="10"/>
  <c r="L385" i="10"/>
  <c r="K385" i="10"/>
  <c r="J385" i="10"/>
  <c r="I385" i="10"/>
  <c r="H385" i="10"/>
  <c r="G385" i="10"/>
  <c r="F385" i="10"/>
  <c r="E385" i="10"/>
  <c r="D385" i="10"/>
  <c r="C385" i="10"/>
  <c r="B385" i="10"/>
  <c r="L384" i="10"/>
  <c r="K384" i="10"/>
  <c r="J384" i="10"/>
  <c r="I384" i="10"/>
  <c r="H384" i="10"/>
  <c r="G384" i="10"/>
  <c r="F384" i="10"/>
  <c r="E384" i="10"/>
  <c r="D384" i="10"/>
  <c r="C384" i="10"/>
  <c r="B384" i="10"/>
  <c r="L383" i="10"/>
  <c r="K383" i="10"/>
  <c r="J383" i="10"/>
  <c r="I383" i="10"/>
  <c r="H383" i="10"/>
  <c r="G383" i="10"/>
  <c r="F383" i="10"/>
  <c r="E383" i="10"/>
  <c r="D383" i="10"/>
  <c r="C383" i="10"/>
  <c r="B383" i="10"/>
  <c r="L382" i="10"/>
  <c r="K382" i="10"/>
  <c r="J382" i="10"/>
  <c r="I382" i="10"/>
  <c r="H382" i="10"/>
  <c r="G382" i="10"/>
  <c r="F382" i="10"/>
  <c r="E382" i="10"/>
  <c r="D382" i="10"/>
  <c r="C382" i="10"/>
  <c r="B382" i="10"/>
  <c r="L381" i="10"/>
  <c r="K381" i="10"/>
  <c r="J381" i="10"/>
  <c r="I381" i="10"/>
  <c r="H381" i="10"/>
  <c r="G381" i="10"/>
  <c r="F381" i="10"/>
  <c r="E381" i="10"/>
  <c r="D381" i="10"/>
  <c r="C381" i="10"/>
  <c r="B381" i="10"/>
  <c r="L380" i="10"/>
  <c r="K380" i="10"/>
  <c r="J380" i="10"/>
  <c r="I380" i="10"/>
  <c r="H380" i="10"/>
  <c r="G380" i="10"/>
  <c r="F380" i="10"/>
  <c r="E380" i="10"/>
  <c r="D380" i="10"/>
  <c r="C380" i="10"/>
  <c r="B380" i="10"/>
  <c r="L379" i="10"/>
  <c r="K379" i="10"/>
  <c r="J379" i="10"/>
  <c r="I379" i="10"/>
  <c r="H379" i="10"/>
  <c r="G379" i="10"/>
  <c r="F379" i="10"/>
  <c r="E379" i="10"/>
  <c r="D379" i="10"/>
  <c r="C379" i="10"/>
  <c r="B379" i="10"/>
  <c r="L378" i="10"/>
  <c r="K378" i="10"/>
  <c r="J378" i="10"/>
  <c r="I378" i="10"/>
  <c r="H378" i="10"/>
  <c r="G378" i="10"/>
  <c r="F378" i="10"/>
  <c r="E378" i="10"/>
  <c r="D378" i="10"/>
  <c r="C378" i="10"/>
  <c r="B378" i="10"/>
  <c r="L377" i="10"/>
  <c r="K377" i="10"/>
  <c r="J377" i="10"/>
  <c r="I377" i="10"/>
  <c r="H377" i="10"/>
  <c r="G377" i="10"/>
  <c r="F377" i="10"/>
  <c r="E377" i="10"/>
  <c r="D377" i="10"/>
  <c r="C377" i="10"/>
  <c r="B377" i="10"/>
  <c r="L376" i="10"/>
  <c r="K376" i="10"/>
  <c r="J376" i="10"/>
  <c r="I376" i="10"/>
  <c r="H376" i="10"/>
  <c r="G376" i="10"/>
  <c r="F376" i="10"/>
  <c r="E376" i="10"/>
  <c r="D376" i="10"/>
  <c r="C376" i="10"/>
  <c r="B376" i="10"/>
  <c r="L375" i="10"/>
  <c r="K375" i="10"/>
  <c r="J375" i="10"/>
  <c r="I375" i="10"/>
  <c r="H375" i="10"/>
  <c r="G375" i="10"/>
  <c r="F375" i="10"/>
  <c r="E375" i="10"/>
  <c r="D375" i="10"/>
  <c r="C375" i="10"/>
  <c r="B375" i="10"/>
  <c r="L374" i="10"/>
  <c r="K374" i="10"/>
  <c r="J374" i="10"/>
  <c r="I374" i="10"/>
  <c r="H374" i="10"/>
  <c r="G374" i="10"/>
  <c r="F374" i="10"/>
  <c r="E374" i="10"/>
  <c r="D374" i="10"/>
  <c r="C374" i="10"/>
  <c r="B374" i="10"/>
  <c r="L373" i="10"/>
  <c r="K373" i="10"/>
  <c r="J373" i="10"/>
  <c r="I373" i="10"/>
  <c r="H373" i="10"/>
  <c r="G373" i="10"/>
  <c r="F373" i="10"/>
  <c r="E373" i="10"/>
  <c r="D373" i="10"/>
  <c r="C373" i="10"/>
  <c r="B373" i="10"/>
  <c r="L372" i="10"/>
  <c r="K372" i="10"/>
  <c r="J372" i="10"/>
  <c r="I372" i="10"/>
  <c r="H372" i="10"/>
  <c r="G372" i="10"/>
  <c r="F372" i="10"/>
  <c r="E372" i="10"/>
  <c r="D372" i="10"/>
  <c r="C372" i="10"/>
  <c r="B372" i="10"/>
  <c r="L371" i="10"/>
  <c r="K371" i="10"/>
  <c r="J371" i="10"/>
  <c r="I371" i="10"/>
  <c r="H371" i="10"/>
  <c r="G371" i="10"/>
  <c r="F371" i="10"/>
  <c r="E371" i="10"/>
  <c r="D371" i="10"/>
  <c r="C371" i="10"/>
  <c r="B371" i="10"/>
  <c r="L370" i="10"/>
  <c r="K370" i="10"/>
  <c r="J370" i="10"/>
  <c r="I370" i="10"/>
  <c r="H370" i="10"/>
  <c r="G370" i="10"/>
  <c r="F370" i="10"/>
  <c r="E370" i="10"/>
  <c r="D370" i="10"/>
  <c r="C370" i="10"/>
  <c r="B370" i="10"/>
  <c r="L369" i="10"/>
  <c r="K369" i="10"/>
  <c r="J369" i="10"/>
  <c r="I369" i="10"/>
  <c r="H369" i="10"/>
  <c r="G369" i="10"/>
  <c r="F369" i="10"/>
  <c r="E369" i="10"/>
  <c r="D369" i="10"/>
  <c r="C369" i="10"/>
  <c r="B369" i="10"/>
  <c r="L368" i="10"/>
  <c r="K368" i="10"/>
  <c r="J368" i="10"/>
  <c r="I368" i="10"/>
  <c r="H368" i="10"/>
  <c r="G368" i="10"/>
  <c r="F368" i="10"/>
  <c r="E368" i="10"/>
  <c r="D368" i="10"/>
  <c r="C368" i="10"/>
  <c r="B368" i="10"/>
  <c r="L367" i="10"/>
  <c r="K367" i="10"/>
  <c r="J367" i="10"/>
  <c r="I367" i="10"/>
  <c r="H367" i="10"/>
  <c r="G367" i="10"/>
  <c r="F367" i="10"/>
  <c r="E367" i="10"/>
  <c r="D367" i="10"/>
  <c r="C367" i="10"/>
  <c r="B367" i="10"/>
  <c r="L366" i="10"/>
  <c r="K366" i="10"/>
  <c r="J366" i="10"/>
  <c r="I366" i="10"/>
  <c r="H366" i="10"/>
  <c r="G366" i="10"/>
  <c r="F366" i="10"/>
  <c r="E366" i="10"/>
  <c r="D366" i="10"/>
  <c r="C366" i="10"/>
  <c r="B366" i="10"/>
  <c r="L365" i="10"/>
  <c r="K365" i="10"/>
  <c r="J365" i="10"/>
  <c r="I365" i="10"/>
  <c r="H365" i="10"/>
  <c r="G365" i="10"/>
  <c r="F365" i="10"/>
  <c r="E365" i="10"/>
  <c r="D365" i="10"/>
  <c r="C365" i="10"/>
  <c r="B365" i="10"/>
  <c r="L364" i="10"/>
  <c r="K364" i="10"/>
  <c r="J364" i="10"/>
  <c r="I364" i="10"/>
  <c r="H364" i="10"/>
  <c r="G364" i="10"/>
  <c r="F364" i="10"/>
  <c r="E364" i="10"/>
  <c r="D364" i="10"/>
  <c r="C364" i="10"/>
  <c r="B364" i="10"/>
  <c r="L363" i="10"/>
  <c r="K363" i="10"/>
  <c r="J363" i="10"/>
  <c r="I363" i="10"/>
  <c r="H363" i="10"/>
  <c r="G363" i="10"/>
  <c r="F363" i="10"/>
  <c r="E363" i="10"/>
  <c r="D363" i="10"/>
  <c r="C363" i="10"/>
  <c r="B363" i="10"/>
  <c r="L362" i="10"/>
  <c r="K362" i="10"/>
  <c r="J362" i="10"/>
  <c r="I362" i="10"/>
  <c r="H362" i="10"/>
  <c r="G362" i="10"/>
  <c r="F362" i="10"/>
  <c r="E362" i="10"/>
  <c r="D362" i="10"/>
  <c r="C362" i="10"/>
  <c r="B362" i="10"/>
  <c r="L361" i="10"/>
  <c r="K361" i="10"/>
  <c r="J361" i="10"/>
  <c r="I361" i="10"/>
  <c r="H361" i="10"/>
  <c r="G361" i="10"/>
  <c r="F361" i="10"/>
  <c r="E361" i="10"/>
  <c r="D361" i="10"/>
  <c r="C361" i="10"/>
  <c r="B361" i="10"/>
  <c r="L360" i="10"/>
  <c r="K360" i="10"/>
  <c r="J360" i="10"/>
  <c r="I360" i="10"/>
  <c r="H360" i="10"/>
  <c r="G360" i="10"/>
  <c r="F360" i="10"/>
  <c r="E360" i="10"/>
  <c r="D360" i="10"/>
  <c r="C360" i="10"/>
  <c r="B360" i="10"/>
  <c r="L359" i="10"/>
  <c r="K359" i="10"/>
  <c r="J359" i="10"/>
  <c r="I359" i="10"/>
  <c r="H359" i="10"/>
  <c r="G359" i="10"/>
  <c r="F359" i="10"/>
  <c r="E359" i="10"/>
  <c r="D359" i="10"/>
  <c r="C359" i="10"/>
  <c r="B359" i="10"/>
  <c r="L358" i="10"/>
  <c r="K358" i="10"/>
  <c r="J358" i="10"/>
  <c r="I358" i="10"/>
  <c r="H358" i="10"/>
  <c r="G358" i="10"/>
  <c r="F358" i="10"/>
  <c r="E358" i="10"/>
  <c r="D358" i="10"/>
  <c r="C358" i="10"/>
  <c r="B358" i="10"/>
  <c r="L357" i="10"/>
  <c r="K357" i="10"/>
  <c r="J357" i="10"/>
  <c r="I357" i="10"/>
  <c r="H357" i="10"/>
  <c r="G357" i="10"/>
  <c r="F357" i="10"/>
  <c r="E357" i="10"/>
  <c r="D357" i="10"/>
  <c r="C357" i="10"/>
  <c r="B357" i="10"/>
  <c r="L356" i="10"/>
  <c r="K356" i="10"/>
  <c r="J356" i="10"/>
  <c r="I356" i="10"/>
  <c r="H356" i="10"/>
  <c r="G356" i="10"/>
  <c r="F356" i="10"/>
  <c r="E356" i="10"/>
  <c r="D356" i="10"/>
  <c r="C356" i="10"/>
  <c r="B356" i="10"/>
  <c r="L355" i="10"/>
  <c r="K355" i="10"/>
  <c r="J355" i="10"/>
  <c r="I355" i="10"/>
  <c r="H355" i="10"/>
  <c r="G355" i="10"/>
  <c r="F355" i="10"/>
  <c r="E355" i="10"/>
  <c r="D355" i="10"/>
  <c r="C355" i="10"/>
  <c r="B355" i="10"/>
  <c r="L354" i="10"/>
  <c r="K354" i="10"/>
  <c r="J354" i="10"/>
  <c r="I354" i="10"/>
  <c r="H354" i="10"/>
  <c r="G354" i="10"/>
  <c r="F354" i="10"/>
  <c r="E354" i="10"/>
  <c r="D354" i="10"/>
  <c r="C354" i="10"/>
  <c r="B354" i="10"/>
  <c r="L353" i="10"/>
  <c r="K353" i="10"/>
  <c r="J353" i="10"/>
  <c r="I353" i="10"/>
  <c r="H353" i="10"/>
  <c r="G353" i="10"/>
  <c r="F353" i="10"/>
  <c r="E353" i="10"/>
  <c r="D353" i="10"/>
  <c r="C353" i="10"/>
  <c r="B353" i="10"/>
  <c r="L352" i="10"/>
  <c r="K352" i="10"/>
  <c r="J352" i="10"/>
  <c r="I352" i="10"/>
  <c r="H352" i="10"/>
  <c r="G352" i="10"/>
  <c r="F352" i="10"/>
  <c r="E352" i="10"/>
  <c r="D352" i="10"/>
  <c r="C352" i="10"/>
  <c r="B352" i="10"/>
  <c r="L351" i="10"/>
  <c r="K351" i="10"/>
  <c r="J351" i="10"/>
  <c r="I351" i="10"/>
  <c r="H351" i="10"/>
  <c r="G351" i="10"/>
  <c r="F351" i="10"/>
  <c r="E351" i="10"/>
  <c r="D351" i="10"/>
  <c r="C351" i="10"/>
  <c r="B351" i="10"/>
  <c r="L350" i="10"/>
  <c r="K350" i="10"/>
  <c r="J350" i="10"/>
  <c r="I350" i="10"/>
  <c r="H350" i="10"/>
  <c r="G350" i="10"/>
  <c r="F350" i="10"/>
  <c r="E350" i="10"/>
  <c r="D350" i="10"/>
  <c r="C350" i="10"/>
  <c r="B350" i="10"/>
  <c r="L349" i="10"/>
  <c r="K349" i="10"/>
  <c r="J349" i="10"/>
  <c r="I349" i="10"/>
  <c r="H349" i="10"/>
  <c r="G349" i="10"/>
  <c r="F349" i="10"/>
  <c r="E349" i="10"/>
  <c r="D349" i="10"/>
  <c r="C349" i="10"/>
  <c r="B349" i="10"/>
  <c r="L348" i="10"/>
  <c r="K348" i="10"/>
  <c r="J348" i="10"/>
  <c r="I348" i="10"/>
  <c r="H348" i="10"/>
  <c r="G348" i="10"/>
  <c r="F348" i="10"/>
  <c r="E348" i="10"/>
  <c r="D348" i="10"/>
  <c r="C348" i="10"/>
  <c r="B348" i="10"/>
  <c r="L347" i="10"/>
  <c r="K347" i="10"/>
  <c r="J347" i="10"/>
  <c r="I347" i="10"/>
  <c r="H347" i="10"/>
  <c r="G347" i="10"/>
  <c r="F347" i="10"/>
  <c r="E347" i="10"/>
  <c r="D347" i="10"/>
  <c r="C347" i="10"/>
  <c r="B347" i="10"/>
  <c r="L346" i="10"/>
  <c r="K346" i="10"/>
  <c r="J346" i="10"/>
  <c r="I346" i="10"/>
  <c r="H346" i="10"/>
  <c r="G346" i="10"/>
  <c r="F346" i="10"/>
  <c r="E346" i="10"/>
  <c r="D346" i="10"/>
  <c r="C346" i="10"/>
  <c r="B346" i="10"/>
  <c r="L345" i="10"/>
  <c r="K345" i="10"/>
  <c r="J345" i="10"/>
  <c r="I345" i="10"/>
  <c r="H345" i="10"/>
  <c r="G345" i="10"/>
  <c r="F345" i="10"/>
  <c r="E345" i="10"/>
  <c r="D345" i="10"/>
  <c r="C345" i="10"/>
  <c r="B345" i="10"/>
  <c r="L344" i="10"/>
  <c r="K344" i="10"/>
  <c r="J344" i="10"/>
  <c r="I344" i="10"/>
  <c r="H344" i="10"/>
  <c r="G344" i="10"/>
  <c r="F344" i="10"/>
  <c r="E344" i="10"/>
  <c r="D344" i="10"/>
  <c r="C344" i="10"/>
  <c r="B344" i="10"/>
  <c r="L343" i="10"/>
  <c r="K343" i="10"/>
  <c r="J343" i="10"/>
  <c r="I343" i="10"/>
  <c r="H343" i="10"/>
  <c r="G343" i="10"/>
  <c r="F343" i="10"/>
  <c r="E343" i="10"/>
  <c r="D343" i="10"/>
  <c r="C343" i="10"/>
  <c r="B343" i="10"/>
  <c r="L342" i="10"/>
  <c r="K342" i="10"/>
  <c r="J342" i="10"/>
  <c r="I342" i="10"/>
  <c r="H342" i="10"/>
  <c r="G342" i="10"/>
  <c r="F342" i="10"/>
  <c r="E342" i="10"/>
  <c r="D342" i="10"/>
  <c r="C342" i="10"/>
  <c r="B342" i="10"/>
  <c r="L341" i="10"/>
  <c r="K341" i="10"/>
  <c r="J341" i="10"/>
  <c r="I341" i="10"/>
  <c r="H341" i="10"/>
  <c r="G341" i="10"/>
  <c r="F341" i="10"/>
  <c r="E341" i="10"/>
  <c r="D341" i="10"/>
  <c r="C341" i="10"/>
  <c r="B341" i="10"/>
  <c r="L340" i="10"/>
  <c r="K340" i="10"/>
  <c r="J340" i="10"/>
  <c r="I340" i="10"/>
  <c r="H340" i="10"/>
  <c r="G340" i="10"/>
  <c r="F340" i="10"/>
  <c r="E340" i="10"/>
  <c r="D340" i="10"/>
  <c r="C340" i="10"/>
  <c r="B340" i="10"/>
  <c r="L339" i="10"/>
  <c r="K339" i="10"/>
  <c r="J339" i="10"/>
  <c r="I339" i="10"/>
  <c r="H339" i="10"/>
  <c r="G339" i="10"/>
  <c r="F339" i="10"/>
  <c r="E339" i="10"/>
  <c r="D339" i="10"/>
  <c r="C339" i="10"/>
  <c r="B339" i="10"/>
  <c r="L338" i="10"/>
  <c r="K338" i="10"/>
  <c r="J338" i="10"/>
  <c r="I338" i="10"/>
  <c r="H338" i="10"/>
  <c r="G338" i="10"/>
  <c r="F338" i="10"/>
  <c r="E338" i="10"/>
  <c r="D338" i="10"/>
  <c r="C338" i="10"/>
  <c r="B338" i="10"/>
  <c r="L337" i="10"/>
  <c r="K337" i="10"/>
  <c r="J337" i="10"/>
  <c r="I337" i="10"/>
  <c r="H337" i="10"/>
  <c r="G337" i="10"/>
  <c r="F337" i="10"/>
  <c r="E337" i="10"/>
  <c r="D337" i="10"/>
  <c r="C337" i="10"/>
  <c r="B337" i="10"/>
  <c r="L336" i="10"/>
  <c r="K336" i="10"/>
  <c r="J336" i="10"/>
  <c r="I336" i="10"/>
  <c r="H336" i="10"/>
  <c r="G336" i="10"/>
  <c r="F336" i="10"/>
  <c r="E336" i="10"/>
  <c r="D336" i="10"/>
  <c r="C336" i="10"/>
  <c r="B336" i="10"/>
  <c r="L335" i="10"/>
  <c r="K335" i="10"/>
  <c r="J335" i="10"/>
  <c r="I335" i="10"/>
  <c r="H335" i="10"/>
  <c r="G335" i="10"/>
  <c r="F335" i="10"/>
  <c r="E335" i="10"/>
  <c r="D335" i="10"/>
  <c r="C335" i="10"/>
  <c r="B335" i="10"/>
  <c r="L334" i="10"/>
  <c r="K334" i="10"/>
  <c r="J334" i="10"/>
  <c r="I334" i="10"/>
  <c r="H334" i="10"/>
  <c r="G334" i="10"/>
  <c r="F334" i="10"/>
  <c r="E334" i="10"/>
  <c r="D334" i="10"/>
  <c r="C334" i="10"/>
  <c r="B334" i="10"/>
  <c r="L333" i="10"/>
  <c r="K333" i="10"/>
  <c r="J333" i="10"/>
  <c r="I333" i="10"/>
  <c r="H333" i="10"/>
  <c r="G333" i="10"/>
  <c r="F333" i="10"/>
  <c r="E333" i="10"/>
  <c r="D333" i="10"/>
  <c r="C333" i="10"/>
  <c r="B333" i="10"/>
  <c r="L332" i="10"/>
  <c r="K332" i="10"/>
  <c r="J332" i="10"/>
  <c r="I332" i="10"/>
  <c r="H332" i="10"/>
  <c r="G332" i="10"/>
  <c r="F332" i="10"/>
  <c r="E332" i="10"/>
  <c r="D332" i="10"/>
  <c r="C332" i="10"/>
  <c r="B332" i="10"/>
  <c r="L331" i="10"/>
  <c r="K331" i="10"/>
  <c r="J331" i="10"/>
  <c r="I331" i="10"/>
  <c r="H331" i="10"/>
  <c r="G331" i="10"/>
  <c r="F331" i="10"/>
  <c r="E331" i="10"/>
  <c r="D331" i="10"/>
  <c r="C331" i="10"/>
  <c r="B331" i="10"/>
  <c r="L330" i="10"/>
  <c r="K330" i="10"/>
  <c r="J330" i="10"/>
  <c r="I330" i="10"/>
  <c r="H330" i="10"/>
  <c r="G330" i="10"/>
  <c r="F330" i="10"/>
  <c r="E330" i="10"/>
  <c r="D330" i="10"/>
  <c r="C330" i="10"/>
  <c r="B330" i="10"/>
  <c r="L329" i="10"/>
  <c r="K329" i="10"/>
  <c r="J329" i="10"/>
  <c r="I329" i="10"/>
  <c r="H329" i="10"/>
  <c r="G329" i="10"/>
  <c r="F329" i="10"/>
  <c r="E329" i="10"/>
  <c r="D329" i="10"/>
  <c r="C329" i="10"/>
  <c r="B329" i="10"/>
  <c r="L328" i="10"/>
  <c r="K328" i="10"/>
  <c r="J328" i="10"/>
  <c r="I328" i="10"/>
  <c r="H328" i="10"/>
  <c r="G328" i="10"/>
  <c r="F328" i="10"/>
  <c r="E328" i="10"/>
  <c r="D328" i="10"/>
  <c r="C328" i="10"/>
  <c r="B328" i="10"/>
  <c r="L327" i="10"/>
  <c r="K327" i="10"/>
  <c r="J327" i="10"/>
  <c r="I327" i="10"/>
  <c r="H327" i="10"/>
  <c r="G327" i="10"/>
  <c r="F327" i="10"/>
  <c r="E327" i="10"/>
  <c r="D327" i="10"/>
  <c r="C327" i="10"/>
  <c r="B327" i="10"/>
  <c r="L326" i="10"/>
  <c r="K326" i="10"/>
  <c r="J326" i="10"/>
  <c r="I326" i="10"/>
  <c r="H326" i="10"/>
  <c r="G326" i="10"/>
  <c r="F326" i="10"/>
  <c r="E326" i="10"/>
  <c r="D326" i="10"/>
  <c r="C326" i="10"/>
  <c r="B326" i="10"/>
  <c r="L325" i="10"/>
  <c r="K325" i="10"/>
  <c r="J325" i="10"/>
  <c r="I325" i="10"/>
  <c r="H325" i="10"/>
  <c r="G325" i="10"/>
  <c r="F325" i="10"/>
  <c r="E325" i="10"/>
  <c r="D325" i="10"/>
  <c r="C325" i="10"/>
  <c r="B325" i="10"/>
  <c r="L324" i="10"/>
  <c r="K324" i="10"/>
  <c r="J324" i="10"/>
  <c r="I324" i="10"/>
  <c r="H324" i="10"/>
  <c r="G324" i="10"/>
  <c r="F324" i="10"/>
  <c r="E324" i="10"/>
  <c r="D324" i="10"/>
  <c r="C324" i="10"/>
  <c r="B324" i="10"/>
  <c r="L323" i="10"/>
  <c r="K323" i="10"/>
  <c r="J323" i="10"/>
  <c r="I323" i="10"/>
  <c r="H323" i="10"/>
  <c r="G323" i="10"/>
  <c r="F323" i="10"/>
  <c r="E323" i="10"/>
  <c r="D323" i="10"/>
  <c r="C323" i="10"/>
  <c r="B323" i="10"/>
  <c r="A323" i="10"/>
  <c r="L322" i="10"/>
  <c r="K322" i="10"/>
  <c r="J322" i="10"/>
  <c r="I322" i="10"/>
  <c r="H322" i="10"/>
  <c r="G322" i="10"/>
  <c r="F322" i="10"/>
  <c r="E322" i="10"/>
  <c r="D322" i="10"/>
  <c r="C322" i="10"/>
  <c r="B322" i="10"/>
  <c r="A322" i="10"/>
  <c r="L321" i="10"/>
  <c r="K321" i="10"/>
  <c r="J321" i="10"/>
  <c r="I321" i="10"/>
  <c r="H321" i="10"/>
  <c r="G321" i="10"/>
  <c r="F321" i="10"/>
  <c r="E321" i="10"/>
  <c r="D321" i="10"/>
  <c r="C321" i="10"/>
  <c r="B321" i="10"/>
  <c r="A321" i="10"/>
  <c r="L320" i="10"/>
  <c r="K320" i="10"/>
  <c r="J320" i="10"/>
  <c r="I320" i="10"/>
  <c r="H320" i="10"/>
  <c r="G320" i="10"/>
  <c r="F320" i="10"/>
  <c r="E320" i="10"/>
  <c r="D320" i="10"/>
  <c r="C320" i="10"/>
  <c r="B320" i="10"/>
  <c r="A320" i="10"/>
  <c r="L319" i="10"/>
  <c r="K319" i="10"/>
  <c r="J319" i="10"/>
  <c r="I319" i="10"/>
  <c r="H319" i="10"/>
  <c r="G319" i="10"/>
  <c r="F319" i="10"/>
  <c r="E319" i="10"/>
  <c r="D319" i="10"/>
  <c r="C319" i="10"/>
  <c r="B319" i="10"/>
  <c r="A319" i="10"/>
  <c r="L318" i="10"/>
  <c r="K318" i="10"/>
  <c r="J318" i="10"/>
  <c r="I318" i="10"/>
  <c r="H318" i="10"/>
  <c r="G318" i="10"/>
  <c r="F318" i="10"/>
  <c r="E318" i="10"/>
  <c r="D318" i="10"/>
  <c r="C318" i="10"/>
  <c r="B318" i="10"/>
  <c r="A318" i="10"/>
  <c r="L317" i="10"/>
  <c r="K317" i="10"/>
  <c r="J317" i="10"/>
  <c r="I317" i="10"/>
  <c r="H317" i="10"/>
  <c r="G317" i="10"/>
  <c r="F317" i="10"/>
  <c r="E317" i="10"/>
  <c r="D317" i="10"/>
  <c r="C317" i="10"/>
  <c r="B317" i="10"/>
  <c r="A317" i="10"/>
  <c r="L316" i="10"/>
  <c r="K316" i="10"/>
  <c r="J316" i="10"/>
  <c r="I316" i="10"/>
  <c r="H316" i="10"/>
  <c r="G316" i="10"/>
  <c r="F316" i="10"/>
  <c r="E316" i="10"/>
  <c r="D316" i="10"/>
  <c r="C316" i="10"/>
  <c r="B316" i="10"/>
  <c r="A316" i="10"/>
  <c r="L315" i="10"/>
  <c r="K315" i="10"/>
  <c r="J315" i="10"/>
  <c r="I315" i="10"/>
  <c r="H315" i="10"/>
  <c r="G315" i="10"/>
  <c r="F315" i="10"/>
  <c r="E315" i="10"/>
  <c r="D315" i="10"/>
  <c r="C315" i="10"/>
  <c r="B315" i="10"/>
  <c r="A315" i="10"/>
  <c r="L314" i="10"/>
  <c r="K314" i="10"/>
  <c r="J314" i="10"/>
  <c r="I314" i="10"/>
  <c r="H314" i="10"/>
  <c r="G314" i="10"/>
  <c r="F314" i="10"/>
  <c r="E314" i="10"/>
  <c r="D314" i="10"/>
  <c r="C314" i="10"/>
  <c r="B314" i="10"/>
  <c r="A314" i="10"/>
  <c r="L313" i="10"/>
  <c r="K313" i="10"/>
  <c r="J313" i="10"/>
  <c r="I313" i="10"/>
  <c r="H313" i="10"/>
  <c r="G313" i="10"/>
  <c r="F313" i="10"/>
  <c r="E313" i="10"/>
  <c r="D313" i="10"/>
  <c r="C313" i="10"/>
  <c r="B313" i="10"/>
  <c r="A313" i="10"/>
  <c r="L312" i="10"/>
  <c r="K312" i="10"/>
  <c r="J312" i="10"/>
  <c r="I312" i="10"/>
  <c r="H312" i="10"/>
  <c r="G312" i="10"/>
  <c r="F312" i="10"/>
  <c r="E312" i="10"/>
  <c r="D312" i="10"/>
  <c r="C312" i="10"/>
  <c r="B312" i="10"/>
  <c r="A312" i="10"/>
  <c r="L311" i="10"/>
  <c r="K311" i="10"/>
  <c r="J311" i="10"/>
  <c r="I311" i="10"/>
  <c r="H311" i="10"/>
  <c r="G311" i="10"/>
  <c r="F311" i="10"/>
  <c r="E311" i="10"/>
  <c r="D311" i="10"/>
  <c r="C311" i="10"/>
  <c r="B311" i="10"/>
  <c r="A311" i="10"/>
  <c r="L310" i="10"/>
  <c r="K310" i="10"/>
  <c r="J310" i="10"/>
  <c r="I310" i="10"/>
  <c r="H310" i="10"/>
  <c r="G310" i="10"/>
  <c r="F310" i="10"/>
  <c r="E310" i="10"/>
  <c r="D310" i="10"/>
  <c r="C310" i="10"/>
  <c r="B310" i="10"/>
  <c r="A310" i="10"/>
  <c r="L309" i="10"/>
  <c r="K309" i="10"/>
  <c r="J309" i="10"/>
  <c r="I309" i="10"/>
  <c r="H309" i="10"/>
  <c r="G309" i="10"/>
  <c r="F309" i="10"/>
  <c r="E309" i="10"/>
  <c r="D309" i="10"/>
  <c r="C309" i="10"/>
  <c r="B309" i="10"/>
  <c r="A309" i="10"/>
  <c r="L308" i="10"/>
  <c r="K308" i="10"/>
  <c r="J308" i="10"/>
  <c r="I308" i="10"/>
  <c r="H308" i="10"/>
  <c r="G308" i="10"/>
  <c r="F308" i="10"/>
  <c r="E308" i="10"/>
  <c r="D308" i="10"/>
  <c r="C308" i="10"/>
  <c r="B308" i="10"/>
  <c r="A308" i="10"/>
  <c r="L307" i="10"/>
  <c r="K307" i="10"/>
  <c r="J307" i="10"/>
  <c r="I307" i="10"/>
  <c r="H307" i="10"/>
  <c r="G307" i="10"/>
  <c r="F307" i="10"/>
  <c r="E307" i="10"/>
  <c r="D307" i="10"/>
  <c r="C307" i="10"/>
  <c r="B307" i="10"/>
  <c r="A307" i="10"/>
  <c r="L306" i="10"/>
  <c r="K306" i="10"/>
  <c r="J306" i="10"/>
  <c r="I306" i="10"/>
  <c r="H306" i="10"/>
  <c r="G306" i="10"/>
  <c r="F306" i="10"/>
  <c r="E306" i="10"/>
  <c r="D306" i="10"/>
  <c r="C306" i="10"/>
  <c r="B306" i="10"/>
  <c r="A306" i="10"/>
  <c r="L305" i="10"/>
  <c r="K305" i="10"/>
  <c r="J305" i="10"/>
  <c r="I305" i="10"/>
  <c r="H305" i="10"/>
  <c r="G305" i="10"/>
  <c r="F305" i="10"/>
  <c r="E305" i="10"/>
  <c r="D305" i="10"/>
  <c r="C305" i="10"/>
  <c r="B305" i="10"/>
  <c r="A305" i="10"/>
  <c r="L304" i="10"/>
  <c r="K304" i="10"/>
  <c r="J304" i="10"/>
  <c r="I304" i="10"/>
  <c r="H304" i="10"/>
  <c r="G304" i="10"/>
  <c r="F304" i="10"/>
  <c r="E304" i="10"/>
  <c r="D304" i="10"/>
  <c r="C304" i="10"/>
  <c r="B304" i="10"/>
  <c r="A304" i="10"/>
  <c r="L303" i="10"/>
  <c r="K303" i="10"/>
  <c r="J303" i="10"/>
  <c r="I303" i="10"/>
  <c r="H303" i="10"/>
  <c r="G303" i="10"/>
  <c r="F303" i="10"/>
  <c r="E303" i="10"/>
  <c r="D303" i="10"/>
  <c r="C303" i="10"/>
  <c r="B303" i="10"/>
  <c r="A303" i="10"/>
  <c r="L302" i="10"/>
  <c r="K302" i="10"/>
  <c r="J302" i="10"/>
  <c r="I302" i="10"/>
  <c r="H302" i="10"/>
  <c r="G302" i="10"/>
  <c r="F302" i="10"/>
  <c r="E302" i="10"/>
  <c r="D302" i="10"/>
  <c r="C302" i="10"/>
  <c r="B302" i="10"/>
  <c r="A302" i="10"/>
  <c r="L301" i="10"/>
  <c r="K301" i="10"/>
  <c r="J301" i="10"/>
  <c r="I301" i="10"/>
  <c r="H301" i="10"/>
  <c r="G301" i="10"/>
  <c r="F301" i="10"/>
  <c r="E301" i="10"/>
  <c r="D301" i="10"/>
  <c r="C301" i="10"/>
  <c r="B301" i="10"/>
  <c r="A301" i="10"/>
  <c r="L300" i="10"/>
  <c r="K300" i="10"/>
  <c r="J300" i="10"/>
  <c r="I300" i="10"/>
  <c r="H300" i="10"/>
  <c r="G300" i="10"/>
  <c r="F300" i="10"/>
  <c r="E300" i="10"/>
  <c r="D300" i="10"/>
  <c r="C300" i="10"/>
  <c r="B300" i="10"/>
  <c r="A300" i="10"/>
  <c r="L299" i="10"/>
  <c r="K299" i="10"/>
  <c r="J299" i="10"/>
  <c r="I299" i="10"/>
  <c r="H299" i="10"/>
  <c r="G299" i="10"/>
  <c r="F299" i="10"/>
  <c r="E299" i="10"/>
  <c r="D299" i="10"/>
  <c r="C299" i="10"/>
  <c r="B299" i="10"/>
  <c r="A299" i="10"/>
  <c r="L298" i="10"/>
  <c r="K298" i="10"/>
  <c r="J298" i="10"/>
  <c r="I298" i="10"/>
  <c r="H298" i="10"/>
  <c r="G298" i="10"/>
  <c r="F298" i="10"/>
  <c r="E298" i="10"/>
  <c r="D298" i="10"/>
  <c r="C298" i="10"/>
  <c r="B298" i="10"/>
  <c r="A298" i="10"/>
  <c r="L297" i="10"/>
  <c r="K297" i="10"/>
  <c r="J297" i="10"/>
  <c r="I297" i="10"/>
  <c r="H297" i="10"/>
  <c r="G297" i="10"/>
  <c r="F297" i="10"/>
  <c r="E297" i="10"/>
  <c r="D297" i="10"/>
  <c r="C297" i="10"/>
  <c r="B297" i="10"/>
  <c r="A297" i="10"/>
  <c r="L296" i="10"/>
  <c r="K296" i="10"/>
  <c r="J296" i="10"/>
  <c r="I296" i="10"/>
  <c r="H296" i="10"/>
  <c r="G296" i="10"/>
  <c r="F296" i="10"/>
  <c r="E296" i="10"/>
  <c r="D296" i="10"/>
  <c r="C296" i="10"/>
  <c r="B296" i="10"/>
  <c r="A296" i="10"/>
  <c r="L295" i="10"/>
  <c r="K295" i="10"/>
  <c r="J295" i="10"/>
  <c r="I295" i="10"/>
  <c r="H295" i="10"/>
  <c r="G295" i="10"/>
  <c r="F295" i="10"/>
  <c r="E295" i="10"/>
  <c r="D295" i="10"/>
  <c r="C295" i="10"/>
  <c r="B295" i="10"/>
  <c r="A295" i="10"/>
  <c r="L294" i="10"/>
  <c r="K294" i="10"/>
  <c r="J294" i="10"/>
  <c r="I294" i="10"/>
  <c r="H294" i="10"/>
  <c r="G294" i="10"/>
  <c r="F294" i="10"/>
  <c r="E294" i="10"/>
  <c r="D294" i="10"/>
  <c r="C294" i="10"/>
  <c r="B294" i="10"/>
  <c r="A294" i="10"/>
  <c r="L293" i="10"/>
  <c r="K293" i="10"/>
  <c r="J293" i="10"/>
  <c r="I293" i="10"/>
  <c r="H293" i="10"/>
  <c r="G293" i="10"/>
  <c r="F293" i="10"/>
  <c r="E293" i="10"/>
  <c r="D293" i="10"/>
  <c r="C293" i="10"/>
  <c r="B293" i="10"/>
  <c r="A293" i="10"/>
  <c r="L292" i="10"/>
  <c r="K292" i="10"/>
  <c r="J292" i="10"/>
  <c r="I292" i="10"/>
  <c r="H292" i="10"/>
  <c r="G292" i="10"/>
  <c r="F292" i="10"/>
  <c r="E292" i="10"/>
  <c r="D292" i="10"/>
  <c r="C292" i="10"/>
  <c r="B292" i="10"/>
  <c r="A292" i="10"/>
  <c r="L291" i="10"/>
  <c r="K291" i="10"/>
  <c r="J291" i="10"/>
  <c r="I291" i="10"/>
  <c r="H291" i="10"/>
  <c r="G291" i="10"/>
  <c r="F291" i="10"/>
  <c r="E291" i="10"/>
  <c r="D291" i="10"/>
  <c r="C291" i="10"/>
  <c r="B291" i="10"/>
  <c r="A291" i="10"/>
  <c r="L290" i="10"/>
  <c r="K290" i="10"/>
  <c r="J290" i="10"/>
  <c r="I290" i="10"/>
  <c r="H290" i="10"/>
  <c r="G290" i="10"/>
  <c r="F290" i="10"/>
  <c r="E290" i="10"/>
  <c r="D290" i="10"/>
  <c r="C290" i="10"/>
  <c r="B290" i="10"/>
  <c r="A290" i="10"/>
  <c r="L289" i="10"/>
  <c r="K289" i="10"/>
  <c r="J289" i="10"/>
  <c r="I289" i="10"/>
  <c r="H289" i="10"/>
  <c r="G289" i="10"/>
  <c r="F289" i="10"/>
  <c r="E289" i="10"/>
  <c r="D289" i="10"/>
  <c r="C289" i="10"/>
  <c r="B289" i="10"/>
  <c r="A289" i="10"/>
  <c r="L288" i="10"/>
  <c r="K288" i="10"/>
  <c r="J288" i="10"/>
  <c r="I288" i="10"/>
  <c r="H288" i="10"/>
  <c r="G288" i="10"/>
  <c r="F288" i="10"/>
  <c r="E288" i="10"/>
  <c r="D288" i="10"/>
  <c r="C288" i="10"/>
  <c r="B288" i="10"/>
  <c r="A288" i="10"/>
  <c r="L287" i="10"/>
  <c r="K287" i="10"/>
  <c r="J287" i="10"/>
  <c r="I287" i="10"/>
  <c r="H287" i="10"/>
  <c r="G287" i="10"/>
  <c r="F287" i="10"/>
  <c r="E287" i="10"/>
  <c r="D287" i="10"/>
  <c r="C287" i="10"/>
  <c r="B287" i="10"/>
  <c r="A287" i="10"/>
  <c r="L286" i="10"/>
  <c r="K286" i="10"/>
  <c r="J286" i="10"/>
  <c r="I286" i="10"/>
  <c r="H286" i="10"/>
  <c r="G286" i="10"/>
  <c r="F286" i="10"/>
  <c r="E286" i="10"/>
  <c r="D286" i="10"/>
  <c r="C286" i="10"/>
  <c r="B286" i="10"/>
  <c r="A286" i="10"/>
  <c r="L285" i="10"/>
  <c r="K285" i="10"/>
  <c r="J285" i="10"/>
  <c r="I285" i="10"/>
  <c r="H285" i="10"/>
  <c r="G285" i="10"/>
  <c r="F285" i="10"/>
  <c r="E285" i="10"/>
  <c r="D285" i="10"/>
  <c r="C285" i="10"/>
  <c r="B285" i="10"/>
  <c r="A285" i="10"/>
  <c r="L284" i="10"/>
  <c r="K284" i="10"/>
  <c r="J284" i="10"/>
  <c r="I284" i="10"/>
  <c r="H284" i="10"/>
  <c r="G284" i="10"/>
  <c r="F284" i="10"/>
  <c r="E284" i="10"/>
  <c r="D284" i="10"/>
  <c r="C284" i="10"/>
  <c r="B284" i="10"/>
  <c r="A284" i="10"/>
  <c r="L283" i="10"/>
  <c r="K283" i="10"/>
  <c r="J283" i="10"/>
  <c r="I283" i="10"/>
  <c r="H283" i="10"/>
  <c r="G283" i="10"/>
  <c r="F283" i="10"/>
  <c r="E283" i="10"/>
  <c r="D283" i="10"/>
  <c r="C283" i="10"/>
  <c r="B283" i="10"/>
  <c r="A283" i="10"/>
  <c r="L282" i="10"/>
  <c r="K282" i="10"/>
  <c r="J282" i="10"/>
  <c r="I282" i="10"/>
  <c r="H282" i="10"/>
  <c r="G282" i="10"/>
  <c r="F282" i="10"/>
  <c r="E282" i="10"/>
  <c r="D282" i="10"/>
  <c r="C282" i="10"/>
  <c r="B282" i="10"/>
  <c r="A282" i="10"/>
  <c r="L281" i="10"/>
  <c r="K281" i="10"/>
  <c r="J281" i="10"/>
  <c r="I281" i="10"/>
  <c r="H281" i="10"/>
  <c r="G281" i="10"/>
  <c r="F281" i="10"/>
  <c r="E281" i="10"/>
  <c r="D281" i="10"/>
  <c r="C281" i="10"/>
  <c r="B281" i="10"/>
  <c r="A281" i="10"/>
  <c r="L280" i="10"/>
  <c r="K280" i="10"/>
  <c r="J280" i="10"/>
  <c r="I280" i="10"/>
  <c r="H280" i="10"/>
  <c r="G280" i="10"/>
  <c r="F280" i="10"/>
  <c r="E280" i="10"/>
  <c r="D280" i="10"/>
  <c r="C280" i="10"/>
  <c r="B280" i="10"/>
  <c r="A280" i="10"/>
  <c r="L279" i="10"/>
  <c r="K279" i="10"/>
  <c r="J279" i="10"/>
  <c r="I279" i="10"/>
  <c r="H279" i="10"/>
  <c r="G279" i="10"/>
  <c r="F279" i="10"/>
  <c r="E279" i="10"/>
  <c r="D279" i="10"/>
  <c r="C279" i="10"/>
  <c r="B279" i="10"/>
  <c r="A279" i="10"/>
  <c r="L278" i="10"/>
  <c r="K278" i="10"/>
  <c r="J278" i="10"/>
  <c r="I278" i="10"/>
  <c r="H278" i="10"/>
  <c r="G278" i="10"/>
  <c r="F278" i="10"/>
  <c r="E278" i="10"/>
  <c r="D278" i="10"/>
  <c r="C278" i="10"/>
  <c r="B278" i="10"/>
  <c r="A278" i="10"/>
  <c r="L277" i="10"/>
  <c r="K277" i="10"/>
  <c r="J277" i="10"/>
  <c r="I277" i="10"/>
  <c r="H277" i="10"/>
  <c r="G277" i="10"/>
  <c r="F277" i="10"/>
  <c r="E277" i="10"/>
  <c r="D277" i="10"/>
  <c r="C277" i="10"/>
  <c r="B277" i="10"/>
  <c r="A277" i="10"/>
  <c r="L276" i="10"/>
  <c r="K276" i="10"/>
  <c r="J276" i="10"/>
  <c r="I276" i="10"/>
  <c r="H276" i="10"/>
  <c r="G276" i="10"/>
  <c r="F276" i="10"/>
  <c r="E276" i="10"/>
  <c r="D276" i="10"/>
  <c r="C276" i="10"/>
  <c r="B276" i="10"/>
  <c r="A276" i="10"/>
  <c r="L275" i="10"/>
  <c r="K275" i="10"/>
  <c r="J275" i="10"/>
  <c r="I275" i="10"/>
  <c r="H275" i="10"/>
  <c r="G275" i="10"/>
  <c r="F275" i="10"/>
  <c r="E275" i="10"/>
  <c r="D275" i="10"/>
  <c r="C275" i="10"/>
  <c r="B275" i="10"/>
  <c r="A275" i="10"/>
  <c r="L274" i="10"/>
  <c r="K274" i="10"/>
  <c r="J274" i="10"/>
  <c r="I274" i="10"/>
  <c r="H274" i="10"/>
  <c r="G274" i="10"/>
  <c r="F274" i="10"/>
  <c r="E274" i="10"/>
  <c r="D274" i="10"/>
  <c r="C274" i="10"/>
  <c r="B274" i="10"/>
  <c r="A274" i="10"/>
  <c r="L273" i="10"/>
  <c r="K273" i="10"/>
  <c r="J273" i="10"/>
  <c r="I273" i="10"/>
  <c r="H273" i="10"/>
  <c r="G273" i="10"/>
  <c r="F273" i="10"/>
  <c r="E273" i="10"/>
  <c r="D273" i="10"/>
  <c r="C273" i="10"/>
  <c r="B273" i="10"/>
  <c r="A273" i="10"/>
  <c r="L272" i="10"/>
  <c r="K272" i="10"/>
  <c r="J272" i="10"/>
  <c r="I272" i="10"/>
  <c r="H272" i="10"/>
  <c r="G272" i="10"/>
  <c r="F272" i="10"/>
  <c r="E272" i="10"/>
  <c r="D272" i="10"/>
  <c r="C272" i="10"/>
  <c r="B272" i="10"/>
  <c r="A272" i="10"/>
  <c r="L271" i="10"/>
  <c r="K271" i="10"/>
  <c r="J271" i="10"/>
  <c r="I271" i="10"/>
  <c r="H271" i="10"/>
  <c r="G271" i="10"/>
  <c r="F271" i="10"/>
  <c r="E271" i="10"/>
  <c r="D271" i="10"/>
  <c r="C271" i="10"/>
  <c r="B271" i="10"/>
  <c r="A271" i="10"/>
  <c r="L270" i="10"/>
  <c r="K270" i="10"/>
  <c r="J270" i="10"/>
  <c r="I270" i="10"/>
  <c r="H270" i="10"/>
  <c r="G270" i="10"/>
  <c r="F270" i="10"/>
  <c r="E270" i="10"/>
  <c r="D270" i="10"/>
  <c r="C270" i="10"/>
  <c r="B270" i="10"/>
  <c r="A270" i="10"/>
  <c r="L269" i="10"/>
  <c r="K269" i="10"/>
  <c r="J269" i="10"/>
  <c r="I269" i="10"/>
  <c r="H269" i="10"/>
  <c r="G269" i="10"/>
  <c r="F269" i="10"/>
  <c r="E269" i="10"/>
  <c r="D269" i="10"/>
  <c r="C269" i="10"/>
  <c r="B269" i="10"/>
  <c r="A269" i="10"/>
  <c r="L268" i="10"/>
  <c r="K268" i="10"/>
  <c r="J268" i="10"/>
  <c r="I268" i="10"/>
  <c r="H268" i="10"/>
  <c r="G268" i="10"/>
  <c r="F268" i="10"/>
  <c r="E268" i="10"/>
  <c r="D268" i="10"/>
  <c r="C268" i="10"/>
  <c r="B268" i="10"/>
  <c r="A268" i="10"/>
  <c r="L267" i="10"/>
  <c r="K267" i="10"/>
  <c r="J267" i="10"/>
  <c r="I267" i="10"/>
  <c r="H267" i="10"/>
  <c r="G267" i="10"/>
  <c r="F267" i="10"/>
  <c r="E267" i="10"/>
  <c r="D267" i="10"/>
  <c r="C267" i="10"/>
  <c r="B267" i="10"/>
  <c r="A267" i="10"/>
  <c r="L266" i="10"/>
  <c r="K266" i="10"/>
  <c r="J266" i="10"/>
  <c r="I266" i="10"/>
  <c r="H266" i="10"/>
  <c r="G266" i="10"/>
  <c r="F266" i="10"/>
  <c r="E266" i="10"/>
  <c r="D266" i="10"/>
  <c r="C266" i="10"/>
  <c r="B266" i="10"/>
  <c r="A266" i="10"/>
  <c r="L265" i="10"/>
  <c r="K265" i="10"/>
  <c r="J265" i="10"/>
  <c r="I265" i="10"/>
  <c r="H265" i="10"/>
  <c r="G265" i="10"/>
  <c r="F265" i="10"/>
  <c r="E265" i="10"/>
  <c r="D265" i="10"/>
  <c r="C265" i="10"/>
  <c r="B265" i="10"/>
  <c r="A265" i="10"/>
  <c r="L264" i="10"/>
  <c r="K264" i="10"/>
  <c r="J264" i="10"/>
  <c r="I264" i="10"/>
  <c r="H264" i="10"/>
  <c r="G264" i="10"/>
  <c r="F264" i="10"/>
  <c r="E264" i="10"/>
  <c r="D264" i="10"/>
  <c r="C264" i="10"/>
  <c r="B264" i="10"/>
  <c r="A264" i="10"/>
  <c r="L263" i="10"/>
  <c r="K263" i="10"/>
  <c r="J263" i="10"/>
  <c r="I263" i="10"/>
  <c r="H263" i="10"/>
  <c r="G263" i="10"/>
  <c r="F263" i="10"/>
  <c r="E263" i="10"/>
  <c r="D263" i="10"/>
  <c r="C263" i="10"/>
  <c r="B263" i="10"/>
  <c r="A263" i="10"/>
  <c r="L262" i="10"/>
  <c r="K262" i="10"/>
  <c r="J262" i="10"/>
  <c r="I262" i="10"/>
  <c r="H262" i="10"/>
  <c r="G262" i="10"/>
  <c r="F262" i="10"/>
  <c r="E262" i="10"/>
  <c r="D262" i="10"/>
  <c r="C262" i="10"/>
  <c r="B262" i="10"/>
  <c r="A262" i="10"/>
  <c r="L261" i="10"/>
  <c r="K261" i="10"/>
  <c r="J261" i="10"/>
  <c r="I261" i="10"/>
  <c r="H261" i="10"/>
  <c r="G261" i="10"/>
  <c r="F261" i="10"/>
  <c r="E261" i="10"/>
  <c r="D261" i="10"/>
  <c r="C261" i="10"/>
  <c r="B261" i="10"/>
  <c r="A261" i="10"/>
  <c r="L260" i="10"/>
  <c r="K260" i="10"/>
  <c r="J260" i="10"/>
  <c r="I260" i="10"/>
  <c r="H260" i="10"/>
  <c r="G260" i="10"/>
  <c r="F260" i="10"/>
  <c r="E260" i="10"/>
  <c r="D260" i="10"/>
  <c r="C260" i="10"/>
  <c r="B260" i="10"/>
  <c r="A260" i="10"/>
  <c r="L259" i="10"/>
  <c r="K259" i="10"/>
  <c r="J259" i="10"/>
  <c r="I259" i="10"/>
  <c r="H259" i="10"/>
  <c r="G259" i="10"/>
  <c r="F259" i="10"/>
  <c r="E259" i="10"/>
  <c r="D259" i="10"/>
  <c r="C259" i="10"/>
  <c r="B259" i="10"/>
  <c r="A259" i="10"/>
  <c r="L258" i="10"/>
  <c r="K258" i="10"/>
  <c r="J258" i="10"/>
  <c r="I258" i="10"/>
  <c r="H258" i="10"/>
  <c r="G258" i="10"/>
  <c r="F258" i="10"/>
  <c r="E258" i="10"/>
  <c r="D258" i="10"/>
  <c r="C258" i="10"/>
  <c r="B258" i="10"/>
  <c r="A258" i="10"/>
  <c r="L257" i="10"/>
  <c r="K257" i="10"/>
  <c r="J257" i="10"/>
  <c r="I257" i="10"/>
  <c r="H257" i="10"/>
  <c r="G257" i="10"/>
  <c r="F257" i="10"/>
  <c r="E257" i="10"/>
  <c r="D257" i="10"/>
  <c r="C257" i="10"/>
  <c r="B257" i="10"/>
  <c r="A257" i="10"/>
  <c r="L256" i="10"/>
  <c r="K256" i="10"/>
  <c r="J256" i="10"/>
  <c r="I256" i="10"/>
  <c r="H256" i="10"/>
  <c r="G256" i="10"/>
  <c r="F256" i="10"/>
  <c r="E256" i="10"/>
  <c r="D256" i="10"/>
  <c r="C256" i="10"/>
  <c r="B256" i="10"/>
  <c r="A256" i="10"/>
  <c r="L255" i="10"/>
  <c r="K255" i="10"/>
  <c r="J255" i="10"/>
  <c r="I255" i="10"/>
  <c r="H255" i="10"/>
  <c r="G255" i="10"/>
  <c r="F255" i="10"/>
  <c r="E255" i="10"/>
  <c r="D255" i="10"/>
  <c r="C255" i="10"/>
  <c r="B255" i="10"/>
  <c r="A255" i="10"/>
  <c r="L254" i="10"/>
  <c r="K254" i="10"/>
  <c r="J254" i="10"/>
  <c r="I254" i="10"/>
  <c r="H254" i="10"/>
  <c r="G254" i="10"/>
  <c r="F254" i="10"/>
  <c r="E254" i="10"/>
  <c r="D254" i="10"/>
  <c r="C254" i="10"/>
  <c r="B254" i="10"/>
  <c r="A254" i="10"/>
  <c r="L253" i="10"/>
  <c r="K253" i="10"/>
  <c r="J253" i="10"/>
  <c r="I253" i="10"/>
  <c r="H253" i="10"/>
  <c r="G253" i="10"/>
  <c r="F253" i="10"/>
  <c r="E253" i="10"/>
  <c r="D253" i="10"/>
  <c r="C253" i="10"/>
  <c r="B253" i="10"/>
  <c r="A253" i="10"/>
  <c r="L252" i="10"/>
  <c r="K252" i="10"/>
  <c r="J252" i="10"/>
  <c r="I252" i="10"/>
  <c r="H252" i="10"/>
  <c r="G252" i="10"/>
  <c r="F252" i="10"/>
  <c r="E252" i="10"/>
  <c r="D252" i="10"/>
  <c r="C252" i="10"/>
  <c r="B252" i="10"/>
  <c r="A252" i="10"/>
  <c r="L251" i="10"/>
  <c r="K251" i="10"/>
  <c r="J251" i="10"/>
  <c r="I251" i="10"/>
  <c r="H251" i="10"/>
  <c r="G251" i="10"/>
  <c r="F251" i="10"/>
  <c r="E251" i="10"/>
  <c r="D251" i="10"/>
  <c r="C251" i="10"/>
  <c r="B251" i="10"/>
  <c r="A251" i="10"/>
  <c r="L250" i="10"/>
  <c r="K250" i="10"/>
  <c r="J250" i="10"/>
  <c r="I250" i="10"/>
  <c r="H250" i="10"/>
  <c r="G250" i="10"/>
  <c r="F250" i="10"/>
  <c r="E250" i="10"/>
  <c r="D250" i="10"/>
  <c r="C250" i="10"/>
  <c r="B250" i="10"/>
  <c r="A250" i="10"/>
  <c r="L249" i="10"/>
  <c r="K249" i="10"/>
  <c r="J249" i="10"/>
  <c r="I249" i="10"/>
  <c r="H249" i="10"/>
  <c r="G249" i="10"/>
  <c r="F249" i="10"/>
  <c r="E249" i="10"/>
  <c r="D249" i="10"/>
  <c r="C249" i="10"/>
  <c r="B249" i="10"/>
  <c r="A249" i="10"/>
  <c r="L248" i="10"/>
  <c r="K248" i="10"/>
  <c r="J248" i="10"/>
  <c r="I248" i="10"/>
  <c r="H248" i="10"/>
  <c r="G248" i="10"/>
  <c r="F248" i="10"/>
  <c r="E248" i="10"/>
  <c r="D248" i="10"/>
  <c r="C248" i="10"/>
  <c r="B248" i="10"/>
  <c r="A248" i="10"/>
  <c r="L247" i="10"/>
  <c r="K247" i="10"/>
  <c r="J247" i="10"/>
  <c r="I247" i="10"/>
  <c r="H247" i="10"/>
  <c r="G247" i="10"/>
  <c r="F247" i="10"/>
  <c r="E247" i="10"/>
  <c r="D247" i="10"/>
  <c r="C247" i="10"/>
  <c r="B247" i="10"/>
  <c r="A247" i="10"/>
  <c r="L246" i="10"/>
  <c r="K246" i="10"/>
  <c r="J246" i="10"/>
  <c r="I246" i="10"/>
  <c r="H246" i="10"/>
  <c r="G246" i="10"/>
  <c r="F246" i="10"/>
  <c r="E246" i="10"/>
  <c r="D246" i="10"/>
  <c r="C246" i="10"/>
  <c r="B246" i="10"/>
  <c r="A246" i="10"/>
  <c r="L245" i="10"/>
  <c r="K245" i="10"/>
  <c r="J245" i="10"/>
  <c r="I245" i="10"/>
  <c r="H245" i="10"/>
  <c r="G245" i="10"/>
  <c r="F245" i="10"/>
  <c r="E245" i="10"/>
  <c r="D245" i="10"/>
  <c r="C245" i="10"/>
  <c r="B245" i="10"/>
  <c r="A245" i="10"/>
  <c r="L244" i="10"/>
  <c r="K244" i="10"/>
  <c r="J244" i="10"/>
  <c r="I244" i="10"/>
  <c r="H244" i="10"/>
  <c r="G244" i="10"/>
  <c r="F244" i="10"/>
  <c r="E244" i="10"/>
  <c r="D244" i="10"/>
  <c r="C244" i="10"/>
  <c r="B244" i="10"/>
  <c r="A244" i="10"/>
  <c r="L243" i="10"/>
  <c r="K243" i="10"/>
  <c r="J243" i="10"/>
  <c r="I243" i="10"/>
  <c r="H243" i="10"/>
  <c r="G243" i="10"/>
  <c r="F243" i="10"/>
  <c r="E243" i="10"/>
  <c r="D243" i="10"/>
  <c r="C243" i="10"/>
  <c r="B243" i="10"/>
  <c r="A243" i="10"/>
  <c r="L242" i="10"/>
  <c r="K242" i="10"/>
  <c r="J242" i="10"/>
  <c r="I242" i="10"/>
  <c r="H242" i="10"/>
  <c r="G242" i="10"/>
  <c r="F242" i="10"/>
  <c r="E242" i="10"/>
  <c r="D242" i="10"/>
  <c r="C242" i="10"/>
  <c r="B242" i="10"/>
  <c r="A242" i="10"/>
  <c r="L241" i="10"/>
  <c r="K241" i="10"/>
  <c r="J241" i="10"/>
  <c r="I241" i="10"/>
  <c r="H241" i="10"/>
  <c r="G241" i="10"/>
  <c r="F241" i="10"/>
  <c r="E241" i="10"/>
  <c r="D241" i="10"/>
  <c r="C241" i="10"/>
  <c r="B241" i="10"/>
  <c r="A241" i="10"/>
  <c r="L240" i="10"/>
  <c r="K240" i="10"/>
  <c r="J240" i="10"/>
  <c r="I240" i="10"/>
  <c r="H240" i="10"/>
  <c r="G240" i="10"/>
  <c r="F240" i="10"/>
  <c r="E240" i="10"/>
  <c r="D240" i="10"/>
  <c r="C240" i="10"/>
  <c r="B240" i="10"/>
  <c r="A240" i="10"/>
  <c r="L239" i="10"/>
  <c r="K239" i="10"/>
  <c r="J239" i="10"/>
  <c r="I239" i="10"/>
  <c r="H239" i="10"/>
  <c r="G239" i="10"/>
  <c r="F239" i="10"/>
  <c r="E239" i="10"/>
  <c r="D239" i="10"/>
  <c r="C239" i="10"/>
  <c r="B239" i="10"/>
  <c r="A239" i="10"/>
  <c r="L238" i="10"/>
  <c r="K238" i="10"/>
  <c r="J238" i="10"/>
  <c r="I238" i="10"/>
  <c r="H238" i="10"/>
  <c r="G238" i="10"/>
  <c r="F238" i="10"/>
  <c r="E238" i="10"/>
  <c r="D238" i="10"/>
  <c r="C238" i="10"/>
  <c r="B238" i="10"/>
  <c r="A238" i="10"/>
  <c r="L237" i="10"/>
  <c r="K237" i="10"/>
  <c r="J237" i="10"/>
  <c r="I237" i="10"/>
  <c r="H237" i="10"/>
  <c r="G237" i="10"/>
  <c r="F237" i="10"/>
  <c r="E237" i="10"/>
  <c r="D237" i="10"/>
  <c r="C237" i="10"/>
  <c r="B237" i="10"/>
  <c r="A237" i="10"/>
  <c r="L236" i="10"/>
  <c r="K236" i="10"/>
  <c r="J236" i="10"/>
  <c r="I236" i="10"/>
  <c r="H236" i="10"/>
  <c r="G236" i="10"/>
  <c r="F236" i="10"/>
  <c r="E236" i="10"/>
  <c r="D236" i="10"/>
  <c r="C236" i="10"/>
  <c r="B236" i="10"/>
  <c r="A236" i="10"/>
  <c r="L235" i="10"/>
  <c r="K235" i="10"/>
  <c r="J235" i="10"/>
  <c r="I235" i="10"/>
  <c r="H235" i="10"/>
  <c r="G235" i="10"/>
  <c r="F235" i="10"/>
  <c r="E235" i="10"/>
  <c r="D235" i="10"/>
  <c r="C235" i="10"/>
  <c r="B235" i="10"/>
  <c r="A235" i="10"/>
  <c r="L234" i="10"/>
  <c r="K234" i="10"/>
  <c r="J234" i="10"/>
  <c r="I234" i="10"/>
  <c r="H234" i="10"/>
  <c r="G234" i="10"/>
  <c r="F234" i="10"/>
  <c r="E234" i="10"/>
  <c r="D234" i="10"/>
  <c r="C234" i="10"/>
  <c r="B234" i="10"/>
  <c r="A234" i="10"/>
  <c r="L233" i="10"/>
  <c r="K233" i="10"/>
  <c r="J233" i="10"/>
  <c r="I233" i="10"/>
  <c r="H233" i="10"/>
  <c r="G233" i="10"/>
  <c r="F233" i="10"/>
  <c r="E233" i="10"/>
  <c r="D233" i="10"/>
  <c r="C233" i="10"/>
  <c r="B233" i="10"/>
  <c r="A233" i="10"/>
  <c r="L232" i="10"/>
  <c r="K232" i="10"/>
  <c r="J232" i="10"/>
  <c r="I232" i="10"/>
  <c r="H232" i="10"/>
  <c r="G232" i="10"/>
  <c r="F232" i="10"/>
  <c r="E232" i="10"/>
  <c r="D232" i="10"/>
  <c r="C232" i="10"/>
  <c r="B232" i="10"/>
  <c r="A232" i="10"/>
  <c r="L231" i="10"/>
  <c r="K231" i="10"/>
  <c r="J231" i="10"/>
  <c r="I231" i="10"/>
  <c r="H231" i="10"/>
  <c r="G231" i="10"/>
  <c r="F231" i="10"/>
  <c r="E231" i="10"/>
  <c r="D231" i="10"/>
  <c r="C231" i="10"/>
  <c r="B231" i="10"/>
  <c r="A231" i="10"/>
  <c r="L230" i="10"/>
  <c r="K230" i="10"/>
  <c r="J230" i="10"/>
  <c r="I230" i="10"/>
  <c r="H230" i="10"/>
  <c r="G230" i="10"/>
  <c r="F230" i="10"/>
  <c r="E230" i="10"/>
  <c r="D230" i="10"/>
  <c r="C230" i="10"/>
  <c r="B230" i="10"/>
  <c r="A230" i="10"/>
  <c r="L229" i="10"/>
  <c r="K229" i="10"/>
  <c r="J229" i="10"/>
  <c r="I229" i="10"/>
  <c r="H229" i="10"/>
  <c r="G229" i="10"/>
  <c r="F229" i="10"/>
  <c r="E229" i="10"/>
  <c r="D229" i="10"/>
  <c r="C229" i="10"/>
  <c r="B229" i="10"/>
  <c r="A229" i="10"/>
  <c r="L228" i="10"/>
  <c r="K228" i="10"/>
  <c r="J228" i="10"/>
  <c r="I228" i="10"/>
  <c r="H228" i="10"/>
  <c r="G228" i="10"/>
  <c r="F228" i="10"/>
  <c r="E228" i="10"/>
  <c r="D228" i="10"/>
  <c r="C228" i="10"/>
  <c r="B228" i="10"/>
  <c r="A228" i="10"/>
  <c r="L227" i="10"/>
  <c r="K227" i="10"/>
  <c r="J227" i="10"/>
  <c r="I227" i="10"/>
  <c r="H227" i="10"/>
  <c r="G227" i="10"/>
  <c r="F227" i="10"/>
  <c r="E227" i="10"/>
  <c r="D227" i="10"/>
  <c r="C227" i="10"/>
  <c r="B227" i="10"/>
  <c r="A227" i="10"/>
  <c r="L226" i="10"/>
  <c r="K226" i="10"/>
  <c r="J226" i="10"/>
  <c r="I226" i="10"/>
  <c r="H226" i="10"/>
  <c r="G226" i="10"/>
  <c r="F226" i="10"/>
  <c r="E226" i="10"/>
  <c r="D226" i="10"/>
  <c r="C226" i="10"/>
  <c r="B226" i="10"/>
  <c r="A226" i="10"/>
  <c r="L225" i="10"/>
  <c r="K225" i="10"/>
  <c r="J225" i="10"/>
  <c r="I225" i="10"/>
  <c r="H225" i="10"/>
  <c r="G225" i="10"/>
  <c r="F225" i="10"/>
  <c r="E225" i="10"/>
  <c r="D225" i="10"/>
  <c r="C225" i="10"/>
  <c r="B225" i="10"/>
  <c r="A225" i="10"/>
  <c r="L224" i="10"/>
  <c r="K224" i="10"/>
  <c r="J224" i="10"/>
  <c r="I224" i="10"/>
  <c r="H224" i="10"/>
  <c r="G224" i="10"/>
  <c r="F224" i="10"/>
  <c r="E224" i="10"/>
  <c r="D224" i="10"/>
  <c r="C224" i="10"/>
  <c r="B224" i="10"/>
  <c r="A224" i="10"/>
  <c r="L223" i="10"/>
  <c r="K223" i="10"/>
  <c r="J223" i="10"/>
  <c r="I223" i="10"/>
  <c r="H223" i="10"/>
  <c r="G223" i="10"/>
  <c r="F223" i="10"/>
  <c r="E223" i="10"/>
  <c r="D223" i="10"/>
  <c r="C223" i="10"/>
  <c r="B223" i="10"/>
  <c r="A223" i="10"/>
  <c r="L222" i="10"/>
  <c r="K222" i="10"/>
  <c r="J222" i="10"/>
  <c r="I222" i="10"/>
  <c r="H222" i="10"/>
  <c r="G222" i="10"/>
  <c r="F222" i="10"/>
  <c r="E222" i="10"/>
  <c r="D222" i="10"/>
  <c r="C222" i="10"/>
  <c r="B222" i="10"/>
  <c r="A222" i="10"/>
  <c r="L221" i="10"/>
  <c r="K221" i="10"/>
  <c r="J221" i="10"/>
  <c r="I221" i="10"/>
  <c r="H221" i="10"/>
  <c r="G221" i="10"/>
  <c r="F221" i="10"/>
  <c r="E221" i="10"/>
  <c r="D221" i="10"/>
  <c r="C221" i="10"/>
  <c r="B221" i="10"/>
  <c r="A221" i="10"/>
  <c r="L220" i="10"/>
  <c r="K220" i="10"/>
  <c r="J220" i="10"/>
  <c r="I220" i="10"/>
  <c r="H220" i="10"/>
  <c r="G220" i="10"/>
  <c r="F220" i="10"/>
  <c r="E220" i="10"/>
  <c r="D220" i="10"/>
  <c r="C220" i="10"/>
  <c r="B220" i="10"/>
  <c r="A220" i="10"/>
  <c r="L219" i="10"/>
  <c r="K219" i="10"/>
  <c r="J219" i="10"/>
  <c r="I219" i="10"/>
  <c r="H219" i="10"/>
  <c r="G219" i="10"/>
  <c r="F219" i="10"/>
  <c r="E219" i="10"/>
  <c r="D219" i="10"/>
  <c r="C219" i="10"/>
  <c r="B219" i="10"/>
  <c r="A219" i="10"/>
  <c r="L218" i="10"/>
  <c r="K218" i="10"/>
  <c r="J218" i="10"/>
  <c r="I218" i="10"/>
  <c r="H218" i="10"/>
  <c r="G218" i="10"/>
  <c r="F218" i="10"/>
  <c r="E218" i="10"/>
  <c r="D218" i="10"/>
  <c r="C218" i="10"/>
  <c r="B218" i="10"/>
  <c r="A218" i="10"/>
  <c r="L217" i="10"/>
  <c r="K217" i="10"/>
  <c r="J217" i="10"/>
  <c r="I217" i="10"/>
  <c r="H217" i="10"/>
  <c r="G217" i="10"/>
  <c r="F217" i="10"/>
  <c r="E217" i="10"/>
  <c r="D217" i="10"/>
  <c r="C217" i="10"/>
  <c r="B217" i="10"/>
  <c r="A217" i="10"/>
  <c r="L216" i="10"/>
  <c r="K216" i="10"/>
  <c r="J216" i="10"/>
  <c r="I216" i="10"/>
  <c r="H216" i="10"/>
  <c r="G216" i="10"/>
  <c r="F216" i="10"/>
  <c r="E216" i="10"/>
  <c r="D216" i="10"/>
  <c r="C216" i="10"/>
  <c r="B216" i="10"/>
  <c r="A216" i="10"/>
  <c r="L215" i="10"/>
  <c r="K215" i="10"/>
  <c r="J215" i="10"/>
  <c r="I215" i="10"/>
  <c r="H215" i="10"/>
  <c r="G215" i="10"/>
  <c r="F215" i="10"/>
  <c r="E215" i="10"/>
  <c r="D215" i="10"/>
  <c r="C215" i="10"/>
  <c r="B215" i="10"/>
  <c r="A215" i="10"/>
  <c r="L214" i="10"/>
  <c r="K214" i="10"/>
  <c r="J214" i="10"/>
  <c r="I214" i="10"/>
  <c r="H214" i="10"/>
  <c r="G214" i="10"/>
  <c r="F214" i="10"/>
  <c r="E214" i="10"/>
  <c r="D214" i="10"/>
  <c r="C214" i="10"/>
  <c r="B214" i="10"/>
  <c r="A214" i="10"/>
  <c r="L213" i="10"/>
  <c r="K213" i="10"/>
  <c r="J213" i="10"/>
  <c r="I213" i="10"/>
  <c r="H213" i="10"/>
  <c r="G213" i="10"/>
  <c r="F213" i="10"/>
  <c r="E213" i="10"/>
  <c r="D213" i="10"/>
  <c r="C213" i="10"/>
  <c r="B213" i="10"/>
  <c r="A213" i="10"/>
  <c r="L212" i="10"/>
  <c r="K212" i="10"/>
  <c r="J212" i="10"/>
  <c r="I212" i="10"/>
  <c r="H212" i="10"/>
  <c r="G212" i="10"/>
  <c r="F212" i="10"/>
  <c r="E212" i="10"/>
  <c r="D212" i="10"/>
  <c r="C212" i="10"/>
  <c r="B212" i="10"/>
  <c r="A212" i="10"/>
  <c r="L211" i="10"/>
  <c r="K211" i="10"/>
  <c r="J211" i="10"/>
  <c r="I211" i="10"/>
  <c r="H211" i="10"/>
  <c r="G211" i="10"/>
  <c r="F211" i="10"/>
  <c r="E211" i="10"/>
  <c r="D211" i="10"/>
  <c r="C211" i="10"/>
  <c r="B211" i="10"/>
  <c r="A211" i="10"/>
  <c r="L210" i="10"/>
  <c r="K210" i="10"/>
  <c r="J210" i="10"/>
  <c r="I210" i="10"/>
  <c r="H210" i="10"/>
  <c r="G210" i="10"/>
  <c r="F210" i="10"/>
  <c r="E210" i="10"/>
  <c r="D210" i="10"/>
  <c r="C210" i="10"/>
  <c r="B210" i="10"/>
  <c r="A210" i="10"/>
  <c r="L209" i="10"/>
  <c r="K209" i="10"/>
  <c r="J209" i="10"/>
  <c r="I209" i="10"/>
  <c r="H209" i="10"/>
  <c r="G209" i="10"/>
  <c r="F209" i="10"/>
  <c r="E209" i="10"/>
  <c r="D209" i="10"/>
  <c r="C209" i="10"/>
  <c r="B209" i="10"/>
  <c r="A209" i="10"/>
  <c r="L208" i="10"/>
  <c r="K208" i="10"/>
  <c r="J208" i="10"/>
  <c r="I208" i="10"/>
  <c r="H208" i="10"/>
  <c r="G208" i="10"/>
  <c r="F208" i="10"/>
  <c r="E208" i="10"/>
  <c r="D208" i="10"/>
  <c r="C208" i="10"/>
  <c r="B208" i="10"/>
  <c r="A208" i="10"/>
  <c r="L207" i="10"/>
  <c r="K207" i="10"/>
  <c r="J207" i="10"/>
  <c r="I207" i="10"/>
  <c r="H207" i="10"/>
  <c r="G207" i="10"/>
  <c r="F207" i="10"/>
  <c r="E207" i="10"/>
  <c r="D207" i="10"/>
  <c r="C207" i="10"/>
  <c r="B207" i="10"/>
  <c r="A207" i="10"/>
  <c r="L206" i="10"/>
  <c r="K206" i="10"/>
  <c r="J206" i="10"/>
  <c r="I206" i="10"/>
  <c r="H206" i="10"/>
  <c r="G206" i="10"/>
  <c r="F206" i="10"/>
  <c r="E206" i="10"/>
  <c r="D206" i="10"/>
  <c r="C206" i="10"/>
  <c r="B206" i="10"/>
  <c r="A206" i="10"/>
  <c r="L205" i="10"/>
  <c r="K205" i="10"/>
  <c r="J205" i="10"/>
  <c r="I205" i="10"/>
  <c r="H205" i="10"/>
  <c r="G205" i="10"/>
  <c r="F205" i="10"/>
  <c r="E205" i="10"/>
  <c r="D205" i="10"/>
  <c r="C205" i="10"/>
  <c r="B205" i="10"/>
  <c r="A205" i="10"/>
  <c r="L204" i="10"/>
  <c r="K204" i="10"/>
  <c r="J204" i="10"/>
  <c r="I204" i="10"/>
  <c r="H204" i="10"/>
  <c r="G204" i="10"/>
  <c r="F204" i="10"/>
  <c r="E204" i="10"/>
  <c r="D204" i="10"/>
  <c r="C204" i="10"/>
  <c r="B204" i="10"/>
  <c r="A204" i="10"/>
  <c r="L203" i="10"/>
  <c r="K203" i="10"/>
  <c r="J203" i="10"/>
  <c r="I203" i="10"/>
  <c r="H203" i="10"/>
  <c r="G203" i="10"/>
  <c r="F203" i="10"/>
  <c r="E203" i="10"/>
  <c r="D203" i="10"/>
  <c r="C203" i="10"/>
  <c r="B203" i="10"/>
  <c r="A203" i="10"/>
  <c r="L202" i="10"/>
  <c r="K202" i="10"/>
  <c r="J202" i="10"/>
  <c r="I202" i="10"/>
  <c r="H202" i="10"/>
  <c r="G202" i="10"/>
  <c r="F202" i="10"/>
  <c r="E202" i="10"/>
  <c r="D202" i="10"/>
  <c r="C202" i="10"/>
  <c r="B202" i="10"/>
  <c r="A202" i="10"/>
  <c r="L201" i="10"/>
  <c r="K201" i="10"/>
  <c r="J201" i="10"/>
  <c r="I201" i="10"/>
  <c r="H201" i="10"/>
  <c r="G201" i="10"/>
  <c r="F201" i="10"/>
  <c r="E201" i="10"/>
  <c r="D201" i="10"/>
  <c r="C201" i="10"/>
  <c r="B201" i="10"/>
  <c r="A201" i="10"/>
  <c r="L200" i="10"/>
  <c r="K200" i="10"/>
  <c r="J200" i="10"/>
  <c r="I200" i="10"/>
  <c r="H200" i="10"/>
  <c r="G200" i="10"/>
  <c r="F200" i="10"/>
  <c r="E200" i="10"/>
  <c r="D200" i="10"/>
  <c r="C200" i="10"/>
  <c r="B200" i="10"/>
  <c r="A200" i="10"/>
  <c r="L199" i="10"/>
  <c r="K199" i="10"/>
  <c r="J199" i="10"/>
  <c r="I199" i="10"/>
  <c r="H199" i="10"/>
  <c r="G199" i="10"/>
  <c r="F199" i="10"/>
  <c r="E199" i="10"/>
  <c r="D199" i="10"/>
  <c r="C199" i="10"/>
  <c r="B199" i="10"/>
  <c r="A199" i="10"/>
  <c r="L198" i="10"/>
  <c r="K198" i="10"/>
  <c r="J198" i="10"/>
  <c r="I198" i="10"/>
  <c r="H198" i="10"/>
  <c r="G198" i="10"/>
  <c r="F198" i="10"/>
  <c r="E198" i="10"/>
  <c r="D198" i="10"/>
  <c r="C198" i="10"/>
  <c r="B198" i="10"/>
  <c r="A198" i="10"/>
  <c r="L197" i="10"/>
  <c r="K197" i="10"/>
  <c r="J197" i="10"/>
  <c r="I197" i="10"/>
  <c r="H197" i="10"/>
  <c r="G197" i="10"/>
  <c r="F197" i="10"/>
  <c r="E197" i="10"/>
  <c r="D197" i="10"/>
  <c r="C197" i="10"/>
  <c r="B197" i="10"/>
  <c r="A197" i="10"/>
  <c r="L196" i="10"/>
  <c r="K196" i="10"/>
  <c r="J196" i="10"/>
  <c r="I196" i="10"/>
  <c r="H196" i="10"/>
  <c r="G196" i="10"/>
  <c r="F196" i="10"/>
  <c r="E196" i="10"/>
  <c r="D196" i="10"/>
  <c r="C196" i="10"/>
  <c r="B196" i="10"/>
  <c r="A196" i="10"/>
  <c r="L195" i="10"/>
  <c r="K195" i="10"/>
  <c r="J195" i="10"/>
  <c r="I195" i="10"/>
  <c r="H195" i="10"/>
  <c r="G195" i="10"/>
  <c r="F195" i="10"/>
  <c r="E195" i="10"/>
  <c r="D195" i="10"/>
  <c r="C195" i="10"/>
  <c r="B195" i="10"/>
  <c r="A195" i="10"/>
  <c r="L194" i="10"/>
  <c r="K194" i="10"/>
  <c r="J194" i="10"/>
  <c r="I194" i="10"/>
  <c r="H194" i="10"/>
  <c r="G194" i="10"/>
  <c r="F194" i="10"/>
  <c r="E194" i="10"/>
  <c r="D194" i="10"/>
  <c r="C194" i="10"/>
  <c r="B194" i="10"/>
  <c r="A194" i="10"/>
  <c r="L193" i="10"/>
  <c r="K193" i="10"/>
  <c r="J193" i="10"/>
  <c r="I193" i="10"/>
  <c r="H193" i="10"/>
  <c r="G193" i="10"/>
  <c r="F193" i="10"/>
  <c r="E193" i="10"/>
  <c r="D193" i="10"/>
  <c r="C193" i="10"/>
  <c r="B193" i="10"/>
  <c r="A193" i="10"/>
  <c r="L192" i="10"/>
  <c r="K192" i="10"/>
  <c r="J192" i="10"/>
  <c r="I192" i="10"/>
  <c r="H192" i="10"/>
  <c r="G192" i="10"/>
  <c r="F192" i="10"/>
  <c r="E192" i="10"/>
  <c r="D192" i="10"/>
  <c r="C192" i="10"/>
  <c r="B192" i="10"/>
  <c r="A192" i="10"/>
  <c r="L191" i="10"/>
  <c r="K191" i="10"/>
  <c r="J191" i="10"/>
  <c r="I191" i="10"/>
  <c r="H191" i="10"/>
  <c r="G191" i="10"/>
  <c r="F191" i="10"/>
  <c r="E191" i="10"/>
  <c r="D191" i="10"/>
  <c r="C191" i="10"/>
  <c r="B191" i="10"/>
  <c r="A191" i="10"/>
  <c r="L190" i="10"/>
  <c r="K190" i="10"/>
  <c r="J190" i="10"/>
  <c r="I190" i="10"/>
  <c r="H190" i="10"/>
  <c r="G190" i="10"/>
  <c r="F190" i="10"/>
  <c r="E190" i="10"/>
  <c r="D190" i="10"/>
  <c r="C190" i="10"/>
  <c r="B190" i="10"/>
  <c r="A190" i="10"/>
  <c r="L189" i="10"/>
  <c r="K189" i="10"/>
  <c r="J189" i="10"/>
  <c r="I189" i="10"/>
  <c r="H189" i="10"/>
  <c r="G189" i="10"/>
  <c r="F189" i="10"/>
  <c r="E189" i="10"/>
  <c r="D189" i="10"/>
  <c r="C189" i="10"/>
  <c r="B189" i="10"/>
  <c r="A189" i="10"/>
  <c r="L188" i="10"/>
  <c r="K188" i="10"/>
  <c r="J188" i="10"/>
  <c r="I188" i="10"/>
  <c r="H188" i="10"/>
  <c r="G188" i="10"/>
  <c r="F188" i="10"/>
  <c r="E188" i="10"/>
  <c r="D188" i="10"/>
  <c r="C188" i="10"/>
  <c r="B188" i="10"/>
  <c r="A188" i="10"/>
  <c r="L187" i="10"/>
  <c r="K187" i="10"/>
  <c r="J187" i="10"/>
  <c r="I187" i="10"/>
  <c r="H187" i="10"/>
  <c r="G187" i="10"/>
  <c r="F187" i="10"/>
  <c r="E187" i="10"/>
  <c r="D187" i="10"/>
  <c r="C187" i="10"/>
  <c r="B187" i="10"/>
  <c r="A187" i="10"/>
  <c r="L186" i="10"/>
  <c r="K186" i="10"/>
  <c r="J186" i="10"/>
  <c r="I186" i="10"/>
  <c r="H186" i="10"/>
  <c r="G186" i="10"/>
  <c r="F186" i="10"/>
  <c r="E186" i="10"/>
  <c r="D186" i="10"/>
  <c r="C186" i="10"/>
  <c r="B186" i="10"/>
  <c r="A186" i="10"/>
  <c r="L185" i="10"/>
  <c r="K185" i="10"/>
  <c r="J185" i="10"/>
  <c r="I185" i="10"/>
  <c r="H185" i="10"/>
  <c r="G185" i="10"/>
  <c r="F185" i="10"/>
  <c r="E185" i="10"/>
  <c r="D185" i="10"/>
  <c r="C185" i="10"/>
  <c r="B185" i="10"/>
  <c r="A185" i="10"/>
  <c r="L184" i="10"/>
  <c r="K184" i="10"/>
  <c r="J184" i="10"/>
  <c r="I184" i="10"/>
  <c r="H184" i="10"/>
  <c r="G184" i="10"/>
  <c r="F184" i="10"/>
  <c r="E184" i="10"/>
  <c r="D184" i="10"/>
  <c r="C184" i="10"/>
  <c r="B184" i="10"/>
  <c r="A184" i="10"/>
  <c r="L183" i="10"/>
  <c r="K183" i="10"/>
  <c r="J183" i="10"/>
  <c r="I183" i="10"/>
  <c r="H183" i="10"/>
  <c r="G183" i="10"/>
  <c r="F183" i="10"/>
  <c r="E183" i="10"/>
  <c r="D183" i="10"/>
  <c r="C183" i="10"/>
  <c r="B183" i="10"/>
  <c r="A183" i="10"/>
  <c r="L182" i="10"/>
  <c r="K182" i="10"/>
  <c r="J182" i="10"/>
  <c r="I182" i="10"/>
  <c r="H182" i="10"/>
  <c r="G182" i="10"/>
  <c r="F182" i="10"/>
  <c r="E182" i="10"/>
  <c r="D182" i="10"/>
  <c r="C182" i="10"/>
  <c r="B182" i="10"/>
  <c r="A182" i="10"/>
  <c r="L181" i="10"/>
  <c r="K181" i="10"/>
  <c r="J181" i="10"/>
  <c r="I181" i="10"/>
  <c r="H181" i="10"/>
  <c r="G181" i="10"/>
  <c r="F181" i="10"/>
  <c r="E181" i="10"/>
  <c r="D181" i="10"/>
  <c r="C181" i="10"/>
  <c r="B181" i="10"/>
  <c r="A181" i="10"/>
  <c r="L180" i="10"/>
  <c r="K180" i="10"/>
  <c r="J180" i="10"/>
  <c r="I180" i="10"/>
  <c r="H180" i="10"/>
  <c r="G180" i="10"/>
  <c r="F180" i="10"/>
  <c r="E180" i="10"/>
  <c r="D180" i="10"/>
  <c r="C180" i="10"/>
  <c r="B180" i="10"/>
  <c r="A180" i="10"/>
  <c r="L179" i="10"/>
  <c r="K179" i="10"/>
  <c r="J179" i="10"/>
  <c r="I179" i="10"/>
  <c r="H179" i="10"/>
  <c r="G179" i="10"/>
  <c r="F179" i="10"/>
  <c r="E179" i="10"/>
  <c r="D179" i="10"/>
  <c r="C179" i="10"/>
  <c r="B179" i="10"/>
  <c r="A179" i="10"/>
  <c r="L178" i="10"/>
  <c r="K178" i="10"/>
  <c r="J178" i="10"/>
  <c r="I178" i="10"/>
  <c r="H178" i="10"/>
  <c r="G178" i="10"/>
  <c r="F178" i="10"/>
  <c r="E178" i="10"/>
  <c r="D178" i="10"/>
  <c r="C178" i="10"/>
  <c r="B178" i="10"/>
  <c r="A178" i="10"/>
  <c r="L177" i="10"/>
  <c r="K177" i="10"/>
  <c r="J177" i="10"/>
  <c r="I177" i="10"/>
  <c r="H177" i="10"/>
  <c r="G177" i="10"/>
  <c r="F177" i="10"/>
  <c r="E177" i="10"/>
  <c r="D177" i="10"/>
  <c r="C177" i="10"/>
  <c r="B177" i="10"/>
  <c r="A177" i="10"/>
  <c r="L176" i="10"/>
  <c r="K176" i="10"/>
  <c r="J176" i="10"/>
  <c r="I176" i="10"/>
  <c r="H176" i="10"/>
  <c r="G176" i="10"/>
  <c r="F176" i="10"/>
  <c r="E176" i="10"/>
  <c r="D176" i="10"/>
  <c r="C176" i="10"/>
  <c r="B176" i="10"/>
  <c r="A176" i="10"/>
  <c r="L175" i="10"/>
  <c r="K175" i="10"/>
  <c r="J175" i="10"/>
  <c r="I175" i="10"/>
  <c r="H175" i="10"/>
  <c r="G175" i="10"/>
  <c r="F175" i="10"/>
  <c r="E175" i="10"/>
  <c r="D175" i="10"/>
  <c r="C175" i="10"/>
  <c r="B175" i="10"/>
  <c r="A175" i="10"/>
  <c r="L174" i="10"/>
  <c r="K174" i="10"/>
  <c r="J174" i="10"/>
  <c r="I174" i="10"/>
  <c r="H174" i="10"/>
  <c r="G174" i="10"/>
  <c r="F174" i="10"/>
  <c r="E174" i="10"/>
  <c r="D174" i="10"/>
  <c r="C174" i="10"/>
  <c r="B174" i="10"/>
  <c r="A174" i="10"/>
  <c r="L173" i="10"/>
  <c r="K173" i="10"/>
  <c r="J173" i="10"/>
  <c r="I173" i="10"/>
  <c r="H173" i="10"/>
  <c r="G173" i="10"/>
  <c r="F173" i="10"/>
  <c r="E173" i="10"/>
  <c r="D173" i="10"/>
  <c r="C173" i="10"/>
  <c r="B173" i="10"/>
  <c r="A173" i="10"/>
  <c r="L172" i="10"/>
  <c r="K172" i="10"/>
  <c r="J172" i="10"/>
  <c r="I172" i="10"/>
  <c r="H172" i="10"/>
  <c r="G172" i="10"/>
  <c r="F172" i="10"/>
  <c r="E172" i="10"/>
  <c r="D172" i="10"/>
  <c r="C172" i="10"/>
  <c r="B172" i="10"/>
  <c r="A172" i="10"/>
  <c r="L171" i="10"/>
  <c r="K171" i="10"/>
  <c r="J171" i="10"/>
  <c r="I171" i="10"/>
  <c r="H171" i="10"/>
  <c r="G171" i="10"/>
  <c r="F171" i="10"/>
  <c r="E171" i="10"/>
  <c r="D171" i="10"/>
  <c r="C171" i="10"/>
  <c r="B171" i="10"/>
  <c r="A171" i="10"/>
  <c r="L170" i="10"/>
  <c r="K170" i="10"/>
  <c r="J170" i="10"/>
  <c r="I170" i="10"/>
  <c r="H170" i="10"/>
  <c r="G170" i="10"/>
  <c r="F170" i="10"/>
  <c r="E170" i="10"/>
  <c r="D170" i="10"/>
  <c r="C170" i="10"/>
  <c r="B170" i="10"/>
  <c r="A170" i="10"/>
  <c r="L169" i="10"/>
  <c r="K169" i="10"/>
  <c r="J169" i="10"/>
  <c r="I169" i="10"/>
  <c r="H169" i="10"/>
  <c r="G169" i="10"/>
  <c r="F169" i="10"/>
  <c r="E169" i="10"/>
  <c r="D169" i="10"/>
  <c r="C169" i="10"/>
  <c r="B169" i="10"/>
  <c r="A169" i="10"/>
  <c r="L168" i="10"/>
  <c r="K168" i="10"/>
  <c r="J168" i="10"/>
  <c r="I168" i="10"/>
  <c r="H168" i="10"/>
  <c r="G168" i="10"/>
  <c r="F168" i="10"/>
  <c r="E168" i="10"/>
  <c r="D168" i="10"/>
  <c r="C168" i="10"/>
  <c r="B168" i="10"/>
  <c r="A168" i="10"/>
  <c r="L167" i="10"/>
  <c r="K167" i="10"/>
  <c r="J167" i="10"/>
  <c r="I167" i="10"/>
  <c r="H167" i="10"/>
  <c r="G167" i="10"/>
  <c r="F167" i="10"/>
  <c r="E167" i="10"/>
  <c r="D167" i="10"/>
  <c r="C167" i="10"/>
  <c r="B167" i="10"/>
  <c r="A167" i="10"/>
  <c r="L166" i="10"/>
  <c r="K166" i="10"/>
  <c r="J166" i="10"/>
  <c r="I166" i="10"/>
  <c r="H166" i="10"/>
  <c r="G166" i="10"/>
  <c r="F166" i="10"/>
  <c r="E166" i="10"/>
  <c r="D166" i="10"/>
  <c r="C166" i="10"/>
  <c r="B166" i="10"/>
  <c r="A166" i="10"/>
  <c r="L165" i="10"/>
  <c r="K165" i="10"/>
  <c r="J165" i="10"/>
  <c r="I165" i="10"/>
  <c r="H165" i="10"/>
  <c r="G165" i="10"/>
  <c r="F165" i="10"/>
  <c r="E165" i="10"/>
  <c r="D165" i="10"/>
  <c r="C165" i="10"/>
  <c r="B165" i="10"/>
  <c r="A165" i="10"/>
  <c r="L164" i="10"/>
  <c r="K164" i="10"/>
  <c r="J164" i="10"/>
  <c r="I164" i="10"/>
  <c r="H164" i="10"/>
  <c r="G164" i="10"/>
  <c r="F164" i="10"/>
  <c r="E164" i="10"/>
  <c r="D164" i="10"/>
  <c r="C164" i="10"/>
  <c r="B164" i="10"/>
  <c r="A164" i="10"/>
  <c r="L163" i="10"/>
  <c r="K163" i="10"/>
  <c r="J163" i="10"/>
  <c r="I163" i="10"/>
  <c r="H163" i="10"/>
  <c r="G163" i="10"/>
  <c r="F163" i="10"/>
  <c r="E163" i="10"/>
  <c r="D163" i="10"/>
  <c r="C163" i="10"/>
  <c r="B163" i="10"/>
  <c r="A163" i="10"/>
  <c r="L162" i="10"/>
  <c r="K162" i="10"/>
  <c r="J162" i="10"/>
  <c r="I162" i="10"/>
  <c r="H162" i="10"/>
  <c r="G162" i="10"/>
  <c r="F162" i="10"/>
  <c r="E162" i="10"/>
  <c r="D162" i="10"/>
  <c r="C162" i="10"/>
  <c r="B162" i="10"/>
  <c r="A162" i="10"/>
  <c r="L161" i="10"/>
  <c r="K161" i="10"/>
  <c r="J161" i="10"/>
  <c r="I161" i="10"/>
  <c r="H161" i="10"/>
  <c r="G161" i="10"/>
  <c r="F161" i="10"/>
  <c r="E161" i="10"/>
  <c r="D161" i="10"/>
  <c r="C161" i="10"/>
  <c r="B161" i="10"/>
  <c r="A161" i="10"/>
  <c r="L160" i="10"/>
  <c r="K160" i="10"/>
  <c r="J160" i="10"/>
  <c r="I160" i="10"/>
  <c r="H160" i="10"/>
  <c r="G160" i="10"/>
  <c r="F160" i="10"/>
  <c r="E160" i="10"/>
  <c r="D160" i="10"/>
  <c r="C160" i="10"/>
  <c r="B160" i="10"/>
  <c r="A160" i="10"/>
  <c r="L159" i="10"/>
  <c r="K159" i="10"/>
  <c r="J159" i="10"/>
  <c r="I159" i="10"/>
  <c r="H159" i="10"/>
  <c r="G159" i="10"/>
  <c r="F159" i="10"/>
  <c r="E159" i="10"/>
  <c r="D159" i="10"/>
  <c r="C159" i="10"/>
  <c r="B159" i="10"/>
  <c r="A159" i="10"/>
  <c r="L158" i="10"/>
  <c r="K158" i="10"/>
  <c r="J158" i="10"/>
  <c r="I158" i="10"/>
  <c r="H158" i="10"/>
  <c r="G158" i="10"/>
  <c r="F158" i="10"/>
  <c r="E158" i="10"/>
  <c r="D158" i="10"/>
  <c r="C158" i="10"/>
  <c r="B158" i="10"/>
  <c r="A158" i="10"/>
  <c r="L157" i="10"/>
  <c r="K157" i="10"/>
  <c r="J157" i="10"/>
  <c r="I157" i="10"/>
  <c r="H157" i="10"/>
  <c r="G157" i="10"/>
  <c r="F157" i="10"/>
  <c r="E157" i="10"/>
  <c r="D157" i="10"/>
  <c r="C157" i="10"/>
  <c r="B157" i="10"/>
  <c r="A157" i="10"/>
  <c r="L156" i="10"/>
  <c r="J156" i="10"/>
  <c r="I156" i="10"/>
  <c r="H156" i="10"/>
  <c r="G156" i="10"/>
  <c r="F156" i="10"/>
  <c r="E156" i="10"/>
  <c r="D156" i="10"/>
  <c r="C156" i="10"/>
  <c r="B156" i="10"/>
  <c r="A156" i="10"/>
  <c r="L155" i="10"/>
  <c r="K155" i="10"/>
  <c r="J155" i="10"/>
  <c r="I155" i="10"/>
  <c r="H155" i="10"/>
  <c r="G155" i="10"/>
  <c r="F155" i="10"/>
  <c r="E155" i="10"/>
  <c r="D155" i="10"/>
  <c r="C155" i="10"/>
  <c r="B155" i="10"/>
  <c r="A155" i="10"/>
  <c r="L154" i="10"/>
  <c r="K154" i="10"/>
  <c r="J154" i="10"/>
  <c r="I154" i="10"/>
  <c r="H154" i="10"/>
  <c r="G154" i="10"/>
  <c r="F154" i="10"/>
  <c r="E154" i="10"/>
  <c r="D154" i="10"/>
  <c r="C154" i="10"/>
  <c r="B154" i="10"/>
  <c r="A154" i="10"/>
  <c r="L153" i="10"/>
  <c r="K153" i="10"/>
  <c r="J153" i="10"/>
  <c r="I153" i="10"/>
  <c r="H153" i="10"/>
  <c r="G153" i="10"/>
  <c r="F153" i="10"/>
  <c r="E153" i="10"/>
  <c r="D153" i="10"/>
  <c r="C153" i="10"/>
  <c r="B153" i="10"/>
  <c r="A153" i="10"/>
  <c r="L152" i="10"/>
  <c r="K152" i="10"/>
  <c r="J152" i="10"/>
  <c r="I152" i="10"/>
  <c r="H152" i="10"/>
  <c r="G152" i="10"/>
  <c r="F152" i="10"/>
  <c r="E152" i="10"/>
  <c r="D152" i="10"/>
  <c r="C152" i="10"/>
  <c r="B152" i="10"/>
  <c r="A152" i="10"/>
  <c r="L151" i="10"/>
  <c r="K151" i="10"/>
  <c r="J151" i="10"/>
  <c r="I151" i="10"/>
  <c r="H151" i="10"/>
  <c r="G151" i="10"/>
  <c r="F151" i="10"/>
  <c r="E151" i="10"/>
  <c r="D151" i="10"/>
  <c r="C151" i="10"/>
  <c r="B151" i="10"/>
  <c r="A151" i="10"/>
  <c r="L150" i="10"/>
  <c r="K150" i="10"/>
  <c r="J150" i="10"/>
  <c r="I150" i="10"/>
  <c r="H150" i="10"/>
  <c r="G150" i="10"/>
  <c r="F150" i="10"/>
  <c r="E150" i="10"/>
  <c r="D150" i="10"/>
  <c r="C150" i="10"/>
  <c r="B150" i="10"/>
  <c r="A150" i="10"/>
  <c r="L149" i="10"/>
  <c r="K149" i="10"/>
  <c r="J149" i="10"/>
  <c r="I149" i="10"/>
  <c r="H149" i="10"/>
  <c r="G149" i="10"/>
  <c r="F149" i="10"/>
  <c r="E149" i="10"/>
  <c r="D149" i="10"/>
  <c r="C149" i="10"/>
  <c r="B149" i="10"/>
  <c r="A149" i="10"/>
  <c r="L148" i="10"/>
  <c r="K148" i="10"/>
  <c r="J148" i="10"/>
  <c r="I148" i="10"/>
  <c r="H148" i="10"/>
  <c r="G148" i="10"/>
  <c r="F148" i="10"/>
  <c r="E148" i="10"/>
  <c r="D148" i="10"/>
  <c r="C148" i="10"/>
  <c r="B148" i="10"/>
  <c r="A148" i="10"/>
  <c r="L147" i="10"/>
  <c r="K147" i="10"/>
  <c r="J147" i="10"/>
  <c r="I147" i="10"/>
  <c r="H147" i="10"/>
  <c r="G147" i="10"/>
  <c r="F147" i="10"/>
  <c r="E147" i="10"/>
  <c r="D147" i="10"/>
  <c r="C147" i="10"/>
  <c r="B147" i="10"/>
  <c r="A147" i="10"/>
  <c r="L146" i="10"/>
  <c r="K146" i="10"/>
  <c r="J146" i="10"/>
  <c r="I146" i="10"/>
  <c r="H146" i="10"/>
  <c r="G146" i="10"/>
  <c r="F146" i="10"/>
  <c r="E146" i="10"/>
  <c r="D146" i="10"/>
  <c r="C146" i="10"/>
  <c r="B146" i="10"/>
  <c r="A146" i="10"/>
  <c r="L145" i="10"/>
  <c r="K145" i="10"/>
  <c r="J145" i="10"/>
  <c r="I145" i="10"/>
  <c r="H145" i="10"/>
  <c r="G145" i="10"/>
  <c r="F145" i="10"/>
  <c r="E145" i="10"/>
  <c r="D145" i="10"/>
  <c r="C145" i="10"/>
  <c r="B145" i="10"/>
  <c r="A145" i="10"/>
  <c r="L144" i="10"/>
  <c r="K144" i="10"/>
  <c r="J144" i="10"/>
  <c r="I144" i="10"/>
  <c r="H144" i="10"/>
  <c r="G144" i="10"/>
  <c r="F144" i="10"/>
  <c r="E144" i="10"/>
  <c r="D144" i="10"/>
  <c r="C144" i="10"/>
  <c r="B144" i="10"/>
  <c r="A144" i="10"/>
  <c r="L143" i="10"/>
  <c r="K143" i="10"/>
  <c r="J143" i="10"/>
  <c r="I143" i="10"/>
  <c r="H143" i="10"/>
  <c r="G143" i="10"/>
  <c r="F143" i="10"/>
  <c r="E143" i="10"/>
  <c r="D143" i="10"/>
  <c r="C143" i="10"/>
  <c r="B143" i="10"/>
  <c r="A143" i="10"/>
  <c r="L142" i="10"/>
  <c r="K142" i="10"/>
  <c r="J142" i="10"/>
  <c r="I142" i="10"/>
  <c r="H142" i="10"/>
  <c r="G142" i="10"/>
  <c r="F142" i="10"/>
  <c r="E142" i="10"/>
  <c r="D142" i="10"/>
  <c r="C142" i="10"/>
  <c r="B142" i="10"/>
  <c r="A142" i="10"/>
  <c r="L141" i="10"/>
  <c r="K141" i="10"/>
  <c r="J141" i="10"/>
  <c r="I141" i="10"/>
  <c r="H141" i="10"/>
  <c r="G141" i="10"/>
  <c r="F141" i="10"/>
  <c r="E141" i="10"/>
  <c r="D141" i="10"/>
  <c r="C141" i="10"/>
  <c r="B141" i="10"/>
  <c r="A141" i="10"/>
  <c r="L140" i="10"/>
  <c r="K140" i="10"/>
  <c r="J140" i="10"/>
  <c r="I140" i="10"/>
  <c r="H140" i="10"/>
  <c r="G140" i="10"/>
  <c r="F140" i="10"/>
  <c r="E140" i="10"/>
  <c r="D140" i="10"/>
  <c r="C140" i="10"/>
  <c r="B140" i="10"/>
  <c r="A140" i="10"/>
  <c r="L139" i="10"/>
  <c r="K139" i="10"/>
  <c r="J139" i="10"/>
  <c r="I139" i="10"/>
  <c r="H139" i="10"/>
  <c r="G139" i="10"/>
  <c r="F139" i="10"/>
  <c r="E139" i="10"/>
  <c r="D139" i="10"/>
  <c r="C139" i="10"/>
  <c r="B139" i="10"/>
  <c r="A139" i="10"/>
  <c r="L138" i="10"/>
  <c r="K138" i="10"/>
  <c r="J138" i="10"/>
  <c r="I138" i="10"/>
  <c r="H138" i="10"/>
  <c r="G138" i="10"/>
  <c r="F138" i="10"/>
  <c r="E138" i="10"/>
  <c r="D138" i="10"/>
  <c r="C138" i="10"/>
  <c r="B138" i="10"/>
  <c r="A138" i="10"/>
  <c r="L137" i="10"/>
  <c r="K137" i="10"/>
  <c r="J137" i="10"/>
  <c r="I137" i="10"/>
  <c r="H137" i="10"/>
  <c r="G137" i="10"/>
  <c r="F137" i="10"/>
  <c r="E137" i="10"/>
  <c r="D137" i="10"/>
  <c r="C137" i="10"/>
  <c r="B137" i="10"/>
  <c r="A137" i="10"/>
  <c r="L136" i="10"/>
  <c r="K136" i="10"/>
  <c r="J136" i="10"/>
  <c r="I136" i="10"/>
  <c r="H136" i="10"/>
  <c r="G136" i="10"/>
  <c r="F136" i="10"/>
  <c r="E136" i="10"/>
  <c r="D136" i="10"/>
  <c r="C136" i="10"/>
  <c r="B136" i="10"/>
  <c r="A136" i="10"/>
  <c r="L135" i="10"/>
  <c r="K135" i="10"/>
  <c r="J135" i="10"/>
  <c r="I135" i="10"/>
  <c r="H135" i="10"/>
  <c r="G135" i="10"/>
  <c r="F135" i="10"/>
  <c r="E135" i="10"/>
  <c r="D135" i="10"/>
  <c r="C135" i="10"/>
  <c r="B135" i="10"/>
  <c r="A135" i="10"/>
  <c r="L134" i="10"/>
  <c r="K134" i="10"/>
  <c r="J134" i="10"/>
  <c r="I134" i="10"/>
  <c r="H134" i="10"/>
  <c r="G134" i="10"/>
  <c r="F134" i="10"/>
  <c r="E134" i="10"/>
  <c r="D134" i="10"/>
  <c r="C134" i="10"/>
  <c r="B134" i="10"/>
  <c r="A134" i="10"/>
  <c r="L133" i="10"/>
  <c r="K133" i="10"/>
  <c r="J133" i="10"/>
  <c r="I133" i="10"/>
  <c r="H133" i="10"/>
  <c r="G133" i="10"/>
  <c r="F133" i="10"/>
  <c r="E133" i="10"/>
  <c r="D133" i="10"/>
  <c r="C133" i="10"/>
  <c r="B133" i="10"/>
  <c r="A133" i="10"/>
  <c r="L132" i="10"/>
  <c r="K132" i="10"/>
  <c r="J132" i="10"/>
  <c r="I132" i="10"/>
  <c r="H132" i="10"/>
  <c r="G132" i="10"/>
  <c r="F132" i="10"/>
  <c r="E132" i="10"/>
  <c r="D132" i="10"/>
  <c r="C132" i="10"/>
  <c r="B132" i="10"/>
  <c r="A132" i="10"/>
  <c r="L131" i="10"/>
  <c r="K131" i="10"/>
  <c r="J131" i="10"/>
  <c r="I131" i="10"/>
  <c r="H131" i="10"/>
  <c r="G131" i="10"/>
  <c r="F131" i="10"/>
  <c r="E131" i="10"/>
  <c r="D131" i="10"/>
  <c r="C131" i="10"/>
  <c r="B131" i="10"/>
  <c r="A131" i="10"/>
  <c r="L130" i="10"/>
  <c r="K130" i="10"/>
  <c r="J130" i="10"/>
  <c r="I130" i="10"/>
  <c r="H130" i="10"/>
  <c r="G130" i="10"/>
  <c r="F130" i="10"/>
  <c r="E130" i="10"/>
  <c r="D130" i="10"/>
  <c r="C130" i="10"/>
  <c r="B130" i="10"/>
  <c r="A130" i="10"/>
  <c r="L129" i="10"/>
  <c r="K129" i="10"/>
  <c r="J129" i="10"/>
  <c r="I129" i="10"/>
  <c r="H129" i="10"/>
  <c r="G129" i="10"/>
  <c r="F129" i="10"/>
  <c r="E129" i="10"/>
  <c r="D129" i="10"/>
  <c r="C129" i="10"/>
  <c r="B129" i="10"/>
  <c r="A129" i="10"/>
  <c r="L128" i="10"/>
  <c r="K128" i="10"/>
  <c r="J128" i="10"/>
  <c r="I128" i="10"/>
  <c r="H128" i="10"/>
  <c r="G128" i="10"/>
  <c r="F128" i="10"/>
  <c r="E128" i="10"/>
  <c r="D128" i="10"/>
  <c r="C128" i="10"/>
  <c r="B128" i="10"/>
  <c r="A128" i="10"/>
  <c r="L127" i="10"/>
  <c r="K127" i="10"/>
  <c r="J127" i="10"/>
  <c r="I127" i="10"/>
  <c r="H127" i="10"/>
  <c r="G127" i="10"/>
  <c r="F127" i="10"/>
  <c r="E127" i="10"/>
  <c r="D127" i="10"/>
  <c r="C127" i="10"/>
  <c r="B127" i="10"/>
  <c r="A127" i="10"/>
  <c r="L126" i="10"/>
  <c r="K126" i="10"/>
  <c r="J126" i="10"/>
  <c r="I126" i="10"/>
  <c r="H126" i="10"/>
  <c r="G126" i="10"/>
  <c r="F126" i="10"/>
  <c r="E126" i="10"/>
  <c r="D126" i="10"/>
  <c r="C126" i="10"/>
  <c r="B126" i="10"/>
  <c r="A126" i="10"/>
  <c r="L125" i="10"/>
  <c r="K125" i="10"/>
  <c r="J125" i="10"/>
  <c r="I125" i="10"/>
  <c r="H125" i="10"/>
  <c r="G125" i="10"/>
  <c r="F125" i="10"/>
  <c r="E125" i="10"/>
  <c r="D125" i="10"/>
  <c r="C125" i="10"/>
  <c r="B125" i="10"/>
  <c r="A125" i="10"/>
  <c r="L124" i="10"/>
  <c r="K124" i="10"/>
  <c r="J124" i="10"/>
  <c r="I124" i="10"/>
  <c r="H124" i="10"/>
  <c r="G124" i="10"/>
  <c r="F124" i="10"/>
  <c r="E124" i="10"/>
  <c r="D124" i="10"/>
  <c r="C124" i="10"/>
  <c r="B124" i="10"/>
  <c r="A124" i="10"/>
  <c r="L123" i="10"/>
  <c r="K123" i="10"/>
  <c r="J123" i="10"/>
  <c r="I123" i="10"/>
  <c r="H123" i="10"/>
  <c r="G123" i="10"/>
  <c r="F123" i="10"/>
  <c r="E123" i="10"/>
  <c r="D123" i="10"/>
  <c r="C123" i="10"/>
  <c r="B123" i="10"/>
  <c r="A123" i="10"/>
  <c r="L122" i="10"/>
  <c r="K122" i="10"/>
  <c r="J122" i="10"/>
  <c r="I122" i="10"/>
  <c r="H122" i="10"/>
  <c r="G122" i="10"/>
  <c r="F122" i="10"/>
  <c r="E122" i="10"/>
  <c r="D122" i="10"/>
  <c r="C122" i="10"/>
  <c r="B122" i="10"/>
  <c r="A122" i="10"/>
  <c r="L121" i="10"/>
  <c r="K121" i="10"/>
  <c r="J121" i="10"/>
  <c r="I121" i="10"/>
  <c r="H121" i="10"/>
  <c r="G121" i="10"/>
  <c r="F121" i="10"/>
  <c r="E121" i="10"/>
  <c r="D121" i="10"/>
  <c r="C121" i="10"/>
  <c r="B121" i="10"/>
  <c r="A121" i="10"/>
  <c r="L120" i="10"/>
  <c r="K120" i="10"/>
  <c r="J120" i="10"/>
  <c r="I120" i="10"/>
  <c r="H120" i="10"/>
  <c r="G120" i="10"/>
  <c r="F120" i="10"/>
  <c r="E120" i="10"/>
  <c r="D120" i="10"/>
  <c r="C120" i="10"/>
  <c r="B120" i="10"/>
  <c r="A120" i="10"/>
  <c r="L119" i="10"/>
  <c r="K119" i="10"/>
  <c r="J119" i="10"/>
  <c r="I119" i="10"/>
  <c r="H119" i="10"/>
  <c r="G119" i="10"/>
  <c r="F119" i="10"/>
  <c r="E119" i="10"/>
  <c r="D119" i="10"/>
  <c r="C119" i="10"/>
  <c r="B119" i="10"/>
  <c r="A119" i="10"/>
  <c r="L118" i="10"/>
  <c r="K118" i="10"/>
  <c r="J118" i="10"/>
  <c r="I118" i="10"/>
  <c r="H118" i="10"/>
  <c r="G118" i="10"/>
  <c r="F118" i="10"/>
  <c r="E118" i="10"/>
  <c r="D118" i="10"/>
  <c r="C118" i="10"/>
  <c r="B118" i="10"/>
  <c r="A118" i="10"/>
  <c r="L117" i="10"/>
  <c r="K117" i="10"/>
  <c r="J117" i="10"/>
  <c r="I117" i="10"/>
  <c r="H117" i="10"/>
  <c r="G117" i="10"/>
  <c r="F117" i="10"/>
  <c r="E117" i="10"/>
  <c r="D117" i="10"/>
  <c r="C117" i="10"/>
  <c r="B117" i="10"/>
  <c r="A117" i="10"/>
  <c r="L116" i="10"/>
  <c r="K116" i="10"/>
  <c r="J116" i="10"/>
  <c r="I116" i="10"/>
  <c r="H116" i="10"/>
  <c r="G116" i="10"/>
  <c r="F116" i="10"/>
  <c r="E116" i="10"/>
  <c r="D116" i="10"/>
  <c r="C116" i="10"/>
  <c r="B116" i="10"/>
  <c r="A116" i="10"/>
  <c r="L115" i="10"/>
  <c r="K115" i="10"/>
  <c r="J115" i="10"/>
  <c r="I115" i="10"/>
  <c r="H115" i="10"/>
  <c r="G115" i="10"/>
  <c r="F115" i="10"/>
  <c r="E115" i="10"/>
  <c r="D115" i="10"/>
  <c r="C115" i="10"/>
  <c r="B115" i="10"/>
  <c r="A115" i="10"/>
  <c r="L114" i="10"/>
  <c r="K114" i="10"/>
  <c r="J114" i="10"/>
  <c r="I114" i="10"/>
  <c r="H114" i="10"/>
  <c r="G114" i="10"/>
  <c r="F114" i="10"/>
  <c r="E114" i="10"/>
  <c r="D114" i="10"/>
  <c r="C114" i="10"/>
  <c r="B114" i="10"/>
  <c r="A114" i="10"/>
  <c r="L113" i="10"/>
  <c r="K113" i="10"/>
  <c r="J113" i="10"/>
  <c r="I113" i="10"/>
  <c r="H113" i="10"/>
  <c r="G113" i="10"/>
  <c r="F113" i="10"/>
  <c r="E113" i="10"/>
  <c r="D113" i="10"/>
  <c r="C113" i="10"/>
  <c r="B113" i="10"/>
  <c r="A113" i="10"/>
  <c r="L112" i="10"/>
  <c r="K112" i="10"/>
  <c r="J112" i="10"/>
  <c r="I112" i="10"/>
  <c r="H112" i="10"/>
  <c r="G112" i="10"/>
  <c r="F112" i="10"/>
  <c r="E112" i="10"/>
  <c r="D112" i="10"/>
  <c r="C112" i="10"/>
  <c r="B112" i="10"/>
  <c r="A112" i="10"/>
  <c r="L111" i="10"/>
  <c r="K111" i="10"/>
  <c r="J111" i="10"/>
  <c r="I111" i="10"/>
  <c r="H111" i="10"/>
  <c r="G111" i="10"/>
  <c r="F111" i="10"/>
  <c r="E111" i="10"/>
  <c r="D111" i="10"/>
  <c r="C111" i="10"/>
  <c r="B111" i="10"/>
  <c r="A111" i="10"/>
  <c r="L110" i="10"/>
  <c r="K110" i="10"/>
  <c r="J110" i="10"/>
  <c r="I110" i="10"/>
  <c r="H110" i="10"/>
  <c r="G110" i="10"/>
  <c r="F110" i="10"/>
  <c r="E110" i="10"/>
  <c r="D110" i="10"/>
  <c r="C110" i="10"/>
  <c r="B110" i="10"/>
  <c r="A110" i="10"/>
  <c r="L109" i="10"/>
  <c r="K109" i="10"/>
  <c r="J109" i="10"/>
  <c r="I109" i="10"/>
  <c r="H109" i="10"/>
  <c r="G109" i="10"/>
  <c r="F109" i="10"/>
  <c r="E109" i="10"/>
  <c r="D109" i="10"/>
  <c r="C109" i="10"/>
  <c r="B109" i="10"/>
  <c r="A109" i="10"/>
  <c r="L108" i="10"/>
  <c r="K108" i="10"/>
  <c r="J108" i="10"/>
  <c r="I108" i="10"/>
  <c r="H108" i="10"/>
  <c r="G108" i="10"/>
  <c r="F108" i="10"/>
  <c r="E108" i="10"/>
  <c r="D108" i="10"/>
  <c r="C108" i="10"/>
  <c r="B108" i="10"/>
  <c r="A108" i="10"/>
  <c r="L107" i="10"/>
  <c r="K107" i="10"/>
  <c r="J107" i="10"/>
  <c r="I107" i="10"/>
  <c r="H107" i="10"/>
  <c r="G107" i="10"/>
  <c r="F107" i="10"/>
  <c r="E107" i="10"/>
  <c r="D107" i="10"/>
  <c r="C107" i="10"/>
  <c r="B107" i="10"/>
  <c r="A107" i="10"/>
  <c r="L106" i="10"/>
  <c r="K106" i="10"/>
  <c r="J106" i="10"/>
  <c r="I106" i="10"/>
  <c r="H106" i="10"/>
  <c r="G106" i="10"/>
  <c r="F106" i="10"/>
  <c r="E106" i="10"/>
  <c r="D106" i="10"/>
  <c r="C106" i="10"/>
  <c r="B106" i="10"/>
  <c r="A106" i="10"/>
  <c r="L105" i="10"/>
  <c r="K105" i="10"/>
  <c r="J105" i="10"/>
  <c r="I105" i="10"/>
  <c r="H105" i="10"/>
  <c r="G105" i="10"/>
  <c r="F105" i="10"/>
  <c r="E105" i="10"/>
  <c r="D105" i="10"/>
  <c r="C105" i="10"/>
  <c r="B105" i="10"/>
  <c r="A105" i="10"/>
  <c r="L104" i="10"/>
  <c r="K104" i="10"/>
  <c r="J104" i="10"/>
  <c r="I104" i="10"/>
  <c r="H104" i="10"/>
  <c r="G104" i="10"/>
  <c r="F104" i="10"/>
  <c r="E104" i="10"/>
  <c r="D104" i="10"/>
  <c r="C104" i="10"/>
  <c r="B104" i="10"/>
  <c r="A104" i="10"/>
  <c r="L103" i="10"/>
  <c r="K103" i="10"/>
  <c r="J103" i="10"/>
  <c r="I103" i="10"/>
  <c r="H103" i="10"/>
  <c r="G103" i="10"/>
  <c r="F103" i="10"/>
  <c r="E103" i="10"/>
  <c r="D103" i="10"/>
  <c r="C103" i="10"/>
  <c r="B103" i="10"/>
  <c r="A103" i="10"/>
  <c r="L102" i="10"/>
  <c r="K102" i="10"/>
  <c r="J102" i="10"/>
  <c r="I102" i="10"/>
  <c r="H102" i="10"/>
  <c r="G102" i="10"/>
  <c r="F102" i="10"/>
  <c r="E102" i="10"/>
  <c r="D102" i="10"/>
  <c r="C102" i="10"/>
  <c r="B102" i="10"/>
  <c r="A102" i="10"/>
  <c r="L101" i="10"/>
  <c r="K101" i="10"/>
  <c r="J101" i="10"/>
  <c r="I101" i="10"/>
  <c r="H101" i="10"/>
  <c r="G101" i="10"/>
  <c r="F101" i="10"/>
  <c r="E101" i="10"/>
  <c r="D101" i="10"/>
  <c r="C101" i="10"/>
  <c r="B101" i="10"/>
  <c r="A101" i="10"/>
  <c r="L100" i="10"/>
  <c r="K100" i="10"/>
  <c r="J100" i="10"/>
  <c r="I100" i="10"/>
  <c r="H100" i="10"/>
  <c r="G100" i="10"/>
  <c r="F100" i="10"/>
  <c r="E100" i="10"/>
  <c r="D100" i="10"/>
  <c r="C100" i="10"/>
  <c r="B100" i="10"/>
  <c r="A100" i="10"/>
  <c r="L99" i="10"/>
  <c r="H99" i="10"/>
  <c r="G99" i="10"/>
  <c r="F99" i="10"/>
  <c r="E99" i="10"/>
  <c r="D99" i="10"/>
  <c r="C99" i="10"/>
  <c r="B99" i="10"/>
  <c r="A99" i="10"/>
  <c r="L98" i="10"/>
  <c r="H98" i="10"/>
  <c r="G98" i="10"/>
  <c r="F98" i="10"/>
  <c r="E98" i="10"/>
  <c r="D98" i="10"/>
  <c r="C98" i="10"/>
  <c r="B98" i="10"/>
  <c r="A98" i="10"/>
  <c r="L97" i="10"/>
  <c r="H97" i="10"/>
  <c r="G97" i="10"/>
  <c r="F97" i="10"/>
  <c r="E97" i="10"/>
  <c r="D97" i="10"/>
  <c r="C97" i="10"/>
  <c r="B97" i="10"/>
  <c r="A97" i="10"/>
  <c r="L96" i="10"/>
  <c r="H96" i="10"/>
  <c r="G96" i="10"/>
  <c r="F96" i="10"/>
  <c r="E96" i="10"/>
  <c r="D96" i="10"/>
  <c r="C96" i="10"/>
  <c r="B96" i="10"/>
  <c r="A96" i="10"/>
  <c r="L95" i="10"/>
  <c r="H95" i="10"/>
  <c r="G95" i="10"/>
  <c r="F95" i="10"/>
  <c r="E95" i="10"/>
  <c r="D95" i="10"/>
  <c r="B95" i="10"/>
  <c r="A95" i="10"/>
  <c r="L94" i="10"/>
  <c r="H94" i="10"/>
  <c r="G94" i="10"/>
  <c r="F94" i="10"/>
  <c r="E94" i="10"/>
  <c r="D94" i="10"/>
  <c r="B94" i="10"/>
  <c r="A94" i="10"/>
  <c r="L93" i="10"/>
  <c r="H93" i="10"/>
  <c r="G93" i="10"/>
  <c r="F93" i="10"/>
  <c r="E93" i="10"/>
  <c r="D93" i="10"/>
  <c r="B93" i="10"/>
  <c r="A93" i="10"/>
  <c r="L92" i="10"/>
  <c r="H92" i="10"/>
  <c r="G92" i="10"/>
  <c r="F92" i="10"/>
  <c r="E92" i="10"/>
  <c r="D92" i="10"/>
  <c r="B92" i="10"/>
  <c r="A92" i="10"/>
  <c r="L91" i="10"/>
  <c r="H91" i="10"/>
  <c r="G91" i="10"/>
  <c r="F91" i="10"/>
  <c r="E91" i="10"/>
  <c r="D91" i="10"/>
  <c r="C91" i="10"/>
  <c r="B91" i="10"/>
  <c r="A91" i="10"/>
  <c r="L90" i="10"/>
  <c r="H90" i="10"/>
  <c r="G90" i="10"/>
  <c r="F90" i="10"/>
  <c r="E90" i="10"/>
  <c r="D90" i="10"/>
  <c r="B90" i="10"/>
  <c r="A90" i="10"/>
  <c r="L89" i="10"/>
  <c r="H89" i="10"/>
  <c r="G89" i="10"/>
  <c r="F89" i="10"/>
  <c r="E89" i="10"/>
  <c r="D89" i="10"/>
  <c r="B89" i="10"/>
  <c r="A89" i="10"/>
  <c r="L88" i="10"/>
  <c r="H88" i="10"/>
  <c r="G88" i="10"/>
  <c r="F88" i="10"/>
  <c r="E88" i="10"/>
  <c r="D88" i="10"/>
  <c r="C88" i="10"/>
  <c r="B88" i="10"/>
  <c r="A88" i="10"/>
  <c r="L87" i="10"/>
  <c r="K87" i="10"/>
  <c r="J87" i="10"/>
  <c r="I87" i="10"/>
  <c r="H87" i="10"/>
  <c r="G87" i="10"/>
  <c r="F87" i="10"/>
  <c r="E87" i="10"/>
  <c r="D87" i="10"/>
  <c r="C87" i="10"/>
  <c r="B87" i="10"/>
  <c r="A87" i="10"/>
  <c r="L86" i="10"/>
  <c r="K86" i="10"/>
  <c r="J86" i="10"/>
  <c r="I86" i="10"/>
  <c r="H86" i="10"/>
  <c r="G86" i="10"/>
  <c r="F86" i="10"/>
  <c r="E86" i="10"/>
  <c r="D86" i="10"/>
  <c r="C86" i="10"/>
  <c r="B86" i="10"/>
  <c r="A86" i="10"/>
  <c r="L85" i="10"/>
  <c r="K85" i="10"/>
  <c r="J85" i="10"/>
  <c r="I85" i="10"/>
  <c r="H85" i="10"/>
  <c r="G85" i="10"/>
  <c r="F85" i="10"/>
  <c r="E85" i="10"/>
  <c r="D85" i="10"/>
  <c r="C85" i="10"/>
  <c r="B85" i="10"/>
  <c r="A85" i="10"/>
  <c r="L84" i="10"/>
  <c r="K84" i="10"/>
  <c r="J84" i="10"/>
  <c r="I84" i="10"/>
  <c r="H84" i="10"/>
  <c r="G84" i="10"/>
  <c r="F84" i="10"/>
  <c r="E84" i="10"/>
  <c r="D84" i="10"/>
  <c r="C84" i="10"/>
  <c r="B84" i="10"/>
  <c r="A84" i="10"/>
  <c r="L83" i="10"/>
  <c r="K83" i="10"/>
  <c r="J83" i="10"/>
  <c r="I83" i="10"/>
  <c r="H83" i="10"/>
  <c r="G83" i="10"/>
  <c r="F83" i="10"/>
  <c r="E83" i="10"/>
  <c r="D83" i="10"/>
  <c r="C83" i="10"/>
  <c r="B83" i="10"/>
  <c r="A83" i="10"/>
  <c r="L82" i="10"/>
  <c r="K82" i="10"/>
  <c r="J82" i="10"/>
  <c r="I82" i="10"/>
  <c r="H82" i="10"/>
  <c r="G82" i="10"/>
  <c r="F82" i="10"/>
  <c r="E82" i="10"/>
  <c r="D82" i="10"/>
  <c r="C82" i="10"/>
  <c r="B82" i="10"/>
  <c r="A82" i="10"/>
  <c r="L81" i="10"/>
  <c r="K81" i="10"/>
  <c r="J81" i="10"/>
  <c r="I81" i="10"/>
  <c r="H81" i="10"/>
  <c r="G81" i="10"/>
  <c r="F81" i="10"/>
  <c r="E81" i="10"/>
  <c r="D81" i="10"/>
  <c r="C81" i="10"/>
  <c r="B81" i="10"/>
  <c r="A81" i="10"/>
  <c r="L80" i="10"/>
  <c r="K80" i="10"/>
  <c r="J80" i="10"/>
  <c r="I80" i="10"/>
  <c r="H80" i="10"/>
  <c r="G80" i="10"/>
  <c r="F80" i="10"/>
  <c r="E80" i="10"/>
  <c r="D80" i="10"/>
  <c r="C80" i="10"/>
  <c r="B80" i="10"/>
  <c r="A80" i="10"/>
  <c r="L79" i="10"/>
  <c r="K79" i="10"/>
  <c r="J79" i="10"/>
  <c r="I79" i="10"/>
  <c r="H79" i="10"/>
  <c r="G79" i="10"/>
  <c r="F79" i="10"/>
  <c r="E79" i="10"/>
  <c r="D79" i="10"/>
  <c r="C79" i="10"/>
  <c r="B79" i="10"/>
  <c r="A79" i="10"/>
  <c r="L78" i="10"/>
  <c r="K78" i="10"/>
  <c r="J78" i="10"/>
  <c r="I78" i="10"/>
  <c r="H78" i="10"/>
  <c r="G78" i="10"/>
  <c r="F78" i="10"/>
  <c r="E78" i="10"/>
  <c r="D78" i="10"/>
  <c r="C78" i="10"/>
  <c r="B78" i="10"/>
  <c r="A78" i="10"/>
  <c r="L77" i="10"/>
  <c r="K77" i="10"/>
  <c r="J77" i="10"/>
  <c r="I77" i="10"/>
  <c r="H77" i="10"/>
  <c r="G77" i="10"/>
  <c r="F77" i="10"/>
  <c r="E77" i="10"/>
  <c r="D77" i="10"/>
  <c r="C77" i="10"/>
  <c r="B77" i="10"/>
  <c r="A77" i="10"/>
  <c r="L76" i="10"/>
  <c r="K76" i="10"/>
  <c r="J76" i="10"/>
  <c r="I76" i="10"/>
  <c r="H76" i="10"/>
  <c r="G76" i="10"/>
  <c r="F76" i="10"/>
  <c r="E76" i="10"/>
  <c r="D76" i="10"/>
  <c r="C76" i="10"/>
  <c r="B76" i="10"/>
  <c r="A76" i="10"/>
  <c r="L75" i="10"/>
  <c r="K75" i="10"/>
  <c r="J75" i="10"/>
  <c r="I75" i="10"/>
  <c r="H75" i="10"/>
  <c r="G75" i="10"/>
  <c r="F75" i="10"/>
  <c r="E75" i="10"/>
  <c r="D75" i="10"/>
  <c r="C75" i="10"/>
  <c r="B75" i="10"/>
  <c r="A75" i="10"/>
  <c r="L74" i="10"/>
  <c r="K74" i="10"/>
  <c r="J74" i="10"/>
  <c r="I74" i="10"/>
  <c r="H74" i="10"/>
  <c r="G74" i="10"/>
  <c r="F74" i="10"/>
  <c r="E74" i="10"/>
  <c r="D74" i="10"/>
  <c r="C74" i="10"/>
  <c r="B74" i="10"/>
  <c r="A74" i="10"/>
  <c r="L73" i="10"/>
  <c r="K73" i="10"/>
  <c r="J73" i="10"/>
  <c r="I73" i="10"/>
  <c r="H73" i="10"/>
  <c r="G73" i="10"/>
  <c r="F73" i="10"/>
  <c r="E73" i="10"/>
  <c r="D73" i="10"/>
  <c r="C73" i="10"/>
  <c r="B73" i="10"/>
  <c r="A73" i="10"/>
  <c r="L72" i="10"/>
  <c r="K72" i="10"/>
  <c r="J72" i="10"/>
  <c r="I72" i="10"/>
  <c r="H72" i="10"/>
  <c r="G72" i="10"/>
  <c r="F72" i="10"/>
  <c r="E72" i="10"/>
  <c r="D72" i="10"/>
  <c r="C72" i="10"/>
  <c r="B72" i="10"/>
  <c r="A72" i="10"/>
  <c r="L71" i="10"/>
  <c r="K71" i="10"/>
  <c r="J71" i="10"/>
  <c r="I71" i="10"/>
  <c r="H71" i="10"/>
  <c r="G71" i="10"/>
  <c r="F71" i="10"/>
  <c r="E71" i="10"/>
  <c r="D71" i="10"/>
  <c r="C71" i="10"/>
  <c r="B71" i="10"/>
  <c r="A71" i="10"/>
  <c r="L70" i="10"/>
  <c r="K70" i="10"/>
  <c r="J70" i="10"/>
  <c r="I70" i="10"/>
  <c r="H70" i="10"/>
  <c r="G70" i="10"/>
  <c r="F70" i="10"/>
  <c r="E70" i="10"/>
  <c r="D70" i="10"/>
  <c r="C70" i="10"/>
  <c r="B70" i="10"/>
  <c r="A70" i="10"/>
  <c r="L69" i="10"/>
  <c r="K69" i="10"/>
  <c r="J69" i="10"/>
  <c r="I69" i="10"/>
  <c r="H69" i="10"/>
  <c r="G69" i="10"/>
  <c r="F69" i="10"/>
  <c r="E69" i="10"/>
  <c r="D69" i="10"/>
  <c r="C69" i="10"/>
  <c r="B69" i="10"/>
  <c r="A69" i="10"/>
  <c r="L68" i="10"/>
  <c r="K68" i="10"/>
  <c r="J68" i="10"/>
  <c r="I68" i="10"/>
  <c r="H68" i="10"/>
  <c r="G68" i="10"/>
  <c r="F68" i="10"/>
  <c r="E68" i="10"/>
  <c r="D68" i="10"/>
  <c r="C68" i="10"/>
  <c r="B68" i="10"/>
  <c r="A68" i="10"/>
  <c r="L67" i="10"/>
  <c r="K67" i="10"/>
  <c r="J67" i="10"/>
  <c r="I67" i="10"/>
  <c r="H67" i="10"/>
  <c r="G67" i="10"/>
  <c r="F67" i="10"/>
  <c r="E67" i="10"/>
  <c r="D67" i="10"/>
  <c r="C67" i="10"/>
  <c r="B67" i="10"/>
  <c r="A67" i="10"/>
  <c r="L66" i="10"/>
  <c r="K66" i="10"/>
  <c r="J66" i="10"/>
  <c r="I66" i="10"/>
  <c r="H66" i="10"/>
  <c r="G66" i="10"/>
  <c r="F66" i="10"/>
  <c r="E66" i="10"/>
  <c r="D66" i="10"/>
  <c r="C66" i="10"/>
  <c r="B66" i="10"/>
  <c r="A66" i="10"/>
  <c r="L65" i="10"/>
  <c r="K65" i="10"/>
  <c r="J65" i="10"/>
  <c r="I65" i="10"/>
  <c r="H65" i="10"/>
  <c r="G65" i="10"/>
  <c r="F65" i="10"/>
  <c r="E65" i="10"/>
  <c r="D65" i="10"/>
  <c r="C65" i="10"/>
  <c r="B65" i="10"/>
  <c r="A65" i="10"/>
  <c r="L64" i="10"/>
  <c r="K64" i="10"/>
  <c r="J64" i="10"/>
  <c r="I64" i="10"/>
  <c r="H64" i="10"/>
  <c r="G64" i="10"/>
  <c r="F64" i="10"/>
  <c r="E64" i="10"/>
  <c r="D64" i="10"/>
  <c r="C64" i="10"/>
  <c r="B64" i="10"/>
  <c r="A64" i="10"/>
  <c r="L63" i="10"/>
  <c r="K63" i="10"/>
  <c r="J63" i="10"/>
  <c r="I63" i="10"/>
  <c r="H63" i="10"/>
  <c r="G63" i="10"/>
  <c r="F63" i="10"/>
  <c r="E63" i="10"/>
  <c r="D63" i="10"/>
  <c r="C63" i="10"/>
  <c r="B63" i="10"/>
  <c r="A63" i="10"/>
  <c r="L62" i="10"/>
  <c r="K62" i="10"/>
  <c r="J62" i="10"/>
  <c r="I62" i="10"/>
  <c r="H62" i="10"/>
  <c r="G62" i="10"/>
  <c r="F62" i="10"/>
  <c r="E62" i="10"/>
  <c r="D62" i="10"/>
  <c r="C62" i="10"/>
  <c r="B62" i="10"/>
  <c r="A62" i="10"/>
  <c r="L61" i="10"/>
  <c r="K61" i="10"/>
  <c r="J61" i="10"/>
  <c r="I61" i="10"/>
  <c r="H61" i="10"/>
  <c r="G61" i="10"/>
  <c r="F61" i="10"/>
  <c r="E61" i="10"/>
  <c r="D61" i="10"/>
  <c r="C61" i="10"/>
  <c r="B61" i="10"/>
  <c r="A61" i="10"/>
  <c r="L60" i="10"/>
  <c r="K60" i="10"/>
  <c r="J60" i="10"/>
  <c r="I60" i="10"/>
  <c r="H60" i="10"/>
  <c r="G60" i="10"/>
  <c r="F60" i="10"/>
  <c r="E60" i="10"/>
  <c r="D60" i="10"/>
  <c r="C60" i="10"/>
  <c r="B60" i="10"/>
  <c r="A60" i="10"/>
  <c r="L59" i="10"/>
  <c r="K59" i="10"/>
  <c r="J59" i="10"/>
  <c r="I59" i="10"/>
  <c r="H59" i="10"/>
  <c r="G59" i="10"/>
  <c r="F59" i="10"/>
  <c r="E59" i="10"/>
  <c r="D59" i="10"/>
  <c r="C59" i="10"/>
  <c r="B59" i="10"/>
  <c r="A59" i="10"/>
  <c r="L58" i="10"/>
  <c r="K58" i="10"/>
  <c r="J58" i="10"/>
  <c r="I58" i="10"/>
  <c r="H58" i="10"/>
  <c r="G58" i="10"/>
  <c r="F58" i="10"/>
  <c r="E58" i="10"/>
  <c r="D58" i="10"/>
  <c r="C58" i="10"/>
  <c r="B58" i="10"/>
  <c r="A58" i="10"/>
  <c r="L57" i="10"/>
  <c r="K57" i="10"/>
  <c r="J57" i="10"/>
  <c r="I57" i="10"/>
  <c r="H57" i="10"/>
  <c r="G57" i="10"/>
  <c r="F57" i="10"/>
  <c r="E57" i="10"/>
  <c r="D57" i="10"/>
  <c r="C57" i="10"/>
  <c r="B57" i="10"/>
  <c r="A57" i="10"/>
  <c r="L56" i="10"/>
  <c r="K56" i="10"/>
  <c r="J56" i="10"/>
  <c r="I56" i="10"/>
  <c r="H56" i="10"/>
  <c r="G56" i="10"/>
  <c r="F56" i="10"/>
  <c r="E56" i="10"/>
  <c r="D56" i="10"/>
  <c r="C56" i="10"/>
  <c r="B56" i="10"/>
  <c r="A56" i="10"/>
  <c r="L55" i="10"/>
  <c r="K55" i="10"/>
  <c r="J55" i="10"/>
  <c r="I55" i="10"/>
  <c r="H55" i="10"/>
  <c r="G55" i="10"/>
  <c r="F55" i="10"/>
  <c r="E55" i="10"/>
  <c r="D55" i="10"/>
  <c r="C55" i="10"/>
  <c r="B55" i="10"/>
  <c r="A55" i="10"/>
  <c r="L54" i="10"/>
  <c r="K54" i="10"/>
  <c r="J54" i="10"/>
  <c r="I54" i="10"/>
  <c r="H54" i="10"/>
  <c r="G54" i="10"/>
  <c r="F54" i="10"/>
  <c r="E54" i="10"/>
  <c r="D54" i="10"/>
  <c r="C54" i="10"/>
  <c r="B54" i="10"/>
  <c r="A54" i="10"/>
  <c r="L53" i="10"/>
  <c r="K53" i="10"/>
  <c r="J53" i="10"/>
  <c r="I53" i="10"/>
  <c r="H53" i="10"/>
  <c r="G53" i="10"/>
  <c r="F53" i="10"/>
  <c r="E53" i="10"/>
  <c r="D53" i="10"/>
  <c r="C53" i="10"/>
  <c r="B53" i="10"/>
  <c r="A53" i="10"/>
  <c r="L52" i="10"/>
  <c r="K52" i="10"/>
  <c r="J52" i="10"/>
  <c r="I52" i="10"/>
  <c r="H52" i="10"/>
  <c r="G52" i="10"/>
  <c r="F52" i="10"/>
  <c r="E52" i="10"/>
  <c r="D52" i="10"/>
  <c r="C52" i="10"/>
  <c r="B52" i="10"/>
  <c r="A52" i="10"/>
  <c r="L51" i="10"/>
  <c r="K51" i="10"/>
  <c r="J51" i="10"/>
  <c r="I51" i="10"/>
  <c r="H51" i="10"/>
  <c r="G51" i="10"/>
  <c r="F51" i="10"/>
  <c r="E51" i="10"/>
  <c r="D51" i="10"/>
  <c r="C51" i="10"/>
  <c r="B51" i="10"/>
  <c r="A51" i="10"/>
  <c r="L50" i="10"/>
  <c r="K50" i="10"/>
  <c r="J50" i="10"/>
  <c r="I50" i="10"/>
  <c r="H50" i="10"/>
  <c r="G50" i="10"/>
  <c r="F50" i="10"/>
  <c r="E50" i="10"/>
  <c r="D50" i="10"/>
  <c r="C50" i="10"/>
  <c r="B50" i="10"/>
  <c r="A50" i="10"/>
  <c r="L49" i="10"/>
  <c r="H49" i="10"/>
  <c r="G49" i="10"/>
  <c r="F49" i="10"/>
  <c r="E49" i="10"/>
  <c r="D49" i="10"/>
  <c r="C49" i="10"/>
  <c r="A49" i="10"/>
  <c r="L48" i="10"/>
  <c r="H48" i="10"/>
  <c r="G48" i="10"/>
  <c r="F48" i="10"/>
  <c r="E48" i="10"/>
  <c r="D48" i="10"/>
  <c r="C48" i="10"/>
  <c r="A48" i="10"/>
  <c r="L47" i="10"/>
  <c r="H47" i="10"/>
  <c r="G47" i="10"/>
  <c r="F47" i="10"/>
  <c r="E47" i="10"/>
  <c r="D47" i="10"/>
  <c r="C47" i="10"/>
  <c r="A47" i="10"/>
  <c r="L46" i="10"/>
  <c r="H46" i="10"/>
  <c r="G46" i="10"/>
  <c r="F46" i="10"/>
  <c r="E46" i="10"/>
  <c r="D46" i="10"/>
  <c r="C46" i="10"/>
  <c r="A46" i="10"/>
  <c r="L45" i="10"/>
  <c r="H45" i="10"/>
  <c r="G45" i="10"/>
  <c r="F45" i="10"/>
  <c r="E45" i="10"/>
  <c r="D45" i="10"/>
  <c r="C45" i="10"/>
  <c r="B45" i="10"/>
  <c r="A45" i="10"/>
  <c r="L44" i="10"/>
  <c r="H44" i="10"/>
  <c r="G44" i="10"/>
  <c r="F44" i="10"/>
  <c r="E44" i="10"/>
  <c r="D44" i="10"/>
  <c r="C44" i="10"/>
  <c r="B44" i="10"/>
  <c r="A44" i="10"/>
  <c r="L43" i="10"/>
  <c r="H43" i="10"/>
  <c r="G43" i="10"/>
  <c r="F43" i="10"/>
  <c r="E43" i="10"/>
  <c r="D43" i="10"/>
  <c r="C43" i="10"/>
  <c r="B43" i="10"/>
  <c r="A43" i="10"/>
  <c r="L42" i="10"/>
  <c r="H42" i="10"/>
  <c r="G42" i="10"/>
  <c r="F42" i="10"/>
  <c r="E42" i="10"/>
  <c r="D42" i="10"/>
  <c r="C42" i="10"/>
  <c r="B42" i="10"/>
  <c r="A42" i="10"/>
  <c r="L41" i="10"/>
  <c r="H41" i="10"/>
  <c r="G41" i="10"/>
  <c r="F41" i="10"/>
  <c r="E41" i="10"/>
  <c r="D41" i="10"/>
  <c r="C41" i="10"/>
  <c r="A41" i="10"/>
  <c r="L40" i="10"/>
  <c r="H40" i="10"/>
  <c r="G40" i="10"/>
  <c r="F40" i="10"/>
  <c r="E40" i="10"/>
  <c r="D40" i="10"/>
  <c r="C40" i="10"/>
  <c r="A40" i="10"/>
  <c r="L39" i="10"/>
  <c r="H39" i="10"/>
  <c r="G39" i="10"/>
  <c r="F39" i="10"/>
  <c r="E39" i="10"/>
  <c r="D39" i="10"/>
  <c r="C39" i="10"/>
  <c r="B39" i="10"/>
  <c r="A39" i="10"/>
  <c r="L38" i="10"/>
  <c r="H38" i="10"/>
  <c r="G38" i="10"/>
  <c r="F38" i="10"/>
  <c r="E38" i="10"/>
  <c r="D38" i="10"/>
  <c r="C38" i="10"/>
  <c r="B38" i="10"/>
  <c r="A38" i="10"/>
  <c r="L37" i="10"/>
  <c r="H37" i="10"/>
  <c r="G37" i="10"/>
  <c r="F37" i="10"/>
  <c r="E37" i="10"/>
  <c r="D37" i="10"/>
  <c r="C37" i="10"/>
  <c r="B37" i="10"/>
  <c r="A37" i="10"/>
  <c r="L36" i="10"/>
  <c r="H36" i="10"/>
  <c r="G36" i="10"/>
  <c r="F36" i="10"/>
  <c r="E36" i="10"/>
  <c r="D36" i="10"/>
  <c r="C36" i="10"/>
  <c r="B36" i="10"/>
  <c r="A36" i="10"/>
  <c r="L35" i="10"/>
  <c r="H35" i="10"/>
  <c r="G35" i="10"/>
  <c r="F35" i="10"/>
  <c r="E35" i="10"/>
  <c r="D35" i="10"/>
  <c r="C35" i="10"/>
  <c r="B35" i="10"/>
  <c r="A35" i="10"/>
  <c r="L34" i="10"/>
  <c r="H34" i="10"/>
  <c r="G34" i="10"/>
  <c r="F34" i="10"/>
  <c r="E34" i="10"/>
  <c r="D34" i="10"/>
  <c r="C34" i="10"/>
  <c r="B34" i="10"/>
  <c r="A34" i="10"/>
  <c r="L33" i="10"/>
  <c r="K33" i="10"/>
  <c r="J33" i="10"/>
  <c r="I33" i="10"/>
  <c r="H33" i="10"/>
  <c r="G33" i="10"/>
  <c r="F33" i="10"/>
  <c r="E33" i="10"/>
  <c r="D33" i="10"/>
  <c r="C33" i="10"/>
  <c r="B33" i="10"/>
  <c r="A33" i="10"/>
  <c r="L32" i="10"/>
  <c r="K32" i="10"/>
  <c r="J32" i="10"/>
  <c r="I32" i="10"/>
  <c r="H32" i="10"/>
  <c r="G32" i="10"/>
  <c r="F32" i="10"/>
  <c r="E32" i="10"/>
  <c r="D32" i="10"/>
  <c r="C32" i="10"/>
  <c r="B32" i="10"/>
  <c r="A32" i="10"/>
  <c r="L31" i="10"/>
  <c r="K31" i="10"/>
  <c r="J31" i="10"/>
  <c r="I31" i="10"/>
  <c r="H31" i="10"/>
  <c r="G31" i="10"/>
  <c r="F31" i="10"/>
  <c r="E31" i="10"/>
  <c r="D31" i="10"/>
  <c r="C31" i="10"/>
  <c r="B31" i="10"/>
  <c r="A31" i="10"/>
  <c r="L30" i="10"/>
  <c r="K30" i="10"/>
  <c r="J30" i="10"/>
  <c r="I30" i="10"/>
  <c r="H30" i="10"/>
  <c r="G30" i="10"/>
  <c r="F30" i="10"/>
  <c r="E30" i="10"/>
  <c r="D30" i="10"/>
  <c r="C30" i="10"/>
  <c r="B30" i="10"/>
  <c r="A30" i="10"/>
  <c r="L29" i="10"/>
  <c r="H29" i="10"/>
  <c r="G29" i="10"/>
  <c r="F29" i="10"/>
  <c r="E29" i="10"/>
  <c r="D29" i="10"/>
  <c r="C29" i="10"/>
  <c r="B29" i="10"/>
  <c r="A29" i="10"/>
  <c r="L28" i="10"/>
  <c r="H28" i="10"/>
  <c r="G28" i="10"/>
  <c r="F28" i="10"/>
  <c r="E28" i="10"/>
  <c r="D28" i="10"/>
  <c r="C28" i="10"/>
  <c r="B28" i="10"/>
  <c r="A28" i="10"/>
  <c r="L27" i="10"/>
  <c r="H27" i="10"/>
  <c r="G27" i="10"/>
  <c r="F27" i="10"/>
  <c r="E27" i="10"/>
  <c r="D27" i="10"/>
  <c r="C27" i="10"/>
  <c r="B27" i="10"/>
  <c r="A27" i="10"/>
  <c r="L26" i="10"/>
  <c r="H26" i="10"/>
  <c r="G26" i="10"/>
  <c r="F26" i="10"/>
  <c r="E26" i="10"/>
  <c r="D26" i="10"/>
  <c r="C26" i="10"/>
  <c r="B26" i="10"/>
  <c r="A26" i="10"/>
  <c r="L25" i="10"/>
  <c r="H25" i="10"/>
  <c r="G25" i="10"/>
  <c r="F25" i="10"/>
  <c r="E25" i="10"/>
  <c r="D25" i="10"/>
  <c r="C25" i="10"/>
  <c r="B25" i="10"/>
  <c r="A25" i="10"/>
  <c r="L24" i="10"/>
  <c r="H24" i="10"/>
  <c r="G24" i="10"/>
  <c r="F24" i="10"/>
  <c r="E24" i="10"/>
  <c r="D24" i="10"/>
  <c r="C24" i="10"/>
  <c r="A24" i="10"/>
  <c r="L23" i="10"/>
  <c r="H23" i="10"/>
  <c r="G23" i="10"/>
  <c r="F23" i="10"/>
  <c r="E23" i="10"/>
  <c r="D23" i="10"/>
  <c r="C23" i="10"/>
  <c r="A23" i="10"/>
  <c r="L22" i="10"/>
  <c r="H22" i="10"/>
  <c r="G22" i="10"/>
  <c r="F22" i="10"/>
  <c r="E22" i="10"/>
  <c r="D22" i="10"/>
  <c r="C22" i="10"/>
  <c r="A22" i="10"/>
  <c r="L21" i="10"/>
  <c r="H21" i="10"/>
  <c r="G21" i="10"/>
  <c r="F21" i="10"/>
  <c r="E21" i="10"/>
  <c r="D21" i="10"/>
  <c r="C21" i="10"/>
  <c r="A21" i="10"/>
  <c r="L20" i="10"/>
  <c r="H20" i="10"/>
  <c r="G20" i="10"/>
  <c r="F20" i="10"/>
  <c r="E20" i="10"/>
  <c r="D20" i="10"/>
  <c r="C20" i="10"/>
  <c r="A20" i="10"/>
  <c r="L19" i="10"/>
  <c r="H19" i="10"/>
  <c r="G19" i="10"/>
  <c r="F19" i="10"/>
  <c r="E19" i="10"/>
  <c r="D19" i="10"/>
  <c r="C19" i="10"/>
  <c r="A19" i="10"/>
  <c r="L18" i="10"/>
  <c r="H18" i="10"/>
  <c r="G18" i="10"/>
  <c r="F18" i="10"/>
  <c r="E18" i="10"/>
  <c r="D18" i="10"/>
  <c r="C18" i="10"/>
  <c r="B18" i="10"/>
  <c r="A18" i="10"/>
  <c r="L17" i="10"/>
  <c r="H17" i="10"/>
  <c r="G17" i="10"/>
  <c r="F17" i="10"/>
  <c r="E17" i="10"/>
  <c r="D17" i="10"/>
  <c r="C17" i="10"/>
  <c r="B17" i="10"/>
  <c r="A17" i="10"/>
  <c r="L16" i="10"/>
  <c r="H16" i="10"/>
  <c r="G16" i="10"/>
  <c r="F16" i="10"/>
  <c r="E16" i="10"/>
  <c r="D16" i="10"/>
  <c r="C16" i="10"/>
  <c r="A16" i="10"/>
  <c r="L15" i="10"/>
  <c r="H15" i="10"/>
  <c r="G15" i="10"/>
  <c r="F15" i="10"/>
  <c r="E15" i="10"/>
  <c r="D15" i="10"/>
  <c r="C15" i="10"/>
  <c r="A15" i="10"/>
  <c r="L14" i="10"/>
  <c r="H14" i="10"/>
  <c r="G14" i="10"/>
  <c r="F14" i="10"/>
  <c r="E14" i="10"/>
  <c r="D14" i="10"/>
  <c r="C14" i="10"/>
  <c r="B14" i="10"/>
  <c r="A14" i="10"/>
  <c r="L13" i="10"/>
  <c r="H13" i="10"/>
  <c r="G13" i="10"/>
  <c r="F13" i="10"/>
  <c r="E13" i="10"/>
  <c r="D13" i="10"/>
  <c r="C13" i="10"/>
  <c r="B13" i="10"/>
  <c r="A13" i="10"/>
  <c r="L12" i="10"/>
  <c r="J12" i="10"/>
  <c r="I12" i="10"/>
  <c r="H12" i="10"/>
  <c r="G12" i="10"/>
  <c r="F12" i="10"/>
  <c r="E12" i="10"/>
  <c r="D12" i="10"/>
  <c r="C12" i="10"/>
  <c r="B12" i="10"/>
  <c r="A12" i="10"/>
  <c r="L11" i="10"/>
  <c r="L8" i="10" s="1"/>
  <c r="J11" i="10"/>
  <c r="I11" i="10"/>
  <c r="H11" i="10"/>
  <c r="G11" i="10"/>
  <c r="F11" i="10"/>
  <c r="E11" i="10"/>
  <c r="D11" i="10"/>
  <c r="C11" i="10"/>
  <c r="B11" i="10"/>
  <c r="A11" i="10"/>
  <c r="L10" i="10"/>
  <c r="H10" i="10"/>
  <c r="G10" i="10"/>
  <c r="F10" i="10"/>
  <c r="E10" i="10"/>
  <c r="D10" i="10"/>
  <c r="C10" i="10"/>
  <c r="B10" i="10"/>
  <c r="A10" i="10"/>
  <c r="L9" i="10"/>
  <c r="H9" i="10"/>
  <c r="G9" i="10"/>
  <c r="F9" i="10"/>
  <c r="E9" i="10"/>
  <c r="D9" i="10"/>
  <c r="C9" i="10"/>
  <c r="B9" i="10"/>
  <c r="A9" i="10"/>
  <c r="C11" i="22"/>
  <c r="A11" i="22"/>
  <c r="H1" i="22"/>
  <c r="A13" i="19"/>
  <c r="J11" i="19"/>
  <c r="I11" i="19"/>
  <c r="H11" i="19"/>
  <c r="G11" i="19"/>
  <c r="F11" i="19"/>
  <c r="E11" i="19"/>
  <c r="D11" i="19"/>
  <c r="C11" i="19"/>
  <c r="B10" i="19"/>
  <c r="E7" i="19"/>
  <c r="D7" i="19"/>
  <c r="C7" i="19"/>
  <c r="B7" i="19"/>
  <c r="F6" i="19"/>
  <c r="B6" i="19"/>
  <c r="I4" i="19"/>
  <c r="H4" i="19"/>
  <c r="G4" i="19"/>
  <c r="F4" i="19"/>
  <c r="E4" i="19"/>
  <c r="D4" i="19"/>
  <c r="C4" i="19"/>
  <c r="B4" i="19"/>
  <c r="F3" i="19"/>
  <c r="B3" i="19"/>
  <c r="C149" i="15"/>
  <c r="D143" i="15"/>
  <c r="A136" i="15"/>
  <c r="H1" i="15"/>
  <c r="U153" i="2"/>
  <c r="K151" i="15" s="1"/>
  <c r="S153" i="2"/>
  <c r="J151" i="15" s="1"/>
  <c r="Q153" i="2"/>
  <c r="I151" i="15" s="1"/>
  <c r="O153" i="2"/>
  <c r="H151" i="15" s="1"/>
  <c r="M153" i="2"/>
  <c r="G151" i="15" s="1"/>
  <c r="K153" i="2"/>
  <c r="F151" i="15" s="1"/>
  <c r="I153" i="2"/>
  <c r="E151" i="15" s="1"/>
  <c r="G153" i="2"/>
  <c r="D151" i="15" s="1"/>
  <c r="E153" i="2"/>
  <c r="C151" i="15" s="1"/>
  <c r="C153" i="2"/>
  <c r="B153" i="2"/>
  <c r="A153" i="2"/>
  <c r="A151" i="15" s="1"/>
  <c r="U152" i="2"/>
  <c r="K150" i="15" s="1"/>
  <c r="S152" i="2"/>
  <c r="J150" i="15" s="1"/>
  <c r="Q152" i="2"/>
  <c r="I150" i="15" s="1"/>
  <c r="O152" i="2"/>
  <c r="H150" i="15" s="1"/>
  <c r="M152" i="2"/>
  <c r="G150" i="15" s="1"/>
  <c r="K152" i="2"/>
  <c r="F150" i="15" s="1"/>
  <c r="I152" i="2"/>
  <c r="E150" i="15" s="1"/>
  <c r="G152" i="2"/>
  <c r="D150" i="15" s="1"/>
  <c r="E152" i="2"/>
  <c r="C150" i="15" s="1"/>
  <c r="C152" i="2"/>
  <c r="B150" i="15" s="1"/>
  <c r="B152" i="2"/>
  <c r="A152" i="2"/>
  <c r="A150" i="15" s="1"/>
  <c r="U151" i="2"/>
  <c r="K149" i="15" s="1"/>
  <c r="S151" i="2"/>
  <c r="J149" i="15" s="1"/>
  <c r="Q151" i="2"/>
  <c r="I149" i="15" s="1"/>
  <c r="O151" i="2"/>
  <c r="H149" i="15" s="1"/>
  <c r="M151" i="2"/>
  <c r="G149" i="15" s="1"/>
  <c r="K151" i="2"/>
  <c r="F149" i="15" s="1"/>
  <c r="I151" i="2"/>
  <c r="E149" i="15" s="1"/>
  <c r="G151" i="2"/>
  <c r="D149" i="15" s="1"/>
  <c r="E151" i="2"/>
  <c r="C151" i="2"/>
  <c r="B149" i="15" s="1"/>
  <c r="B151" i="2"/>
  <c r="A151" i="2"/>
  <c r="A149" i="15" s="1"/>
  <c r="U150" i="2"/>
  <c r="K148" i="15" s="1"/>
  <c r="S150" i="2"/>
  <c r="J148" i="15" s="1"/>
  <c r="Q150" i="2"/>
  <c r="I148" i="15" s="1"/>
  <c r="O150" i="2"/>
  <c r="H148" i="15" s="1"/>
  <c r="M150" i="2"/>
  <c r="G148" i="15" s="1"/>
  <c r="K150" i="2"/>
  <c r="F148" i="15" s="1"/>
  <c r="I150" i="2"/>
  <c r="E148" i="15" s="1"/>
  <c r="G150" i="2"/>
  <c r="D148" i="15" s="1"/>
  <c r="E150" i="2"/>
  <c r="C148" i="15" s="1"/>
  <c r="C150" i="2"/>
  <c r="B148" i="15" s="1"/>
  <c r="B150" i="2"/>
  <c r="A150" i="2"/>
  <c r="A148" i="15" s="1"/>
  <c r="U149" i="2"/>
  <c r="K147" i="15" s="1"/>
  <c r="S149" i="2"/>
  <c r="J147" i="15" s="1"/>
  <c r="Q149" i="2"/>
  <c r="I147" i="15" s="1"/>
  <c r="O149" i="2"/>
  <c r="H147" i="15" s="1"/>
  <c r="M149" i="2"/>
  <c r="G147" i="15" s="1"/>
  <c r="K149" i="2"/>
  <c r="F147" i="15" s="1"/>
  <c r="I149" i="2"/>
  <c r="E147" i="15" s="1"/>
  <c r="G149" i="2"/>
  <c r="D147" i="15" s="1"/>
  <c r="E149" i="2"/>
  <c r="C147" i="15" s="1"/>
  <c r="C149" i="2"/>
  <c r="B147" i="15" s="1"/>
  <c r="B149" i="2"/>
  <c r="A149" i="2"/>
  <c r="A147" i="15" s="1"/>
  <c r="U148" i="2"/>
  <c r="K146" i="15" s="1"/>
  <c r="S148" i="2"/>
  <c r="J146" i="15" s="1"/>
  <c r="Q148" i="2"/>
  <c r="I146" i="15" s="1"/>
  <c r="O148" i="2"/>
  <c r="H146" i="15" s="1"/>
  <c r="M148" i="2"/>
  <c r="G146" i="15" s="1"/>
  <c r="K148" i="2"/>
  <c r="F146" i="15" s="1"/>
  <c r="I148" i="2"/>
  <c r="E146" i="15" s="1"/>
  <c r="G148" i="2"/>
  <c r="D146" i="15" s="1"/>
  <c r="E148" i="2"/>
  <c r="C146" i="15" s="1"/>
  <c r="C148" i="2"/>
  <c r="B146" i="15" s="1"/>
  <c r="B148" i="2"/>
  <c r="A148" i="2"/>
  <c r="A146" i="15" s="1"/>
  <c r="U147" i="2"/>
  <c r="K145" i="15" s="1"/>
  <c r="S147" i="2"/>
  <c r="J145" i="15" s="1"/>
  <c r="Q147" i="2"/>
  <c r="I145" i="15" s="1"/>
  <c r="O147" i="2"/>
  <c r="H145" i="15" s="1"/>
  <c r="M147" i="2"/>
  <c r="G145" i="15" s="1"/>
  <c r="K147" i="2"/>
  <c r="F145" i="15" s="1"/>
  <c r="I147" i="2"/>
  <c r="E145" i="15" s="1"/>
  <c r="G147" i="2"/>
  <c r="D145" i="15" s="1"/>
  <c r="E147" i="2"/>
  <c r="C145" i="15" s="1"/>
  <c r="C147" i="2"/>
  <c r="B145" i="15" s="1"/>
  <c r="B147" i="2"/>
  <c r="A147" i="2"/>
  <c r="A145" i="15" s="1"/>
  <c r="U146" i="2"/>
  <c r="K144" i="15" s="1"/>
  <c r="S146" i="2"/>
  <c r="J144" i="15" s="1"/>
  <c r="Q146" i="2"/>
  <c r="I144" i="15" s="1"/>
  <c r="O146" i="2"/>
  <c r="H144" i="15" s="1"/>
  <c r="M146" i="2"/>
  <c r="G144" i="15" s="1"/>
  <c r="K146" i="2"/>
  <c r="F144" i="15" s="1"/>
  <c r="I146" i="2"/>
  <c r="E144" i="15" s="1"/>
  <c r="G146" i="2"/>
  <c r="D144" i="15" s="1"/>
  <c r="E146" i="2"/>
  <c r="C144" i="15" s="1"/>
  <c r="C146" i="2"/>
  <c r="B146" i="2"/>
  <c r="A146" i="2"/>
  <c r="A144" i="15" s="1"/>
  <c r="U145" i="2"/>
  <c r="K143" i="15" s="1"/>
  <c r="S145" i="2"/>
  <c r="J143" i="15" s="1"/>
  <c r="Q145" i="2"/>
  <c r="I143" i="15" s="1"/>
  <c r="O145" i="2"/>
  <c r="H143" i="15" s="1"/>
  <c r="M145" i="2"/>
  <c r="G143" i="15" s="1"/>
  <c r="K145" i="2"/>
  <c r="F143" i="15" s="1"/>
  <c r="I145" i="2"/>
  <c r="E143" i="15" s="1"/>
  <c r="G145" i="2"/>
  <c r="E145" i="2"/>
  <c r="C143" i="15" s="1"/>
  <c r="C145" i="2"/>
  <c r="B145" i="2"/>
  <c r="A145" i="2"/>
  <c r="A143" i="15" s="1"/>
  <c r="U144" i="2"/>
  <c r="K142" i="15" s="1"/>
  <c r="S144" i="2"/>
  <c r="J142" i="15" s="1"/>
  <c r="Q144" i="2"/>
  <c r="I142" i="15" s="1"/>
  <c r="O144" i="2"/>
  <c r="H142" i="15" s="1"/>
  <c r="M144" i="2"/>
  <c r="G142" i="15" s="1"/>
  <c r="K144" i="2"/>
  <c r="F142" i="15" s="1"/>
  <c r="I144" i="2"/>
  <c r="E142" i="15" s="1"/>
  <c r="G144" i="2"/>
  <c r="D142" i="15" s="1"/>
  <c r="E144" i="2"/>
  <c r="C142" i="15" s="1"/>
  <c r="C144" i="2"/>
  <c r="B144" i="2"/>
  <c r="A144" i="2"/>
  <c r="A142" i="15" s="1"/>
  <c r="U143" i="2"/>
  <c r="K141" i="15" s="1"/>
  <c r="S143" i="2"/>
  <c r="J141" i="15" s="1"/>
  <c r="Q143" i="2"/>
  <c r="I141" i="15" s="1"/>
  <c r="O143" i="2"/>
  <c r="H141" i="15" s="1"/>
  <c r="M143" i="2"/>
  <c r="G141" i="15" s="1"/>
  <c r="K143" i="2"/>
  <c r="F141" i="15" s="1"/>
  <c r="I143" i="2"/>
  <c r="E141" i="15" s="1"/>
  <c r="G143" i="2"/>
  <c r="D141" i="15" s="1"/>
  <c r="E143" i="2"/>
  <c r="C141" i="15" s="1"/>
  <c r="C143" i="2"/>
  <c r="B141" i="15" s="1"/>
  <c r="B143" i="2"/>
  <c r="A143" i="2"/>
  <c r="A141" i="15" s="1"/>
  <c r="U142" i="2"/>
  <c r="K140" i="15" s="1"/>
  <c r="S142" i="2"/>
  <c r="J140" i="15" s="1"/>
  <c r="Q142" i="2"/>
  <c r="I140" i="15" s="1"/>
  <c r="O142" i="2"/>
  <c r="H140" i="15" s="1"/>
  <c r="M142" i="2"/>
  <c r="G140" i="15" s="1"/>
  <c r="K142" i="2"/>
  <c r="F140" i="15" s="1"/>
  <c r="I142" i="2"/>
  <c r="E140" i="15" s="1"/>
  <c r="G142" i="2"/>
  <c r="D140" i="15" s="1"/>
  <c r="E142" i="2"/>
  <c r="C140" i="15" s="1"/>
  <c r="C142" i="2"/>
  <c r="B140" i="15" s="1"/>
  <c r="B142" i="2"/>
  <c r="A142" i="2"/>
  <c r="A140" i="15" s="1"/>
  <c r="U141" i="2"/>
  <c r="K139" i="15" s="1"/>
  <c r="S141" i="2"/>
  <c r="J139" i="15" s="1"/>
  <c r="Q141" i="2"/>
  <c r="I139" i="15" s="1"/>
  <c r="O141" i="2"/>
  <c r="H139" i="15" s="1"/>
  <c r="M141" i="2"/>
  <c r="G139" i="15" s="1"/>
  <c r="K141" i="2"/>
  <c r="F139" i="15" s="1"/>
  <c r="I141" i="2"/>
  <c r="E139" i="15" s="1"/>
  <c r="G141" i="2"/>
  <c r="D139" i="15" s="1"/>
  <c r="E141" i="2"/>
  <c r="C139" i="15" s="1"/>
  <c r="C141" i="2"/>
  <c r="B139" i="15" s="1"/>
  <c r="B141" i="2"/>
  <c r="A141" i="2"/>
  <c r="A139" i="15" s="1"/>
  <c r="U140" i="2"/>
  <c r="K138" i="15" s="1"/>
  <c r="S140" i="2"/>
  <c r="J138" i="15" s="1"/>
  <c r="Q140" i="2"/>
  <c r="I138" i="15" s="1"/>
  <c r="O140" i="2"/>
  <c r="H138" i="15" s="1"/>
  <c r="M140" i="2"/>
  <c r="G138" i="15" s="1"/>
  <c r="K140" i="2"/>
  <c r="F138" i="15" s="1"/>
  <c r="I140" i="2"/>
  <c r="E138" i="15" s="1"/>
  <c r="G140" i="2"/>
  <c r="D138" i="15" s="1"/>
  <c r="E140" i="2"/>
  <c r="C138" i="15" s="1"/>
  <c r="C140" i="2"/>
  <c r="B138" i="15" s="1"/>
  <c r="B140" i="2"/>
  <c r="A140" i="2"/>
  <c r="A138" i="15" s="1"/>
  <c r="U139" i="2"/>
  <c r="K137" i="15" s="1"/>
  <c r="S139" i="2"/>
  <c r="J137" i="15" s="1"/>
  <c r="Q139" i="2"/>
  <c r="I137" i="15" s="1"/>
  <c r="O139" i="2"/>
  <c r="H137" i="15" s="1"/>
  <c r="M139" i="2"/>
  <c r="G137" i="15" s="1"/>
  <c r="K139" i="2"/>
  <c r="F137" i="15" s="1"/>
  <c r="I139" i="2"/>
  <c r="E137" i="15" s="1"/>
  <c r="G139" i="2"/>
  <c r="D137" i="15" s="1"/>
  <c r="E139" i="2"/>
  <c r="C137" i="15" s="1"/>
  <c r="C139" i="2"/>
  <c r="B137" i="15" s="1"/>
  <c r="B139" i="2"/>
  <c r="A139" i="2"/>
  <c r="A137" i="15" s="1"/>
  <c r="U138" i="2"/>
  <c r="K136" i="15" s="1"/>
  <c r="S138" i="2"/>
  <c r="J136" i="15" s="1"/>
  <c r="Q138" i="2"/>
  <c r="I136" i="15" s="1"/>
  <c r="O138" i="2"/>
  <c r="H136" i="15" s="1"/>
  <c r="M138" i="2"/>
  <c r="G136" i="15" s="1"/>
  <c r="K138" i="2"/>
  <c r="F136" i="15" s="1"/>
  <c r="I138" i="2"/>
  <c r="E136" i="15" s="1"/>
  <c r="G138" i="2"/>
  <c r="D136" i="15" s="1"/>
  <c r="E138" i="2"/>
  <c r="C136" i="15" s="1"/>
  <c r="C138" i="2"/>
  <c r="B136" i="15" s="1"/>
  <c r="B138" i="2"/>
  <c r="A138" i="2"/>
  <c r="U137" i="2"/>
  <c r="K135" i="15" s="1"/>
  <c r="S137" i="2"/>
  <c r="J135" i="15" s="1"/>
  <c r="Q137" i="2"/>
  <c r="I135" i="15" s="1"/>
  <c r="O137" i="2"/>
  <c r="H135" i="15" s="1"/>
  <c r="M137" i="2"/>
  <c r="G135" i="15" s="1"/>
  <c r="K137" i="2"/>
  <c r="F135" i="15" s="1"/>
  <c r="I137" i="2"/>
  <c r="E135" i="15" s="1"/>
  <c r="G137" i="2"/>
  <c r="D135" i="15" s="1"/>
  <c r="E137" i="2"/>
  <c r="C135" i="15" s="1"/>
  <c r="C137" i="2"/>
  <c r="B135" i="15" s="1"/>
  <c r="B137" i="2"/>
  <c r="A137" i="2"/>
  <c r="A135" i="15" s="1"/>
  <c r="U136" i="2"/>
  <c r="K134" i="15" s="1"/>
  <c r="S136" i="2"/>
  <c r="J134" i="15" s="1"/>
  <c r="Q136" i="2"/>
  <c r="I134" i="15" s="1"/>
  <c r="O136" i="2"/>
  <c r="H134" i="15" s="1"/>
  <c r="M136" i="2"/>
  <c r="G134" i="15" s="1"/>
  <c r="K136" i="2"/>
  <c r="F134" i="15" s="1"/>
  <c r="I136" i="2"/>
  <c r="E134" i="15" s="1"/>
  <c r="G136" i="2"/>
  <c r="D134" i="15" s="1"/>
  <c r="E136" i="2"/>
  <c r="C134" i="15" s="1"/>
  <c r="C136" i="2"/>
  <c r="B134" i="15" s="1"/>
  <c r="B136" i="2"/>
  <c r="A136" i="2"/>
  <c r="A134" i="15" s="1"/>
  <c r="U135" i="2"/>
  <c r="K133" i="15" s="1"/>
  <c r="S135" i="2"/>
  <c r="J133" i="15" s="1"/>
  <c r="Q135" i="2"/>
  <c r="I133" i="15" s="1"/>
  <c r="O135" i="2"/>
  <c r="H133" i="15" s="1"/>
  <c r="M135" i="2"/>
  <c r="G133" i="15" s="1"/>
  <c r="K135" i="2"/>
  <c r="F133" i="15" s="1"/>
  <c r="I135" i="2"/>
  <c r="E133" i="15" s="1"/>
  <c r="G135" i="2"/>
  <c r="D133" i="15" s="1"/>
  <c r="E135" i="2"/>
  <c r="C133" i="15" s="1"/>
  <c r="C135" i="2"/>
  <c r="B133" i="15" s="1"/>
  <c r="B135" i="2"/>
  <c r="A135" i="2"/>
  <c r="A133" i="15" s="1"/>
  <c r="U134" i="2"/>
  <c r="K132" i="15" s="1"/>
  <c r="S134" i="2"/>
  <c r="J132" i="15" s="1"/>
  <c r="Q134" i="2"/>
  <c r="I132" i="15" s="1"/>
  <c r="O134" i="2"/>
  <c r="H132" i="15" s="1"/>
  <c r="M134" i="2"/>
  <c r="G132" i="15" s="1"/>
  <c r="K134" i="2"/>
  <c r="F132" i="15" s="1"/>
  <c r="I134" i="2"/>
  <c r="E132" i="15" s="1"/>
  <c r="G134" i="2"/>
  <c r="D132" i="15" s="1"/>
  <c r="E134" i="2"/>
  <c r="C132" i="15" s="1"/>
  <c r="C134" i="2"/>
  <c r="B132" i="15" s="1"/>
  <c r="B134" i="2"/>
  <c r="A134" i="2"/>
  <c r="A132" i="15" s="1"/>
  <c r="U133" i="2"/>
  <c r="K131" i="15" s="1"/>
  <c r="S133" i="2"/>
  <c r="J131" i="15" s="1"/>
  <c r="Q133" i="2"/>
  <c r="I131" i="15" s="1"/>
  <c r="O133" i="2"/>
  <c r="H131" i="15" s="1"/>
  <c r="M133" i="2"/>
  <c r="G131" i="15" s="1"/>
  <c r="K133" i="2"/>
  <c r="F131" i="15" s="1"/>
  <c r="I133" i="2"/>
  <c r="E131" i="15" s="1"/>
  <c r="G133" i="2"/>
  <c r="D131" i="15" s="1"/>
  <c r="E133" i="2"/>
  <c r="C131" i="15" s="1"/>
  <c r="C133" i="2"/>
  <c r="B131" i="15" s="1"/>
  <c r="B133" i="2"/>
  <c r="A133" i="2"/>
  <c r="A131" i="15" s="1"/>
  <c r="U132" i="2"/>
  <c r="K130" i="15" s="1"/>
  <c r="S132" i="2"/>
  <c r="J130" i="15" s="1"/>
  <c r="Q132" i="2"/>
  <c r="I130" i="15" s="1"/>
  <c r="O132" i="2"/>
  <c r="H130" i="15" s="1"/>
  <c r="M132" i="2"/>
  <c r="G130" i="15" s="1"/>
  <c r="K132" i="2"/>
  <c r="F130" i="15" s="1"/>
  <c r="I132" i="2"/>
  <c r="E130" i="15" s="1"/>
  <c r="G132" i="2"/>
  <c r="D130" i="15" s="1"/>
  <c r="E132" i="2"/>
  <c r="C130" i="15" s="1"/>
  <c r="C132" i="2"/>
  <c r="B130" i="15" s="1"/>
  <c r="B132" i="2"/>
  <c r="A132" i="2"/>
  <c r="A130" i="15" s="1"/>
  <c r="U131" i="2"/>
  <c r="K129" i="15" s="1"/>
  <c r="S131" i="2"/>
  <c r="J129" i="15" s="1"/>
  <c r="Q131" i="2"/>
  <c r="I129" i="15" s="1"/>
  <c r="O131" i="2"/>
  <c r="H129" i="15" s="1"/>
  <c r="M131" i="2"/>
  <c r="G129" i="15" s="1"/>
  <c r="K131" i="2"/>
  <c r="F129" i="15" s="1"/>
  <c r="I131" i="2"/>
  <c r="E129" i="15" s="1"/>
  <c r="G131" i="2"/>
  <c r="D129" i="15" s="1"/>
  <c r="E131" i="2"/>
  <c r="C129" i="15" s="1"/>
  <c r="C131" i="2"/>
  <c r="B129" i="15" s="1"/>
  <c r="B131" i="2"/>
  <c r="A131" i="2"/>
  <c r="A129" i="15" s="1"/>
  <c r="U130" i="2"/>
  <c r="K128" i="15" s="1"/>
  <c r="S130" i="2"/>
  <c r="J128" i="15" s="1"/>
  <c r="Q130" i="2"/>
  <c r="I128" i="15" s="1"/>
  <c r="O130" i="2"/>
  <c r="H128" i="15" s="1"/>
  <c r="M130" i="2"/>
  <c r="G128" i="15" s="1"/>
  <c r="K130" i="2"/>
  <c r="F128" i="15" s="1"/>
  <c r="I130" i="2"/>
  <c r="E128" i="15" s="1"/>
  <c r="G130" i="2"/>
  <c r="D128" i="15" s="1"/>
  <c r="E130" i="2"/>
  <c r="C128" i="15" s="1"/>
  <c r="C130" i="2"/>
  <c r="B128" i="15" s="1"/>
  <c r="B130" i="2"/>
  <c r="A130" i="2"/>
  <c r="A128" i="15" s="1"/>
  <c r="U129" i="2"/>
  <c r="K127" i="15" s="1"/>
  <c r="S129" i="2"/>
  <c r="J127" i="15" s="1"/>
  <c r="Q129" i="2"/>
  <c r="I127" i="15" s="1"/>
  <c r="O129" i="2"/>
  <c r="H127" i="15" s="1"/>
  <c r="M129" i="2"/>
  <c r="G127" i="15" s="1"/>
  <c r="K129" i="2"/>
  <c r="F127" i="15" s="1"/>
  <c r="I129" i="2"/>
  <c r="E127" i="15" s="1"/>
  <c r="G129" i="2"/>
  <c r="D127" i="15" s="1"/>
  <c r="E129" i="2"/>
  <c r="C127" i="15" s="1"/>
  <c r="C129" i="2"/>
  <c r="B127" i="15" s="1"/>
  <c r="B129" i="2"/>
  <c r="A129" i="2"/>
  <c r="A127" i="15" s="1"/>
  <c r="U128" i="2"/>
  <c r="K126" i="15" s="1"/>
  <c r="S128" i="2"/>
  <c r="J126" i="15" s="1"/>
  <c r="Q128" i="2"/>
  <c r="I126" i="15" s="1"/>
  <c r="O128" i="2"/>
  <c r="H126" i="15" s="1"/>
  <c r="M128" i="2"/>
  <c r="G126" i="15" s="1"/>
  <c r="K128" i="2"/>
  <c r="F126" i="15" s="1"/>
  <c r="I128" i="2"/>
  <c r="E126" i="15" s="1"/>
  <c r="G128" i="2"/>
  <c r="D126" i="15" s="1"/>
  <c r="E128" i="2"/>
  <c r="C126" i="15" s="1"/>
  <c r="C128" i="2"/>
  <c r="B126" i="15" s="1"/>
  <c r="B128" i="2"/>
  <c r="A128" i="2"/>
  <c r="A126" i="15" s="1"/>
  <c r="U127" i="2"/>
  <c r="K125" i="15" s="1"/>
  <c r="S127" i="2"/>
  <c r="J125" i="15" s="1"/>
  <c r="Q127" i="2"/>
  <c r="I125" i="15" s="1"/>
  <c r="O127" i="2"/>
  <c r="H125" i="15" s="1"/>
  <c r="M127" i="2"/>
  <c r="G125" i="15" s="1"/>
  <c r="K127" i="2"/>
  <c r="F125" i="15" s="1"/>
  <c r="I127" i="2"/>
  <c r="E125" i="15" s="1"/>
  <c r="G127" i="2"/>
  <c r="D125" i="15" s="1"/>
  <c r="E127" i="2"/>
  <c r="C125" i="15" s="1"/>
  <c r="C127" i="2"/>
  <c r="B125" i="15" s="1"/>
  <c r="B127" i="2"/>
  <c r="A127" i="2"/>
  <c r="A125" i="15" s="1"/>
  <c r="U126" i="2"/>
  <c r="K124" i="15" s="1"/>
  <c r="S126" i="2"/>
  <c r="J124" i="15" s="1"/>
  <c r="Q126" i="2"/>
  <c r="I124" i="15" s="1"/>
  <c r="O126" i="2"/>
  <c r="H124" i="15" s="1"/>
  <c r="M126" i="2"/>
  <c r="G124" i="15" s="1"/>
  <c r="K126" i="2"/>
  <c r="F124" i="15" s="1"/>
  <c r="I126" i="2"/>
  <c r="E124" i="15" s="1"/>
  <c r="G126" i="2"/>
  <c r="D124" i="15" s="1"/>
  <c r="E126" i="2"/>
  <c r="C124" i="15" s="1"/>
  <c r="C126" i="2"/>
  <c r="B124" i="15" s="1"/>
  <c r="B126" i="2"/>
  <c r="A126" i="2"/>
  <c r="A124" i="15" s="1"/>
  <c r="U125" i="2"/>
  <c r="K123" i="15" s="1"/>
  <c r="S125" i="2"/>
  <c r="J123" i="15" s="1"/>
  <c r="Q125" i="2"/>
  <c r="I123" i="15" s="1"/>
  <c r="O125" i="2"/>
  <c r="H123" i="15" s="1"/>
  <c r="M125" i="2"/>
  <c r="G123" i="15" s="1"/>
  <c r="K125" i="2"/>
  <c r="F123" i="15" s="1"/>
  <c r="I125" i="2"/>
  <c r="E123" i="15" s="1"/>
  <c r="G125" i="2"/>
  <c r="D123" i="15" s="1"/>
  <c r="E125" i="2"/>
  <c r="C123" i="15" s="1"/>
  <c r="C125" i="2"/>
  <c r="B123" i="15" s="1"/>
  <c r="B125" i="2"/>
  <c r="A125" i="2"/>
  <c r="A123" i="15" s="1"/>
  <c r="U124" i="2"/>
  <c r="K122" i="15" s="1"/>
  <c r="S124" i="2"/>
  <c r="J122" i="15" s="1"/>
  <c r="Q124" i="2"/>
  <c r="I122" i="15" s="1"/>
  <c r="O124" i="2"/>
  <c r="H122" i="15" s="1"/>
  <c r="M124" i="2"/>
  <c r="G122" i="15" s="1"/>
  <c r="K124" i="2"/>
  <c r="F122" i="15" s="1"/>
  <c r="I124" i="2"/>
  <c r="E122" i="15" s="1"/>
  <c r="G124" i="2"/>
  <c r="D122" i="15" s="1"/>
  <c r="E124" i="2"/>
  <c r="C122" i="15" s="1"/>
  <c r="C124" i="2"/>
  <c r="B122" i="15" s="1"/>
  <c r="B124" i="2"/>
  <c r="A124" i="2"/>
  <c r="A122" i="15" s="1"/>
  <c r="U123" i="2"/>
  <c r="K121" i="15" s="1"/>
  <c r="S123" i="2"/>
  <c r="J121" i="15" s="1"/>
  <c r="Q123" i="2"/>
  <c r="I121" i="15" s="1"/>
  <c r="O123" i="2"/>
  <c r="H121" i="15" s="1"/>
  <c r="M123" i="2"/>
  <c r="G121" i="15" s="1"/>
  <c r="K123" i="2"/>
  <c r="F121" i="15" s="1"/>
  <c r="I123" i="2"/>
  <c r="E121" i="15" s="1"/>
  <c r="G123" i="2"/>
  <c r="D121" i="15" s="1"/>
  <c r="E123" i="2"/>
  <c r="C121" i="15" s="1"/>
  <c r="C123" i="2"/>
  <c r="B121" i="15" s="1"/>
  <c r="B123" i="2"/>
  <c r="A123" i="2"/>
  <c r="A121" i="15" s="1"/>
  <c r="U122" i="2"/>
  <c r="K120" i="15" s="1"/>
  <c r="S122" i="2"/>
  <c r="J120" i="15" s="1"/>
  <c r="Q122" i="2"/>
  <c r="I120" i="15" s="1"/>
  <c r="O122" i="2"/>
  <c r="H120" i="15" s="1"/>
  <c r="M122" i="2"/>
  <c r="G120" i="15" s="1"/>
  <c r="K122" i="2"/>
  <c r="F120" i="15" s="1"/>
  <c r="I122" i="2"/>
  <c r="E120" i="15" s="1"/>
  <c r="G122" i="2"/>
  <c r="D120" i="15" s="1"/>
  <c r="E122" i="2"/>
  <c r="C120" i="15" s="1"/>
  <c r="C122" i="2"/>
  <c r="B120" i="15" s="1"/>
  <c r="B122" i="2"/>
  <c r="A122" i="2"/>
  <c r="A120" i="15" s="1"/>
  <c r="U121" i="2"/>
  <c r="K119" i="15" s="1"/>
  <c r="S121" i="2"/>
  <c r="J119" i="15" s="1"/>
  <c r="Q121" i="2"/>
  <c r="I119" i="15" s="1"/>
  <c r="O121" i="2"/>
  <c r="H119" i="15" s="1"/>
  <c r="M121" i="2"/>
  <c r="G119" i="15" s="1"/>
  <c r="K121" i="2"/>
  <c r="F119" i="15" s="1"/>
  <c r="I121" i="2"/>
  <c r="E119" i="15" s="1"/>
  <c r="G121" i="2"/>
  <c r="D119" i="15" s="1"/>
  <c r="E121" i="2"/>
  <c r="C119" i="15" s="1"/>
  <c r="C121" i="2"/>
  <c r="B119" i="15" s="1"/>
  <c r="B121" i="2"/>
  <c r="A121" i="2"/>
  <c r="A119" i="15" s="1"/>
  <c r="U120" i="2"/>
  <c r="K118" i="15" s="1"/>
  <c r="S120" i="2"/>
  <c r="J118" i="15" s="1"/>
  <c r="Q120" i="2"/>
  <c r="I118" i="15" s="1"/>
  <c r="O120" i="2"/>
  <c r="H118" i="15" s="1"/>
  <c r="M120" i="2"/>
  <c r="G118" i="15" s="1"/>
  <c r="K120" i="2"/>
  <c r="F118" i="15" s="1"/>
  <c r="I120" i="2"/>
  <c r="E118" i="15" s="1"/>
  <c r="G120" i="2"/>
  <c r="D118" i="15" s="1"/>
  <c r="E120" i="2"/>
  <c r="C118" i="15" s="1"/>
  <c r="C120" i="2"/>
  <c r="B118" i="15" s="1"/>
  <c r="B120" i="2"/>
  <c r="A120" i="2"/>
  <c r="A118" i="15" s="1"/>
  <c r="U119" i="2"/>
  <c r="K117" i="15" s="1"/>
  <c r="S119" i="2"/>
  <c r="J117" i="15" s="1"/>
  <c r="Q119" i="2"/>
  <c r="I117" i="15" s="1"/>
  <c r="O119" i="2"/>
  <c r="H117" i="15" s="1"/>
  <c r="M119" i="2"/>
  <c r="G117" i="15" s="1"/>
  <c r="K119" i="2"/>
  <c r="F117" i="15" s="1"/>
  <c r="I119" i="2"/>
  <c r="E117" i="15" s="1"/>
  <c r="G119" i="2"/>
  <c r="D117" i="15" s="1"/>
  <c r="E119" i="2"/>
  <c r="C117" i="15" s="1"/>
  <c r="C119" i="2"/>
  <c r="B117" i="15" s="1"/>
  <c r="B119" i="2"/>
  <c r="A119" i="2"/>
  <c r="A117" i="15" s="1"/>
  <c r="U118" i="2"/>
  <c r="K116" i="15" s="1"/>
  <c r="S118" i="2"/>
  <c r="J116" i="15" s="1"/>
  <c r="Q118" i="2"/>
  <c r="I116" i="15" s="1"/>
  <c r="O118" i="2"/>
  <c r="H116" i="15" s="1"/>
  <c r="M118" i="2"/>
  <c r="G116" i="15" s="1"/>
  <c r="K118" i="2"/>
  <c r="F116" i="15" s="1"/>
  <c r="I118" i="2"/>
  <c r="E116" i="15" s="1"/>
  <c r="G118" i="2"/>
  <c r="D116" i="15" s="1"/>
  <c r="E118" i="2"/>
  <c r="C116" i="15" s="1"/>
  <c r="C118" i="2"/>
  <c r="B116" i="15" s="1"/>
  <c r="B118" i="2"/>
  <c r="A118" i="2"/>
  <c r="A116" i="15" s="1"/>
  <c r="U117" i="2"/>
  <c r="K115" i="15" s="1"/>
  <c r="S117" i="2"/>
  <c r="J115" i="15" s="1"/>
  <c r="Q117" i="2"/>
  <c r="I115" i="15" s="1"/>
  <c r="O117" i="2"/>
  <c r="H115" i="15" s="1"/>
  <c r="M117" i="2"/>
  <c r="G115" i="15" s="1"/>
  <c r="K117" i="2"/>
  <c r="F115" i="15" s="1"/>
  <c r="I117" i="2"/>
  <c r="E115" i="15" s="1"/>
  <c r="G117" i="2"/>
  <c r="D115" i="15" s="1"/>
  <c r="E117" i="2"/>
  <c r="C115" i="15" s="1"/>
  <c r="C117" i="2"/>
  <c r="B115" i="15" s="1"/>
  <c r="B117" i="2"/>
  <c r="A117" i="2"/>
  <c r="A115" i="15" s="1"/>
  <c r="U116" i="2"/>
  <c r="K114" i="15" s="1"/>
  <c r="S116" i="2"/>
  <c r="J114" i="15" s="1"/>
  <c r="Q116" i="2"/>
  <c r="I114" i="15" s="1"/>
  <c r="O116" i="2"/>
  <c r="H114" i="15" s="1"/>
  <c r="M116" i="2"/>
  <c r="G114" i="15" s="1"/>
  <c r="K116" i="2"/>
  <c r="F114" i="15" s="1"/>
  <c r="I116" i="2"/>
  <c r="E114" i="15" s="1"/>
  <c r="G116" i="2"/>
  <c r="D114" i="15" s="1"/>
  <c r="E116" i="2"/>
  <c r="C114" i="15" s="1"/>
  <c r="C116" i="2"/>
  <c r="B114" i="15" s="1"/>
  <c r="B116" i="2"/>
  <c r="A116" i="2"/>
  <c r="A114" i="15" s="1"/>
  <c r="U115" i="2"/>
  <c r="K113" i="15" s="1"/>
  <c r="S115" i="2"/>
  <c r="J113" i="15" s="1"/>
  <c r="Q115" i="2"/>
  <c r="I113" i="15" s="1"/>
  <c r="O115" i="2"/>
  <c r="H113" i="15" s="1"/>
  <c r="M115" i="2"/>
  <c r="G113" i="15" s="1"/>
  <c r="K115" i="2"/>
  <c r="F113" i="15" s="1"/>
  <c r="I115" i="2"/>
  <c r="E113" i="15" s="1"/>
  <c r="G115" i="2"/>
  <c r="D113" i="15" s="1"/>
  <c r="E115" i="2"/>
  <c r="C113" i="15" s="1"/>
  <c r="C115" i="2"/>
  <c r="B113" i="15" s="1"/>
  <c r="B115" i="2"/>
  <c r="A115" i="2"/>
  <c r="A113" i="15" s="1"/>
  <c r="U114" i="2"/>
  <c r="K112" i="15" s="1"/>
  <c r="S114" i="2"/>
  <c r="J112" i="15" s="1"/>
  <c r="Q114" i="2"/>
  <c r="I112" i="15" s="1"/>
  <c r="O114" i="2"/>
  <c r="H112" i="15" s="1"/>
  <c r="M114" i="2"/>
  <c r="G112" i="15" s="1"/>
  <c r="K114" i="2"/>
  <c r="F112" i="15" s="1"/>
  <c r="I114" i="2"/>
  <c r="E112" i="15" s="1"/>
  <c r="G114" i="2"/>
  <c r="D112" i="15" s="1"/>
  <c r="E114" i="2"/>
  <c r="C112" i="15" s="1"/>
  <c r="C114" i="2"/>
  <c r="B112" i="15" s="1"/>
  <c r="B114" i="2"/>
  <c r="A114" i="2"/>
  <c r="A112" i="15" s="1"/>
  <c r="U113" i="2"/>
  <c r="K111" i="15" s="1"/>
  <c r="S113" i="2"/>
  <c r="J111" i="15" s="1"/>
  <c r="Q113" i="2"/>
  <c r="I111" i="15" s="1"/>
  <c r="O113" i="2"/>
  <c r="H111" i="15" s="1"/>
  <c r="M113" i="2"/>
  <c r="G111" i="15" s="1"/>
  <c r="K113" i="2"/>
  <c r="F111" i="15" s="1"/>
  <c r="I113" i="2"/>
  <c r="E111" i="15" s="1"/>
  <c r="G113" i="2"/>
  <c r="D111" i="15" s="1"/>
  <c r="E113" i="2"/>
  <c r="C111" i="15" s="1"/>
  <c r="C113" i="2"/>
  <c r="B111" i="15" s="1"/>
  <c r="B113" i="2"/>
  <c r="A113" i="2"/>
  <c r="A111" i="15" s="1"/>
  <c r="U112" i="2"/>
  <c r="K110" i="15" s="1"/>
  <c r="S112" i="2"/>
  <c r="J110" i="15" s="1"/>
  <c r="Q112" i="2"/>
  <c r="I110" i="15" s="1"/>
  <c r="O112" i="2"/>
  <c r="H110" i="15" s="1"/>
  <c r="M112" i="2"/>
  <c r="G110" i="15" s="1"/>
  <c r="K112" i="2"/>
  <c r="F110" i="15" s="1"/>
  <c r="I112" i="2"/>
  <c r="E110" i="15" s="1"/>
  <c r="G112" i="2"/>
  <c r="D110" i="15" s="1"/>
  <c r="E112" i="2"/>
  <c r="C110" i="15" s="1"/>
  <c r="C112" i="2"/>
  <c r="B110" i="15" s="1"/>
  <c r="B112" i="2"/>
  <c r="A112" i="2"/>
  <c r="A110" i="15" s="1"/>
  <c r="U111" i="2"/>
  <c r="K109" i="15" s="1"/>
  <c r="S111" i="2"/>
  <c r="J109" i="15" s="1"/>
  <c r="Q111" i="2"/>
  <c r="I109" i="15" s="1"/>
  <c r="O111" i="2"/>
  <c r="H109" i="15" s="1"/>
  <c r="M111" i="2"/>
  <c r="G109" i="15" s="1"/>
  <c r="K111" i="2"/>
  <c r="F109" i="15" s="1"/>
  <c r="I111" i="2"/>
  <c r="E109" i="15" s="1"/>
  <c r="G111" i="2"/>
  <c r="D109" i="15" s="1"/>
  <c r="E111" i="2"/>
  <c r="C109" i="15" s="1"/>
  <c r="C111" i="2"/>
  <c r="B109" i="15" s="1"/>
  <c r="B111" i="2"/>
  <c r="A111" i="2"/>
  <c r="A109" i="15" s="1"/>
  <c r="U110" i="2"/>
  <c r="K108" i="15" s="1"/>
  <c r="S110" i="2"/>
  <c r="J108" i="15" s="1"/>
  <c r="Q110" i="2"/>
  <c r="I108" i="15" s="1"/>
  <c r="O110" i="2"/>
  <c r="H108" i="15" s="1"/>
  <c r="M110" i="2"/>
  <c r="G108" i="15" s="1"/>
  <c r="K110" i="2"/>
  <c r="F108" i="15" s="1"/>
  <c r="I110" i="2"/>
  <c r="E108" i="15" s="1"/>
  <c r="G110" i="2"/>
  <c r="D108" i="15" s="1"/>
  <c r="E110" i="2"/>
  <c r="C108" i="15" s="1"/>
  <c r="C110" i="2"/>
  <c r="B108" i="15" s="1"/>
  <c r="B110" i="2"/>
  <c r="A110" i="2"/>
  <c r="A108" i="15" s="1"/>
  <c r="U109" i="2"/>
  <c r="K107" i="15" s="1"/>
  <c r="S109" i="2"/>
  <c r="J107" i="15" s="1"/>
  <c r="Q109" i="2"/>
  <c r="I107" i="15" s="1"/>
  <c r="O109" i="2"/>
  <c r="H107" i="15" s="1"/>
  <c r="M109" i="2"/>
  <c r="G107" i="15" s="1"/>
  <c r="K109" i="2"/>
  <c r="F107" i="15" s="1"/>
  <c r="I109" i="2"/>
  <c r="E107" i="15" s="1"/>
  <c r="G109" i="2"/>
  <c r="D107" i="15" s="1"/>
  <c r="E109" i="2"/>
  <c r="C107" i="15" s="1"/>
  <c r="C109" i="2"/>
  <c r="B107" i="15" s="1"/>
  <c r="B109" i="2"/>
  <c r="A109" i="2"/>
  <c r="A107" i="15" s="1"/>
  <c r="U108" i="2"/>
  <c r="K106" i="15" s="1"/>
  <c r="S108" i="2"/>
  <c r="J106" i="15" s="1"/>
  <c r="Q108" i="2"/>
  <c r="I106" i="15" s="1"/>
  <c r="O108" i="2"/>
  <c r="H106" i="15" s="1"/>
  <c r="M108" i="2"/>
  <c r="G106" i="15" s="1"/>
  <c r="K108" i="2"/>
  <c r="F106" i="15" s="1"/>
  <c r="I108" i="2"/>
  <c r="E106" i="15" s="1"/>
  <c r="G108" i="2"/>
  <c r="D106" i="15" s="1"/>
  <c r="E108" i="2"/>
  <c r="C106" i="15" s="1"/>
  <c r="C108" i="2"/>
  <c r="B106" i="15" s="1"/>
  <c r="B108" i="2"/>
  <c r="A108" i="2"/>
  <c r="A106" i="15" s="1"/>
  <c r="U107" i="2"/>
  <c r="K105" i="15" s="1"/>
  <c r="S107" i="2"/>
  <c r="J105" i="15" s="1"/>
  <c r="Q107" i="2"/>
  <c r="I105" i="15" s="1"/>
  <c r="O107" i="2"/>
  <c r="H105" i="15" s="1"/>
  <c r="M107" i="2"/>
  <c r="G105" i="15" s="1"/>
  <c r="K107" i="2"/>
  <c r="F105" i="15" s="1"/>
  <c r="I107" i="2"/>
  <c r="E105" i="15" s="1"/>
  <c r="G107" i="2"/>
  <c r="D105" i="15" s="1"/>
  <c r="E107" i="2"/>
  <c r="C105" i="15" s="1"/>
  <c r="C107" i="2"/>
  <c r="B105" i="15" s="1"/>
  <c r="B107" i="2"/>
  <c r="A107" i="2"/>
  <c r="A105" i="15" s="1"/>
  <c r="U106" i="2"/>
  <c r="K104" i="15" s="1"/>
  <c r="S106" i="2"/>
  <c r="J104" i="15" s="1"/>
  <c r="Q106" i="2"/>
  <c r="I104" i="15" s="1"/>
  <c r="O106" i="2"/>
  <c r="H104" i="15" s="1"/>
  <c r="M106" i="2"/>
  <c r="G104" i="15" s="1"/>
  <c r="K106" i="2"/>
  <c r="F104" i="15" s="1"/>
  <c r="I106" i="2"/>
  <c r="E104" i="15" s="1"/>
  <c r="G106" i="2"/>
  <c r="D104" i="15" s="1"/>
  <c r="E106" i="2"/>
  <c r="C104" i="15" s="1"/>
  <c r="C106" i="2"/>
  <c r="B104" i="15" s="1"/>
  <c r="B106" i="2"/>
  <c r="A106" i="2"/>
  <c r="A104" i="15" s="1"/>
  <c r="U105" i="2"/>
  <c r="K103" i="15" s="1"/>
  <c r="S105" i="2"/>
  <c r="J103" i="15" s="1"/>
  <c r="Q105" i="2"/>
  <c r="I103" i="15" s="1"/>
  <c r="O105" i="2"/>
  <c r="H103" i="15" s="1"/>
  <c r="M105" i="2"/>
  <c r="G103" i="15" s="1"/>
  <c r="K105" i="2"/>
  <c r="F103" i="15" s="1"/>
  <c r="I105" i="2"/>
  <c r="E103" i="15" s="1"/>
  <c r="G105" i="2"/>
  <c r="D103" i="15" s="1"/>
  <c r="E105" i="2"/>
  <c r="C103" i="15" s="1"/>
  <c r="C105" i="2"/>
  <c r="B103" i="15" s="1"/>
  <c r="B105" i="2"/>
  <c r="A105" i="2"/>
  <c r="A103" i="15" s="1"/>
  <c r="U104" i="2"/>
  <c r="K102" i="15" s="1"/>
  <c r="S104" i="2"/>
  <c r="J102" i="15" s="1"/>
  <c r="Q104" i="2"/>
  <c r="I102" i="15" s="1"/>
  <c r="O104" i="2"/>
  <c r="H102" i="15" s="1"/>
  <c r="M104" i="2"/>
  <c r="G102" i="15" s="1"/>
  <c r="K104" i="2"/>
  <c r="F102" i="15" s="1"/>
  <c r="I104" i="2"/>
  <c r="E102" i="15" s="1"/>
  <c r="G104" i="2"/>
  <c r="D102" i="15" s="1"/>
  <c r="E104" i="2"/>
  <c r="C102" i="15" s="1"/>
  <c r="C104" i="2"/>
  <c r="B102" i="15" s="1"/>
  <c r="B104" i="2"/>
  <c r="A104" i="2"/>
  <c r="A102" i="15" s="1"/>
  <c r="U103" i="2"/>
  <c r="K101" i="15" s="1"/>
  <c r="S103" i="2"/>
  <c r="J101" i="15" s="1"/>
  <c r="Q103" i="2"/>
  <c r="I101" i="15" s="1"/>
  <c r="O103" i="2"/>
  <c r="H101" i="15" s="1"/>
  <c r="M103" i="2"/>
  <c r="G101" i="15" s="1"/>
  <c r="K103" i="2"/>
  <c r="F101" i="15" s="1"/>
  <c r="I103" i="2"/>
  <c r="E101" i="15" s="1"/>
  <c r="G103" i="2"/>
  <c r="D101" i="15" s="1"/>
  <c r="E103" i="2"/>
  <c r="C101" i="15" s="1"/>
  <c r="C103" i="2"/>
  <c r="B101" i="15" s="1"/>
  <c r="B103" i="2"/>
  <c r="A103" i="2"/>
  <c r="A101" i="15" s="1"/>
  <c r="U102" i="2"/>
  <c r="K100" i="15" s="1"/>
  <c r="S102" i="2"/>
  <c r="J100" i="15" s="1"/>
  <c r="Q102" i="2"/>
  <c r="I100" i="15" s="1"/>
  <c r="O102" i="2"/>
  <c r="H100" i="15" s="1"/>
  <c r="M102" i="2"/>
  <c r="G100" i="15" s="1"/>
  <c r="K102" i="2"/>
  <c r="F100" i="15" s="1"/>
  <c r="I102" i="2"/>
  <c r="E100" i="15" s="1"/>
  <c r="G102" i="2"/>
  <c r="D100" i="15" s="1"/>
  <c r="E102" i="2"/>
  <c r="C100" i="15" s="1"/>
  <c r="C102" i="2"/>
  <c r="B100" i="15" s="1"/>
  <c r="B102" i="2"/>
  <c r="A102" i="2"/>
  <c r="A100" i="15" s="1"/>
  <c r="U101" i="2"/>
  <c r="K99" i="15" s="1"/>
  <c r="S101" i="2"/>
  <c r="J99" i="15" s="1"/>
  <c r="Q101" i="2"/>
  <c r="I99" i="15" s="1"/>
  <c r="O101" i="2"/>
  <c r="H99" i="15" s="1"/>
  <c r="M101" i="2"/>
  <c r="G99" i="15" s="1"/>
  <c r="K101" i="2"/>
  <c r="F99" i="15" s="1"/>
  <c r="I101" i="2"/>
  <c r="E99" i="15" s="1"/>
  <c r="G101" i="2"/>
  <c r="D99" i="15" s="1"/>
  <c r="E101" i="2"/>
  <c r="C99" i="15" s="1"/>
  <c r="C101" i="2"/>
  <c r="B99" i="15" s="1"/>
  <c r="B101" i="2"/>
  <c r="A101" i="2"/>
  <c r="A99" i="15" s="1"/>
  <c r="U100" i="2"/>
  <c r="K98" i="15" s="1"/>
  <c r="S100" i="2"/>
  <c r="J98" i="15" s="1"/>
  <c r="Q100" i="2"/>
  <c r="I98" i="15" s="1"/>
  <c r="O100" i="2"/>
  <c r="H98" i="15" s="1"/>
  <c r="M100" i="2"/>
  <c r="G98" i="15" s="1"/>
  <c r="K100" i="2"/>
  <c r="F98" i="15" s="1"/>
  <c r="I100" i="2"/>
  <c r="E98" i="15" s="1"/>
  <c r="G100" i="2"/>
  <c r="D98" i="15" s="1"/>
  <c r="E100" i="2"/>
  <c r="C98" i="15" s="1"/>
  <c r="C100" i="2"/>
  <c r="B98" i="15" s="1"/>
  <c r="B100" i="2"/>
  <c r="A100" i="2"/>
  <c r="A98" i="15" s="1"/>
  <c r="U99" i="2"/>
  <c r="K97" i="15" s="1"/>
  <c r="S99" i="2"/>
  <c r="J97" i="15" s="1"/>
  <c r="Q99" i="2"/>
  <c r="I97" i="15" s="1"/>
  <c r="O99" i="2"/>
  <c r="H97" i="15" s="1"/>
  <c r="M99" i="2"/>
  <c r="G97" i="15" s="1"/>
  <c r="K99" i="2"/>
  <c r="F97" i="15" s="1"/>
  <c r="I99" i="2"/>
  <c r="E97" i="15" s="1"/>
  <c r="G99" i="2"/>
  <c r="D97" i="15" s="1"/>
  <c r="E99" i="2"/>
  <c r="C97" i="15" s="1"/>
  <c r="C99" i="2"/>
  <c r="B97" i="15" s="1"/>
  <c r="B99" i="2"/>
  <c r="A99" i="2"/>
  <c r="A97" i="15" s="1"/>
  <c r="U98" i="2"/>
  <c r="K96" i="15" s="1"/>
  <c r="S98" i="2"/>
  <c r="J96" i="15" s="1"/>
  <c r="Q98" i="2"/>
  <c r="I96" i="15" s="1"/>
  <c r="O98" i="2"/>
  <c r="H96" i="15" s="1"/>
  <c r="M98" i="2"/>
  <c r="G96" i="15" s="1"/>
  <c r="K98" i="2"/>
  <c r="F96" i="15" s="1"/>
  <c r="I98" i="2"/>
  <c r="E96" i="15" s="1"/>
  <c r="G98" i="2"/>
  <c r="D96" i="15" s="1"/>
  <c r="E98" i="2"/>
  <c r="C96" i="15" s="1"/>
  <c r="C98" i="2"/>
  <c r="B96" i="15" s="1"/>
  <c r="B98" i="2"/>
  <c r="A98" i="2"/>
  <c r="A96" i="15" s="1"/>
  <c r="U97" i="2"/>
  <c r="K95" i="15" s="1"/>
  <c r="S97" i="2"/>
  <c r="J95" i="15" s="1"/>
  <c r="Q97" i="2"/>
  <c r="I95" i="15" s="1"/>
  <c r="O97" i="2"/>
  <c r="H95" i="15" s="1"/>
  <c r="M97" i="2"/>
  <c r="G95" i="15" s="1"/>
  <c r="K97" i="2"/>
  <c r="F95" i="15" s="1"/>
  <c r="I97" i="2"/>
  <c r="E95" i="15" s="1"/>
  <c r="G97" i="2"/>
  <c r="D95" i="15" s="1"/>
  <c r="E97" i="2"/>
  <c r="C95" i="15" s="1"/>
  <c r="C97" i="2"/>
  <c r="B95" i="15" s="1"/>
  <c r="B97" i="2"/>
  <c r="A97" i="2"/>
  <c r="A95" i="15" s="1"/>
  <c r="U96" i="2"/>
  <c r="K94" i="15" s="1"/>
  <c r="S96" i="2"/>
  <c r="J94" i="15" s="1"/>
  <c r="Q96" i="2"/>
  <c r="I94" i="15" s="1"/>
  <c r="O96" i="2"/>
  <c r="H94" i="15" s="1"/>
  <c r="M96" i="2"/>
  <c r="G94" i="15" s="1"/>
  <c r="K96" i="2"/>
  <c r="F94" i="15" s="1"/>
  <c r="I96" i="2"/>
  <c r="E94" i="15" s="1"/>
  <c r="G96" i="2"/>
  <c r="D94" i="15" s="1"/>
  <c r="E96" i="2"/>
  <c r="C94" i="15" s="1"/>
  <c r="C96" i="2"/>
  <c r="B94" i="15" s="1"/>
  <c r="B96" i="2"/>
  <c r="A96" i="2"/>
  <c r="A94" i="15" s="1"/>
  <c r="U95" i="2"/>
  <c r="K93" i="15" s="1"/>
  <c r="S95" i="2"/>
  <c r="J93" i="15" s="1"/>
  <c r="Q95" i="2"/>
  <c r="I93" i="15" s="1"/>
  <c r="O95" i="2"/>
  <c r="H93" i="15" s="1"/>
  <c r="M95" i="2"/>
  <c r="G93" i="15" s="1"/>
  <c r="K95" i="2"/>
  <c r="F93" i="15" s="1"/>
  <c r="I95" i="2"/>
  <c r="E93" i="15" s="1"/>
  <c r="G95" i="2"/>
  <c r="D93" i="15" s="1"/>
  <c r="E95" i="2"/>
  <c r="C93" i="15" s="1"/>
  <c r="C95" i="2"/>
  <c r="B93" i="15" s="1"/>
  <c r="B95" i="2"/>
  <c r="A95" i="2"/>
  <c r="A93" i="15" s="1"/>
  <c r="U94" i="2"/>
  <c r="K92" i="15" s="1"/>
  <c r="S94" i="2"/>
  <c r="J92" i="15" s="1"/>
  <c r="Q94" i="2"/>
  <c r="I92" i="15" s="1"/>
  <c r="O94" i="2"/>
  <c r="H92" i="15" s="1"/>
  <c r="M94" i="2"/>
  <c r="G92" i="15" s="1"/>
  <c r="K94" i="2"/>
  <c r="F92" i="15" s="1"/>
  <c r="I94" i="2"/>
  <c r="E92" i="15" s="1"/>
  <c r="G94" i="2"/>
  <c r="D92" i="15" s="1"/>
  <c r="E94" i="2"/>
  <c r="C92" i="15" s="1"/>
  <c r="C94" i="2"/>
  <c r="B94" i="2"/>
  <c r="A94" i="2"/>
  <c r="A92" i="15" s="1"/>
  <c r="U93" i="2"/>
  <c r="K91" i="15" s="1"/>
  <c r="S93" i="2"/>
  <c r="J91" i="15" s="1"/>
  <c r="Q93" i="2"/>
  <c r="I91" i="15" s="1"/>
  <c r="O93" i="2"/>
  <c r="H91" i="15" s="1"/>
  <c r="M93" i="2"/>
  <c r="G91" i="15" s="1"/>
  <c r="K93" i="2"/>
  <c r="F91" i="15" s="1"/>
  <c r="I93" i="2"/>
  <c r="E91" i="15" s="1"/>
  <c r="G93" i="2"/>
  <c r="D91" i="15" s="1"/>
  <c r="E93" i="2"/>
  <c r="C91" i="15" s="1"/>
  <c r="C93" i="2"/>
  <c r="B91" i="15" s="1"/>
  <c r="B93" i="2"/>
  <c r="A93" i="2"/>
  <c r="A91" i="15" s="1"/>
  <c r="U92" i="2"/>
  <c r="K90" i="15" s="1"/>
  <c r="S92" i="2"/>
  <c r="J90" i="15" s="1"/>
  <c r="Q92" i="2"/>
  <c r="I90" i="15" s="1"/>
  <c r="O92" i="2"/>
  <c r="H90" i="15" s="1"/>
  <c r="M92" i="2"/>
  <c r="G90" i="15" s="1"/>
  <c r="K92" i="2"/>
  <c r="F90" i="15" s="1"/>
  <c r="I92" i="2"/>
  <c r="E90" i="15" s="1"/>
  <c r="G92" i="2"/>
  <c r="D90" i="15" s="1"/>
  <c r="E92" i="2"/>
  <c r="C90" i="15" s="1"/>
  <c r="C92" i="2"/>
  <c r="B90" i="15" s="1"/>
  <c r="B92" i="2"/>
  <c r="A92" i="2"/>
  <c r="A90" i="15" s="1"/>
  <c r="U91" i="2"/>
  <c r="K89" i="15" s="1"/>
  <c r="S91" i="2"/>
  <c r="J89" i="15" s="1"/>
  <c r="Q91" i="2"/>
  <c r="I89" i="15" s="1"/>
  <c r="O91" i="2"/>
  <c r="H89" i="15" s="1"/>
  <c r="M91" i="2"/>
  <c r="G89" i="15" s="1"/>
  <c r="K91" i="2"/>
  <c r="F89" i="15" s="1"/>
  <c r="I91" i="2"/>
  <c r="E89" i="15" s="1"/>
  <c r="G91" i="2"/>
  <c r="D89" i="15" s="1"/>
  <c r="E91" i="2"/>
  <c r="C89" i="15" s="1"/>
  <c r="C91" i="2"/>
  <c r="B89" i="15" s="1"/>
  <c r="B91" i="2"/>
  <c r="A91" i="2"/>
  <c r="A89" i="15" s="1"/>
  <c r="U90" i="2"/>
  <c r="K88" i="15" s="1"/>
  <c r="S90" i="2"/>
  <c r="J88" i="15" s="1"/>
  <c r="Q90" i="2"/>
  <c r="I88" i="15" s="1"/>
  <c r="O90" i="2"/>
  <c r="H88" i="15" s="1"/>
  <c r="M90" i="2"/>
  <c r="G88" i="15" s="1"/>
  <c r="K90" i="2"/>
  <c r="F88" i="15" s="1"/>
  <c r="I90" i="2"/>
  <c r="E88" i="15" s="1"/>
  <c r="G90" i="2"/>
  <c r="D88" i="15" s="1"/>
  <c r="E90" i="2"/>
  <c r="C88" i="15" s="1"/>
  <c r="C90" i="2"/>
  <c r="B88" i="15" s="1"/>
  <c r="B90" i="2"/>
  <c r="A90" i="2"/>
  <c r="A88" i="15" s="1"/>
  <c r="U89" i="2"/>
  <c r="K87" i="15" s="1"/>
  <c r="S89" i="2"/>
  <c r="J87" i="15" s="1"/>
  <c r="Q89" i="2"/>
  <c r="I87" i="15" s="1"/>
  <c r="O89" i="2"/>
  <c r="H87" i="15" s="1"/>
  <c r="M89" i="2"/>
  <c r="G87" i="15" s="1"/>
  <c r="K89" i="2"/>
  <c r="F87" i="15" s="1"/>
  <c r="I89" i="2"/>
  <c r="E87" i="15" s="1"/>
  <c r="G89" i="2"/>
  <c r="D87" i="15" s="1"/>
  <c r="E89" i="2"/>
  <c r="C87" i="15" s="1"/>
  <c r="C89" i="2"/>
  <c r="B87" i="15" s="1"/>
  <c r="B89" i="2"/>
  <c r="A89" i="2"/>
  <c r="A87" i="15" s="1"/>
  <c r="U88" i="2"/>
  <c r="K86" i="15" s="1"/>
  <c r="S88" i="2"/>
  <c r="J86" i="15" s="1"/>
  <c r="Q88" i="2"/>
  <c r="I86" i="15" s="1"/>
  <c r="O88" i="2"/>
  <c r="H86" i="15" s="1"/>
  <c r="M88" i="2"/>
  <c r="G86" i="15" s="1"/>
  <c r="K88" i="2"/>
  <c r="F86" i="15" s="1"/>
  <c r="I88" i="2"/>
  <c r="E86" i="15" s="1"/>
  <c r="G88" i="2"/>
  <c r="D86" i="15" s="1"/>
  <c r="E88" i="2"/>
  <c r="C86" i="15" s="1"/>
  <c r="C88" i="2"/>
  <c r="B86" i="15" s="1"/>
  <c r="B88" i="2"/>
  <c r="A88" i="2"/>
  <c r="A86" i="15" s="1"/>
  <c r="U87" i="2"/>
  <c r="K85" i="15" s="1"/>
  <c r="S87" i="2"/>
  <c r="J85" i="15" s="1"/>
  <c r="Q87" i="2"/>
  <c r="I85" i="15" s="1"/>
  <c r="O87" i="2"/>
  <c r="H85" i="15" s="1"/>
  <c r="M87" i="2"/>
  <c r="G85" i="15" s="1"/>
  <c r="K87" i="2"/>
  <c r="F85" i="15" s="1"/>
  <c r="I87" i="2"/>
  <c r="E85" i="15" s="1"/>
  <c r="G87" i="2"/>
  <c r="D85" i="15" s="1"/>
  <c r="E87" i="2"/>
  <c r="C85" i="15" s="1"/>
  <c r="C87" i="2"/>
  <c r="B85" i="15" s="1"/>
  <c r="B87" i="2"/>
  <c r="A87" i="2"/>
  <c r="A85" i="15" s="1"/>
  <c r="U86" i="2"/>
  <c r="K84" i="15" s="1"/>
  <c r="S86" i="2"/>
  <c r="J84" i="15" s="1"/>
  <c r="Q86" i="2"/>
  <c r="I84" i="15" s="1"/>
  <c r="O86" i="2"/>
  <c r="H84" i="15" s="1"/>
  <c r="M86" i="2"/>
  <c r="G84" i="15" s="1"/>
  <c r="K86" i="2"/>
  <c r="F84" i="15" s="1"/>
  <c r="I86" i="2"/>
  <c r="E84" i="15" s="1"/>
  <c r="G86" i="2"/>
  <c r="D84" i="15" s="1"/>
  <c r="E86" i="2"/>
  <c r="C84" i="15" s="1"/>
  <c r="C86" i="2"/>
  <c r="B86" i="2"/>
  <c r="A86" i="2"/>
  <c r="A84" i="15" s="1"/>
  <c r="U85" i="2"/>
  <c r="K83" i="15" s="1"/>
  <c r="S85" i="2"/>
  <c r="J83" i="15" s="1"/>
  <c r="Q85" i="2"/>
  <c r="I83" i="15" s="1"/>
  <c r="O85" i="2"/>
  <c r="H83" i="15" s="1"/>
  <c r="M85" i="2"/>
  <c r="G83" i="15" s="1"/>
  <c r="K85" i="2"/>
  <c r="F83" i="15" s="1"/>
  <c r="I85" i="2"/>
  <c r="E83" i="15" s="1"/>
  <c r="G85" i="2"/>
  <c r="D83" i="15" s="1"/>
  <c r="E85" i="2"/>
  <c r="C83" i="15" s="1"/>
  <c r="C85" i="2"/>
  <c r="B83" i="15" s="1"/>
  <c r="B85" i="2"/>
  <c r="A85" i="2"/>
  <c r="A83" i="15" s="1"/>
  <c r="U84" i="2"/>
  <c r="K82" i="15" s="1"/>
  <c r="S84" i="2"/>
  <c r="J82" i="15" s="1"/>
  <c r="Q84" i="2"/>
  <c r="I82" i="15" s="1"/>
  <c r="O84" i="2"/>
  <c r="H82" i="15" s="1"/>
  <c r="M84" i="2"/>
  <c r="G82" i="15" s="1"/>
  <c r="K84" i="2"/>
  <c r="F82" i="15" s="1"/>
  <c r="I84" i="2"/>
  <c r="E82" i="15" s="1"/>
  <c r="G84" i="2"/>
  <c r="D82" i="15" s="1"/>
  <c r="E84" i="2"/>
  <c r="C82" i="15" s="1"/>
  <c r="C84" i="2"/>
  <c r="B82" i="15" s="1"/>
  <c r="B84" i="2"/>
  <c r="A84" i="2"/>
  <c r="A82" i="15" s="1"/>
  <c r="U83" i="2"/>
  <c r="K81" i="15" s="1"/>
  <c r="S83" i="2"/>
  <c r="J81" i="15" s="1"/>
  <c r="Q83" i="2"/>
  <c r="I81" i="15" s="1"/>
  <c r="O83" i="2"/>
  <c r="H81" i="15" s="1"/>
  <c r="M83" i="2"/>
  <c r="G81" i="15" s="1"/>
  <c r="K83" i="2"/>
  <c r="F81" i="15" s="1"/>
  <c r="I83" i="2"/>
  <c r="E81" i="15" s="1"/>
  <c r="G83" i="2"/>
  <c r="D81" i="15" s="1"/>
  <c r="E83" i="2"/>
  <c r="C81" i="15" s="1"/>
  <c r="C83" i="2"/>
  <c r="B81" i="15" s="1"/>
  <c r="B83" i="2"/>
  <c r="A83" i="2"/>
  <c r="A81" i="15" s="1"/>
  <c r="U82" i="2"/>
  <c r="K80" i="15" s="1"/>
  <c r="S82" i="2"/>
  <c r="J80" i="15" s="1"/>
  <c r="Q82" i="2"/>
  <c r="I80" i="15" s="1"/>
  <c r="O82" i="2"/>
  <c r="H80" i="15" s="1"/>
  <c r="M82" i="2"/>
  <c r="G80" i="15" s="1"/>
  <c r="K82" i="2"/>
  <c r="F80" i="15" s="1"/>
  <c r="I82" i="2"/>
  <c r="E80" i="15" s="1"/>
  <c r="G82" i="2"/>
  <c r="D80" i="15" s="1"/>
  <c r="E82" i="2"/>
  <c r="C80" i="15" s="1"/>
  <c r="C82" i="2"/>
  <c r="B82" i="2"/>
  <c r="A82" i="2"/>
  <c r="A80" i="15" s="1"/>
  <c r="U81" i="2"/>
  <c r="K79" i="15" s="1"/>
  <c r="S81" i="2"/>
  <c r="J79" i="15" s="1"/>
  <c r="Q81" i="2"/>
  <c r="I79" i="15" s="1"/>
  <c r="O81" i="2"/>
  <c r="H79" i="15" s="1"/>
  <c r="M81" i="2"/>
  <c r="G79" i="15" s="1"/>
  <c r="K81" i="2"/>
  <c r="F79" i="15" s="1"/>
  <c r="I81" i="2"/>
  <c r="E79" i="15" s="1"/>
  <c r="G81" i="2"/>
  <c r="D79" i="15" s="1"/>
  <c r="E81" i="2"/>
  <c r="C79" i="15" s="1"/>
  <c r="C81" i="2"/>
  <c r="B79" i="15" s="1"/>
  <c r="B81" i="2"/>
  <c r="A81" i="2"/>
  <c r="A79" i="15" s="1"/>
  <c r="U80" i="2"/>
  <c r="K78" i="15" s="1"/>
  <c r="S80" i="2"/>
  <c r="J78" i="15" s="1"/>
  <c r="Q80" i="2"/>
  <c r="I78" i="15" s="1"/>
  <c r="O80" i="2"/>
  <c r="H78" i="15" s="1"/>
  <c r="M80" i="2"/>
  <c r="G78" i="15" s="1"/>
  <c r="K80" i="2"/>
  <c r="F78" i="15" s="1"/>
  <c r="I80" i="2"/>
  <c r="E78" i="15" s="1"/>
  <c r="G80" i="2"/>
  <c r="D78" i="15" s="1"/>
  <c r="E80" i="2"/>
  <c r="C78" i="15" s="1"/>
  <c r="C80" i="2"/>
  <c r="B78" i="15" s="1"/>
  <c r="B80" i="2"/>
  <c r="A80" i="2"/>
  <c r="A78" i="15" s="1"/>
  <c r="U79" i="2"/>
  <c r="K77" i="15" s="1"/>
  <c r="S79" i="2"/>
  <c r="J77" i="15" s="1"/>
  <c r="Q79" i="2"/>
  <c r="I77" i="15" s="1"/>
  <c r="O79" i="2"/>
  <c r="H77" i="15" s="1"/>
  <c r="M79" i="2"/>
  <c r="G77" i="15" s="1"/>
  <c r="K79" i="2"/>
  <c r="F77" i="15" s="1"/>
  <c r="I79" i="2"/>
  <c r="E77" i="15" s="1"/>
  <c r="G79" i="2"/>
  <c r="D77" i="15" s="1"/>
  <c r="E79" i="2"/>
  <c r="C77" i="15" s="1"/>
  <c r="C79" i="2"/>
  <c r="B77" i="15" s="1"/>
  <c r="B79" i="2"/>
  <c r="A79" i="2"/>
  <c r="A77" i="15" s="1"/>
  <c r="U78" i="2"/>
  <c r="K76" i="15" s="1"/>
  <c r="S78" i="2"/>
  <c r="J76" i="15" s="1"/>
  <c r="Q78" i="2"/>
  <c r="I76" i="15" s="1"/>
  <c r="O78" i="2"/>
  <c r="H76" i="15" s="1"/>
  <c r="M78" i="2"/>
  <c r="G76" i="15" s="1"/>
  <c r="K78" i="2"/>
  <c r="F76" i="15" s="1"/>
  <c r="I78" i="2"/>
  <c r="E76" i="15" s="1"/>
  <c r="G78" i="2"/>
  <c r="D76" i="15" s="1"/>
  <c r="E78" i="2"/>
  <c r="C76" i="15" s="1"/>
  <c r="C78" i="2"/>
  <c r="B78" i="2"/>
  <c r="A78" i="2"/>
  <c r="A76" i="15" s="1"/>
  <c r="U77" i="2"/>
  <c r="K75" i="15" s="1"/>
  <c r="S77" i="2"/>
  <c r="J75" i="15" s="1"/>
  <c r="Q77" i="2"/>
  <c r="I75" i="15" s="1"/>
  <c r="O77" i="2"/>
  <c r="H75" i="15" s="1"/>
  <c r="M77" i="2"/>
  <c r="G75" i="15" s="1"/>
  <c r="K77" i="2"/>
  <c r="F75" i="15" s="1"/>
  <c r="I77" i="2"/>
  <c r="E75" i="15" s="1"/>
  <c r="G77" i="2"/>
  <c r="D75" i="15" s="1"/>
  <c r="E77" i="2"/>
  <c r="C75" i="15" s="1"/>
  <c r="C77" i="2"/>
  <c r="B75" i="15" s="1"/>
  <c r="B77" i="2"/>
  <c r="A77" i="2"/>
  <c r="A75" i="15" s="1"/>
  <c r="U76" i="2"/>
  <c r="K74" i="15" s="1"/>
  <c r="S76" i="2"/>
  <c r="J74" i="15" s="1"/>
  <c r="Q76" i="2"/>
  <c r="I74" i="15" s="1"/>
  <c r="O76" i="2"/>
  <c r="H74" i="15" s="1"/>
  <c r="M76" i="2"/>
  <c r="G74" i="15" s="1"/>
  <c r="K76" i="2"/>
  <c r="F74" i="15" s="1"/>
  <c r="I76" i="2"/>
  <c r="E74" i="15" s="1"/>
  <c r="G76" i="2"/>
  <c r="D74" i="15" s="1"/>
  <c r="E76" i="2"/>
  <c r="C74" i="15" s="1"/>
  <c r="C76" i="2"/>
  <c r="B74" i="15" s="1"/>
  <c r="B76" i="2"/>
  <c r="A76" i="2"/>
  <c r="A74" i="15" s="1"/>
  <c r="U75" i="2"/>
  <c r="K73" i="15" s="1"/>
  <c r="S75" i="2"/>
  <c r="J73" i="15" s="1"/>
  <c r="Q75" i="2"/>
  <c r="I73" i="15" s="1"/>
  <c r="O75" i="2"/>
  <c r="H73" i="15" s="1"/>
  <c r="M75" i="2"/>
  <c r="G73" i="15" s="1"/>
  <c r="K75" i="2"/>
  <c r="F73" i="15" s="1"/>
  <c r="I75" i="2"/>
  <c r="E73" i="15" s="1"/>
  <c r="G75" i="2"/>
  <c r="D73" i="15" s="1"/>
  <c r="E75" i="2"/>
  <c r="C73" i="15" s="1"/>
  <c r="C75" i="2"/>
  <c r="B73" i="15" s="1"/>
  <c r="B75" i="2"/>
  <c r="A75" i="2"/>
  <c r="A73" i="15" s="1"/>
  <c r="U74" i="2"/>
  <c r="K72" i="15" s="1"/>
  <c r="S74" i="2"/>
  <c r="J72" i="15" s="1"/>
  <c r="Q74" i="2"/>
  <c r="I72" i="15" s="1"/>
  <c r="O74" i="2"/>
  <c r="H72" i="15" s="1"/>
  <c r="M74" i="2"/>
  <c r="G72" i="15" s="1"/>
  <c r="K74" i="2"/>
  <c r="F72" i="15" s="1"/>
  <c r="I74" i="2"/>
  <c r="E72" i="15" s="1"/>
  <c r="G74" i="2"/>
  <c r="D72" i="15" s="1"/>
  <c r="E74" i="2"/>
  <c r="C72" i="15" s="1"/>
  <c r="C74" i="2"/>
  <c r="B74" i="2"/>
  <c r="A74" i="2"/>
  <c r="A72" i="15" s="1"/>
  <c r="U73" i="2"/>
  <c r="K71" i="15" s="1"/>
  <c r="S73" i="2"/>
  <c r="J71" i="15" s="1"/>
  <c r="Q73" i="2"/>
  <c r="I71" i="15" s="1"/>
  <c r="O73" i="2"/>
  <c r="H71" i="15" s="1"/>
  <c r="M73" i="2"/>
  <c r="G71" i="15" s="1"/>
  <c r="K73" i="2"/>
  <c r="F71" i="15" s="1"/>
  <c r="I73" i="2"/>
  <c r="E71" i="15" s="1"/>
  <c r="G73" i="2"/>
  <c r="D71" i="15" s="1"/>
  <c r="E73" i="2"/>
  <c r="C71" i="15" s="1"/>
  <c r="C73" i="2"/>
  <c r="B71" i="15" s="1"/>
  <c r="B73" i="2"/>
  <c r="A73" i="2"/>
  <c r="A71" i="15" s="1"/>
  <c r="U72" i="2"/>
  <c r="K70" i="15" s="1"/>
  <c r="S72" i="2"/>
  <c r="J70" i="15" s="1"/>
  <c r="Q72" i="2"/>
  <c r="I70" i="15" s="1"/>
  <c r="O72" i="2"/>
  <c r="H70" i="15" s="1"/>
  <c r="M72" i="2"/>
  <c r="G70" i="15" s="1"/>
  <c r="K72" i="2"/>
  <c r="F70" i="15" s="1"/>
  <c r="I72" i="2"/>
  <c r="E70" i="15" s="1"/>
  <c r="G72" i="2"/>
  <c r="D70" i="15" s="1"/>
  <c r="E72" i="2"/>
  <c r="C70" i="15" s="1"/>
  <c r="C72" i="2"/>
  <c r="B70" i="15" s="1"/>
  <c r="B72" i="2"/>
  <c r="A72" i="2"/>
  <c r="A70" i="15" s="1"/>
  <c r="U71" i="2"/>
  <c r="K69" i="15" s="1"/>
  <c r="S71" i="2"/>
  <c r="J69" i="15" s="1"/>
  <c r="Q71" i="2"/>
  <c r="I69" i="15" s="1"/>
  <c r="O71" i="2"/>
  <c r="H69" i="15" s="1"/>
  <c r="M71" i="2"/>
  <c r="G69" i="15" s="1"/>
  <c r="K71" i="2"/>
  <c r="F69" i="15" s="1"/>
  <c r="I71" i="2"/>
  <c r="E69" i="15" s="1"/>
  <c r="G71" i="2"/>
  <c r="D69" i="15" s="1"/>
  <c r="E71" i="2"/>
  <c r="C69" i="15" s="1"/>
  <c r="C71" i="2"/>
  <c r="B71" i="2"/>
  <c r="A71" i="2"/>
  <c r="A69" i="15" s="1"/>
  <c r="U70" i="2"/>
  <c r="K68" i="15" s="1"/>
  <c r="S70" i="2"/>
  <c r="J68" i="15" s="1"/>
  <c r="Q70" i="2"/>
  <c r="I68" i="15" s="1"/>
  <c r="O70" i="2"/>
  <c r="H68" i="15" s="1"/>
  <c r="M70" i="2"/>
  <c r="G68" i="15" s="1"/>
  <c r="K70" i="2"/>
  <c r="F68" i="15" s="1"/>
  <c r="I70" i="2"/>
  <c r="E68" i="15" s="1"/>
  <c r="G70" i="2"/>
  <c r="D68" i="15" s="1"/>
  <c r="E70" i="2"/>
  <c r="C68" i="15" s="1"/>
  <c r="C70" i="2"/>
  <c r="B70" i="2"/>
  <c r="A70" i="2"/>
  <c r="A68" i="15" s="1"/>
  <c r="U69" i="2"/>
  <c r="K67" i="15" s="1"/>
  <c r="S69" i="2"/>
  <c r="J67" i="15" s="1"/>
  <c r="Q69" i="2"/>
  <c r="I67" i="15" s="1"/>
  <c r="O69" i="2"/>
  <c r="H67" i="15" s="1"/>
  <c r="M69" i="2"/>
  <c r="G67" i="15" s="1"/>
  <c r="K69" i="2"/>
  <c r="F67" i="15" s="1"/>
  <c r="I69" i="2"/>
  <c r="E67" i="15" s="1"/>
  <c r="G69" i="2"/>
  <c r="D67" i="15" s="1"/>
  <c r="E69" i="2"/>
  <c r="C67" i="15" s="1"/>
  <c r="C69" i="2"/>
  <c r="B67" i="15" s="1"/>
  <c r="B69" i="2"/>
  <c r="A69" i="2"/>
  <c r="A67" i="15" s="1"/>
  <c r="U68" i="2"/>
  <c r="K66" i="15" s="1"/>
  <c r="S68" i="2"/>
  <c r="J66" i="15" s="1"/>
  <c r="Q68" i="2"/>
  <c r="I66" i="15" s="1"/>
  <c r="O68" i="2"/>
  <c r="H66" i="15" s="1"/>
  <c r="M68" i="2"/>
  <c r="G66" i="15" s="1"/>
  <c r="K68" i="2"/>
  <c r="F66" i="15" s="1"/>
  <c r="I68" i="2"/>
  <c r="E66" i="15" s="1"/>
  <c r="G68" i="2"/>
  <c r="D66" i="15" s="1"/>
  <c r="E68" i="2"/>
  <c r="C66" i="15" s="1"/>
  <c r="C68" i="2"/>
  <c r="B66" i="15" s="1"/>
  <c r="B68" i="2"/>
  <c r="A68" i="2"/>
  <c r="A66" i="15" s="1"/>
  <c r="U67" i="2"/>
  <c r="K65" i="15" s="1"/>
  <c r="S67" i="2"/>
  <c r="J65" i="15" s="1"/>
  <c r="Q67" i="2"/>
  <c r="I65" i="15" s="1"/>
  <c r="O67" i="2"/>
  <c r="H65" i="15" s="1"/>
  <c r="M67" i="2"/>
  <c r="G65" i="15" s="1"/>
  <c r="K67" i="2"/>
  <c r="F65" i="15" s="1"/>
  <c r="I67" i="2"/>
  <c r="E65" i="15" s="1"/>
  <c r="G67" i="2"/>
  <c r="D65" i="15" s="1"/>
  <c r="E67" i="2"/>
  <c r="C65" i="15" s="1"/>
  <c r="C67" i="2"/>
  <c r="B65" i="15" s="1"/>
  <c r="B67" i="2"/>
  <c r="A67" i="2"/>
  <c r="A65" i="15" s="1"/>
  <c r="U66" i="2"/>
  <c r="K64" i="15" s="1"/>
  <c r="S66" i="2"/>
  <c r="J64" i="15" s="1"/>
  <c r="Q66" i="2"/>
  <c r="I64" i="15" s="1"/>
  <c r="O66" i="2"/>
  <c r="H64" i="15" s="1"/>
  <c r="M66" i="2"/>
  <c r="G64" i="15" s="1"/>
  <c r="K66" i="2"/>
  <c r="F64" i="15" s="1"/>
  <c r="I66" i="2"/>
  <c r="E64" i="15" s="1"/>
  <c r="G66" i="2"/>
  <c r="D64" i="15" s="1"/>
  <c r="E66" i="2"/>
  <c r="C64" i="15" s="1"/>
  <c r="C66" i="2"/>
  <c r="B66" i="2"/>
  <c r="A66" i="2"/>
  <c r="A64" i="15" s="1"/>
  <c r="U65" i="2"/>
  <c r="K63" i="15" s="1"/>
  <c r="S65" i="2"/>
  <c r="J63" i="15" s="1"/>
  <c r="Q65" i="2"/>
  <c r="I63" i="15" s="1"/>
  <c r="O65" i="2"/>
  <c r="H63" i="15" s="1"/>
  <c r="M65" i="2"/>
  <c r="G63" i="15" s="1"/>
  <c r="K65" i="2"/>
  <c r="F63" i="15" s="1"/>
  <c r="I65" i="2"/>
  <c r="E63" i="15" s="1"/>
  <c r="G65" i="2"/>
  <c r="D63" i="15" s="1"/>
  <c r="E65" i="2"/>
  <c r="C63" i="15" s="1"/>
  <c r="C65" i="2"/>
  <c r="B63" i="15" s="1"/>
  <c r="B65" i="2"/>
  <c r="A65" i="2"/>
  <c r="A63" i="15" s="1"/>
  <c r="U64" i="2"/>
  <c r="K62" i="15" s="1"/>
  <c r="S64" i="2"/>
  <c r="J62" i="15" s="1"/>
  <c r="Q64" i="2"/>
  <c r="I62" i="15" s="1"/>
  <c r="O64" i="2"/>
  <c r="H62" i="15" s="1"/>
  <c r="M64" i="2"/>
  <c r="G62" i="15" s="1"/>
  <c r="K64" i="2"/>
  <c r="F62" i="15" s="1"/>
  <c r="I64" i="2"/>
  <c r="E62" i="15" s="1"/>
  <c r="G64" i="2"/>
  <c r="D62" i="15" s="1"/>
  <c r="E64" i="2"/>
  <c r="C62" i="15" s="1"/>
  <c r="C64" i="2"/>
  <c r="B62" i="15" s="1"/>
  <c r="B64" i="2"/>
  <c r="A64" i="2"/>
  <c r="A62" i="15" s="1"/>
  <c r="U63" i="2"/>
  <c r="K61" i="15" s="1"/>
  <c r="S63" i="2"/>
  <c r="J61" i="15" s="1"/>
  <c r="Q63" i="2"/>
  <c r="I61" i="15" s="1"/>
  <c r="O63" i="2"/>
  <c r="H61" i="15" s="1"/>
  <c r="M63" i="2"/>
  <c r="G61" i="15" s="1"/>
  <c r="K63" i="2"/>
  <c r="F61" i="15" s="1"/>
  <c r="I63" i="2"/>
  <c r="E61" i="15" s="1"/>
  <c r="G63" i="2"/>
  <c r="D61" i="15" s="1"/>
  <c r="E63" i="2"/>
  <c r="C61" i="15" s="1"/>
  <c r="C63" i="2"/>
  <c r="B63" i="2"/>
  <c r="A63" i="2"/>
  <c r="A61" i="15" s="1"/>
  <c r="U62" i="2"/>
  <c r="K60" i="15" s="1"/>
  <c r="S62" i="2"/>
  <c r="J60" i="15" s="1"/>
  <c r="Q62" i="2"/>
  <c r="I60" i="15" s="1"/>
  <c r="O62" i="2"/>
  <c r="H60" i="15" s="1"/>
  <c r="M62" i="2"/>
  <c r="G60" i="15" s="1"/>
  <c r="K62" i="2"/>
  <c r="F60" i="15" s="1"/>
  <c r="I62" i="2"/>
  <c r="E60" i="15" s="1"/>
  <c r="G62" i="2"/>
  <c r="D60" i="15" s="1"/>
  <c r="E62" i="2"/>
  <c r="C60" i="15" s="1"/>
  <c r="C62" i="2"/>
  <c r="B62" i="2"/>
  <c r="A62" i="2"/>
  <c r="A60" i="15" s="1"/>
  <c r="U61" i="2"/>
  <c r="K59" i="15" s="1"/>
  <c r="S61" i="2"/>
  <c r="J59" i="15" s="1"/>
  <c r="Q61" i="2"/>
  <c r="I59" i="15" s="1"/>
  <c r="O61" i="2"/>
  <c r="H59" i="15" s="1"/>
  <c r="M61" i="2"/>
  <c r="G59" i="15" s="1"/>
  <c r="K61" i="2"/>
  <c r="F59" i="15" s="1"/>
  <c r="I61" i="2"/>
  <c r="E59" i="15" s="1"/>
  <c r="G61" i="2"/>
  <c r="D59" i="15" s="1"/>
  <c r="E61" i="2"/>
  <c r="C59" i="15" s="1"/>
  <c r="C61" i="2"/>
  <c r="B59" i="15" s="1"/>
  <c r="B61" i="2"/>
  <c r="A61" i="2"/>
  <c r="A59" i="15" s="1"/>
  <c r="U60" i="2"/>
  <c r="K58" i="15" s="1"/>
  <c r="S60" i="2"/>
  <c r="J58" i="15" s="1"/>
  <c r="Q60" i="2"/>
  <c r="I58" i="15" s="1"/>
  <c r="O60" i="2"/>
  <c r="H58" i="15" s="1"/>
  <c r="M60" i="2"/>
  <c r="G58" i="15" s="1"/>
  <c r="K60" i="2"/>
  <c r="F58" i="15" s="1"/>
  <c r="I60" i="2"/>
  <c r="E58" i="15" s="1"/>
  <c r="G60" i="2"/>
  <c r="D58" i="15" s="1"/>
  <c r="E60" i="2"/>
  <c r="C58" i="15" s="1"/>
  <c r="C60" i="2"/>
  <c r="B58" i="15" s="1"/>
  <c r="B60" i="2"/>
  <c r="A60" i="2"/>
  <c r="A58" i="15" s="1"/>
  <c r="U59" i="2"/>
  <c r="K57" i="15" s="1"/>
  <c r="S59" i="2"/>
  <c r="J57" i="15" s="1"/>
  <c r="Q59" i="2"/>
  <c r="I57" i="15" s="1"/>
  <c r="O59" i="2"/>
  <c r="H57" i="15" s="1"/>
  <c r="M59" i="2"/>
  <c r="G57" i="15" s="1"/>
  <c r="K59" i="2"/>
  <c r="F57" i="15" s="1"/>
  <c r="I59" i="2"/>
  <c r="E57" i="15" s="1"/>
  <c r="G59" i="2"/>
  <c r="D57" i="15" s="1"/>
  <c r="E59" i="2"/>
  <c r="C57" i="15" s="1"/>
  <c r="C59" i="2"/>
  <c r="B59" i="2"/>
  <c r="A59" i="2"/>
  <c r="A57" i="15" s="1"/>
  <c r="U58" i="2"/>
  <c r="K56" i="15" s="1"/>
  <c r="S58" i="2"/>
  <c r="J56" i="15" s="1"/>
  <c r="Q58" i="2"/>
  <c r="I56" i="15" s="1"/>
  <c r="O58" i="2"/>
  <c r="H56" i="15" s="1"/>
  <c r="M58" i="2"/>
  <c r="G56" i="15" s="1"/>
  <c r="K58" i="2"/>
  <c r="F56" i="15" s="1"/>
  <c r="I58" i="2"/>
  <c r="E56" i="15" s="1"/>
  <c r="G58" i="2"/>
  <c r="D56" i="15" s="1"/>
  <c r="E58" i="2"/>
  <c r="C56" i="15" s="1"/>
  <c r="C58" i="2"/>
  <c r="B58" i="2"/>
  <c r="A58" i="2"/>
  <c r="A56" i="15" s="1"/>
  <c r="U57" i="2"/>
  <c r="K55" i="15" s="1"/>
  <c r="S57" i="2"/>
  <c r="J55" i="15" s="1"/>
  <c r="Q57" i="2"/>
  <c r="I55" i="15" s="1"/>
  <c r="O57" i="2"/>
  <c r="H55" i="15" s="1"/>
  <c r="M57" i="2"/>
  <c r="G55" i="15" s="1"/>
  <c r="K57" i="2"/>
  <c r="F55" i="15" s="1"/>
  <c r="I57" i="2"/>
  <c r="E55" i="15" s="1"/>
  <c r="G57" i="2"/>
  <c r="D55" i="15" s="1"/>
  <c r="E57" i="2"/>
  <c r="C55" i="15" s="1"/>
  <c r="C57" i="2"/>
  <c r="B55" i="15" s="1"/>
  <c r="B57" i="2"/>
  <c r="A57" i="2"/>
  <c r="A55" i="15" s="1"/>
  <c r="U56" i="2"/>
  <c r="K54" i="15" s="1"/>
  <c r="S56" i="2"/>
  <c r="J54" i="15" s="1"/>
  <c r="Q56" i="2"/>
  <c r="I54" i="15" s="1"/>
  <c r="O56" i="2"/>
  <c r="H54" i="15" s="1"/>
  <c r="M56" i="2"/>
  <c r="G54" i="15" s="1"/>
  <c r="K56" i="2"/>
  <c r="F54" i="15" s="1"/>
  <c r="I56" i="2"/>
  <c r="E54" i="15" s="1"/>
  <c r="G56" i="2"/>
  <c r="D54" i="15" s="1"/>
  <c r="E56" i="2"/>
  <c r="C54" i="15" s="1"/>
  <c r="C56" i="2"/>
  <c r="B54" i="15" s="1"/>
  <c r="B56" i="2"/>
  <c r="A56" i="2"/>
  <c r="A54" i="15" s="1"/>
  <c r="U55" i="2"/>
  <c r="K53" i="15" s="1"/>
  <c r="S55" i="2"/>
  <c r="J53" i="15" s="1"/>
  <c r="Q55" i="2"/>
  <c r="I53" i="15" s="1"/>
  <c r="O55" i="2"/>
  <c r="H53" i="15" s="1"/>
  <c r="M55" i="2"/>
  <c r="G53" i="15" s="1"/>
  <c r="K55" i="2"/>
  <c r="F53" i="15" s="1"/>
  <c r="I55" i="2"/>
  <c r="E53" i="15" s="1"/>
  <c r="G55" i="2"/>
  <c r="D53" i="15" s="1"/>
  <c r="E55" i="2"/>
  <c r="C53" i="15" s="1"/>
  <c r="C55" i="2"/>
  <c r="B55" i="2"/>
  <c r="A55" i="2"/>
  <c r="A53" i="15" s="1"/>
  <c r="U54" i="2"/>
  <c r="K52" i="15" s="1"/>
  <c r="S54" i="2"/>
  <c r="J52" i="15" s="1"/>
  <c r="Q54" i="2"/>
  <c r="I52" i="15" s="1"/>
  <c r="O54" i="2"/>
  <c r="H52" i="15" s="1"/>
  <c r="M54" i="2"/>
  <c r="G52" i="15" s="1"/>
  <c r="K54" i="2"/>
  <c r="F52" i="15" s="1"/>
  <c r="I54" i="2"/>
  <c r="E52" i="15" s="1"/>
  <c r="G54" i="2"/>
  <c r="D52" i="15" s="1"/>
  <c r="E54" i="2"/>
  <c r="C52" i="15" s="1"/>
  <c r="C54" i="2"/>
  <c r="B54" i="2"/>
  <c r="A54" i="2"/>
  <c r="A52" i="15" s="1"/>
  <c r="U53" i="2"/>
  <c r="K51" i="15" s="1"/>
  <c r="S53" i="2"/>
  <c r="J51" i="15" s="1"/>
  <c r="Q53" i="2"/>
  <c r="I51" i="15" s="1"/>
  <c r="O53" i="2"/>
  <c r="H51" i="15" s="1"/>
  <c r="M53" i="2"/>
  <c r="G51" i="15" s="1"/>
  <c r="K53" i="2"/>
  <c r="F51" i="15" s="1"/>
  <c r="I53" i="2"/>
  <c r="E51" i="15" s="1"/>
  <c r="G53" i="2"/>
  <c r="D51" i="15" s="1"/>
  <c r="E53" i="2"/>
  <c r="C51" i="15" s="1"/>
  <c r="C53" i="2"/>
  <c r="B51" i="15" s="1"/>
  <c r="B53" i="2"/>
  <c r="A53" i="2"/>
  <c r="A51" i="15" s="1"/>
  <c r="U52" i="2"/>
  <c r="K50" i="15" s="1"/>
  <c r="S52" i="2"/>
  <c r="J50" i="15" s="1"/>
  <c r="Q52" i="2"/>
  <c r="I50" i="15" s="1"/>
  <c r="O52" i="2"/>
  <c r="H50" i="15" s="1"/>
  <c r="M52" i="2"/>
  <c r="G50" i="15" s="1"/>
  <c r="K52" i="2"/>
  <c r="F50" i="15" s="1"/>
  <c r="I52" i="2"/>
  <c r="E50" i="15" s="1"/>
  <c r="G52" i="2"/>
  <c r="D50" i="15" s="1"/>
  <c r="E52" i="2"/>
  <c r="C50" i="15" s="1"/>
  <c r="C52" i="2"/>
  <c r="B50" i="15" s="1"/>
  <c r="B52" i="2"/>
  <c r="A52" i="2"/>
  <c r="A50" i="15" s="1"/>
  <c r="U51" i="2"/>
  <c r="K49" i="15" s="1"/>
  <c r="S51" i="2"/>
  <c r="J49" i="15" s="1"/>
  <c r="Q51" i="2"/>
  <c r="I49" i="15" s="1"/>
  <c r="O51" i="2"/>
  <c r="H49" i="15" s="1"/>
  <c r="M51" i="2"/>
  <c r="G49" i="15" s="1"/>
  <c r="K51" i="2"/>
  <c r="F49" i="15" s="1"/>
  <c r="I51" i="2"/>
  <c r="E49" i="15" s="1"/>
  <c r="G51" i="2"/>
  <c r="D49" i="15" s="1"/>
  <c r="E51" i="2"/>
  <c r="C49" i="15" s="1"/>
  <c r="C51" i="2"/>
  <c r="B51" i="2"/>
  <c r="A51" i="2"/>
  <c r="A49" i="15" s="1"/>
  <c r="U50" i="2"/>
  <c r="K48" i="15" s="1"/>
  <c r="S50" i="2"/>
  <c r="J48" i="15" s="1"/>
  <c r="Q50" i="2"/>
  <c r="I48" i="15" s="1"/>
  <c r="O50" i="2"/>
  <c r="H48" i="15" s="1"/>
  <c r="M50" i="2"/>
  <c r="G48" i="15" s="1"/>
  <c r="K50" i="2"/>
  <c r="F48" i="15" s="1"/>
  <c r="I50" i="2"/>
  <c r="E48" i="15" s="1"/>
  <c r="G50" i="2"/>
  <c r="D48" i="15" s="1"/>
  <c r="E50" i="2"/>
  <c r="C48" i="15" s="1"/>
  <c r="C50" i="2"/>
  <c r="B48" i="15" s="1"/>
  <c r="B50" i="2"/>
  <c r="A50" i="2"/>
  <c r="A48" i="15" s="1"/>
  <c r="U49" i="2"/>
  <c r="K47" i="15" s="1"/>
  <c r="S49" i="2"/>
  <c r="J47" i="15" s="1"/>
  <c r="Q49" i="2"/>
  <c r="I47" i="15" s="1"/>
  <c r="O49" i="2"/>
  <c r="H47" i="15" s="1"/>
  <c r="M49" i="2"/>
  <c r="G47" i="15" s="1"/>
  <c r="K49" i="2"/>
  <c r="F47" i="15" s="1"/>
  <c r="I49" i="2"/>
  <c r="E47" i="15" s="1"/>
  <c r="G49" i="2"/>
  <c r="D47" i="15" s="1"/>
  <c r="E49" i="2"/>
  <c r="C47" i="15" s="1"/>
  <c r="C49" i="2"/>
  <c r="B47" i="15" s="1"/>
  <c r="B49" i="2"/>
  <c r="A49" i="2"/>
  <c r="A47" i="15" s="1"/>
  <c r="U48" i="2"/>
  <c r="K46" i="15" s="1"/>
  <c r="S48" i="2"/>
  <c r="J46" i="15" s="1"/>
  <c r="Q48" i="2"/>
  <c r="I46" i="15" s="1"/>
  <c r="O48" i="2"/>
  <c r="H46" i="15" s="1"/>
  <c r="M48" i="2"/>
  <c r="G46" i="15" s="1"/>
  <c r="K48" i="2"/>
  <c r="F46" i="15" s="1"/>
  <c r="I48" i="2"/>
  <c r="E46" i="15" s="1"/>
  <c r="G48" i="2"/>
  <c r="D46" i="15" s="1"/>
  <c r="E48" i="2"/>
  <c r="C46" i="15" s="1"/>
  <c r="C48" i="2"/>
  <c r="B46" i="15" s="1"/>
  <c r="B48" i="2"/>
  <c r="A48" i="2"/>
  <c r="A46" i="15" s="1"/>
  <c r="U47" i="2"/>
  <c r="K45" i="15" s="1"/>
  <c r="S47" i="2"/>
  <c r="J45" i="15" s="1"/>
  <c r="Q47" i="2"/>
  <c r="I45" i="15" s="1"/>
  <c r="O47" i="2"/>
  <c r="H45" i="15" s="1"/>
  <c r="M47" i="2"/>
  <c r="G45" i="15" s="1"/>
  <c r="K47" i="2"/>
  <c r="F45" i="15" s="1"/>
  <c r="I47" i="2"/>
  <c r="E45" i="15" s="1"/>
  <c r="G47" i="2"/>
  <c r="D45" i="15" s="1"/>
  <c r="E47" i="2"/>
  <c r="C45" i="15" s="1"/>
  <c r="C47" i="2"/>
  <c r="B47" i="2"/>
  <c r="A47" i="2"/>
  <c r="A45" i="15" s="1"/>
  <c r="U46" i="2"/>
  <c r="K44" i="15" s="1"/>
  <c r="S46" i="2"/>
  <c r="J44" i="15" s="1"/>
  <c r="Q46" i="2"/>
  <c r="I44" i="15" s="1"/>
  <c r="O46" i="2"/>
  <c r="H44" i="15" s="1"/>
  <c r="M46" i="2"/>
  <c r="G44" i="15" s="1"/>
  <c r="K46" i="2"/>
  <c r="F44" i="15" s="1"/>
  <c r="I46" i="2"/>
  <c r="E44" i="15" s="1"/>
  <c r="G46" i="2"/>
  <c r="D44" i="15" s="1"/>
  <c r="E46" i="2"/>
  <c r="C44" i="15" s="1"/>
  <c r="C46" i="2"/>
  <c r="B46" i="2"/>
  <c r="A46" i="2"/>
  <c r="A44" i="15" s="1"/>
  <c r="U45" i="2"/>
  <c r="K43" i="15" s="1"/>
  <c r="S45" i="2"/>
  <c r="J43" i="15" s="1"/>
  <c r="Q45" i="2"/>
  <c r="I43" i="15" s="1"/>
  <c r="O45" i="2"/>
  <c r="H43" i="15" s="1"/>
  <c r="M45" i="2"/>
  <c r="G43" i="15" s="1"/>
  <c r="K45" i="2"/>
  <c r="F43" i="15" s="1"/>
  <c r="I45" i="2"/>
  <c r="E43" i="15" s="1"/>
  <c r="G45" i="2"/>
  <c r="D43" i="15" s="1"/>
  <c r="E45" i="2"/>
  <c r="C43" i="15" s="1"/>
  <c r="C45" i="2"/>
  <c r="B43" i="15" s="1"/>
  <c r="B45" i="2"/>
  <c r="A45" i="2"/>
  <c r="A43" i="15" s="1"/>
  <c r="U44" i="2"/>
  <c r="K42" i="15" s="1"/>
  <c r="S44" i="2"/>
  <c r="J42" i="15" s="1"/>
  <c r="Q44" i="2"/>
  <c r="I42" i="15" s="1"/>
  <c r="O44" i="2"/>
  <c r="H42" i="15" s="1"/>
  <c r="M44" i="2"/>
  <c r="G42" i="15" s="1"/>
  <c r="K44" i="2"/>
  <c r="F42" i="15" s="1"/>
  <c r="I44" i="2"/>
  <c r="E42" i="15" s="1"/>
  <c r="G44" i="2"/>
  <c r="D42" i="15" s="1"/>
  <c r="E44" i="2"/>
  <c r="C42" i="15" s="1"/>
  <c r="C44" i="2"/>
  <c r="B42" i="15" s="1"/>
  <c r="B44" i="2"/>
  <c r="A44" i="2"/>
  <c r="A42" i="15" s="1"/>
  <c r="U43" i="2"/>
  <c r="K41" i="15" s="1"/>
  <c r="S43" i="2"/>
  <c r="J41" i="15" s="1"/>
  <c r="Q43" i="2"/>
  <c r="I41" i="15" s="1"/>
  <c r="O43" i="2"/>
  <c r="H41" i="15" s="1"/>
  <c r="M43" i="2"/>
  <c r="G41" i="15" s="1"/>
  <c r="K43" i="2"/>
  <c r="F41" i="15" s="1"/>
  <c r="I43" i="2"/>
  <c r="E41" i="15" s="1"/>
  <c r="G43" i="2"/>
  <c r="D41" i="15" s="1"/>
  <c r="E43" i="2"/>
  <c r="C41" i="15" s="1"/>
  <c r="C43" i="2"/>
  <c r="B43" i="2"/>
  <c r="A43" i="2"/>
  <c r="A41" i="15" s="1"/>
  <c r="U42" i="2"/>
  <c r="K40" i="15" s="1"/>
  <c r="S42" i="2"/>
  <c r="J40" i="15" s="1"/>
  <c r="Q42" i="2"/>
  <c r="I40" i="15" s="1"/>
  <c r="O42" i="2"/>
  <c r="H40" i="15" s="1"/>
  <c r="M42" i="2"/>
  <c r="G40" i="15" s="1"/>
  <c r="K42" i="2"/>
  <c r="F40" i="15" s="1"/>
  <c r="I42" i="2"/>
  <c r="E40" i="15" s="1"/>
  <c r="G42" i="2"/>
  <c r="D40" i="15" s="1"/>
  <c r="E42" i="2"/>
  <c r="C40" i="15" s="1"/>
  <c r="C42" i="2"/>
  <c r="B40" i="15" s="1"/>
  <c r="B42" i="2"/>
  <c r="A42" i="2"/>
  <c r="A40" i="15" s="1"/>
  <c r="U41" i="2"/>
  <c r="K39" i="15" s="1"/>
  <c r="S41" i="2"/>
  <c r="J39" i="15" s="1"/>
  <c r="Q41" i="2"/>
  <c r="I39" i="15" s="1"/>
  <c r="O41" i="2"/>
  <c r="H39" i="15" s="1"/>
  <c r="M41" i="2"/>
  <c r="G39" i="15" s="1"/>
  <c r="K41" i="2"/>
  <c r="F39" i="15" s="1"/>
  <c r="I41" i="2"/>
  <c r="E39" i="15" s="1"/>
  <c r="G41" i="2"/>
  <c r="D39" i="15" s="1"/>
  <c r="E41" i="2"/>
  <c r="C41" i="2"/>
  <c r="B39" i="15" s="1"/>
  <c r="B41" i="2"/>
  <c r="A41" i="2"/>
  <c r="A39" i="15" s="1"/>
  <c r="U40" i="2"/>
  <c r="K38" i="15" s="1"/>
  <c r="S40" i="2"/>
  <c r="J38" i="15" s="1"/>
  <c r="Q40" i="2"/>
  <c r="I38" i="15" s="1"/>
  <c r="O40" i="2"/>
  <c r="H38" i="15" s="1"/>
  <c r="M40" i="2"/>
  <c r="G38" i="15" s="1"/>
  <c r="K40" i="2"/>
  <c r="F38" i="15" s="1"/>
  <c r="I40" i="2"/>
  <c r="E38" i="15" s="1"/>
  <c r="G40" i="2"/>
  <c r="D38" i="15" s="1"/>
  <c r="E40" i="2"/>
  <c r="C38" i="15" s="1"/>
  <c r="C40" i="2"/>
  <c r="B38" i="15" s="1"/>
  <c r="B40" i="2"/>
  <c r="A40" i="2"/>
  <c r="A38" i="15" s="1"/>
  <c r="U39" i="2"/>
  <c r="K37" i="15" s="1"/>
  <c r="S39" i="2"/>
  <c r="J37" i="15" s="1"/>
  <c r="Q39" i="2"/>
  <c r="I37" i="15" s="1"/>
  <c r="O39" i="2"/>
  <c r="H37" i="15" s="1"/>
  <c r="M39" i="2"/>
  <c r="G37" i="15" s="1"/>
  <c r="K39" i="2"/>
  <c r="F37" i="15" s="1"/>
  <c r="I39" i="2"/>
  <c r="E37" i="15" s="1"/>
  <c r="G39" i="2"/>
  <c r="D37" i="15" s="1"/>
  <c r="E39" i="2"/>
  <c r="C37" i="15" s="1"/>
  <c r="C39" i="2"/>
  <c r="B39" i="2"/>
  <c r="A39" i="2"/>
  <c r="A37" i="15" s="1"/>
  <c r="U38" i="2"/>
  <c r="K36" i="15" s="1"/>
  <c r="S38" i="2"/>
  <c r="J36" i="15" s="1"/>
  <c r="Q38" i="2"/>
  <c r="I36" i="15" s="1"/>
  <c r="O38" i="2"/>
  <c r="H36" i="15" s="1"/>
  <c r="M38" i="2"/>
  <c r="G36" i="15" s="1"/>
  <c r="K38" i="2"/>
  <c r="F36" i="15" s="1"/>
  <c r="I38" i="2"/>
  <c r="E36" i="15" s="1"/>
  <c r="G38" i="2"/>
  <c r="D36" i="15" s="1"/>
  <c r="E38" i="2"/>
  <c r="C36" i="15" s="1"/>
  <c r="C38" i="2"/>
  <c r="B36" i="15" s="1"/>
  <c r="B38" i="2"/>
  <c r="A38" i="2"/>
  <c r="A36" i="15" s="1"/>
  <c r="U37" i="2"/>
  <c r="K35" i="15" s="1"/>
  <c r="S37" i="2"/>
  <c r="J35" i="15" s="1"/>
  <c r="Q37" i="2"/>
  <c r="I35" i="15" s="1"/>
  <c r="O37" i="2"/>
  <c r="H35" i="15" s="1"/>
  <c r="M37" i="2"/>
  <c r="G35" i="15" s="1"/>
  <c r="K37" i="2"/>
  <c r="F35" i="15" s="1"/>
  <c r="I37" i="2"/>
  <c r="E35" i="15" s="1"/>
  <c r="G37" i="2"/>
  <c r="D35" i="15" s="1"/>
  <c r="E37" i="2"/>
  <c r="C35" i="15" s="1"/>
  <c r="C37" i="2"/>
  <c r="B35" i="15" s="1"/>
  <c r="B37" i="2"/>
  <c r="A37" i="2"/>
  <c r="A35" i="15" s="1"/>
  <c r="U36" i="2"/>
  <c r="K34" i="15" s="1"/>
  <c r="S36" i="2"/>
  <c r="J34" i="15" s="1"/>
  <c r="Q36" i="2"/>
  <c r="I34" i="15" s="1"/>
  <c r="O36" i="2"/>
  <c r="H34" i="15" s="1"/>
  <c r="M36" i="2"/>
  <c r="G34" i="15" s="1"/>
  <c r="K36" i="2"/>
  <c r="F34" i="15" s="1"/>
  <c r="I36" i="2"/>
  <c r="E34" i="15" s="1"/>
  <c r="G36" i="2"/>
  <c r="D34" i="15" s="1"/>
  <c r="E36" i="2"/>
  <c r="C34" i="15" s="1"/>
  <c r="C36" i="2"/>
  <c r="B36" i="2"/>
  <c r="A36" i="2"/>
  <c r="A34" i="15" s="1"/>
  <c r="U35" i="2"/>
  <c r="K33" i="15" s="1"/>
  <c r="S35" i="2"/>
  <c r="J33" i="15" s="1"/>
  <c r="Q35" i="2"/>
  <c r="I33" i="15" s="1"/>
  <c r="O35" i="2"/>
  <c r="H33" i="15" s="1"/>
  <c r="M35" i="2"/>
  <c r="G33" i="15" s="1"/>
  <c r="K35" i="2"/>
  <c r="F33" i="15" s="1"/>
  <c r="I35" i="2"/>
  <c r="E33" i="15" s="1"/>
  <c r="G35" i="2"/>
  <c r="D33" i="15" s="1"/>
  <c r="E35" i="2"/>
  <c r="C33" i="15" s="1"/>
  <c r="C35" i="2"/>
  <c r="B35" i="2"/>
  <c r="A35" i="2"/>
  <c r="A33" i="15" s="1"/>
  <c r="U34" i="2"/>
  <c r="K32" i="15" s="1"/>
  <c r="S34" i="2"/>
  <c r="J32" i="15" s="1"/>
  <c r="Q34" i="2"/>
  <c r="I32" i="15" s="1"/>
  <c r="O34" i="2"/>
  <c r="H32" i="15" s="1"/>
  <c r="M34" i="2"/>
  <c r="G32" i="15" s="1"/>
  <c r="K34" i="2"/>
  <c r="F32" i="15" s="1"/>
  <c r="I34" i="2"/>
  <c r="E32" i="15" s="1"/>
  <c r="G34" i="2"/>
  <c r="D32" i="15" s="1"/>
  <c r="E34" i="2"/>
  <c r="C32" i="15" s="1"/>
  <c r="C34" i="2"/>
  <c r="B32" i="15" s="1"/>
  <c r="B34" i="2"/>
  <c r="A34" i="2"/>
  <c r="A32" i="15" s="1"/>
  <c r="U33" i="2"/>
  <c r="K31" i="15" s="1"/>
  <c r="S33" i="2"/>
  <c r="J31" i="15" s="1"/>
  <c r="Q33" i="2"/>
  <c r="I31" i="15" s="1"/>
  <c r="O33" i="2"/>
  <c r="H31" i="15" s="1"/>
  <c r="M33" i="2"/>
  <c r="G31" i="15" s="1"/>
  <c r="K33" i="2"/>
  <c r="F31" i="15" s="1"/>
  <c r="I33" i="2"/>
  <c r="E31" i="15" s="1"/>
  <c r="G33" i="2"/>
  <c r="D31" i="15" s="1"/>
  <c r="E33" i="2"/>
  <c r="C31" i="15" s="1"/>
  <c r="C33" i="2"/>
  <c r="B31" i="15" s="1"/>
  <c r="B33" i="2"/>
  <c r="A33" i="2"/>
  <c r="A31" i="15" s="1"/>
  <c r="U32" i="2"/>
  <c r="K30" i="15" s="1"/>
  <c r="S32" i="2"/>
  <c r="J30" i="15" s="1"/>
  <c r="Q32" i="2"/>
  <c r="I30" i="15" s="1"/>
  <c r="O32" i="2"/>
  <c r="H30" i="15" s="1"/>
  <c r="M32" i="2"/>
  <c r="G30" i="15" s="1"/>
  <c r="K32" i="2"/>
  <c r="F30" i="15" s="1"/>
  <c r="I32" i="2"/>
  <c r="E30" i="15" s="1"/>
  <c r="G32" i="2"/>
  <c r="D30" i="15" s="1"/>
  <c r="E32" i="2"/>
  <c r="C30" i="15" s="1"/>
  <c r="C32" i="2"/>
  <c r="B30" i="15" s="1"/>
  <c r="B32" i="2"/>
  <c r="A32" i="2"/>
  <c r="A30" i="15" s="1"/>
  <c r="U31" i="2"/>
  <c r="K29" i="15" s="1"/>
  <c r="S31" i="2"/>
  <c r="J29" i="15" s="1"/>
  <c r="Q31" i="2"/>
  <c r="I29" i="15" s="1"/>
  <c r="O31" i="2"/>
  <c r="H29" i="15" s="1"/>
  <c r="M31" i="2"/>
  <c r="G29" i="15" s="1"/>
  <c r="K31" i="2"/>
  <c r="F29" i="15" s="1"/>
  <c r="I31" i="2"/>
  <c r="E29" i="15" s="1"/>
  <c r="G31" i="2"/>
  <c r="D29" i="15" s="1"/>
  <c r="E31" i="2"/>
  <c r="C29" i="15" s="1"/>
  <c r="C31" i="2"/>
  <c r="B31" i="2"/>
  <c r="A31" i="2"/>
  <c r="A29" i="15" s="1"/>
  <c r="U30" i="2"/>
  <c r="K28" i="15" s="1"/>
  <c r="S30" i="2"/>
  <c r="J28" i="15" s="1"/>
  <c r="Q30" i="2"/>
  <c r="I28" i="15" s="1"/>
  <c r="O30" i="2"/>
  <c r="H28" i="15" s="1"/>
  <c r="M30" i="2"/>
  <c r="G28" i="15" s="1"/>
  <c r="K30" i="2"/>
  <c r="F28" i="15" s="1"/>
  <c r="I30" i="2"/>
  <c r="E28" i="15" s="1"/>
  <c r="G30" i="2"/>
  <c r="D28" i="15" s="1"/>
  <c r="E30" i="2"/>
  <c r="C28" i="15" s="1"/>
  <c r="C30" i="2"/>
  <c r="B28" i="15" s="1"/>
  <c r="B30" i="2"/>
  <c r="A30" i="2"/>
  <c r="A28" i="15" s="1"/>
  <c r="U29" i="2"/>
  <c r="K27" i="15" s="1"/>
  <c r="S29" i="2"/>
  <c r="J27" i="15" s="1"/>
  <c r="Q29" i="2"/>
  <c r="I27" i="15" s="1"/>
  <c r="O29" i="2"/>
  <c r="H27" i="15" s="1"/>
  <c r="M29" i="2"/>
  <c r="G27" i="15" s="1"/>
  <c r="K29" i="2"/>
  <c r="F27" i="15" s="1"/>
  <c r="I29" i="2"/>
  <c r="E27" i="15" s="1"/>
  <c r="G29" i="2"/>
  <c r="D27" i="15" s="1"/>
  <c r="E29" i="2"/>
  <c r="C27" i="15" s="1"/>
  <c r="C29" i="2"/>
  <c r="B27" i="15" s="1"/>
  <c r="B29" i="2"/>
  <c r="A29" i="2"/>
  <c r="A27" i="15" s="1"/>
  <c r="U28" i="2"/>
  <c r="K26" i="15" s="1"/>
  <c r="S28" i="2"/>
  <c r="J26" i="15" s="1"/>
  <c r="Q28" i="2"/>
  <c r="I26" i="15" s="1"/>
  <c r="O28" i="2"/>
  <c r="H26" i="15" s="1"/>
  <c r="M28" i="2"/>
  <c r="G26" i="15" s="1"/>
  <c r="K28" i="2"/>
  <c r="F26" i="15" s="1"/>
  <c r="I28" i="2"/>
  <c r="E26" i="15" s="1"/>
  <c r="G28" i="2"/>
  <c r="D26" i="15" s="1"/>
  <c r="E28" i="2"/>
  <c r="C26" i="15" s="1"/>
  <c r="C28" i="2"/>
  <c r="B26" i="15" s="1"/>
  <c r="B28" i="2"/>
  <c r="A28" i="2"/>
  <c r="A26" i="15" s="1"/>
  <c r="U27" i="2"/>
  <c r="K25" i="15" s="1"/>
  <c r="S27" i="2"/>
  <c r="J25" i="15" s="1"/>
  <c r="Q27" i="2"/>
  <c r="I25" i="15" s="1"/>
  <c r="O27" i="2"/>
  <c r="H25" i="15" s="1"/>
  <c r="M27" i="2"/>
  <c r="G25" i="15" s="1"/>
  <c r="K27" i="2"/>
  <c r="F25" i="15" s="1"/>
  <c r="I27" i="2"/>
  <c r="E25" i="15" s="1"/>
  <c r="G27" i="2"/>
  <c r="D25" i="15" s="1"/>
  <c r="E27" i="2"/>
  <c r="C25" i="15" s="1"/>
  <c r="C27" i="2"/>
  <c r="B25" i="15" s="1"/>
  <c r="B27" i="2"/>
  <c r="A27" i="2"/>
  <c r="A25" i="15" s="1"/>
  <c r="U26" i="2"/>
  <c r="K24" i="15" s="1"/>
  <c r="S26" i="2"/>
  <c r="J24" i="15" s="1"/>
  <c r="Q26" i="2"/>
  <c r="I24" i="15" s="1"/>
  <c r="O26" i="2"/>
  <c r="H24" i="15" s="1"/>
  <c r="M26" i="2"/>
  <c r="G24" i="15" s="1"/>
  <c r="K26" i="2"/>
  <c r="F24" i="15" s="1"/>
  <c r="I26" i="2"/>
  <c r="E24" i="15" s="1"/>
  <c r="G26" i="2"/>
  <c r="D24" i="15" s="1"/>
  <c r="E26" i="2"/>
  <c r="C24" i="15" s="1"/>
  <c r="C26" i="2"/>
  <c r="B24" i="15" s="1"/>
  <c r="B26" i="2"/>
  <c r="A26" i="2"/>
  <c r="A24" i="15" s="1"/>
  <c r="U25" i="2"/>
  <c r="K23" i="15" s="1"/>
  <c r="S25" i="2"/>
  <c r="J23" i="15" s="1"/>
  <c r="Q25" i="2"/>
  <c r="I23" i="15" s="1"/>
  <c r="O25" i="2"/>
  <c r="H23" i="15" s="1"/>
  <c r="M25" i="2"/>
  <c r="G23" i="15" s="1"/>
  <c r="K25" i="2"/>
  <c r="F23" i="15" s="1"/>
  <c r="I25" i="2"/>
  <c r="E23" i="15" s="1"/>
  <c r="G25" i="2"/>
  <c r="D23" i="15" s="1"/>
  <c r="E25" i="2"/>
  <c r="C23" i="15" s="1"/>
  <c r="C25" i="2"/>
  <c r="B23" i="15" s="1"/>
  <c r="B25" i="2"/>
  <c r="A25" i="2"/>
  <c r="A23" i="15" s="1"/>
  <c r="U24" i="2"/>
  <c r="K22" i="15" s="1"/>
  <c r="S24" i="2"/>
  <c r="J22" i="15" s="1"/>
  <c r="Q24" i="2"/>
  <c r="I22" i="15" s="1"/>
  <c r="O24" i="2"/>
  <c r="H22" i="15" s="1"/>
  <c r="M24" i="2"/>
  <c r="G22" i="15" s="1"/>
  <c r="K24" i="2"/>
  <c r="F22" i="15" s="1"/>
  <c r="I24" i="2"/>
  <c r="E22" i="15" s="1"/>
  <c r="G24" i="2"/>
  <c r="D22" i="15" s="1"/>
  <c r="E24" i="2"/>
  <c r="C22" i="15" s="1"/>
  <c r="C24" i="2"/>
  <c r="B22" i="15" s="1"/>
  <c r="B24" i="2"/>
  <c r="A24" i="2"/>
  <c r="A22" i="15" s="1"/>
  <c r="U23" i="2"/>
  <c r="K21" i="15" s="1"/>
  <c r="S23" i="2"/>
  <c r="J21" i="15" s="1"/>
  <c r="Q23" i="2"/>
  <c r="I21" i="15" s="1"/>
  <c r="O23" i="2"/>
  <c r="H21" i="15" s="1"/>
  <c r="M23" i="2"/>
  <c r="G21" i="15" s="1"/>
  <c r="K23" i="2"/>
  <c r="F21" i="15" s="1"/>
  <c r="I23" i="2"/>
  <c r="E21" i="15" s="1"/>
  <c r="G23" i="2"/>
  <c r="D21" i="15" s="1"/>
  <c r="E23" i="2"/>
  <c r="C21" i="15" s="1"/>
  <c r="C23" i="2"/>
  <c r="B23" i="2"/>
  <c r="A23" i="2"/>
  <c r="A21" i="15" s="1"/>
  <c r="U22" i="2"/>
  <c r="K20" i="15" s="1"/>
  <c r="S22" i="2"/>
  <c r="J20" i="15" s="1"/>
  <c r="Q22" i="2"/>
  <c r="I20" i="15" s="1"/>
  <c r="O22" i="2"/>
  <c r="H20" i="15" s="1"/>
  <c r="M22" i="2"/>
  <c r="G20" i="15" s="1"/>
  <c r="K22" i="2"/>
  <c r="F20" i="15" s="1"/>
  <c r="I22" i="2"/>
  <c r="E20" i="15" s="1"/>
  <c r="G22" i="2"/>
  <c r="D20" i="15" s="1"/>
  <c r="E22" i="2"/>
  <c r="C20" i="15" s="1"/>
  <c r="C22" i="2"/>
  <c r="B20" i="15" s="1"/>
  <c r="B22" i="2"/>
  <c r="A22" i="2"/>
  <c r="A20" i="15" s="1"/>
  <c r="U21" i="2"/>
  <c r="K19" i="15" s="1"/>
  <c r="S21" i="2"/>
  <c r="J19" i="15" s="1"/>
  <c r="Q21" i="2"/>
  <c r="I19" i="15" s="1"/>
  <c r="O21" i="2"/>
  <c r="H19" i="15" s="1"/>
  <c r="M21" i="2"/>
  <c r="G19" i="15" s="1"/>
  <c r="K21" i="2"/>
  <c r="F19" i="15" s="1"/>
  <c r="I21" i="2"/>
  <c r="E19" i="15" s="1"/>
  <c r="G21" i="2"/>
  <c r="D19" i="15" s="1"/>
  <c r="E21" i="2"/>
  <c r="C21" i="2"/>
  <c r="B19" i="15" s="1"/>
  <c r="B21" i="2"/>
  <c r="A21" i="2"/>
  <c r="A19" i="15" s="1"/>
  <c r="U20" i="2"/>
  <c r="K18" i="15" s="1"/>
  <c r="S20" i="2"/>
  <c r="J18" i="15" s="1"/>
  <c r="Q20" i="2"/>
  <c r="I18" i="15" s="1"/>
  <c r="O20" i="2"/>
  <c r="H18" i="15" s="1"/>
  <c r="M20" i="2"/>
  <c r="G18" i="15" s="1"/>
  <c r="K20" i="2"/>
  <c r="F18" i="15" s="1"/>
  <c r="I20" i="2"/>
  <c r="E18" i="15" s="1"/>
  <c r="G20" i="2"/>
  <c r="D18" i="15" s="1"/>
  <c r="E20" i="2"/>
  <c r="C18" i="15" s="1"/>
  <c r="C20" i="2"/>
  <c r="B20" i="2"/>
  <c r="A20" i="2"/>
  <c r="A18" i="15" s="1"/>
  <c r="U19" i="2"/>
  <c r="K17" i="15" s="1"/>
  <c r="S19" i="2"/>
  <c r="J17" i="15" s="1"/>
  <c r="Q19" i="2"/>
  <c r="I17" i="15" s="1"/>
  <c r="O19" i="2"/>
  <c r="H17" i="15" s="1"/>
  <c r="M19" i="2"/>
  <c r="G17" i="15" s="1"/>
  <c r="K19" i="2"/>
  <c r="F17" i="15" s="1"/>
  <c r="I19" i="2"/>
  <c r="E17" i="15" s="1"/>
  <c r="G19" i="2"/>
  <c r="D17" i="15" s="1"/>
  <c r="E19" i="2"/>
  <c r="C17" i="15" s="1"/>
  <c r="C19" i="2"/>
  <c r="B17" i="15" s="1"/>
  <c r="B19" i="2"/>
  <c r="A19" i="2"/>
  <c r="A17" i="15" s="1"/>
  <c r="U18" i="2"/>
  <c r="K16" i="15" s="1"/>
  <c r="S18" i="2"/>
  <c r="J16" i="15" s="1"/>
  <c r="Q18" i="2"/>
  <c r="I16" i="15" s="1"/>
  <c r="O18" i="2"/>
  <c r="H16" i="15" s="1"/>
  <c r="M18" i="2"/>
  <c r="G16" i="15" s="1"/>
  <c r="K18" i="2"/>
  <c r="F16" i="15" s="1"/>
  <c r="I18" i="2"/>
  <c r="E16" i="15" s="1"/>
  <c r="G18" i="2"/>
  <c r="D16" i="15" s="1"/>
  <c r="E18" i="2"/>
  <c r="C16" i="15" s="1"/>
  <c r="C18" i="2"/>
  <c r="B16" i="15" s="1"/>
  <c r="B18" i="2"/>
  <c r="A18" i="2"/>
  <c r="A16" i="15" s="1"/>
  <c r="U17" i="2"/>
  <c r="K15" i="15" s="1"/>
  <c r="S17" i="2"/>
  <c r="J15" i="15" s="1"/>
  <c r="Q17" i="2"/>
  <c r="I15" i="15" s="1"/>
  <c r="O17" i="2"/>
  <c r="H15" i="15" s="1"/>
  <c r="M17" i="2"/>
  <c r="G15" i="15" s="1"/>
  <c r="K17" i="2"/>
  <c r="F15" i="15" s="1"/>
  <c r="I17" i="2"/>
  <c r="E15" i="15" s="1"/>
  <c r="G17" i="2"/>
  <c r="D15" i="15" s="1"/>
  <c r="E17" i="2"/>
  <c r="C15" i="15" s="1"/>
  <c r="C17" i="2"/>
  <c r="B15" i="15" s="1"/>
  <c r="B17" i="2"/>
  <c r="A17" i="2"/>
  <c r="A15" i="15" s="1"/>
  <c r="U16" i="2"/>
  <c r="K14" i="15" s="1"/>
  <c r="S16" i="2"/>
  <c r="J14" i="15" s="1"/>
  <c r="Q16" i="2"/>
  <c r="I14" i="15" s="1"/>
  <c r="O16" i="2"/>
  <c r="H14" i="15" s="1"/>
  <c r="M16" i="2"/>
  <c r="G14" i="15" s="1"/>
  <c r="K16" i="2"/>
  <c r="F14" i="15" s="1"/>
  <c r="I16" i="2"/>
  <c r="E14" i="15" s="1"/>
  <c r="G16" i="2"/>
  <c r="D14" i="15" s="1"/>
  <c r="E16" i="2"/>
  <c r="C14" i="15" s="1"/>
  <c r="C16" i="2"/>
  <c r="B14" i="15" s="1"/>
  <c r="B16" i="2"/>
  <c r="A16" i="2"/>
  <c r="A14" i="15" s="1"/>
  <c r="U15" i="2"/>
  <c r="K13" i="15" s="1"/>
  <c r="S15" i="2"/>
  <c r="J13" i="15" s="1"/>
  <c r="Q15" i="2"/>
  <c r="I13" i="15" s="1"/>
  <c r="O15" i="2"/>
  <c r="H13" i="15" s="1"/>
  <c r="M15" i="2"/>
  <c r="G13" i="15" s="1"/>
  <c r="K15" i="2"/>
  <c r="F13" i="15" s="1"/>
  <c r="I15" i="2"/>
  <c r="E13" i="15" s="1"/>
  <c r="G15" i="2"/>
  <c r="D13" i="15" s="1"/>
  <c r="E15" i="2"/>
  <c r="C13" i="15" s="1"/>
  <c r="C15" i="2"/>
  <c r="B13" i="15" s="1"/>
  <c r="B15" i="2"/>
  <c r="A15" i="2"/>
  <c r="A13" i="15" s="1"/>
  <c r="U14" i="2"/>
  <c r="K12" i="15" s="1"/>
  <c r="S14" i="2"/>
  <c r="J12" i="15" s="1"/>
  <c r="Q14" i="2"/>
  <c r="I12" i="15" s="1"/>
  <c r="O14" i="2"/>
  <c r="H12" i="15" s="1"/>
  <c r="M14" i="2"/>
  <c r="G12" i="15" s="1"/>
  <c r="K14" i="2"/>
  <c r="F12" i="15" s="1"/>
  <c r="I14" i="2"/>
  <c r="E12" i="15" s="1"/>
  <c r="G14" i="2"/>
  <c r="D12" i="15" s="1"/>
  <c r="E14" i="2"/>
  <c r="C12" i="15" s="1"/>
  <c r="C14" i="2"/>
  <c r="B12" i="15" s="1"/>
  <c r="B14" i="2"/>
  <c r="A14" i="2"/>
  <c r="A12" i="15" s="1"/>
  <c r="U13" i="2"/>
  <c r="K11" i="15" s="1"/>
  <c r="S13" i="2"/>
  <c r="J11" i="15" s="1"/>
  <c r="Q13" i="2"/>
  <c r="I11" i="15" s="1"/>
  <c r="O13" i="2"/>
  <c r="H11" i="15" s="1"/>
  <c r="M13" i="2"/>
  <c r="G11" i="15" s="1"/>
  <c r="K13" i="2"/>
  <c r="F11" i="15" s="1"/>
  <c r="I13" i="2"/>
  <c r="E11" i="15" s="1"/>
  <c r="G13" i="2"/>
  <c r="D11" i="15" s="1"/>
  <c r="E13" i="2"/>
  <c r="C11" i="15" s="1"/>
  <c r="C13" i="2"/>
  <c r="B11" i="15" s="1"/>
  <c r="B13" i="2"/>
  <c r="A13" i="2"/>
  <c r="A11" i="15" s="1"/>
  <c r="U12" i="2"/>
  <c r="K10" i="15" s="1"/>
  <c r="S12" i="2"/>
  <c r="J10" i="15" s="1"/>
  <c r="Q12" i="2"/>
  <c r="I10" i="15" s="1"/>
  <c r="O12" i="2"/>
  <c r="H10" i="15" s="1"/>
  <c r="M12" i="2"/>
  <c r="G10" i="15" s="1"/>
  <c r="K12" i="2"/>
  <c r="F10" i="15" s="1"/>
  <c r="I12" i="2"/>
  <c r="E10" i="15" s="1"/>
  <c r="G12" i="2"/>
  <c r="D10" i="15" s="1"/>
  <c r="E12" i="2"/>
  <c r="C10" i="15" s="1"/>
  <c r="C12" i="2"/>
  <c r="B12" i="2"/>
  <c r="A12" i="2"/>
  <c r="A10" i="15" s="1"/>
  <c r="U11" i="2"/>
  <c r="K9" i="15" s="1"/>
  <c r="S11" i="2"/>
  <c r="J9" i="15" s="1"/>
  <c r="Q11" i="2"/>
  <c r="I9" i="15" s="1"/>
  <c r="O11" i="2"/>
  <c r="H9" i="15" s="1"/>
  <c r="M11" i="2"/>
  <c r="G9" i="15" s="1"/>
  <c r="K11" i="2"/>
  <c r="F9" i="15" s="1"/>
  <c r="I11" i="2"/>
  <c r="E9" i="15" s="1"/>
  <c r="G11" i="2"/>
  <c r="D9" i="15" s="1"/>
  <c r="E11" i="2"/>
  <c r="C9" i="15" s="1"/>
  <c r="C11" i="2"/>
  <c r="B9" i="15" s="1"/>
  <c r="B11" i="2"/>
  <c r="A11" i="2"/>
  <c r="A9" i="15" s="1"/>
  <c r="U10" i="2"/>
  <c r="K8" i="15" s="1"/>
  <c r="S10" i="2"/>
  <c r="J8" i="15" s="1"/>
  <c r="Q10" i="2"/>
  <c r="I8" i="15" s="1"/>
  <c r="O10" i="2"/>
  <c r="H8" i="15" s="1"/>
  <c r="M10" i="2"/>
  <c r="G8" i="15" s="1"/>
  <c r="K10" i="2"/>
  <c r="F8" i="15" s="1"/>
  <c r="I10" i="2"/>
  <c r="E8" i="15" s="1"/>
  <c r="G10" i="2"/>
  <c r="D8" i="15" s="1"/>
  <c r="E10" i="2"/>
  <c r="C8" i="15" s="1"/>
  <c r="C10" i="2"/>
  <c r="B8" i="15" s="1"/>
  <c r="B10" i="2"/>
  <c r="A10" i="2"/>
  <c r="A8" i="15" s="1"/>
  <c r="U9" i="2"/>
  <c r="K7" i="15" s="1"/>
  <c r="S9" i="2"/>
  <c r="J7" i="15" s="1"/>
  <c r="Q9" i="2"/>
  <c r="I7" i="15" s="1"/>
  <c r="O9" i="2"/>
  <c r="H7" i="15" s="1"/>
  <c r="M9" i="2"/>
  <c r="G7" i="15" s="1"/>
  <c r="K9" i="2"/>
  <c r="F7" i="15" s="1"/>
  <c r="I9" i="2"/>
  <c r="E7" i="15" s="1"/>
  <c r="G9" i="2"/>
  <c r="D7" i="15" s="1"/>
  <c r="E9" i="2"/>
  <c r="C7" i="15" s="1"/>
  <c r="C9" i="2"/>
  <c r="B7" i="15" s="1"/>
  <c r="B9" i="2"/>
  <c r="A9" i="2"/>
  <c r="A7" i="15" s="1"/>
  <c r="U8" i="2"/>
  <c r="K6" i="15" s="1"/>
  <c r="S8" i="2"/>
  <c r="J6" i="15" s="1"/>
  <c r="Q8" i="2"/>
  <c r="I6" i="15" s="1"/>
  <c r="O8" i="2"/>
  <c r="H6" i="15" s="1"/>
  <c r="M8" i="2"/>
  <c r="G6" i="15" s="1"/>
  <c r="K8" i="2"/>
  <c r="F6" i="15" s="1"/>
  <c r="I8" i="2"/>
  <c r="E6" i="15" s="1"/>
  <c r="G8" i="2"/>
  <c r="D6" i="15" s="1"/>
  <c r="E8" i="2"/>
  <c r="C6" i="15" s="1"/>
  <c r="C8" i="2"/>
  <c r="B6" i="15" s="1"/>
  <c r="B8" i="2"/>
  <c r="A8" i="2"/>
  <c r="A6" i="15" s="1"/>
  <c r="U7" i="2"/>
  <c r="K5" i="15" s="1"/>
  <c r="S7" i="2"/>
  <c r="J5" i="15" s="1"/>
  <c r="Q7" i="2"/>
  <c r="I5" i="15" s="1"/>
  <c r="O7" i="2"/>
  <c r="H5" i="15" s="1"/>
  <c r="M7" i="2"/>
  <c r="G5" i="15" s="1"/>
  <c r="K7" i="2"/>
  <c r="F5" i="15" s="1"/>
  <c r="I7" i="2"/>
  <c r="E5" i="15" s="1"/>
  <c r="G7" i="2"/>
  <c r="D5" i="15" s="1"/>
  <c r="E7" i="2"/>
  <c r="C5" i="15" s="1"/>
  <c r="C7" i="2"/>
  <c r="B5" i="15" s="1"/>
  <c r="B7" i="2"/>
  <c r="A7" i="2"/>
  <c r="A5" i="15" s="1"/>
  <c r="U6" i="2"/>
  <c r="K4" i="15" s="1"/>
  <c r="S6" i="2"/>
  <c r="J4" i="15" s="1"/>
  <c r="Q6" i="2"/>
  <c r="I4" i="15" s="1"/>
  <c r="O6" i="2"/>
  <c r="H4" i="15" s="1"/>
  <c r="M6" i="2"/>
  <c r="G4" i="15" s="1"/>
  <c r="K6" i="2"/>
  <c r="F4" i="15" s="1"/>
  <c r="I6" i="2"/>
  <c r="E4" i="15" s="1"/>
  <c r="G6" i="2"/>
  <c r="E6" i="2"/>
  <c r="C4" i="15" s="1"/>
  <c r="C6" i="2"/>
  <c r="B4" i="15" s="1"/>
  <c r="B6" i="2"/>
  <c r="A6" i="2"/>
  <c r="A4" i="15" s="1"/>
  <c r="U5" i="2"/>
  <c r="S5" i="2"/>
  <c r="J3" i="15" s="1"/>
  <c r="Q5" i="2"/>
  <c r="I3" i="15" s="1"/>
  <c r="O5" i="2"/>
  <c r="H3" i="15" s="1"/>
  <c r="M5" i="2"/>
  <c r="G3" i="15" s="1"/>
  <c r="K5" i="2"/>
  <c r="F3" i="15" s="1"/>
  <c r="I5" i="2"/>
  <c r="E3" i="15" s="1"/>
  <c r="G5" i="2"/>
  <c r="D3" i="15" s="1"/>
  <c r="E5" i="2"/>
  <c r="C5" i="2"/>
  <c r="B3" i="15" s="1"/>
  <c r="B5" i="2"/>
  <c r="A5" i="2"/>
  <c r="A3" i="15" s="1"/>
  <c r="S4" i="2"/>
  <c r="E3" i="2"/>
  <c r="S2" i="2"/>
  <c r="A2" i="2"/>
  <c r="B5081" i="28"/>
  <c r="A5081" i="28"/>
  <c r="B5080" i="28"/>
  <c r="A5080" i="28"/>
  <c r="B5079" i="28"/>
  <c r="A5079" i="28"/>
  <c r="B5078" i="28"/>
  <c r="A5078" i="28"/>
  <c r="B5077" i="28"/>
  <c r="A5077" i="28"/>
  <c r="B5076" i="28"/>
  <c r="A5076" i="28"/>
  <c r="B5075" i="28"/>
  <c r="A5075" i="28"/>
  <c r="B5074" i="28"/>
  <c r="A5074" i="28"/>
  <c r="B5073" i="28"/>
  <c r="A5073" i="28"/>
  <c r="B5072" i="28"/>
  <c r="A5072" i="28"/>
  <c r="B5071" i="28"/>
  <c r="A5071" i="28"/>
  <c r="B5070" i="28"/>
  <c r="A5070" i="28"/>
  <c r="B5069" i="28"/>
  <c r="A5069" i="28"/>
  <c r="B5068" i="28"/>
  <c r="A5068" i="28"/>
  <c r="B5067" i="28"/>
  <c r="A5067" i="28"/>
  <c r="B5066" i="28"/>
  <c r="A5066" i="28"/>
  <c r="B5065" i="28"/>
  <c r="A5065" i="28"/>
  <c r="B5064" i="28"/>
  <c r="A5064" i="28"/>
  <c r="B5063" i="28"/>
  <c r="A5063" i="28"/>
  <c r="B5062" i="28"/>
  <c r="A5062" i="28"/>
  <c r="B5061" i="28"/>
  <c r="A5061" i="28"/>
  <c r="B5060" i="28"/>
  <c r="A5060" i="28"/>
  <c r="B5059" i="28"/>
  <c r="A5059" i="28"/>
  <c r="B5058" i="28"/>
  <c r="A5058" i="28"/>
  <c r="B5057" i="28"/>
  <c r="A5057" i="28"/>
  <c r="B5056" i="28"/>
  <c r="A5056" i="28"/>
  <c r="B5055" i="28"/>
  <c r="A5055" i="28"/>
  <c r="B5054" i="28"/>
  <c r="A5054" i="28"/>
  <c r="B5053" i="28"/>
  <c r="A5053" i="28"/>
  <c r="B5052" i="28"/>
  <c r="A5052" i="28"/>
  <c r="B5051" i="28"/>
  <c r="A5051" i="28"/>
  <c r="B5050" i="28"/>
  <c r="A5050" i="28"/>
  <c r="B5049" i="28"/>
  <c r="A5049" i="28"/>
  <c r="B5048" i="28"/>
  <c r="A5048" i="28"/>
  <c r="B5047" i="28"/>
  <c r="A5047" i="28"/>
  <c r="B5046" i="28"/>
  <c r="A5046" i="28"/>
  <c r="B5045" i="28"/>
  <c r="A5045" i="28"/>
  <c r="B5044" i="28"/>
  <c r="A5044" i="28"/>
  <c r="B5043" i="28"/>
  <c r="A5043" i="28"/>
  <c r="B5042" i="28"/>
  <c r="A5042" i="28"/>
  <c r="B5041" i="28"/>
  <c r="A5041" i="28"/>
  <c r="B5040" i="28"/>
  <c r="A5040" i="28"/>
  <c r="B5039" i="28"/>
  <c r="A5039" i="28"/>
  <c r="B5038" i="28"/>
  <c r="A5038" i="28"/>
  <c r="B5037" i="28"/>
  <c r="A5037" i="28"/>
  <c r="B5036" i="28"/>
  <c r="A5036" i="28"/>
  <c r="B5035" i="28"/>
  <c r="A5035" i="28"/>
  <c r="B5034" i="28"/>
  <c r="A5034" i="28"/>
  <c r="B5033" i="28"/>
  <c r="A5033" i="28"/>
  <c r="B5032" i="28"/>
  <c r="A5032" i="28"/>
  <c r="B5031" i="28"/>
  <c r="A5031" i="28"/>
  <c r="B5030" i="28"/>
  <c r="A5030" i="28"/>
  <c r="B5029" i="28"/>
  <c r="A5029" i="28"/>
  <c r="B5028" i="28"/>
  <c r="A5028" i="28"/>
  <c r="B5027" i="28"/>
  <c r="A5027" i="28"/>
  <c r="B5026" i="28"/>
  <c r="A5026" i="28"/>
  <c r="B5025" i="28"/>
  <c r="A5025" i="28"/>
  <c r="B5024" i="28"/>
  <c r="A5024" i="28"/>
  <c r="B5023" i="28"/>
  <c r="A5023" i="28"/>
  <c r="B5022" i="28"/>
  <c r="A5022" i="28"/>
  <c r="B5021" i="28"/>
  <c r="A5021" i="28"/>
  <c r="B5020" i="28"/>
  <c r="A5020" i="28"/>
  <c r="B5019" i="28"/>
  <c r="A5019" i="28"/>
  <c r="B5018" i="28"/>
  <c r="A5018" i="28"/>
  <c r="B5017" i="28"/>
  <c r="A5017" i="28"/>
  <c r="B5016" i="28"/>
  <c r="A5016" i="28"/>
  <c r="B5015" i="28"/>
  <c r="A5015" i="28"/>
  <c r="B5014" i="28"/>
  <c r="A5014" i="28"/>
  <c r="B5013" i="28"/>
  <c r="A5013" i="28"/>
  <c r="B5012" i="28"/>
  <c r="A5012" i="28"/>
  <c r="B5011" i="28"/>
  <c r="A5011" i="28"/>
  <c r="B5010" i="28"/>
  <c r="A5010" i="28"/>
  <c r="B5009" i="28"/>
  <c r="A5009" i="28"/>
  <c r="B5008" i="28"/>
  <c r="A5008" i="28"/>
  <c r="B5007" i="28"/>
  <c r="A5007" i="28"/>
  <c r="B5006" i="28"/>
  <c r="A5006" i="28"/>
  <c r="B5005" i="28"/>
  <c r="A5005" i="28"/>
  <c r="B5004" i="28"/>
  <c r="A5004" i="28"/>
  <c r="B5003" i="28"/>
  <c r="A5003" i="28"/>
  <c r="B5002" i="28"/>
  <c r="A5002" i="28"/>
  <c r="B5001" i="28"/>
  <c r="A5001" i="28"/>
  <c r="B5000" i="28"/>
  <c r="A5000" i="28"/>
  <c r="B4999" i="28"/>
  <c r="A4999" i="28"/>
  <c r="B4998" i="28"/>
  <c r="A4998" i="28"/>
  <c r="B4997" i="28"/>
  <c r="A4997" i="28"/>
  <c r="B4996" i="28"/>
  <c r="A4996" i="28"/>
  <c r="B4995" i="28"/>
  <c r="A4995" i="28"/>
  <c r="B4994" i="28"/>
  <c r="A4994" i="28"/>
  <c r="B4993" i="28"/>
  <c r="A4993" i="28"/>
  <c r="B4992" i="28"/>
  <c r="A4992" i="28"/>
  <c r="B4991" i="28"/>
  <c r="A4991" i="28"/>
  <c r="B4990" i="28"/>
  <c r="A4990" i="28"/>
  <c r="B4989" i="28"/>
  <c r="A4989" i="28"/>
  <c r="B4988" i="28"/>
  <c r="A4988" i="28"/>
  <c r="B4987" i="28"/>
  <c r="A4987" i="28"/>
  <c r="B4986" i="28"/>
  <c r="A4986" i="28"/>
  <c r="B4985" i="28"/>
  <c r="A4985" i="28"/>
  <c r="B4984" i="28"/>
  <c r="A4984" i="28"/>
  <c r="B4983" i="28"/>
  <c r="A4983" i="28"/>
  <c r="B4982" i="28"/>
  <c r="A4982" i="28"/>
  <c r="B4981" i="28"/>
  <c r="A4981" i="28"/>
  <c r="B4980" i="28"/>
  <c r="A4980" i="28"/>
  <c r="B4979" i="28"/>
  <c r="A4979" i="28"/>
  <c r="B4978" i="28"/>
  <c r="A4978" i="28"/>
  <c r="B4977" i="28"/>
  <c r="A4977" i="28"/>
  <c r="B4976" i="28"/>
  <c r="A4976" i="28"/>
  <c r="B4975" i="28"/>
  <c r="A4975" i="28"/>
  <c r="B4974" i="28"/>
  <c r="A4974" i="28"/>
  <c r="B4973" i="28"/>
  <c r="A4973" i="28"/>
  <c r="B4972" i="28"/>
  <c r="A4972" i="28"/>
  <c r="B4971" i="28"/>
  <c r="A4971" i="28"/>
  <c r="B4970" i="28"/>
  <c r="A4970" i="28"/>
  <c r="B4969" i="28"/>
  <c r="A4969" i="28"/>
  <c r="B4968" i="28"/>
  <c r="A4968" i="28"/>
  <c r="B4967" i="28"/>
  <c r="A4967" i="28"/>
  <c r="B4966" i="28"/>
  <c r="A4966" i="28"/>
  <c r="B4965" i="28"/>
  <c r="A4965" i="28"/>
  <c r="B4964" i="28"/>
  <c r="A4964" i="28"/>
  <c r="B4963" i="28"/>
  <c r="A4963" i="28"/>
  <c r="B4962" i="28"/>
  <c r="A4962" i="28"/>
  <c r="B4961" i="28"/>
  <c r="A4961" i="28"/>
  <c r="B4960" i="28"/>
  <c r="A4960" i="28"/>
  <c r="B4959" i="28"/>
  <c r="A4959" i="28"/>
  <c r="B4958" i="28"/>
  <c r="A4958" i="28"/>
  <c r="B4957" i="28"/>
  <c r="A4957" i="28"/>
  <c r="B4956" i="28"/>
  <c r="A4956" i="28"/>
  <c r="B4955" i="28"/>
  <c r="A4955" i="28"/>
  <c r="B4954" i="28"/>
  <c r="A4954" i="28"/>
  <c r="B4953" i="28"/>
  <c r="A4953" i="28"/>
  <c r="B4952" i="28"/>
  <c r="A4952" i="28"/>
  <c r="B4951" i="28"/>
  <c r="A4951" i="28"/>
  <c r="B4950" i="28"/>
  <c r="A4950" i="28"/>
  <c r="B4949" i="28"/>
  <c r="A4949" i="28"/>
  <c r="B4948" i="28"/>
  <c r="A4948" i="28"/>
  <c r="B4947" i="28"/>
  <c r="A4947" i="28"/>
  <c r="B4946" i="28"/>
  <c r="A4946" i="28"/>
  <c r="B4945" i="28"/>
  <c r="A4945" i="28"/>
  <c r="B4944" i="28"/>
  <c r="A4944" i="28"/>
  <c r="B4943" i="28"/>
  <c r="A4943" i="28"/>
  <c r="B4942" i="28"/>
  <c r="A4942" i="28"/>
  <c r="B4941" i="28"/>
  <c r="A4941" i="28"/>
  <c r="B4940" i="28"/>
  <c r="A4940" i="28"/>
  <c r="B4939" i="28"/>
  <c r="A4939" i="28"/>
  <c r="B4938" i="28"/>
  <c r="A4938" i="28"/>
  <c r="B4937" i="28"/>
  <c r="A4937" i="28"/>
  <c r="B4936" i="28"/>
  <c r="A4936" i="28"/>
  <c r="B4935" i="28"/>
  <c r="A4935" i="28"/>
  <c r="B4934" i="28"/>
  <c r="A4934" i="28"/>
  <c r="B4933" i="28"/>
  <c r="A4933" i="28"/>
  <c r="B4932" i="28"/>
  <c r="A4932" i="28"/>
  <c r="B4931" i="28"/>
  <c r="A4931" i="28"/>
  <c r="B4930" i="28"/>
  <c r="A4930" i="28"/>
  <c r="B4929" i="28"/>
  <c r="A4929" i="28"/>
  <c r="B4928" i="28"/>
  <c r="A4928" i="28"/>
  <c r="B4927" i="28"/>
  <c r="A4927" i="28"/>
  <c r="B4926" i="28"/>
  <c r="A4926" i="28"/>
  <c r="B4925" i="28"/>
  <c r="A4925" i="28"/>
  <c r="B4924" i="28"/>
  <c r="A4924" i="28"/>
  <c r="B4923" i="28"/>
  <c r="A4923" i="28"/>
  <c r="B4922" i="28"/>
  <c r="A4922" i="28"/>
  <c r="B4921" i="28"/>
  <c r="A4921" i="28"/>
  <c r="B4920" i="28"/>
  <c r="A4920" i="28"/>
  <c r="B4919" i="28"/>
  <c r="A4919" i="28"/>
  <c r="B4918" i="28"/>
  <c r="A4918" i="28"/>
  <c r="B4917" i="28"/>
  <c r="A4917" i="28"/>
  <c r="B4916" i="28"/>
  <c r="A4916" i="28"/>
  <c r="B4915" i="28"/>
  <c r="A4915" i="28"/>
  <c r="B4914" i="28"/>
  <c r="A4914" i="28"/>
  <c r="B4913" i="28"/>
  <c r="A4913" i="28"/>
  <c r="B4912" i="28"/>
  <c r="A4912" i="28"/>
  <c r="B4911" i="28"/>
  <c r="A4911" i="28"/>
  <c r="B4910" i="28"/>
  <c r="A4910" i="28"/>
  <c r="B4909" i="28"/>
  <c r="A4909" i="28"/>
  <c r="B4908" i="28"/>
  <c r="A4908" i="28"/>
  <c r="B4907" i="28"/>
  <c r="A4907" i="28"/>
  <c r="B4906" i="28"/>
  <c r="A4906" i="28"/>
  <c r="B4905" i="28"/>
  <c r="A4905" i="28"/>
  <c r="B4904" i="28"/>
  <c r="A4904" i="28"/>
  <c r="B4903" i="28"/>
  <c r="A4903" i="28"/>
  <c r="B4902" i="28"/>
  <c r="A4902" i="28"/>
  <c r="B4901" i="28"/>
  <c r="A4901" i="28"/>
  <c r="B4900" i="28"/>
  <c r="A4900" i="28"/>
  <c r="B4899" i="28"/>
  <c r="A4899" i="28"/>
  <c r="B4898" i="28"/>
  <c r="A4898" i="28"/>
  <c r="B4897" i="28"/>
  <c r="A4897" i="28"/>
  <c r="B4896" i="28"/>
  <c r="A4896" i="28"/>
  <c r="B4895" i="28"/>
  <c r="A4895" i="28"/>
  <c r="B4894" i="28"/>
  <c r="A4894" i="28"/>
  <c r="B4893" i="28"/>
  <c r="A4893" i="28"/>
  <c r="B4892" i="28"/>
  <c r="A4892" i="28"/>
  <c r="B4891" i="28"/>
  <c r="A4891" i="28"/>
  <c r="B4890" i="28"/>
  <c r="A4890" i="28"/>
  <c r="B4889" i="28"/>
  <c r="A4889" i="28"/>
  <c r="B4888" i="28"/>
  <c r="A4888" i="28"/>
  <c r="B4887" i="28"/>
  <c r="A4887" i="28"/>
  <c r="B4886" i="28"/>
  <c r="A4886" i="28"/>
  <c r="B4885" i="28"/>
  <c r="A4885" i="28"/>
  <c r="B4884" i="28"/>
  <c r="A4884" i="28"/>
  <c r="B4883" i="28"/>
  <c r="A4883" i="28"/>
  <c r="B4882" i="28"/>
  <c r="A4882" i="28"/>
  <c r="B4881" i="28"/>
  <c r="A4881" i="28"/>
  <c r="B4880" i="28"/>
  <c r="A4880" i="28"/>
  <c r="B4879" i="28"/>
  <c r="A4879" i="28"/>
  <c r="B4878" i="28"/>
  <c r="A4878" i="28"/>
  <c r="B4877" i="28"/>
  <c r="A4877" i="28"/>
  <c r="B4876" i="28"/>
  <c r="A4876" i="28"/>
  <c r="B4875" i="28"/>
  <c r="A4875" i="28"/>
  <c r="B4874" i="28"/>
  <c r="A4874" i="28"/>
  <c r="B4873" i="28"/>
  <c r="A4873" i="28"/>
  <c r="B4872" i="28"/>
  <c r="A4872" i="28"/>
  <c r="B4871" i="28"/>
  <c r="A4871" i="28"/>
  <c r="B4870" i="28"/>
  <c r="A4870" i="28"/>
  <c r="B4869" i="28"/>
  <c r="A4869" i="28"/>
  <c r="B4868" i="28"/>
  <c r="A4868" i="28"/>
  <c r="B4867" i="28"/>
  <c r="A4867" i="28"/>
  <c r="B4866" i="28"/>
  <c r="A4866" i="28"/>
  <c r="B4865" i="28"/>
  <c r="A4865" i="28"/>
  <c r="B4864" i="28"/>
  <c r="A4864" i="28"/>
  <c r="B4863" i="28"/>
  <c r="A4863" i="28"/>
  <c r="B4862" i="28"/>
  <c r="A4862" i="28"/>
  <c r="B4861" i="28"/>
  <c r="A4861" i="28"/>
  <c r="B4860" i="28"/>
  <c r="A4860" i="28"/>
  <c r="B4859" i="28"/>
  <c r="A4859" i="28"/>
  <c r="B4858" i="28"/>
  <c r="A4858" i="28"/>
  <c r="B4857" i="28"/>
  <c r="A4857" i="28"/>
  <c r="B4856" i="28"/>
  <c r="A4856" i="28"/>
  <c r="B4855" i="28"/>
  <c r="A4855" i="28"/>
  <c r="B4854" i="28"/>
  <c r="A4854" i="28"/>
  <c r="B4853" i="28"/>
  <c r="A4853" i="28"/>
  <c r="B4852" i="28"/>
  <c r="A4852" i="28"/>
  <c r="B4851" i="28"/>
  <c r="A4851" i="28"/>
  <c r="B4850" i="28"/>
  <c r="A4850" i="28"/>
  <c r="B4849" i="28"/>
  <c r="A4849" i="28"/>
  <c r="B4848" i="28"/>
  <c r="A4848" i="28"/>
  <c r="B4847" i="28"/>
  <c r="A4847" i="28"/>
  <c r="B4846" i="28"/>
  <c r="A4846" i="28"/>
  <c r="B4845" i="28"/>
  <c r="A4845" i="28"/>
  <c r="B4844" i="28"/>
  <c r="A4844" i="28"/>
  <c r="B4843" i="28"/>
  <c r="A4843" i="28"/>
  <c r="B4842" i="28"/>
  <c r="A4842" i="28"/>
  <c r="B4841" i="28"/>
  <c r="A4841" i="28"/>
  <c r="B4840" i="28"/>
  <c r="A4840" i="28"/>
  <c r="B4839" i="28"/>
  <c r="A4839" i="28"/>
  <c r="B4838" i="28"/>
  <c r="A4838" i="28"/>
  <c r="B4837" i="28"/>
  <c r="A4837" i="28"/>
  <c r="B4836" i="28"/>
  <c r="A4836" i="28"/>
  <c r="B4835" i="28"/>
  <c r="A4835" i="28"/>
  <c r="B4834" i="28"/>
  <c r="A4834" i="28"/>
  <c r="B4833" i="28"/>
  <c r="A4833" i="28"/>
  <c r="B4832" i="28"/>
  <c r="A4832" i="28"/>
  <c r="B4831" i="28"/>
  <c r="A4831" i="28"/>
  <c r="B4830" i="28"/>
  <c r="A4830" i="28"/>
  <c r="B4829" i="28"/>
  <c r="A4829" i="28"/>
  <c r="B4828" i="28"/>
  <c r="A4828" i="28"/>
  <c r="B4827" i="28"/>
  <c r="A4827" i="28"/>
  <c r="B4826" i="28"/>
  <c r="A4826" i="28"/>
  <c r="B4825" i="28"/>
  <c r="A4825" i="28"/>
  <c r="B4824" i="28"/>
  <c r="A4824" i="28"/>
  <c r="B4823" i="28"/>
  <c r="A4823" i="28"/>
  <c r="B4822" i="28"/>
  <c r="A4822" i="28"/>
  <c r="B4821" i="28"/>
  <c r="A4821" i="28"/>
  <c r="B4820" i="28"/>
  <c r="A4820" i="28"/>
  <c r="B4819" i="28"/>
  <c r="A4819" i="28"/>
  <c r="B4818" i="28"/>
  <c r="A4818" i="28"/>
  <c r="B4817" i="28"/>
  <c r="A4817" i="28"/>
  <c r="B4816" i="28"/>
  <c r="A4816" i="28"/>
  <c r="B4815" i="28"/>
  <c r="A4815" i="28"/>
  <c r="B4814" i="28"/>
  <c r="A4814" i="28"/>
  <c r="B4813" i="28"/>
  <c r="A4813" i="28"/>
  <c r="B4812" i="28"/>
  <c r="A4812" i="28"/>
  <c r="B4811" i="28"/>
  <c r="A4811" i="28"/>
  <c r="B4810" i="28"/>
  <c r="A4810" i="28"/>
  <c r="B4809" i="28"/>
  <c r="A4809" i="28"/>
  <c r="B4808" i="28"/>
  <c r="A4808" i="28"/>
  <c r="B4807" i="28"/>
  <c r="A4807" i="28"/>
  <c r="B4806" i="28"/>
  <c r="A4806" i="28"/>
  <c r="B4805" i="28"/>
  <c r="A4805" i="28"/>
  <c r="B4804" i="28"/>
  <c r="A4804" i="28"/>
  <c r="B4803" i="28"/>
  <c r="A4803" i="28"/>
  <c r="B4802" i="28"/>
  <c r="A4802" i="28"/>
  <c r="B4801" i="28"/>
  <c r="A4801" i="28"/>
  <c r="B4800" i="28"/>
  <c r="A4800" i="28"/>
  <c r="B4799" i="28"/>
  <c r="A4799" i="28"/>
  <c r="B4798" i="28"/>
  <c r="A4798" i="28"/>
  <c r="B4797" i="28"/>
  <c r="A4797" i="28"/>
  <c r="B4796" i="28"/>
  <c r="A4796" i="28"/>
  <c r="B4795" i="28"/>
  <c r="A4795" i="28"/>
  <c r="B4794" i="28"/>
  <c r="A4794" i="28"/>
  <c r="B4793" i="28"/>
  <c r="A4793" i="28"/>
  <c r="B4792" i="28"/>
  <c r="A4792" i="28"/>
  <c r="B4791" i="28"/>
  <c r="A4791" i="28"/>
  <c r="B4790" i="28"/>
  <c r="A4790" i="28"/>
  <c r="B4789" i="28"/>
  <c r="A4789" i="28"/>
  <c r="B4788" i="28"/>
  <c r="A4788" i="28"/>
  <c r="B4787" i="28"/>
  <c r="A4787" i="28"/>
  <c r="B4786" i="28"/>
  <c r="A4786" i="28"/>
  <c r="B4785" i="28"/>
  <c r="A4785" i="28"/>
  <c r="B4784" i="28"/>
  <c r="A4784" i="28"/>
  <c r="B4783" i="28"/>
  <c r="A4783" i="28"/>
  <c r="B4782" i="28"/>
  <c r="A4782" i="28"/>
  <c r="B4781" i="28"/>
  <c r="A4781" i="28"/>
  <c r="B4780" i="28"/>
  <c r="A4780" i="28"/>
  <c r="B4779" i="28"/>
  <c r="A4779" i="28"/>
  <c r="B4778" i="28"/>
  <c r="A4778" i="28"/>
  <c r="B4777" i="28"/>
  <c r="A4777" i="28"/>
  <c r="B4776" i="28"/>
  <c r="A4776" i="28"/>
  <c r="B4775" i="28"/>
  <c r="A4775" i="28"/>
  <c r="B4774" i="28"/>
  <c r="A4774" i="28"/>
  <c r="B4773" i="28"/>
  <c r="A4773" i="28"/>
  <c r="B4772" i="28"/>
  <c r="A4772" i="28"/>
  <c r="B4771" i="28"/>
  <c r="A4771" i="28"/>
  <c r="B4770" i="28"/>
  <c r="A4770" i="28"/>
  <c r="B4769" i="28"/>
  <c r="A4769" i="28"/>
  <c r="B4768" i="28"/>
  <c r="A4768" i="28"/>
  <c r="B4767" i="28"/>
  <c r="A4767" i="28"/>
  <c r="B4766" i="28"/>
  <c r="A4766" i="28"/>
  <c r="B4765" i="28"/>
  <c r="A4765" i="28"/>
  <c r="B4764" i="28"/>
  <c r="A4764" i="28"/>
  <c r="B4763" i="28"/>
  <c r="A4763" i="28"/>
  <c r="B4762" i="28"/>
  <c r="A4762" i="28"/>
  <c r="B4761" i="28"/>
  <c r="A4761" i="28"/>
  <c r="B4760" i="28"/>
  <c r="A4760" i="28"/>
  <c r="B4759" i="28"/>
  <c r="A4759" i="28"/>
  <c r="B4758" i="28"/>
  <c r="A4758" i="28"/>
  <c r="B4757" i="28"/>
  <c r="A4757" i="28"/>
  <c r="B4756" i="28"/>
  <c r="A4756" i="28"/>
  <c r="B4755" i="28"/>
  <c r="A4755" i="28"/>
  <c r="B4754" i="28"/>
  <c r="A4754" i="28"/>
  <c r="B4753" i="28"/>
  <c r="A4753" i="28"/>
  <c r="B4752" i="28"/>
  <c r="A4752" i="28"/>
  <c r="B4751" i="28"/>
  <c r="A4751" i="28"/>
  <c r="B4750" i="28"/>
  <c r="A4750" i="28"/>
  <c r="B4749" i="28"/>
  <c r="A4749" i="28"/>
  <c r="B4748" i="28"/>
  <c r="A4748" i="28"/>
  <c r="B4747" i="28"/>
  <c r="A4747" i="28"/>
  <c r="B4746" i="28"/>
  <c r="A4746" i="28"/>
  <c r="B4745" i="28"/>
  <c r="A4745" i="28"/>
  <c r="B4744" i="28"/>
  <c r="A4744" i="28"/>
  <c r="B4743" i="28"/>
  <c r="A4743" i="28"/>
  <c r="B4742" i="28"/>
  <c r="A4742" i="28"/>
  <c r="B4741" i="28"/>
  <c r="A4741" i="28"/>
  <c r="B4740" i="28"/>
  <c r="A4740" i="28"/>
  <c r="B4739" i="28"/>
  <c r="A4739" i="28"/>
  <c r="B4738" i="28"/>
  <c r="A4738" i="28"/>
  <c r="B4737" i="28"/>
  <c r="A4737" i="28"/>
  <c r="B4736" i="28"/>
  <c r="A4736" i="28"/>
  <c r="B4735" i="28"/>
  <c r="A4735" i="28"/>
  <c r="B4734" i="28"/>
  <c r="A4734" i="28"/>
  <c r="B4733" i="28"/>
  <c r="A4733" i="28"/>
  <c r="B4732" i="28"/>
  <c r="A4732" i="28"/>
  <c r="B4731" i="28"/>
  <c r="A4731" i="28"/>
  <c r="B4730" i="28"/>
  <c r="A4730" i="28"/>
  <c r="B4729" i="28"/>
  <c r="A4729" i="28"/>
  <c r="B4728" i="28"/>
  <c r="A4728" i="28"/>
  <c r="B4727" i="28"/>
  <c r="A4727" i="28"/>
  <c r="B4726" i="28"/>
  <c r="A4726" i="28"/>
  <c r="B4725" i="28"/>
  <c r="A4725" i="28"/>
  <c r="B4724" i="28"/>
  <c r="A4724" i="28"/>
  <c r="B4723" i="28"/>
  <c r="A4723" i="28"/>
  <c r="B4722" i="28"/>
  <c r="A4722" i="28"/>
  <c r="B4721" i="28"/>
  <c r="A4721" i="28"/>
  <c r="B4720" i="28"/>
  <c r="A4720" i="28"/>
  <c r="B4719" i="28"/>
  <c r="A4719" i="28"/>
  <c r="B4718" i="28"/>
  <c r="A4718" i="28"/>
  <c r="B4717" i="28"/>
  <c r="A4717" i="28"/>
  <c r="B4716" i="28"/>
  <c r="A4716" i="28"/>
  <c r="B4715" i="28"/>
  <c r="A4715" i="28"/>
  <c r="B4714" i="28"/>
  <c r="A4714" i="28"/>
  <c r="B4713" i="28"/>
  <c r="A4713" i="28"/>
  <c r="B4712" i="28"/>
  <c r="A4712" i="28"/>
  <c r="B4711" i="28"/>
  <c r="A4711" i="28"/>
  <c r="B4710" i="28"/>
  <c r="A4710" i="28"/>
  <c r="B4709" i="28"/>
  <c r="A4709" i="28"/>
  <c r="B4708" i="28"/>
  <c r="A4708" i="28"/>
  <c r="B4707" i="28"/>
  <c r="A4707" i="28"/>
  <c r="B4706" i="28"/>
  <c r="A4706" i="28"/>
  <c r="B4705" i="28"/>
  <c r="A4705" i="28"/>
  <c r="B4704" i="28"/>
  <c r="A4704" i="28"/>
  <c r="B4703" i="28"/>
  <c r="A4703" i="28"/>
  <c r="B4702" i="28"/>
  <c r="A4702" i="28"/>
  <c r="B4701" i="28"/>
  <c r="A4701" i="28"/>
  <c r="B4700" i="28"/>
  <c r="A4700" i="28"/>
  <c r="B4699" i="28"/>
  <c r="A4699" i="28"/>
  <c r="B4698" i="28"/>
  <c r="A4698" i="28"/>
  <c r="B4697" i="28"/>
  <c r="A4697" i="28"/>
  <c r="B4696" i="28"/>
  <c r="A4696" i="28"/>
  <c r="B4695" i="28"/>
  <c r="A4695" i="28"/>
  <c r="B4694" i="28"/>
  <c r="A4694" i="28"/>
  <c r="B4693" i="28"/>
  <c r="A4693" i="28"/>
  <c r="B4692" i="28"/>
  <c r="A4692" i="28"/>
  <c r="B4691" i="28"/>
  <c r="A4691" i="28"/>
  <c r="B4690" i="28"/>
  <c r="A4690" i="28"/>
  <c r="B4689" i="28"/>
  <c r="A4689" i="28"/>
  <c r="B4688" i="28"/>
  <c r="A4688" i="28"/>
  <c r="B4687" i="28"/>
  <c r="A4687" i="28"/>
  <c r="B4686" i="28"/>
  <c r="A4686" i="28"/>
  <c r="B4685" i="28"/>
  <c r="A4685" i="28"/>
  <c r="B4684" i="28"/>
  <c r="A4684" i="28"/>
  <c r="B4683" i="28"/>
  <c r="A4683" i="28"/>
  <c r="B4682" i="28"/>
  <c r="A4682" i="28"/>
  <c r="B4681" i="28"/>
  <c r="A4681" i="28"/>
  <c r="B4680" i="28"/>
  <c r="A4680" i="28"/>
  <c r="B4679" i="28"/>
  <c r="A4679" i="28"/>
  <c r="B4678" i="28"/>
  <c r="A4678" i="28"/>
  <c r="B4677" i="28"/>
  <c r="A4677" i="28"/>
  <c r="B4676" i="28"/>
  <c r="A4676" i="28"/>
  <c r="B4675" i="28"/>
  <c r="A4675" i="28"/>
  <c r="B4674" i="28"/>
  <c r="A4674" i="28"/>
  <c r="B4673" i="28"/>
  <c r="A4673" i="28"/>
  <c r="B4672" i="28"/>
  <c r="A4672" i="28"/>
  <c r="B4671" i="28"/>
  <c r="A4671" i="28"/>
  <c r="B4670" i="28"/>
  <c r="A4670" i="28"/>
  <c r="B4669" i="28"/>
  <c r="A4669" i="28"/>
  <c r="B4668" i="28"/>
  <c r="A4668" i="28"/>
  <c r="B4667" i="28"/>
  <c r="A4667" i="28"/>
  <c r="B4666" i="28"/>
  <c r="A4666" i="28"/>
  <c r="B4665" i="28"/>
  <c r="A4665" i="28"/>
  <c r="B4664" i="28"/>
  <c r="A4664" i="28"/>
  <c r="B4663" i="28"/>
  <c r="A4663" i="28"/>
  <c r="B4662" i="28"/>
  <c r="A4662" i="28"/>
  <c r="B4661" i="28"/>
  <c r="A4661" i="28"/>
  <c r="B4660" i="28"/>
  <c r="A4660" i="28"/>
  <c r="B4659" i="28"/>
  <c r="A4659" i="28"/>
  <c r="B4658" i="28"/>
  <c r="A4658" i="28"/>
  <c r="B4657" i="28"/>
  <c r="A4657" i="28"/>
  <c r="B4656" i="28"/>
  <c r="A4656" i="28"/>
  <c r="B4655" i="28"/>
  <c r="A4655" i="28"/>
  <c r="B4654" i="28"/>
  <c r="A4654" i="28"/>
  <c r="B4653" i="28"/>
  <c r="A4653" i="28"/>
  <c r="B4652" i="28"/>
  <c r="A4652" i="28"/>
  <c r="B4651" i="28"/>
  <c r="A4651" i="28"/>
  <c r="B4650" i="28"/>
  <c r="A4650" i="28"/>
  <c r="B4649" i="28"/>
  <c r="A4649" i="28"/>
  <c r="B4648" i="28"/>
  <c r="A4648" i="28"/>
  <c r="B4647" i="28"/>
  <c r="A4647" i="28"/>
  <c r="B4646" i="28"/>
  <c r="A4646" i="28"/>
  <c r="B4645" i="28"/>
  <c r="A4645" i="28"/>
  <c r="B4644" i="28"/>
  <c r="A4644" i="28"/>
  <c r="B4643" i="28"/>
  <c r="A4643" i="28"/>
  <c r="B4642" i="28"/>
  <c r="A4642" i="28"/>
  <c r="B4641" i="28"/>
  <c r="A4641" i="28"/>
  <c r="B4640" i="28"/>
  <c r="A4640" i="28"/>
  <c r="B4639" i="28"/>
  <c r="A4639" i="28"/>
  <c r="B4638" i="28"/>
  <c r="A4638" i="28"/>
  <c r="B4637" i="28"/>
  <c r="A4637" i="28"/>
  <c r="B4636" i="28"/>
  <c r="A4636" i="28"/>
  <c r="B4635" i="28"/>
  <c r="A4635" i="28"/>
  <c r="B4634" i="28"/>
  <c r="A4634" i="28"/>
  <c r="B4633" i="28"/>
  <c r="A4633" i="28"/>
  <c r="B4632" i="28"/>
  <c r="A4632" i="28"/>
  <c r="B4631" i="28"/>
  <c r="A4631" i="28"/>
  <c r="B4630" i="28"/>
  <c r="A4630" i="28"/>
  <c r="B4629" i="28"/>
  <c r="A4629" i="28"/>
  <c r="B4628" i="28"/>
  <c r="A4628" i="28"/>
  <c r="B4627" i="28"/>
  <c r="A4627" i="28"/>
  <c r="B4626" i="28"/>
  <c r="A4626" i="28"/>
  <c r="B4625" i="28"/>
  <c r="A4625" i="28"/>
  <c r="B4624" i="28"/>
  <c r="A4624" i="28"/>
  <c r="B4623" i="28"/>
  <c r="A4623" i="28"/>
  <c r="B4622" i="28"/>
  <c r="A4622" i="28"/>
  <c r="B4621" i="28"/>
  <c r="A4621" i="28"/>
  <c r="B4620" i="28"/>
  <c r="A4620" i="28"/>
  <c r="B4619" i="28"/>
  <c r="A4619" i="28"/>
  <c r="B4618" i="28"/>
  <c r="A4618" i="28"/>
  <c r="B4617" i="28"/>
  <c r="A4617" i="28"/>
  <c r="B4616" i="28"/>
  <c r="A4616" i="28"/>
  <c r="B4615" i="28"/>
  <c r="A4615" i="28"/>
  <c r="B4614" i="28"/>
  <c r="A4614" i="28"/>
  <c r="B4613" i="28"/>
  <c r="A4613" i="28"/>
  <c r="B4612" i="28"/>
  <c r="A4612" i="28"/>
  <c r="B4611" i="28"/>
  <c r="A4611" i="28"/>
  <c r="B4610" i="28"/>
  <c r="A4610" i="28"/>
  <c r="B4609" i="28"/>
  <c r="A4609" i="28"/>
  <c r="B4608" i="28"/>
  <c r="A4608" i="28"/>
  <c r="B4607" i="28"/>
  <c r="A4607" i="28"/>
  <c r="B4606" i="28"/>
  <c r="A4606" i="28"/>
  <c r="B4605" i="28"/>
  <c r="A4605" i="28"/>
  <c r="B4604" i="28"/>
  <c r="A4604" i="28"/>
  <c r="B4603" i="28"/>
  <c r="A4603" i="28"/>
  <c r="B4602" i="28"/>
  <c r="A4602" i="28"/>
  <c r="B4601" i="28"/>
  <c r="A4601" i="28"/>
  <c r="B4600" i="28"/>
  <c r="A4600" i="28"/>
  <c r="B4599" i="28"/>
  <c r="A4599" i="28"/>
  <c r="B4598" i="28"/>
  <c r="A4598" i="28"/>
  <c r="B4597" i="28"/>
  <c r="A4597" i="28"/>
  <c r="B4596" i="28"/>
  <c r="A4596" i="28"/>
  <c r="B4595" i="28"/>
  <c r="A4595" i="28"/>
  <c r="B4594" i="28"/>
  <c r="A4594" i="28"/>
  <c r="B4593" i="28"/>
  <c r="A4593" i="28"/>
  <c r="B4592" i="28"/>
  <c r="A4592" i="28"/>
  <c r="B4591" i="28"/>
  <c r="A4591" i="28"/>
  <c r="B4590" i="28"/>
  <c r="A4590" i="28"/>
  <c r="B4589" i="28"/>
  <c r="A4589" i="28"/>
  <c r="B4588" i="28"/>
  <c r="A4588" i="28"/>
  <c r="B4587" i="28"/>
  <c r="A4587" i="28"/>
  <c r="B4586" i="28"/>
  <c r="A4586" i="28"/>
  <c r="B4585" i="28"/>
  <c r="A4585" i="28"/>
  <c r="B4584" i="28"/>
  <c r="A4584" i="28"/>
  <c r="B4583" i="28"/>
  <c r="A4583" i="28"/>
  <c r="B4582" i="28"/>
  <c r="A4582" i="28"/>
  <c r="B4581" i="28"/>
  <c r="A4581" i="28"/>
  <c r="B4580" i="28"/>
  <c r="A4580" i="28"/>
  <c r="B4579" i="28"/>
  <c r="A4579" i="28"/>
  <c r="B4578" i="28"/>
  <c r="A4578" i="28"/>
  <c r="B4577" i="28"/>
  <c r="A4577" i="28"/>
  <c r="B4576" i="28"/>
  <c r="A4576" i="28"/>
  <c r="B4575" i="28"/>
  <c r="A4575" i="28"/>
  <c r="B4574" i="28"/>
  <c r="A4574" i="28"/>
  <c r="B4573" i="28"/>
  <c r="A4573" i="28"/>
  <c r="B4572" i="28"/>
  <c r="A4572" i="28"/>
  <c r="B4571" i="28"/>
  <c r="A4571" i="28"/>
  <c r="B4570" i="28"/>
  <c r="A4570" i="28"/>
  <c r="B4569" i="28"/>
  <c r="A4569" i="28"/>
  <c r="B4568" i="28"/>
  <c r="A4568" i="28"/>
  <c r="B4567" i="28"/>
  <c r="A4567" i="28"/>
  <c r="B4566" i="28"/>
  <c r="A4566" i="28"/>
  <c r="B4565" i="28"/>
  <c r="A4565" i="28"/>
  <c r="B4564" i="28"/>
  <c r="A4564" i="28"/>
  <c r="B4563" i="28"/>
  <c r="A4563" i="28"/>
  <c r="B4562" i="28"/>
  <c r="A4562" i="28"/>
  <c r="B4561" i="28"/>
  <c r="A4561" i="28"/>
  <c r="B4560" i="28"/>
  <c r="A4560" i="28"/>
  <c r="B4559" i="28"/>
  <c r="A4559" i="28"/>
  <c r="B4558" i="28"/>
  <c r="A4558" i="28"/>
  <c r="B4557" i="28"/>
  <c r="A4557" i="28"/>
  <c r="B4556" i="28"/>
  <c r="A4556" i="28"/>
  <c r="B4555" i="28"/>
  <c r="A4555" i="28"/>
  <c r="B4554" i="28"/>
  <c r="A4554" i="28"/>
  <c r="B4553" i="28"/>
  <c r="A4553" i="28"/>
  <c r="B4552" i="28"/>
  <c r="A4552" i="28"/>
  <c r="B4551" i="28"/>
  <c r="A4551" i="28"/>
  <c r="B4550" i="28"/>
  <c r="A4550" i="28"/>
  <c r="B4549" i="28"/>
  <c r="A4549" i="28"/>
  <c r="B4548" i="28"/>
  <c r="A4548" i="28"/>
  <c r="B4547" i="28"/>
  <c r="A4547" i="28"/>
  <c r="B4546" i="28"/>
  <c r="A4546" i="28"/>
  <c r="B4545" i="28"/>
  <c r="A4545" i="28"/>
  <c r="B4544" i="28"/>
  <c r="A4544" i="28"/>
  <c r="B4543" i="28"/>
  <c r="A4543" i="28"/>
  <c r="B4542" i="28"/>
  <c r="A4542" i="28"/>
  <c r="B4541" i="28"/>
  <c r="A4541" i="28"/>
  <c r="B4540" i="28"/>
  <c r="A4540" i="28"/>
  <c r="B4539" i="28"/>
  <c r="A4539" i="28"/>
  <c r="B4538" i="28"/>
  <c r="A4538" i="28"/>
  <c r="B4537" i="28"/>
  <c r="A4537" i="28"/>
  <c r="B4536" i="28"/>
  <c r="A4536" i="28"/>
  <c r="B4535" i="28"/>
  <c r="A4535" i="28"/>
  <c r="B4534" i="28"/>
  <c r="A4534" i="28"/>
  <c r="B4533" i="28"/>
  <c r="A4533" i="28"/>
  <c r="B4532" i="28"/>
  <c r="A4532" i="28"/>
  <c r="B4531" i="28"/>
  <c r="A4531" i="28"/>
  <c r="B4530" i="28"/>
  <c r="A4530" i="28"/>
  <c r="B4529" i="28"/>
  <c r="A4529" i="28"/>
  <c r="B4528" i="28"/>
  <c r="A4528" i="28"/>
  <c r="B4527" i="28"/>
  <c r="A4527" i="28"/>
  <c r="B4526" i="28"/>
  <c r="A4526" i="28"/>
  <c r="B4525" i="28"/>
  <c r="A4525" i="28"/>
  <c r="B4524" i="28"/>
  <c r="A4524" i="28"/>
  <c r="B4523" i="28"/>
  <c r="A4523" i="28"/>
  <c r="B4522" i="28"/>
  <c r="A4522" i="28"/>
  <c r="B4521" i="28"/>
  <c r="A4521" i="28"/>
  <c r="B4520" i="28"/>
  <c r="A4520" i="28"/>
  <c r="B4519" i="28"/>
  <c r="A4519" i="28"/>
  <c r="B4518" i="28"/>
  <c r="A4518" i="28"/>
  <c r="B4517" i="28"/>
  <c r="A4517" i="28"/>
  <c r="B4516" i="28"/>
  <c r="A4516" i="28"/>
  <c r="B4515" i="28"/>
  <c r="A4515" i="28"/>
  <c r="B4514" i="28"/>
  <c r="A4514" i="28"/>
  <c r="B4513" i="28"/>
  <c r="A4513" i="28"/>
  <c r="B4512" i="28"/>
  <c r="A4512" i="28"/>
  <c r="B4511" i="28"/>
  <c r="A4511" i="28"/>
  <c r="B4510" i="28"/>
  <c r="A4510" i="28"/>
  <c r="B4509" i="28"/>
  <c r="A4509" i="28"/>
  <c r="B4508" i="28"/>
  <c r="A4508" i="28"/>
  <c r="B4507" i="28"/>
  <c r="A4507" i="28"/>
  <c r="B4506" i="28"/>
  <c r="A4506" i="28"/>
  <c r="B4505" i="28"/>
  <c r="A4505" i="28"/>
  <c r="B4504" i="28"/>
  <c r="A4504" i="28"/>
  <c r="B4503" i="28"/>
  <c r="A4503" i="28"/>
  <c r="B4502" i="28"/>
  <c r="A4502" i="28"/>
  <c r="B4501" i="28"/>
  <c r="A4501" i="28"/>
  <c r="B4500" i="28"/>
  <c r="A4500" i="28"/>
  <c r="B4499" i="28"/>
  <c r="A4499" i="28"/>
  <c r="B4498" i="28"/>
  <c r="A4498" i="28"/>
  <c r="B4497" i="28"/>
  <c r="A4497" i="28"/>
  <c r="B4496" i="28"/>
  <c r="A4496" i="28"/>
  <c r="B4495" i="28"/>
  <c r="A4495" i="28"/>
  <c r="B4494" i="28"/>
  <c r="A4494" i="28"/>
  <c r="B4493" i="28"/>
  <c r="A4493" i="28"/>
  <c r="B4492" i="28"/>
  <c r="A4492" i="28"/>
  <c r="B4491" i="28"/>
  <c r="A4491" i="28"/>
  <c r="B4490" i="28"/>
  <c r="A4490" i="28"/>
  <c r="B4489" i="28"/>
  <c r="A4489" i="28"/>
  <c r="B4488" i="28"/>
  <c r="A4488" i="28"/>
  <c r="B4487" i="28"/>
  <c r="A4487" i="28"/>
  <c r="B4486" i="28"/>
  <c r="A4486" i="28"/>
  <c r="B4485" i="28"/>
  <c r="A4485" i="28"/>
  <c r="B4484" i="28"/>
  <c r="A4484" i="28"/>
  <c r="B4483" i="28"/>
  <c r="A4483" i="28"/>
  <c r="B4482" i="28"/>
  <c r="A4482" i="28"/>
  <c r="B4481" i="28"/>
  <c r="A4481" i="28"/>
  <c r="B4480" i="28"/>
  <c r="A4480" i="28"/>
  <c r="B4479" i="28"/>
  <c r="A4479" i="28"/>
  <c r="B4478" i="28"/>
  <c r="A4478" i="28"/>
  <c r="B4477" i="28"/>
  <c r="A4477" i="28"/>
  <c r="B4476" i="28"/>
  <c r="A4476" i="28"/>
  <c r="B4475" i="28"/>
  <c r="A4475" i="28"/>
  <c r="B4474" i="28"/>
  <c r="A4474" i="28"/>
  <c r="B4473" i="28"/>
  <c r="A4473" i="28"/>
  <c r="B4472" i="28"/>
  <c r="A4472" i="28"/>
  <c r="B4471" i="28"/>
  <c r="A4471" i="28"/>
  <c r="B4470" i="28"/>
  <c r="A4470" i="28"/>
  <c r="B4469" i="28"/>
  <c r="A4469" i="28"/>
  <c r="B4468" i="28"/>
  <c r="A4468" i="28"/>
  <c r="B4467" i="28"/>
  <c r="A4467" i="28"/>
  <c r="B4466" i="28"/>
  <c r="A4466" i="28"/>
  <c r="B4465" i="28"/>
  <c r="A4465" i="28"/>
  <c r="B4464" i="28"/>
  <c r="A4464" i="28"/>
  <c r="B4463" i="28"/>
  <c r="A4463" i="28"/>
  <c r="B4462" i="28"/>
  <c r="A4462" i="28"/>
  <c r="B4461" i="28"/>
  <c r="A4461" i="28"/>
  <c r="B4460" i="28"/>
  <c r="A4460" i="28"/>
  <c r="B4459" i="28"/>
  <c r="A4459" i="28"/>
  <c r="B4458" i="28"/>
  <c r="A4458" i="28"/>
  <c r="B4457" i="28"/>
  <c r="A4457" i="28"/>
  <c r="B4456" i="28"/>
  <c r="A4456" i="28"/>
  <c r="B4455" i="28"/>
  <c r="A4455" i="28"/>
  <c r="B4454" i="28"/>
  <c r="A4454" i="28"/>
  <c r="B4453" i="28"/>
  <c r="A4453" i="28"/>
  <c r="B4452" i="28"/>
  <c r="A4452" i="28"/>
  <c r="B4451" i="28"/>
  <c r="A4451" i="28"/>
  <c r="B4450" i="28"/>
  <c r="A4450" i="28"/>
  <c r="B4449" i="28"/>
  <c r="A4449" i="28"/>
  <c r="B4448" i="28"/>
  <c r="A4448" i="28"/>
  <c r="B4447" i="28"/>
  <c r="A4447" i="28"/>
  <c r="B4446" i="28"/>
  <c r="A4446" i="28"/>
  <c r="B4445" i="28"/>
  <c r="A4445" i="28"/>
  <c r="B4444" i="28"/>
  <c r="A4444" i="28"/>
  <c r="B4443" i="28"/>
  <c r="A4443" i="28"/>
  <c r="B4442" i="28"/>
  <c r="A4442" i="28"/>
  <c r="B4441" i="28"/>
  <c r="A4441" i="28"/>
  <c r="B4440" i="28"/>
  <c r="A4440" i="28"/>
  <c r="B4439" i="28"/>
  <c r="A4439" i="28"/>
  <c r="B4438" i="28"/>
  <c r="A4438" i="28"/>
  <c r="B4437" i="28"/>
  <c r="A4437" i="28"/>
  <c r="B4436" i="28"/>
  <c r="A4436" i="28"/>
  <c r="B4435" i="28"/>
  <c r="A4435" i="28"/>
  <c r="B4434" i="28"/>
  <c r="A4434" i="28"/>
  <c r="B4433" i="28"/>
  <c r="A4433" i="28"/>
  <c r="B4432" i="28"/>
  <c r="A4432" i="28"/>
  <c r="B4431" i="28"/>
  <c r="A4431" i="28"/>
  <c r="B4430" i="28"/>
  <c r="A4430" i="28"/>
  <c r="B4429" i="28"/>
  <c r="A4429" i="28"/>
  <c r="B4428" i="28"/>
  <c r="A4428" i="28"/>
  <c r="B4427" i="28"/>
  <c r="A4427" i="28"/>
  <c r="B4426" i="28"/>
  <c r="A4426" i="28"/>
  <c r="B4425" i="28"/>
  <c r="A4425" i="28"/>
  <c r="B4424" i="28"/>
  <c r="A4424" i="28"/>
  <c r="B4423" i="28"/>
  <c r="A4423" i="28"/>
  <c r="B4422" i="28"/>
  <c r="A4422" i="28"/>
  <c r="B4421" i="28"/>
  <c r="A4421" i="28"/>
  <c r="B4420" i="28"/>
  <c r="A4420" i="28"/>
  <c r="B4419" i="28"/>
  <c r="A4419" i="28"/>
  <c r="B4418" i="28"/>
  <c r="A4418" i="28"/>
  <c r="B4417" i="28"/>
  <c r="A4417" i="28"/>
  <c r="B4416" i="28"/>
  <c r="A4416" i="28"/>
  <c r="B4415" i="28"/>
  <c r="A4415" i="28"/>
  <c r="B4414" i="28"/>
  <c r="A4414" i="28"/>
  <c r="B4413" i="28"/>
  <c r="A4413" i="28"/>
  <c r="B4412" i="28"/>
  <c r="A4412" i="28"/>
  <c r="B4411" i="28"/>
  <c r="A4411" i="28"/>
  <c r="B4410" i="28"/>
  <c r="A4410" i="28"/>
  <c r="B4409" i="28"/>
  <c r="A4409" i="28"/>
  <c r="B4408" i="28"/>
  <c r="A4408" i="28"/>
  <c r="B4407" i="28"/>
  <c r="A4407" i="28"/>
  <c r="B4406" i="28"/>
  <c r="A4406" i="28"/>
  <c r="B4405" i="28"/>
  <c r="A4405" i="28"/>
  <c r="B4404" i="28"/>
  <c r="A4404" i="28"/>
  <c r="B4403" i="28"/>
  <c r="A4403" i="28"/>
  <c r="B4402" i="28"/>
  <c r="A4402" i="28"/>
  <c r="B4401" i="28"/>
  <c r="A4401" i="28"/>
  <c r="B4400" i="28"/>
  <c r="A4400" i="28"/>
  <c r="B4399" i="28"/>
  <c r="A4399" i="28"/>
  <c r="B4398" i="28"/>
  <c r="A4398" i="28"/>
  <c r="B4397" i="28"/>
  <c r="A4397" i="28"/>
  <c r="B4396" i="28"/>
  <c r="A4396" i="28"/>
  <c r="B4395" i="28"/>
  <c r="A4395" i="28"/>
  <c r="B4394" i="28"/>
  <c r="A4394" i="28"/>
  <c r="B4393" i="28"/>
  <c r="A4393" i="28"/>
  <c r="B4392" i="28"/>
  <c r="A4392" i="28"/>
  <c r="B4391" i="28"/>
  <c r="A4391" i="28"/>
  <c r="B4390" i="28"/>
  <c r="A4390" i="28"/>
  <c r="B4389" i="28"/>
  <c r="A4389" i="28"/>
  <c r="B4388" i="28"/>
  <c r="A4388" i="28"/>
  <c r="B4387" i="28"/>
  <c r="A4387" i="28"/>
  <c r="B4386" i="28"/>
  <c r="A4386" i="28"/>
  <c r="B4385" i="28"/>
  <c r="A4385" i="28"/>
  <c r="B4384" i="28"/>
  <c r="A4384" i="28"/>
  <c r="B4383" i="28"/>
  <c r="A4383" i="28"/>
  <c r="B4382" i="28"/>
  <c r="A4382" i="28"/>
  <c r="B4381" i="28"/>
  <c r="A4381" i="28"/>
  <c r="B4380" i="28"/>
  <c r="A4380" i="28"/>
  <c r="B4379" i="28"/>
  <c r="A4379" i="28"/>
  <c r="B4378" i="28"/>
  <c r="A4378" i="28"/>
  <c r="B4377" i="28"/>
  <c r="A4377" i="28"/>
  <c r="B4376" i="28"/>
  <c r="A4376" i="28"/>
  <c r="B4375" i="28"/>
  <c r="A4375" i="28"/>
  <c r="B4374" i="28"/>
  <c r="A4374" i="28"/>
  <c r="B4373" i="28"/>
  <c r="A4373" i="28"/>
  <c r="B4372" i="28"/>
  <c r="A4372" i="28"/>
  <c r="B4371" i="28"/>
  <c r="A4371" i="28"/>
  <c r="B4370" i="28"/>
  <c r="A4370" i="28"/>
  <c r="B4369" i="28"/>
  <c r="A4369" i="28"/>
  <c r="B4368" i="28"/>
  <c r="A4368" i="28"/>
  <c r="B4367" i="28"/>
  <c r="A4367" i="28"/>
  <c r="B4366" i="28"/>
  <c r="A4366" i="28"/>
  <c r="B4365" i="28"/>
  <c r="A4365" i="28"/>
  <c r="B4364" i="28"/>
  <c r="A4364" i="28"/>
  <c r="B4363" i="28"/>
  <c r="A4363" i="28"/>
  <c r="B4362" i="28"/>
  <c r="A4362" i="28"/>
  <c r="B4361" i="28"/>
  <c r="A4361" i="28"/>
  <c r="B4360" i="28"/>
  <c r="A4360" i="28"/>
  <c r="B4359" i="28"/>
  <c r="A4359" i="28"/>
  <c r="B4358" i="28"/>
  <c r="A4358" i="28"/>
  <c r="B4357" i="28"/>
  <c r="A4357" i="28"/>
  <c r="B4356" i="28"/>
  <c r="A4356" i="28"/>
  <c r="B4355" i="28"/>
  <c r="A4355" i="28"/>
  <c r="B4354" i="28"/>
  <c r="A4354" i="28"/>
  <c r="B4353" i="28"/>
  <c r="A4353" i="28"/>
  <c r="B4352" i="28"/>
  <c r="A4352" i="28"/>
  <c r="B4351" i="28"/>
  <c r="A4351" i="28"/>
  <c r="B4350" i="28"/>
  <c r="A4350" i="28"/>
  <c r="B4349" i="28"/>
  <c r="A4349" i="28"/>
  <c r="B4348" i="28"/>
  <c r="A4348" i="28"/>
  <c r="B4347" i="28"/>
  <c r="A4347" i="28"/>
  <c r="B4346" i="28"/>
  <c r="A4346" i="28"/>
  <c r="B4345" i="28"/>
  <c r="A4345" i="28"/>
  <c r="B4344" i="28"/>
  <c r="A4344" i="28"/>
  <c r="B4343" i="28"/>
  <c r="A4343" i="28"/>
  <c r="B4342" i="28"/>
  <c r="A4342" i="28"/>
  <c r="B4341" i="28"/>
  <c r="A4341" i="28"/>
  <c r="B4340" i="28"/>
  <c r="A4340" i="28"/>
  <c r="B4339" i="28"/>
  <c r="A4339" i="28"/>
  <c r="B4338" i="28"/>
  <c r="A4338" i="28"/>
  <c r="B4337" i="28"/>
  <c r="A4337" i="28"/>
  <c r="B4336" i="28"/>
  <c r="A4336" i="28"/>
  <c r="B4335" i="28"/>
  <c r="A4335" i="28"/>
  <c r="B4334" i="28"/>
  <c r="A4334" i="28"/>
  <c r="B4333" i="28"/>
  <c r="A4333" i="28"/>
  <c r="B4332" i="28"/>
  <c r="A4332" i="28"/>
  <c r="B4331" i="28"/>
  <c r="A4331" i="28"/>
  <c r="B4330" i="28"/>
  <c r="A4330" i="28"/>
  <c r="B4329" i="28"/>
  <c r="A4329" i="28"/>
  <c r="B4328" i="28"/>
  <c r="A4328" i="28"/>
  <c r="B4327" i="28"/>
  <c r="A4327" i="28"/>
  <c r="B4326" i="28"/>
  <c r="A4326" i="28"/>
  <c r="B4325" i="28"/>
  <c r="A4325" i="28"/>
  <c r="B4324" i="28"/>
  <c r="A4324" i="28"/>
  <c r="B4323" i="28"/>
  <c r="A4323" i="28"/>
  <c r="B4322" i="28"/>
  <c r="A4322" i="28"/>
  <c r="B4321" i="28"/>
  <c r="A4321" i="28"/>
  <c r="B4320" i="28"/>
  <c r="A4320" i="28"/>
  <c r="B4319" i="28"/>
  <c r="A4319" i="28"/>
  <c r="B4318" i="28"/>
  <c r="A4318" i="28"/>
  <c r="B4317" i="28"/>
  <c r="A4317" i="28"/>
  <c r="B4316" i="28"/>
  <c r="A4316" i="28"/>
  <c r="B4315" i="28"/>
  <c r="A4315" i="28"/>
  <c r="B4314" i="28"/>
  <c r="A4314" i="28"/>
  <c r="B4313" i="28"/>
  <c r="A4313" i="28"/>
  <c r="B4312" i="28"/>
  <c r="A4312" i="28"/>
  <c r="B4311" i="28"/>
  <c r="A4311" i="28"/>
  <c r="B4310" i="28"/>
  <c r="A4310" i="28"/>
  <c r="B4309" i="28"/>
  <c r="A4309" i="28"/>
  <c r="B4308" i="28"/>
  <c r="A4308" i="28"/>
  <c r="B4307" i="28"/>
  <c r="A4307" i="28"/>
  <c r="B4306" i="28"/>
  <c r="A4306" i="28"/>
  <c r="B4305" i="28"/>
  <c r="A4305" i="28"/>
  <c r="B4304" i="28"/>
  <c r="A4304" i="28"/>
  <c r="B4303" i="28"/>
  <c r="A4303" i="28"/>
  <c r="B4302" i="28"/>
  <c r="A4302" i="28"/>
  <c r="B4301" i="28"/>
  <c r="A4301" i="28"/>
  <c r="B4300" i="28"/>
  <c r="A4300" i="28"/>
  <c r="B4299" i="28"/>
  <c r="A4299" i="28"/>
  <c r="B4298" i="28"/>
  <c r="A4298" i="28"/>
  <c r="B4297" i="28"/>
  <c r="A4297" i="28"/>
  <c r="B4296" i="28"/>
  <c r="A4296" i="28"/>
  <c r="B4295" i="28"/>
  <c r="A4295" i="28"/>
  <c r="B4294" i="28"/>
  <c r="A4294" i="28"/>
  <c r="B4293" i="28"/>
  <c r="A4293" i="28"/>
  <c r="B4292" i="28"/>
  <c r="A4292" i="28"/>
  <c r="B4291" i="28"/>
  <c r="A4291" i="28"/>
  <c r="B4290" i="28"/>
  <c r="A4290" i="28"/>
  <c r="B4289" i="28"/>
  <c r="A4289" i="28"/>
  <c r="B4288" i="28"/>
  <c r="A4288" i="28"/>
  <c r="B4287" i="28"/>
  <c r="A4287" i="28"/>
  <c r="B4286" i="28"/>
  <c r="A4286" i="28"/>
  <c r="B4285" i="28"/>
  <c r="A4285" i="28"/>
  <c r="B4284" i="28"/>
  <c r="A4284" i="28"/>
  <c r="B4283" i="28"/>
  <c r="A4283" i="28"/>
  <c r="B4282" i="28"/>
  <c r="A4282" i="28"/>
  <c r="B4281" i="28"/>
  <c r="A4281" i="28"/>
  <c r="B4280" i="28"/>
  <c r="A4280" i="28"/>
  <c r="B4279" i="28"/>
  <c r="A4279" i="28"/>
  <c r="B4278" i="28"/>
  <c r="A4278" i="28"/>
  <c r="B4277" i="28"/>
  <c r="A4277" i="28"/>
  <c r="B4276" i="28"/>
  <c r="A4276" i="28"/>
  <c r="B4275" i="28"/>
  <c r="A4275" i="28"/>
  <c r="B4274" i="28"/>
  <c r="A4274" i="28"/>
  <c r="B4273" i="28"/>
  <c r="A4273" i="28"/>
  <c r="B4272" i="28"/>
  <c r="A4272" i="28"/>
  <c r="B4271" i="28"/>
  <c r="A4271" i="28"/>
  <c r="B4270" i="28"/>
  <c r="A4270" i="28"/>
  <c r="B4269" i="28"/>
  <c r="A4269" i="28"/>
  <c r="B4268" i="28"/>
  <c r="A4268" i="28"/>
  <c r="B4267" i="28"/>
  <c r="A4267" i="28"/>
  <c r="B4266" i="28"/>
  <c r="A4266" i="28"/>
  <c r="B4265" i="28"/>
  <c r="A4265" i="28"/>
  <c r="B4264" i="28"/>
  <c r="A4264" i="28"/>
  <c r="B4263" i="28"/>
  <c r="A4263" i="28"/>
  <c r="B4262" i="28"/>
  <c r="A4262" i="28"/>
  <c r="B4261" i="28"/>
  <c r="A4261" i="28"/>
  <c r="B4260" i="28"/>
  <c r="A4260" i="28"/>
  <c r="B4259" i="28"/>
  <c r="A4259" i="28"/>
  <c r="B4258" i="28"/>
  <c r="A4258" i="28"/>
  <c r="B4257" i="28"/>
  <c r="A4257" i="28"/>
  <c r="B4256" i="28"/>
  <c r="A4256" i="28"/>
  <c r="B4255" i="28"/>
  <c r="A4255" i="28"/>
  <c r="B4254" i="28"/>
  <c r="A4254" i="28"/>
  <c r="B4253" i="28"/>
  <c r="A4253" i="28"/>
  <c r="B4252" i="28"/>
  <c r="A4252" i="28"/>
  <c r="B4251" i="28"/>
  <c r="A4251" i="28"/>
  <c r="B4250" i="28"/>
  <c r="A4250" i="28"/>
  <c r="B4249" i="28"/>
  <c r="A4249" i="28"/>
  <c r="B4248" i="28"/>
  <c r="A4248" i="28"/>
  <c r="B4247" i="28"/>
  <c r="A4247" i="28"/>
  <c r="B4246" i="28"/>
  <c r="A4246" i="28"/>
  <c r="B4245" i="28"/>
  <c r="A4245" i="28"/>
  <c r="B4244" i="28"/>
  <c r="A4244" i="28"/>
  <c r="B4243" i="28"/>
  <c r="A4243" i="28"/>
  <c r="B4242" i="28"/>
  <c r="A4242" i="28"/>
  <c r="B4241" i="28"/>
  <c r="A4241" i="28"/>
  <c r="B4240" i="28"/>
  <c r="A4240" i="28"/>
  <c r="B4239" i="28"/>
  <c r="A4239" i="28"/>
  <c r="B4238" i="28"/>
  <c r="A4238" i="28"/>
  <c r="B4237" i="28"/>
  <c r="A4237" i="28"/>
  <c r="B4236" i="28"/>
  <c r="A4236" i="28"/>
  <c r="B4235" i="28"/>
  <c r="A4235" i="28"/>
  <c r="B4234" i="28"/>
  <c r="A4234" i="28"/>
  <c r="B4233" i="28"/>
  <c r="A4233" i="28"/>
  <c r="B4232" i="28"/>
  <c r="A4232" i="28"/>
  <c r="B4231" i="28"/>
  <c r="A4231" i="28"/>
  <c r="B4230" i="28"/>
  <c r="A4230" i="28"/>
  <c r="B4229" i="28"/>
  <c r="A4229" i="28"/>
  <c r="B4228" i="28"/>
  <c r="A4228" i="28"/>
  <c r="B4227" i="28"/>
  <c r="A4227" i="28"/>
  <c r="B4226" i="28"/>
  <c r="A4226" i="28"/>
  <c r="B4225" i="28"/>
  <c r="A4225" i="28"/>
  <c r="B4224" i="28"/>
  <c r="A4224" i="28"/>
  <c r="B4223" i="28"/>
  <c r="A4223" i="28"/>
  <c r="B4222" i="28"/>
  <c r="A4222" i="28"/>
  <c r="B4221" i="28"/>
  <c r="A4221" i="28"/>
  <c r="B4220" i="28"/>
  <c r="A4220" i="28"/>
  <c r="B4219" i="28"/>
  <c r="A4219" i="28"/>
  <c r="B4218" i="28"/>
  <c r="A4218" i="28"/>
  <c r="B4217" i="28"/>
  <c r="A4217" i="28"/>
  <c r="B4216" i="28"/>
  <c r="A4216" i="28"/>
  <c r="B4215" i="28"/>
  <c r="A4215" i="28"/>
  <c r="B4214" i="28"/>
  <c r="A4214" i="28"/>
  <c r="B4213" i="28"/>
  <c r="A4213" i="28"/>
  <c r="B4212" i="28"/>
  <c r="A4212" i="28"/>
  <c r="B4211" i="28"/>
  <c r="A4211" i="28"/>
  <c r="B4210" i="28"/>
  <c r="A4210" i="28"/>
  <c r="B4209" i="28"/>
  <c r="A4209" i="28"/>
  <c r="B4208" i="28"/>
  <c r="A4208" i="28"/>
  <c r="B4207" i="28"/>
  <c r="A4207" i="28"/>
  <c r="B4206" i="28"/>
  <c r="A4206" i="28"/>
  <c r="B4205" i="28"/>
  <c r="A4205" i="28"/>
  <c r="B4204" i="28"/>
  <c r="A4204" i="28"/>
  <c r="B4203" i="28"/>
  <c r="A4203" i="28"/>
  <c r="B4202" i="28"/>
  <c r="A4202" i="28"/>
  <c r="B4201" i="28"/>
  <c r="A4201" i="28"/>
  <c r="B4200" i="28"/>
  <c r="A4200" i="28"/>
  <c r="B4199" i="28"/>
  <c r="A4199" i="28"/>
  <c r="B4198" i="28"/>
  <c r="A4198" i="28"/>
  <c r="B4197" i="28"/>
  <c r="A4197" i="28"/>
  <c r="B4196" i="28"/>
  <c r="A4196" i="28"/>
  <c r="B4195" i="28"/>
  <c r="A4195" i="28"/>
  <c r="B4194" i="28"/>
  <c r="A4194" i="28"/>
  <c r="B4193" i="28"/>
  <c r="A4193" i="28"/>
  <c r="B4192" i="28"/>
  <c r="A4192" i="28"/>
  <c r="B4191" i="28"/>
  <c r="A4191" i="28"/>
  <c r="B4190" i="28"/>
  <c r="A4190" i="28"/>
  <c r="B4189" i="28"/>
  <c r="A4189" i="28"/>
  <c r="B4188" i="28"/>
  <c r="A4188" i="28"/>
  <c r="B4187" i="28"/>
  <c r="A4187" i="28"/>
  <c r="B4186" i="28"/>
  <c r="A4186" i="28"/>
  <c r="B4185" i="28"/>
  <c r="A4185" i="28"/>
  <c r="B4184" i="28"/>
  <c r="A4184" i="28"/>
  <c r="B4183" i="28"/>
  <c r="A4183" i="28"/>
  <c r="B4182" i="28"/>
  <c r="A4182" i="28"/>
  <c r="B4181" i="28"/>
  <c r="A4181" i="28"/>
  <c r="B4180" i="28"/>
  <c r="A4180" i="28"/>
  <c r="B4179" i="28"/>
  <c r="A4179" i="28"/>
  <c r="B4178" i="28"/>
  <c r="A4178" i="28"/>
  <c r="B4177" i="28"/>
  <c r="A4177" i="28"/>
  <c r="B4176" i="28"/>
  <c r="A4176" i="28"/>
  <c r="B4175" i="28"/>
  <c r="A4175" i="28"/>
  <c r="B4174" i="28"/>
  <c r="A4174" i="28"/>
  <c r="B4173" i="28"/>
  <c r="A4173" i="28"/>
  <c r="B4172" i="28"/>
  <c r="A4172" i="28"/>
  <c r="B4171" i="28"/>
  <c r="A4171" i="28"/>
  <c r="B4170" i="28"/>
  <c r="A4170" i="28"/>
  <c r="B4169" i="28"/>
  <c r="A4169" i="28"/>
  <c r="B4168" i="28"/>
  <c r="A4168" i="28"/>
  <c r="B4167" i="28"/>
  <c r="A4167" i="28"/>
  <c r="B4166" i="28"/>
  <c r="A4166" i="28"/>
  <c r="B4165" i="28"/>
  <c r="A4165" i="28"/>
  <c r="B4164" i="28"/>
  <c r="A4164" i="28"/>
  <c r="B4163" i="28"/>
  <c r="A4163" i="28"/>
  <c r="B4162" i="28"/>
  <c r="A4162" i="28"/>
  <c r="B4161" i="28"/>
  <c r="A4161" i="28"/>
  <c r="B4160" i="28"/>
  <c r="A4160" i="28"/>
  <c r="B4159" i="28"/>
  <c r="A4159" i="28"/>
  <c r="B4158" i="28"/>
  <c r="A4158" i="28"/>
  <c r="B4157" i="28"/>
  <c r="A4157" i="28"/>
  <c r="B4156" i="28"/>
  <c r="A4156" i="28"/>
  <c r="B4155" i="28"/>
  <c r="A4155" i="28"/>
  <c r="B4154" i="28"/>
  <c r="A4154" i="28"/>
  <c r="B4153" i="28"/>
  <c r="A4153" i="28"/>
  <c r="B4152" i="28"/>
  <c r="A4152" i="28"/>
  <c r="B4151" i="28"/>
  <c r="A4151" i="28"/>
  <c r="B4150" i="28"/>
  <c r="A4150" i="28"/>
  <c r="B4149" i="28"/>
  <c r="A4149" i="28"/>
  <c r="B4148" i="28"/>
  <c r="A4148" i="28"/>
  <c r="B4147" i="28"/>
  <c r="A4147" i="28"/>
  <c r="B4146" i="28"/>
  <c r="A4146" i="28"/>
  <c r="B4145" i="28"/>
  <c r="A4145" i="28"/>
  <c r="B4144" i="28"/>
  <c r="A4144" i="28"/>
  <c r="B4143" i="28"/>
  <c r="A4143" i="28"/>
  <c r="B4142" i="28"/>
  <c r="A4142" i="28"/>
  <c r="B4141" i="28"/>
  <c r="A4141" i="28"/>
  <c r="B4140" i="28"/>
  <c r="A4140" i="28"/>
  <c r="B4139" i="28"/>
  <c r="A4139" i="28"/>
  <c r="B4138" i="28"/>
  <c r="A4138" i="28"/>
  <c r="B4137" i="28"/>
  <c r="A4137" i="28"/>
  <c r="B4136" i="28"/>
  <c r="A4136" i="28"/>
  <c r="B4135" i="28"/>
  <c r="A4135" i="28"/>
  <c r="B4134" i="28"/>
  <c r="A4134" i="28"/>
  <c r="B4133" i="28"/>
  <c r="A4133" i="28"/>
  <c r="B4132" i="28"/>
  <c r="A4132" i="28"/>
  <c r="B4131" i="28"/>
  <c r="A4131" i="28"/>
  <c r="B4130" i="28"/>
  <c r="A4130" i="28"/>
  <c r="B4129" i="28"/>
  <c r="A4129" i="28"/>
  <c r="B4128" i="28"/>
  <c r="A4128" i="28"/>
  <c r="B4127" i="28"/>
  <c r="A4127" i="28"/>
  <c r="B4126" i="28"/>
  <c r="A4126" i="28"/>
  <c r="B4125" i="28"/>
  <c r="A4125" i="28"/>
  <c r="B4124" i="28"/>
  <c r="A4124" i="28"/>
  <c r="B4123" i="28"/>
  <c r="A4123" i="28"/>
  <c r="B4122" i="28"/>
  <c r="A4122" i="28"/>
  <c r="B4121" i="28"/>
  <c r="A4121" i="28"/>
  <c r="B4120" i="28"/>
  <c r="A4120" i="28"/>
  <c r="B4119" i="28"/>
  <c r="A4119" i="28"/>
  <c r="B4118" i="28"/>
  <c r="A4118" i="28"/>
  <c r="B4117" i="28"/>
  <c r="A4117" i="28"/>
  <c r="B4116" i="28"/>
  <c r="A4116" i="28"/>
  <c r="B4115" i="28"/>
  <c r="A4115" i="28"/>
  <c r="B4114" i="28"/>
  <c r="A4114" i="28"/>
  <c r="B4113" i="28"/>
  <c r="A4113" i="28"/>
  <c r="B4112" i="28"/>
  <c r="A4112" i="28"/>
  <c r="B4111" i="28"/>
  <c r="A4111" i="28"/>
  <c r="B4110" i="28"/>
  <c r="A4110" i="28"/>
  <c r="B4109" i="28"/>
  <c r="A4109" i="28"/>
  <c r="B4108" i="28"/>
  <c r="A4108" i="28"/>
  <c r="B4107" i="28"/>
  <c r="A4107" i="28"/>
  <c r="B4106" i="28"/>
  <c r="A4106" i="28"/>
  <c r="B4105" i="28"/>
  <c r="A4105" i="28"/>
  <c r="B4104" i="28"/>
  <c r="A4104" i="28"/>
  <c r="B4103" i="28"/>
  <c r="A4103" i="28"/>
  <c r="B4102" i="28"/>
  <c r="A4102" i="28"/>
  <c r="B4101" i="28"/>
  <c r="A4101" i="28"/>
  <c r="B4100" i="28"/>
  <c r="A4100" i="28"/>
  <c r="B4099" i="28"/>
  <c r="A4099" i="28"/>
  <c r="B4098" i="28"/>
  <c r="A4098" i="28"/>
  <c r="B4097" i="28"/>
  <c r="A4097" i="28"/>
  <c r="B4096" i="28"/>
  <c r="A4096" i="28"/>
  <c r="B4095" i="28"/>
  <c r="A4095" i="28"/>
  <c r="B4094" i="28"/>
  <c r="A4094" i="28"/>
  <c r="B4093" i="28"/>
  <c r="A4093" i="28"/>
  <c r="B4092" i="28"/>
  <c r="A4092" i="28"/>
  <c r="B4091" i="28"/>
  <c r="A4091" i="28"/>
  <c r="B4090" i="28"/>
  <c r="A4090" i="28"/>
  <c r="B4089" i="28"/>
  <c r="A4089" i="28"/>
  <c r="B4088" i="28"/>
  <c r="A4088" i="28"/>
  <c r="B4087" i="28"/>
  <c r="A4087" i="28"/>
  <c r="B4086" i="28"/>
  <c r="A4086" i="28"/>
  <c r="B4085" i="28"/>
  <c r="A4085" i="28"/>
  <c r="B4084" i="28"/>
  <c r="A4084" i="28"/>
  <c r="B4083" i="28"/>
  <c r="A4083" i="28"/>
  <c r="B4082" i="28"/>
  <c r="A4082" i="28"/>
  <c r="B4081" i="28"/>
  <c r="A4081" i="28"/>
  <c r="B4080" i="28"/>
  <c r="A4080" i="28"/>
  <c r="B4079" i="28"/>
  <c r="A4079" i="28"/>
  <c r="B4078" i="28"/>
  <c r="A4078" i="28"/>
  <c r="B4077" i="28"/>
  <c r="A4077" i="28"/>
  <c r="B4076" i="28"/>
  <c r="A4076" i="28"/>
  <c r="B4075" i="28"/>
  <c r="A4075" i="28"/>
  <c r="B4074" i="28"/>
  <c r="A4074" i="28"/>
  <c r="B4073" i="28"/>
  <c r="A4073" i="28"/>
  <c r="B4072" i="28"/>
  <c r="A4072" i="28"/>
  <c r="B4071" i="28"/>
  <c r="A4071" i="28"/>
  <c r="B4070" i="28"/>
  <c r="A4070" i="28"/>
  <c r="B4069" i="28"/>
  <c r="A4069" i="28"/>
  <c r="B4068" i="28"/>
  <c r="A4068" i="28"/>
  <c r="B4067" i="28"/>
  <c r="A4067" i="28"/>
  <c r="B4066" i="28"/>
  <c r="A4066" i="28"/>
  <c r="B4065" i="28"/>
  <c r="A4065" i="28"/>
  <c r="B4064" i="28"/>
  <c r="A4064" i="28"/>
  <c r="B4063" i="28"/>
  <c r="A4063" i="28"/>
  <c r="B4062" i="28"/>
  <c r="A4062" i="28"/>
  <c r="B4061" i="28"/>
  <c r="A4061" i="28"/>
  <c r="B4060" i="28"/>
  <c r="A4060" i="28"/>
  <c r="B4059" i="28"/>
  <c r="A4059" i="28"/>
  <c r="B4058" i="28"/>
  <c r="A4058" i="28"/>
  <c r="B4057" i="28"/>
  <c r="A4057" i="28"/>
  <c r="B4056" i="28"/>
  <c r="A4056" i="28"/>
  <c r="B4055" i="28"/>
  <c r="A4055" i="28"/>
  <c r="B4054" i="28"/>
  <c r="A4054" i="28"/>
  <c r="B4053" i="28"/>
  <c r="A4053" i="28"/>
  <c r="B4052" i="28"/>
  <c r="A4052" i="28"/>
  <c r="B4051" i="28"/>
  <c r="A4051" i="28"/>
  <c r="B4050" i="28"/>
  <c r="A4050" i="28"/>
  <c r="B4049" i="28"/>
  <c r="A4049" i="28"/>
  <c r="B4048" i="28"/>
  <c r="A4048" i="28"/>
  <c r="B4047" i="28"/>
  <c r="A4047" i="28"/>
  <c r="B4046" i="28"/>
  <c r="A4046" i="28"/>
  <c r="B4045" i="28"/>
  <c r="A4045" i="28"/>
  <c r="B4044" i="28"/>
  <c r="A4044" i="28"/>
  <c r="B4043" i="28"/>
  <c r="A4043" i="28"/>
  <c r="B4042" i="28"/>
  <c r="A4042" i="28"/>
  <c r="B4041" i="28"/>
  <c r="A4041" i="28"/>
  <c r="B4040" i="28"/>
  <c r="A4040" i="28"/>
  <c r="B4039" i="28"/>
  <c r="A4039" i="28"/>
  <c r="B4038" i="28"/>
  <c r="A4038" i="28"/>
  <c r="B4037" i="28"/>
  <c r="A4037" i="28"/>
  <c r="B4036" i="28"/>
  <c r="A4036" i="28"/>
  <c r="B4035" i="28"/>
  <c r="A4035" i="28"/>
  <c r="B4034" i="28"/>
  <c r="A4034" i="28"/>
  <c r="B4033" i="28"/>
  <c r="A4033" i="28"/>
  <c r="B4032" i="28"/>
  <c r="A4032" i="28"/>
  <c r="B4031" i="28"/>
  <c r="A4031" i="28"/>
  <c r="B4030" i="28"/>
  <c r="A4030" i="28"/>
  <c r="B4029" i="28"/>
  <c r="A4029" i="28"/>
  <c r="B4028" i="28"/>
  <c r="A4028" i="28"/>
  <c r="B4027" i="28"/>
  <c r="A4027" i="28"/>
  <c r="B4026" i="28"/>
  <c r="A4026" i="28"/>
  <c r="B4025" i="28"/>
  <c r="A4025" i="28"/>
  <c r="B4024" i="28"/>
  <c r="A4024" i="28"/>
  <c r="B4023" i="28"/>
  <c r="A4023" i="28"/>
  <c r="B4022" i="28"/>
  <c r="A4022" i="28"/>
  <c r="B4021" i="28"/>
  <c r="A4021" i="28"/>
  <c r="B4020" i="28"/>
  <c r="A4020" i="28"/>
  <c r="B4019" i="28"/>
  <c r="A4019" i="28"/>
  <c r="B4018" i="28"/>
  <c r="A4018" i="28"/>
  <c r="B4017" i="28"/>
  <c r="A4017" i="28"/>
  <c r="B4016" i="28"/>
  <c r="A4016" i="28"/>
  <c r="B4015" i="28"/>
  <c r="A4015" i="28"/>
  <c r="B4014" i="28"/>
  <c r="A4014" i="28"/>
  <c r="B4013" i="28"/>
  <c r="A4013" i="28"/>
  <c r="B4012" i="28"/>
  <c r="A4012" i="28"/>
  <c r="B4011" i="28"/>
  <c r="A4011" i="28"/>
  <c r="B4010" i="28"/>
  <c r="A4010" i="28"/>
  <c r="B4009" i="28"/>
  <c r="A4009" i="28"/>
  <c r="B4008" i="28"/>
  <c r="A4008" i="28"/>
  <c r="B4007" i="28"/>
  <c r="A4007" i="28"/>
  <c r="B4006" i="28"/>
  <c r="A4006" i="28"/>
  <c r="B4005" i="28"/>
  <c r="A4005" i="28"/>
  <c r="B4004" i="28"/>
  <c r="A4004" i="28"/>
  <c r="B4003" i="28"/>
  <c r="A4003" i="28"/>
  <c r="B4002" i="28"/>
  <c r="A4002" i="28"/>
  <c r="B4001" i="28"/>
  <c r="A4001" i="28"/>
  <c r="B4000" i="28"/>
  <c r="A4000" i="28"/>
  <c r="B3999" i="28"/>
  <c r="A3999" i="28"/>
  <c r="B3998" i="28"/>
  <c r="A3998" i="28"/>
  <c r="B3997" i="28"/>
  <c r="A3997" i="28"/>
  <c r="B3996" i="28"/>
  <c r="A3996" i="28"/>
  <c r="B3995" i="28"/>
  <c r="A3995" i="28"/>
  <c r="B3994" i="28"/>
  <c r="A3994" i="28"/>
  <c r="B3993" i="28"/>
  <c r="A3993" i="28"/>
  <c r="B3992" i="28"/>
  <c r="A3992" i="28"/>
  <c r="B3991" i="28"/>
  <c r="A3991" i="28"/>
  <c r="B3990" i="28"/>
  <c r="A3990" i="28"/>
  <c r="B3989" i="28"/>
  <c r="A3989" i="28"/>
  <c r="B3988" i="28"/>
  <c r="A3988" i="28"/>
  <c r="B3987" i="28"/>
  <c r="A3987" i="28"/>
  <c r="B3986" i="28"/>
  <c r="A3986" i="28"/>
  <c r="B3985" i="28"/>
  <c r="A3985" i="28"/>
  <c r="B3984" i="28"/>
  <c r="A3984" i="28"/>
  <c r="B3983" i="28"/>
  <c r="A3983" i="28"/>
  <c r="B3982" i="28"/>
  <c r="A3982" i="28"/>
  <c r="B3981" i="28"/>
  <c r="A3981" i="28"/>
  <c r="B3980" i="28"/>
  <c r="A3980" i="28"/>
  <c r="B3979" i="28"/>
  <c r="A3979" i="28"/>
  <c r="B3978" i="28"/>
  <c r="A3978" i="28"/>
  <c r="B3977" i="28"/>
  <c r="A3977" i="28"/>
  <c r="B3976" i="28"/>
  <c r="A3976" i="28"/>
  <c r="B3975" i="28"/>
  <c r="A3975" i="28"/>
  <c r="B3974" i="28"/>
  <c r="A3974" i="28"/>
  <c r="B3973" i="28"/>
  <c r="A3973" i="28"/>
  <c r="B3972" i="28"/>
  <c r="A3972" i="28"/>
  <c r="B3971" i="28"/>
  <c r="A3971" i="28"/>
  <c r="B3970" i="28"/>
  <c r="A3970" i="28"/>
  <c r="B3969" i="28"/>
  <c r="A3969" i="28"/>
  <c r="B3968" i="28"/>
  <c r="A3968" i="28"/>
  <c r="B3967" i="28"/>
  <c r="A3967" i="28"/>
  <c r="B3966" i="28"/>
  <c r="A3966" i="28"/>
  <c r="B3965" i="28"/>
  <c r="A3965" i="28"/>
  <c r="B3964" i="28"/>
  <c r="A3964" i="28"/>
  <c r="B3963" i="28"/>
  <c r="A3963" i="28"/>
  <c r="B3962" i="28"/>
  <c r="A3962" i="28"/>
  <c r="B3961" i="28"/>
  <c r="A3961" i="28"/>
  <c r="B3960" i="28"/>
  <c r="A3960" i="28"/>
  <c r="B3959" i="28"/>
  <c r="A3959" i="28"/>
  <c r="B3958" i="28"/>
  <c r="A3958" i="28"/>
  <c r="B3957" i="28"/>
  <c r="A3957" i="28"/>
  <c r="B3956" i="28"/>
  <c r="A3956" i="28"/>
  <c r="B3955" i="28"/>
  <c r="A3955" i="28"/>
  <c r="B3954" i="28"/>
  <c r="A3954" i="28"/>
  <c r="B3953" i="28"/>
  <c r="A3953" i="28"/>
  <c r="B3952" i="28"/>
  <c r="A3952" i="28"/>
  <c r="B3951" i="28"/>
  <c r="A3951" i="28"/>
  <c r="B3950" i="28"/>
  <c r="A3950" i="28"/>
  <c r="B3949" i="28"/>
  <c r="A3949" i="28"/>
  <c r="B3948" i="28"/>
  <c r="A3948" i="28"/>
  <c r="B3947" i="28"/>
  <c r="A3947" i="28"/>
  <c r="B3946" i="28"/>
  <c r="A3946" i="28"/>
  <c r="B3945" i="28"/>
  <c r="A3945" i="28"/>
  <c r="B3944" i="28"/>
  <c r="A3944" i="28"/>
  <c r="B3943" i="28"/>
  <c r="A3943" i="28"/>
  <c r="B3942" i="28"/>
  <c r="A3942" i="28"/>
  <c r="B3941" i="28"/>
  <c r="A3941" i="28"/>
  <c r="B3940" i="28"/>
  <c r="A3940" i="28"/>
  <c r="B3939" i="28"/>
  <c r="A3939" i="28"/>
  <c r="B3938" i="28"/>
  <c r="A3938" i="28"/>
  <c r="B3937" i="28"/>
  <c r="A3937" i="28"/>
  <c r="B3936" i="28"/>
  <c r="A3936" i="28"/>
  <c r="B3935" i="28"/>
  <c r="A3935" i="28"/>
  <c r="B3934" i="28"/>
  <c r="A3934" i="28"/>
  <c r="B3933" i="28"/>
  <c r="A3933" i="28"/>
  <c r="B3932" i="28"/>
  <c r="A3932" i="28"/>
  <c r="B3931" i="28"/>
  <c r="A3931" i="28"/>
  <c r="B3930" i="28"/>
  <c r="A3930" i="28"/>
  <c r="B3929" i="28"/>
  <c r="A3929" i="28"/>
  <c r="B3928" i="28"/>
  <c r="A3928" i="28"/>
  <c r="B3927" i="28"/>
  <c r="A3927" i="28"/>
  <c r="B3926" i="28"/>
  <c r="A3926" i="28"/>
  <c r="B3925" i="28"/>
  <c r="A3925" i="28"/>
  <c r="B3924" i="28"/>
  <c r="A3924" i="28"/>
  <c r="B3923" i="28"/>
  <c r="A3923" i="28"/>
  <c r="B3922" i="28"/>
  <c r="A3922" i="28"/>
  <c r="B3921" i="28"/>
  <c r="A3921" i="28"/>
  <c r="B3920" i="28"/>
  <c r="A3920" i="28"/>
  <c r="B3919" i="28"/>
  <c r="A3919" i="28"/>
  <c r="B3918" i="28"/>
  <c r="A3918" i="28"/>
  <c r="B3917" i="28"/>
  <c r="A3917" i="28"/>
  <c r="B3916" i="28"/>
  <c r="A3916" i="28"/>
  <c r="B3915" i="28"/>
  <c r="A3915" i="28"/>
  <c r="B3914" i="28"/>
  <c r="A3914" i="28"/>
  <c r="B3913" i="28"/>
  <c r="A3913" i="28"/>
  <c r="B3912" i="28"/>
  <c r="A3912" i="28"/>
  <c r="B3911" i="28"/>
  <c r="A3911" i="28"/>
  <c r="B3910" i="28"/>
  <c r="A3910" i="28"/>
  <c r="B3909" i="28"/>
  <c r="A3909" i="28"/>
  <c r="B3908" i="28"/>
  <c r="A3908" i="28"/>
  <c r="B3907" i="28"/>
  <c r="A3907" i="28"/>
  <c r="B3906" i="28"/>
  <c r="A3906" i="28"/>
  <c r="B3905" i="28"/>
  <c r="A3905" i="28"/>
  <c r="B3904" i="28"/>
  <c r="A3904" i="28"/>
  <c r="B3903" i="28"/>
  <c r="A3903" i="28"/>
  <c r="B3902" i="28"/>
  <c r="A3902" i="28"/>
  <c r="B3901" i="28"/>
  <c r="A3901" i="28"/>
  <c r="B3900" i="28"/>
  <c r="A3900" i="28"/>
  <c r="B3899" i="28"/>
  <c r="A3899" i="28"/>
  <c r="B3898" i="28"/>
  <c r="A3898" i="28"/>
  <c r="B3897" i="28"/>
  <c r="A3897" i="28"/>
  <c r="B3896" i="28"/>
  <c r="A3896" i="28"/>
  <c r="B3895" i="28"/>
  <c r="A3895" i="28"/>
  <c r="B3894" i="28"/>
  <c r="A3894" i="28"/>
  <c r="B3893" i="28"/>
  <c r="A3893" i="28"/>
  <c r="B3892" i="28"/>
  <c r="A3892" i="28"/>
  <c r="B3891" i="28"/>
  <c r="A3891" i="28"/>
  <c r="B3890" i="28"/>
  <c r="A3890" i="28"/>
  <c r="B3889" i="28"/>
  <c r="A3889" i="28"/>
  <c r="B3888" i="28"/>
  <c r="A3888" i="28"/>
  <c r="B3887" i="28"/>
  <c r="A3887" i="28"/>
  <c r="B3886" i="28"/>
  <c r="A3886" i="28"/>
  <c r="B3885" i="28"/>
  <c r="A3885" i="28"/>
  <c r="B3884" i="28"/>
  <c r="A3884" i="28"/>
  <c r="B3883" i="28"/>
  <c r="A3883" i="28"/>
  <c r="B3882" i="28"/>
  <c r="A3882" i="28"/>
  <c r="B3881" i="28"/>
  <c r="A3881" i="28"/>
  <c r="B3880" i="28"/>
  <c r="A3880" i="28"/>
  <c r="B3879" i="28"/>
  <c r="A3879" i="28"/>
  <c r="B3878" i="28"/>
  <c r="A3878" i="28"/>
  <c r="B3877" i="28"/>
  <c r="A3877" i="28"/>
  <c r="B3876" i="28"/>
  <c r="A3876" i="28"/>
  <c r="B3875" i="28"/>
  <c r="A3875" i="28"/>
  <c r="B3874" i="28"/>
  <c r="A3874" i="28"/>
  <c r="B3873" i="28"/>
  <c r="A3873" i="28"/>
  <c r="B3872" i="28"/>
  <c r="A3872" i="28"/>
  <c r="B3871" i="28"/>
  <c r="A3871" i="28"/>
  <c r="B3870" i="28"/>
  <c r="A3870" i="28"/>
  <c r="B3869" i="28"/>
  <c r="A3869" i="28"/>
  <c r="B3868" i="28"/>
  <c r="A3868" i="28"/>
  <c r="B3867" i="28"/>
  <c r="A3867" i="28"/>
  <c r="B3866" i="28"/>
  <c r="A3866" i="28"/>
  <c r="B3865" i="28"/>
  <c r="A3865" i="28"/>
  <c r="B3864" i="28"/>
  <c r="A3864" i="28"/>
  <c r="B3863" i="28"/>
  <c r="A3863" i="28"/>
  <c r="B3862" i="28"/>
  <c r="A3862" i="28"/>
  <c r="B3861" i="28"/>
  <c r="A3861" i="28"/>
  <c r="B3860" i="28"/>
  <c r="A3860" i="28"/>
  <c r="B3859" i="28"/>
  <c r="A3859" i="28"/>
  <c r="B3858" i="28"/>
  <c r="A3858" i="28"/>
  <c r="B3857" i="28"/>
  <c r="A3857" i="28"/>
  <c r="B3856" i="28"/>
  <c r="A3856" i="28"/>
  <c r="B3855" i="28"/>
  <c r="A3855" i="28"/>
  <c r="B3854" i="28"/>
  <c r="A3854" i="28"/>
  <c r="B3853" i="28"/>
  <c r="A3853" i="28"/>
  <c r="B3852" i="28"/>
  <c r="A3852" i="28"/>
  <c r="B3851" i="28"/>
  <c r="A3851" i="28"/>
  <c r="B3850" i="28"/>
  <c r="A3850" i="28"/>
  <c r="B3849" i="28"/>
  <c r="A3849" i="28"/>
  <c r="B3848" i="28"/>
  <c r="A3848" i="28"/>
  <c r="B3847" i="28"/>
  <c r="A3847" i="28"/>
  <c r="B3846" i="28"/>
  <c r="A3846" i="28"/>
  <c r="B3845" i="28"/>
  <c r="A3845" i="28"/>
  <c r="B3844" i="28"/>
  <c r="A3844" i="28"/>
  <c r="B3843" i="28"/>
  <c r="A3843" i="28"/>
  <c r="B3842" i="28"/>
  <c r="A3842" i="28"/>
  <c r="B3841" i="28"/>
  <c r="A3841" i="28"/>
  <c r="B3840" i="28"/>
  <c r="A3840" i="28"/>
  <c r="B3839" i="28"/>
  <c r="A3839" i="28"/>
  <c r="B3838" i="28"/>
  <c r="A3838" i="28"/>
  <c r="B3837" i="28"/>
  <c r="A3837" i="28"/>
  <c r="B3836" i="28"/>
  <c r="A3836" i="28"/>
  <c r="B3835" i="28"/>
  <c r="A3835" i="28"/>
  <c r="B3834" i="28"/>
  <c r="A3834" i="28"/>
  <c r="B3833" i="28"/>
  <c r="A3833" i="28"/>
  <c r="B3832" i="28"/>
  <c r="A3832" i="28"/>
  <c r="B3831" i="28"/>
  <c r="A3831" i="28"/>
  <c r="B3830" i="28"/>
  <c r="A3830" i="28"/>
  <c r="B3829" i="28"/>
  <c r="A3829" i="28"/>
  <c r="B3828" i="28"/>
  <c r="A3828" i="28"/>
  <c r="B3827" i="28"/>
  <c r="A3827" i="28"/>
  <c r="B3826" i="28"/>
  <c r="A3826" i="28"/>
  <c r="B3825" i="28"/>
  <c r="A3825" i="28"/>
  <c r="B3824" i="28"/>
  <c r="A3824" i="28"/>
  <c r="B3823" i="28"/>
  <c r="A3823" i="28"/>
  <c r="B3822" i="28"/>
  <c r="A3822" i="28"/>
  <c r="B3821" i="28"/>
  <c r="A3821" i="28"/>
  <c r="B3820" i="28"/>
  <c r="A3820" i="28"/>
  <c r="B3819" i="28"/>
  <c r="A3819" i="28"/>
  <c r="B3818" i="28"/>
  <c r="A3818" i="28"/>
  <c r="B3817" i="28"/>
  <c r="A3817" i="28"/>
  <c r="B3816" i="28"/>
  <c r="A3816" i="28"/>
  <c r="B3815" i="28"/>
  <c r="A3815" i="28"/>
  <c r="B3814" i="28"/>
  <c r="A3814" i="28"/>
  <c r="B3813" i="28"/>
  <c r="A3813" i="28"/>
  <c r="B3812" i="28"/>
  <c r="A3812" i="28"/>
  <c r="B3811" i="28"/>
  <c r="A3811" i="28"/>
  <c r="B3810" i="28"/>
  <c r="A3810" i="28"/>
  <c r="B3809" i="28"/>
  <c r="A3809" i="28"/>
  <c r="B3808" i="28"/>
  <c r="A3808" i="28"/>
  <c r="B3807" i="28"/>
  <c r="A3807" i="28"/>
  <c r="B3806" i="28"/>
  <c r="A3806" i="28"/>
  <c r="B3805" i="28"/>
  <c r="A3805" i="28"/>
  <c r="B3804" i="28"/>
  <c r="A3804" i="28"/>
  <c r="B3803" i="28"/>
  <c r="A3803" i="28"/>
  <c r="B3802" i="28"/>
  <c r="A3802" i="28"/>
  <c r="B3801" i="28"/>
  <c r="A3801" i="28"/>
  <c r="B3800" i="28"/>
  <c r="A3800" i="28"/>
  <c r="B3799" i="28"/>
  <c r="A3799" i="28"/>
  <c r="B3798" i="28"/>
  <c r="A3798" i="28"/>
  <c r="B3797" i="28"/>
  <c r="A3797" i="28"/>
  <c r="B3796" i="28"/>
  <c r="A3796" i="28"/>
  <c r="B3795" i="28"/>
  <c r="A3795" i="28"/>
  <c r="B3794" i="28"/>
  <c r="A3794" i="28"/>
  <c r="B3793" i="28"/>
  <c r="A3793" i="28"/>
  <c r="B3792" i="28"/>
  <c r="A3792" i="28"/>
  <c r="B3791" i="28"/>
  <c r="A3791" i="28"/>
  <c r="B3790" i="28"/>
  <c r="A3790" i="28"/>
  <c r="B3789" i="28"/>
  <c r="A3789" i="28"/>
  <c r="B3788" i="28"/>
  <c r="A3788" i="28"/>
  <c r="B3787" i="28"/>
  <c r="A3787" i="28"/>
  <c r="B3786" i="28"/>
  <c r="A3786" i="28"/>
  <c r="B3785" i="28"/>
  <c r="A3785" i="28"/>
  <c r="B3784" i="28"/>
  <c r="A3784" i="28"/>
  <c r="B3783" i="28"/>
  <c r="A3783" i="28"/>
  <c r="B3782" i="28"/>
  <c r="A3782" i="28"/>
  <c r="B3781" i="28"/>
  <c r="A3781" i="28"/>
  <c r="B3780" i="28"/>
  <c r="A3780" i="28"/>
  <c r="B3779" i="28"/>
  <c r="A3779" i="28"/>
  <c r="B3778" i="28"/>
  <c r="A3778" i="28"/>
  <c r="B3777" i="28"/>
  <c r="A3777" i="28"/>
  <c r="B3776" i="28"/>
  <c r="A3776" i="28"/>
  <c r="B3775" i="28"/>
  <c r="A3775" i="28"/>
  <c r="B3774" i="28"/>
  <c r="A3774" i="28"/>
  <c r="B3773" i="28"/>
  <c r="A3773" i="28"/>
  <c r="B3772" i="28"/>
  <c r="A3772" i="28"/>
  <c r="B3771" i="28"/>
  <c r="A3771" i="28"/>
  <c r="B3770" i="28"/>
  <c r="A3770" i="28"/>
  <c r="B3769" i="28"/>
  <c r="A3769" i="28"/>
  <c r="B3768" i="28"/>
  <c r="A3768" i="28"/>
  <c r="B3767" i="28"/>
  <c r="A3767" i="28"/>
  <c r="B3766" i="28"/>
  <c r="A3766" i="28"/>
  <c r="B3765" i="28"/>
  <c r="A3765" i="28"/>
  <c r="B3764" i="28"/>
  <c r="A3764" i="28"/>
  <c r="B3763" i="28"/>
  <c r="A3763" i="28"/>
  <c r="B3762" i="28"/>
  <c r="A3762" i="28"/>
  <c r="B3761" i="28"/>
  <c r="A3761" i="28"/>
  <c r="B3760" i="28"/>
  <c r="A3760" i="28"/>
  <c r="B3759" i="28"/>
  <c r="A3759" i="28"/>
  <c r="B3758" i="28"/>
  <c r="A3758" i="28"/>
  <c r="B3757" i="28"/>
  <c r="A3757" i="28"/>
  <c r="B3756" i="28"/>
  <c r="A3756" i="28"/>
  <c r="B3755" i="28"/>
  <c r="A3755" i="28"/>
  <c r="B3754" i="28"/>
  <c r="A3754" i="28"/>
  <c r="B3753" i="28"/>
  <c r="A3753" i="28"/>
  <c r="B3752" i="28"/>
  <c r="A3752" i="28"/>
  <c r="B3751" i="28"/>
  <c r="A3751" i="28"/>
  <c r="B3750" i="28"/>
  <c r="A3750" i="28"/>
  <c r="B3749" i="28"/>
  <c r="A3749" i="28"/>
  <c r="B3748" i="28"/>
  <c r="A3748" i="28"/>
  <c r="B3747" i="28"/>
  <c r="A3747" i="28"/>
  <c r="B3746" i="28"/>
  <c r="A3746" i="28"/>
  <c r="B3745" i="28"/>
  <c r="A3745" i="28"/>
  <c r="B3744" i="28"/>
  <c r="A3744" i="28"/>
  <c r="B3743" i="28"/>
  <c r="A3743" i="28"/>
  <c r="B3742" i="28"/>
  <c r="A3742" i="28"/>
  <c r="B3741" i="28"/>
  <c r="A3741" i="28"/>
  <c r="B3740" i="28"/>
  <c r="A3740" i="28"/>
  <c r="B3739" i="28"/>
  <c r="A3739" i="28"/>
  <c r="B3738" i="28"/>
  <c r="A3738" i="28"/>
  <c r="B3737" i="28"/>
  <c r="A3737" i="28"/>
  <c r="B3736" i="28"/>
  <c r="A3736" i="28"/>
  <c r="B3735" i="28"/>
  <c r="A3735" i="28"/>
  <c r="B3734" i="28"/>
  <c r="A3734" i="28"/>
  <c r="B3733" i="28"/>
  <c r="A3733" i="28"/>
  <c r="B3732" i="28"/>
  <c r="A3732" i="28"/>
  <c r="B3731" i="28"/>
  <c r="A3731" i="28"/>
  <c r="B3730" i="28"/>
  <c r="A3730" i="28"/>
  <c r="B3729" i="28"/>
  <c r="A3729" i="28"/>
  <c r="B3728" i="28"/>
  <c r="A3728" i="28"/>
  <c r="B3727" i="28"/>
  <c r="A3727" i="28"/>
  <c r="B3726" i="28"/>
  <c r="A3726" i="28"/>
  <c r="B3725" i="28"/>
  <c r="A3725" i="28"/>
  <c r="B3724" i="28"/>
  <c r="A3724" i="28"/>
  <c r="B3723" i="28"/>
  <c r="A3723" i="28"/>
  <c r="B3722" i="28"/>
  <c r="A3722" i="28"/>
  <c r="B3721" i="28"/>
  <c r="A3721" i="28"/>
  <c r="B3720" i="28"/>
  <c r="A3720" i="28"/>
  <c r="B3719" i="28"/>
  <c r="A3719" i="28"/>
  <c r="B3718" i="28"/>
  <c r="A3718" i="28"/>
  <c r="B3717" i="28"/>
  <c r="A3717" i="28"/>
  <c r="B3716" i="28"/>
  <c r="A3716" i="28"/>
  <c r="B3715" i="28"/>
  <c r="A3715" i="28"/>
  <c r="B3714" i="28"/>
  <c r="A3714" i="28"/>
  <c r="B3713" i="28"/>
  <c r="A3713" i="28"/>
  <c r="B3712" i="28"/>
  <c r="A3712" i="28"/>
  <c r="B3711" i="28"/>
  <c r="A3711" i="28"/>
  <c r="B3710" i="28"/>
  <c r="A3710" i="28"/>
  <c r="B3709" i="28"/>
  <c r="A3709" i="28"/>
  <c r="B3708" i="28"/>
  <c r="A3708" i="28"/>
  <c r="B3707" i="28"/>
  <c r="A3707" i="28"/>
  <c r="B3706" i="28"/>
  <c r="A3706" i="28"/>
  <c r="B3705" i="28"/>
  <c r="A3705" i="28"/>
  <c r="B3704" i="28"/>
  <c r="A3704" i="28"/>
  <c r="B3703" i="28"/>
  <c r="A3703" i="28"/>
  <c r="B3702" i="28"/>
  <c r="A3702" i="28"/>
  <c r="B3701" i="28"/>
  <c r="A3701" i="28"/>
  <c r="B3700" i="28"/>
  <c r="A3700" i="28"/>
  <c r="B3699" i="28"/>
  <c r="A3699" i="28"/>
  <c r="B3698" i="28"/>
  <c r="A3698" i="28"/>
  <c r="B3697" i="28"/>
  <c r="A3697" i="28"/>
  <c r="B3696" i="28"/>
  <c r="A3696" i="28"/>
  <c r="B3695" i="28"/>
  <c r="A3695" i="28"/>
  <c r="B3694" i="28"/>
  <c r="A3694" i="28"/>
  <c r="B3693" i="28"/>
  <c r="A3693" i="28"/>
  <c r="B3692" i="28"/>
  <c r="A3692" i="28"/>
  <c r="B3691" i="28"/>
  <c r="A3691" i="28"/>
  <c r="B3690" i="28"/>
  <c r="A3690" i="28"/>
  <c r="B3689" i="28"/>
  <c r="A3689" i="28"/>
  <c r="B3688" i="28"/>
  <c r="A3688" i="28"/>
  <c r="B3687" i="28"/>
  <c r="A3687" i="28"/>
  <c r="B3686" i="28"/>
  <c r="A3686" i="28"/>
  <c r="B3685" i="28"/>
  <c r="A3685" i="28"/>
  <c r="B3684" i="28"/>
  <c r="A3684" i="28"/>
  <c r="B3683" i="28"/>
  <c r="A3683" i="28"/>
  <c r="B3682" i="28"/>
  <c r="A3682" i="28"/>
  <c r="B3681" i="28"/>
  <c r="A3681" i="28"/>
  <c r="B3680" i="28"/>
  <c r="A3680" i="28"/>
  <c r="B3679" i="28"/>
  <c r="A3679" i="28"/>
  <c r="B3678" i="28"/>
  <c r="A3678" i="28"/>
  <c r="B3677" i="28"/>
  <c r="A3677" i="28"/>
  <c r="B3676" i="28"/>
  <c r="A3676" i="28"/>
  <c r="B3675" i="28"/>
  <c r="A3675" i="28"/>
  <c r="B3674" i="28"/>
  <c r="A3674" i="28"/>
  <c r="B3673" i="28"/>
  <c r="A3673" i="28"/>
  <c r="B3672" i="28"/>
  <c r="A3672" i="28"/>
  <c r="B3671" i="28"/>
  <c r="A3671" i="28"/>
  <c r="B3670" i="28"/>
  <c r="A3670" i="28"/>
  <c r="B3669" i="28"/>
  <c r="A3669" i="28"/>
  <c r="B3668" i="28"/>
  <c r="A3668" i="28"/>
  <c r="B3667" i="28"/>
  <c r="A3667" i="28"/>
  <c r="B3666" i="28"/>
  <c r="A3666" i="28"/>
  <c r="B3665" i="28"/>
  <c r="A3665" i="28"/>
  <c r="B3664" i="28"/>
  <c r="A3664" i="28"/>
  <c r="B3663" i="28"/>
  <c r="A3663" i="28"/>
  <c r="B3662" i="28"/>
  <c r="A3662" i="28"/>
  <c r="B3661" i="28"/>
  <c r="A3661" i="28"/>
  <c r="B3660" i="28"/>
  <c r="A3660" i="28"/>
  <c r="B3659" i="28"/>
  <c r="A3659" i="28"/>
  <c r="B3658" i="28"/>
  <c r="A3658" i="28"/>
  <c r="B3657" i="28"/>
  <c r="A3657" i="28"/>
  <c r="B3656" i="28"/>
  <c r="A3656" i="28"/>
  <c r="B3655" i="28"/>
  <c r="A3655" i="28"/>
  <c r="B3654" i="28"/>
  <c r="A3654" i="28"/>
  <c r="B3653" i="28"/>
  <c r="A3653" i="28"/>
  <c r="B3652" i="28"/>
  <c r="A3652" i="28"/>
  <c r="B3651" i="28"/>
  <c r="A3651" i="28"/>
  <c r="B3650" i="28"/>
  <c r="A3650" i="28"/>
  <c r="B3649" i="28"/>
  <c r="A3649" i="28"/>
  <c r="B3648" i="28"/>
  <c r="A3648" i="28"/>
  <c r="B3647" i="28"/>
  <c r="A3647" i="28"/>
  <c r="B3646" i="28"/>
  <c r="A3646" i="28"/>
  <c r="B3645" i="28"/>
  <c r="A3645" i="28"/>
  <c r="B3644" i="28"/>
  <c r="A3644" i="28"/>
  <c r="B3643" i="28"/>
  <c r="A3643" i="28"/>
  <c r="B3642" i="28"/>
  <c r="A3642" i="28"/>
  <c r="B3641" i="28"/>
  <c r="A3641" i="28"/>
  <c r="B3640" i="28"/>
  <c r="A3640" i="28"/>
  <c r="B3639" i="28"/>
  <c r="A3639" i="28"/>
  <c r="B3638" i="28"/>
  <c r="A3638" i="28"/>
  <c r="B3637" i="28"/>
  <c r="A3637" i="28"/>
  <c r="B3636" i="28"/>
  <c r="A3636" i="28"/>
  <c r="B3635" i="28"/>
  <c r="A3635" i="28"/>
  <c r="B3634" i="28"/>
  <c r="A3634" i="28"/>
  <c r="B3633" i="28"/>
  <c r="A3633" i="28"/>
  <c r="B3632" i="28"/>
  <c r="A3632" i="28"/>
  <c r="B3631" i="28"/>
  <c r="A3631" i="28"/>
  <c r="B3630" i="28"/>
  <c r="A3630" i="28"/>
  <c r="B3629" i="28"/>
  <c r="A3629" i="28"/>
  <c r="B3628" i="28"/>
  <c r="A3628" i="28"/>
  <c r="B3627" i="28"/>
  <c r="A3627" i="28"/>
  <c r="B3626" i="28"/>
  <c r="A3626" i="28"/>
  <c r="B3625" i="28"/>
  <c r="A3625" i="28"/>
  <c r="B3624" i="28"/>
  <c r="A3624" i="28"/>
  <c r="B3623" i="28"/>
  <c r="A3623" i="28"/>
  <c r="B3622" i="28"/>
  <c r="A3622" i="28"/>
  <c r="B3621" i="28"/>
  <c r="A3621" i="28"/>
  <c r="B3620" i="28"/>
  <c r="A3620" i="28"/>
  <c r="B3619" i="28"/>
  <c r="A3619" i="28"/>
  <c r="B3618" i="28"/>
  <c r="A3618" i="28"/>
  <c r="B3617" i="28"/>
  <c r="A3617" i="28"/>
  <c r="B3616" i="28"/>
  <c r="A3616" i="28"/>
  <c r="B3615" i="28"/>
  <c r="A3615" i="28"/>
  <c r="B3614" i="28"/>
  <c r="A3614" i="28"/>
  <c r="B3613" i="28"/>
  <c r="A3613" i="28"/>
  <c r="B3612" i="28"/>
  <c r="A3612" i="28"/>
  <c r="B3611" i="28"/>
  <c r="A3611" i="28"/>
  <c r="B3610" i="28"/>
  <c r="A3610" i="28"/>
  <c r="B3609" i="28"/>
  <c r="A3609" i="28"/>
  <c r="B3608" i="28"/>
  <c r="A3608" i="28"/>
  <c r="B3607" i="28"/>
  <c r="A3607" i="28"/>
  <c r="B3606" i="28"/>
  <c r="A3606" i="28"/>
  <c r="B3605" i="28"/>
  <c r="A3605" i="28"/>
  <c r="B3604" i="28"/>
  <c r="A3604" i="28"/>
  <c r="B3603" i="28"/>
  <c r="A3603" i="28"/>
  <c r="B3602" i="28"/>
  <c r="A3602" i="28"/>
  <c r="B3601" i="28"/>
  <c r="A3601" i="28"/>
  <c r="B3600" i="28"/>
  <c r="A3600" i="28"/>
  <c r="B3599" i="28"/>
  <c r="A3599" i="28"/>
  <c r="B3598" i="28"/>
  <c r="A3598" i="28"/>
  <c r="B3597" i="28"/>
  <c r="A3597" i="28"/>
  <c r="B3596" i="28"/>
  <c r="A3596" i="28"/>
  <c r="B3595" i="28"/>
  <c r="A3595" i="28"/>
  <c r="B3594" i="28"/>
  <c r="A3594" i="28"/>
  <c r="B3593" i="28"/>
  <c r="A3593" i="28"/>
  <c r="B3592" i="28"/>
  <c r="A3592" i="28"/>
  <c r="B3591" i="28"/>
  <c r="A3591" i="28"/>
  <c r="B3590" i="28"/>
  <c r="A3590" i="28"/>
  <c r="B3589" i="28"/>
  <c r="A3589" i="28"/>
  <c r="B3588" i="28"/>
  <c r="A3588" i="28"/>
  <c r="B3587" i="28"/>
  <c r="A3587" i="28"/>
  <c r="B3586" i="28"/>
  <c r="A3586" i="28"/>
  <c r="B3585" i="28"/>
  <c r="A3585" i="28"/>
  <c r="B3584" i="28"/>
  <c r="A3584" i="28"/>
  <c r="B3583" i="28"/>
  <c r="A3583" i="28"/>
  <c r="B3582" i="28"/>
  <c r="A3582" i="28"/>
  <c r="B3581" i="28"/>
  <c r="A3581" i="28"/>
  <c r="B3580" i="28"/>
  <c r="A3580" i="28"/>
  <c r="B3579" i="28"/>
  <c r="A3579" i="28"/>
  <c r="B3578" i="28"/>
  <c r="A3578" i="28"/>
  <c r="B3577" i="28"/>
  <c r="A3577" i="28"/>
  <c r="B3576" i="28"/>
  <c r="A3576" i="28"/>
  <c r="B3575" i="28"/>
  <c r="A3575" i="28"/>
  <c r="B3574" i="28"/>
  <c r="A3574" i="28"/>
  <c r="B3573" i="28"/>
  <c r="A3573" i="28"/>
  <c r="B3572" i="28"/>
  <c r="A3572" i="28"/>
  <c r="B3571" i="28"/>
  <c r="A3571" i="28"/>
  <c r="B3570" i="28"/>
  <c r="A3570" i="28"/>
  <c r="B3569" i="28"/>
  <c r="A3569" i="28"/>
  <c r="B3568" i="28"/>
  <c r="A3568" i="28"/>
  <c r="B3567" i="28"/>
  <c r="A3567" i="28"/>
  <c r="B3566" i="28"/>
  <c r="A3566" i="28"/>
  <c r="B3565" i="28"/>
  <c r="A3565" i="28"/>
  <c r="B3564" i="28"/>
  <c r="A3564" i="28"/>
  <c r="B3563" i="28"/>
  <c r="A3563" i="28"/>
  <c r="B3562" i="28"/>
  <c r="A3562" i="28"/>
  <c r="B3561" i="28"/>
  <c r="A3561" i="28"/>
  <c r="B3560" i="28"/>
  <c r="A3560" i="28"/>
  <c r="B3559" i="28"/>
  <c r="A3559" i="28"/>
  <c r="B3558" i="28"/>
  <c r="A3558" i="28"/>
  <c r="B3557" i="28"/>
  <c r="A3557" i="28"/>
  <c r="B3556" i="28"/>
  <c r="A3556" i="28"/>
  <c r="B3555" i="28"/>
  <c r="A3555" i="28"/>
  <c r="B3554" i="28"/>
  <c r="A3554" i="28"/>
  <c r="B3553" i="28"/>
  <c r="A3553" i="28"/>
  <c r="B3552" i="28"/>
  <c r="A3552" i="28"/>
  <c r="B3551" i="28"/>
  <c r="A3551" i="28"/>
  <c r="B3550" i="28"/>
  <c r="A3550" i="28"/>
  <c r="B3549" i="28"/>
  <c r="A3549" i="28"/>
  <c r="B3548" i="28"/>
  <c r="A3548" i="28"/>
  <c r="B3547" i="28"/>
  <c r="A3547" i="28"/>
  <c r="B3546" i="28"/>
  <c r="A3546" i="28"/>
  <c r="B3545" i="28"/>
  <c r="A3545" i="28"/>
  <c r="B3544" i="28"/>
  <c r="A3544" i="28"/>
  <c r="B3543" i="28"/>
  <c r="A3543" i="28"/>
  <c r="B3542" i="28"/>
  <c r="A3542" i="28"/>
  <c r="B3541" i="28"/>
  <c r="A3541" i="28"/>
  <c r="B3540" i="28"/>
  <c r="A3540" i="28"/>
  <c r="B3539" i="28"/>
  <c r="A3539" i="28"/>
  <c r="B3538" i="28"/>
  <c r="A3538" i="28"/>
  <c r="B3537" i="28"/>
  <c r="A3537" i="28"/>
  <c r="B3536" i="28"/>
  <c r="A3536" i="28"/>
  <c r="B3535" i="28"/>
  <c r="A3535" i="28"/>
  <c r="B3534" i="28"/>
  <c r="A3534" i="28"/>
  <c r="B3533" i="28"/>
  <c r="A3533" i="28"/>
  <c r="B3532" i="28"/>
  <c r="A3532" i="28"/>
  <c r="B3531" i="28"/>
  <c r="A3531" i="28"/>
  <c r="B3530" i="28"/>
  <c r="A3530" i="28"/>
  <c r="B3529" i="28"/>
  <c r="A3529" i="28"/>
  <c r="B3528" i="28"/>
  <c r="A3528" i="28"/>
  <c r="B3527" i="28"/>
  <c r="A3527" i="28"/>
  <c r="B3526" i="28"/>
  <c r="A3526" i="28"/>
  <c r="B3525" i="28"/>
  <c r="A3525" i="28"/>
  <c r="B3524" i="28"/>
  <c r="A3524" i="28"/>
  <c r="B3523" i="28"/>
  <c r="A3523" i="28"/>
  <c r="B3522" i="28"/>
  <c r="A3522" i="28"/>
  <c r="B3521" i="28"/>
  <c r="A3521" i="28"/>
  <c r="B3520" i="28"/>
  <c r="A3520" i="28"/>
  <c r="B3519" i="28"/>
  <c r="A3519" i="28"/>
  <c r="B3518" i="28"/>
  <c r="A3518" i="28"/>
  <c r="B3517" i="28"/>
  <c r="A3517" i="28"/>
  <c r="B3516" i="28"/>
  <c r="A3516" i="28"/>
  <c r="B3515" i="28"/>
  <c r="A3515" i="28"/>
  <c r="B3514" i="28"/>
  <c r="A3514" i="28"/>
  <c r="B3513" i="28"/>
  <c r="A3513" i="28"/>
  <c r="B3512" i="28"/>
  <c r="A3512" i="28"/>
  <c r="B3511" i="28"/>
  <c r="A3511" i="28"/>
  <c r="B3510" i="28"/>
  <c r="A3510" i="28"/>
  <c r="B3509" i="28"/>
  <c r="A3509" i="28"/>
  <c r="B3508" i="28"/>
  <c r="A3508" i="28"/>
  <c r="B3507" i="28"/>
  <c r="A3507" i="28"/>
  <c r="B3506" i="28"/>
  <c r="A3506" i="28"/>
  <c r="B3505" i="28"/>
  <c r="A3505" i="28"/>
  <c r="B3504" i="28"/>
  <c r="A3504" i="28"/>
  <c r="B3503" i="28"/>
  <c r="A3503" i="28"/>
  <c r="B3502" i="28"/>
  <c r="A3502" i="28"/>
  <c r="B3501" i="28"/>
  <c r="A3501" i="28"/>
  <c r="B3500" i="28"/>
  <c r="A3500" i="28"/>
  <c r="B3499" i="28"/>
  <c r="A3499" i="28"/>
  <c r="B3498" i="28"/>
  <c r="A3498" i="28"/>
  <c r="B3497" i="28"/>
  <c r="A3497" i="28"/>
  <c r="B3496" i="28"/>
  <c r="A3496" i="28"/>
  <c r="B3495" i="28"/>
  <c r="A3495" i="28"/>
  <c r="B3494" i="28"/>
  <c r="A3494" i="28"/>
  <c r="B3493" i="28"/>
  <c r="A3493" i="28"/>
  <c r="B3492" i="28"/>
  <c r="A3492" i="28"/>
  <c r="B3491" i="28"/>
  <c r="A3491" i="28"/>
  <c r="B3490" i="28"/>
  <c r="A3490" i="28"/>
  <c r="B3489" i="28"/>
  <c r="A3489" i="28"/>
  <c r="B3488" i="28"/>
  <c r="A3488" i="28"/>
  <c r="B3487" i="28"/>
  <c r="A3487" i="28"/>
  <c r="B3486" i="28"/>
  <c r="A3486" i="28"/>
  <c r="B3485" i="28"/>
  <c r="A3485" i="28"/>
  <c r="B3484" i="28"/>
  <c r="A3484" i="28"/>
  <c r="B3483" i="28"/>
  <c r="A3483" i="28"/>
  <c r="B3482" i="28"/>
  <c r="A3482" i="28"/>
  <c r="B3481" i="28"/>
  <c r="A3481" i="28"/>
  <c r="B3480" i="28"/>
  <c r="A3480" i="28"/>
  <c r="B3479" i="28"/>
  <c r="A3479" i="28"/>
  <c r="B3478" i="28"/>
  <c r="A3478" i="28"/>
  <c r="B3477" i="28"/>
  <c r="A3477" i="28"/>
  <c r="B3476" i="28"/>
  <c r="A3476" i="28"/>
  <c r="B3475" i="28"/>
  <c r="A3475" i="28"/>
  <c r="B3474" i="28"/>
  <c r="A3474" i="28"/>
  <c r="B3473" i="28"/>
  <c r="A3473" i="28"/>
  <c r="B3472" i="28"/>
  <c r="A3472" i="28"/>
  <c r="B3471" i="28"/>
  <c r="A3471" i="28"/>
  <c r="B3470" i="28"/>
  <c r="A3470" i="28"/>
  <c r="B3469" i="28"/>
  <c r="A3469" i="28"/>
  <c r="B3468" i="28"/>
  <c r="A3468" i="28"/>
  <c r="B3467" i="28"/>
  <c r="A3467" i="28"/>
  <c r="B3466" i="28"/>
  <c r="A3466" i="28"/>
  <c r="B3465" i="28"/>
  <c r="A3465" i="28"/>
  <c r="B3464" i="28"/>
  <c r="A3464" i="28"/>
  <c r="B3463" i="28"/>
  <c r="A3463" i="28"/>
  <c r="B3462" i="28"/>
  <c r="A3462" i="28"/>
  <c r="B3461" i="28"/>
  <c r="A3461" i="28"/>
  <c r="B3460" i="28"/>
  <c r="A3460" i="28"/>
  <c r="B3459" i="28"/>
  <c r="A3459" i="28"/>
  <c r="B3458" i="28"/>
  <c r="A3458" i="28"/>
  <c r="B3457" i="28"/>
  <c r="A3457" i="28"/>
  <c r="B3456" i="28"/>
  <c r="A3456" i="28"/>
  <c r="B3455" i="28"/>
  <c r="A3455" i="28"/>
  <c r="B3454" i="28"/>
  <c r="A3454" i="28"/>
  <c r="B3453" i="28"/>
  <c r="A3453" i="28"/>
  <c r="B3452" i="28"/>
  <c r="A3452" i="28"/>
  <c r="B3451" i="28"/>
  <c r="A3451" i="28"/>
  <c r="B3450" i="28"/>
  <c r="A3450" i="28"/>
  <c r="B3449" i="28"/>
  <c r="A3449" i="28"/>
  <c r="B3448" i="28"/>
  <c r="A3448" i="28"/>
  <c r="B3447" i="28"/>
  <c r="A3447" i="28"/>
  <c r="B3446" i="28"/>
  <c r="A3446" i="28"/>
  <c r="B3445" i="28"/>
  <c r="A3445" i="28"/>
  <c r="B3444" i="28"/>
  <c r="A3444" i="28"/>
  <c r="B3443" i="28"/>
  <c r="A3443" i="28"/>
  <c r="B3442" i="28"/>
  <c r="A3442" i="28"/>
  <c r="B3441" i="28"/>
  <c r="A3441" i="28"/>
  <c r="B3440" i="28"/>
  <c r="A3440" i="28"/>
  <c r="B3439" i="28"/>
  <c r="A3439" i="28"/>
  <c r="B3438" i="28"/>
  <c r="A3438" i="28"/>
  <c r="B3437" i="28"/>
  <c r="A3437" i="28"/>
  <c r="B3436" i="28"/>
  <c r="A3436" i="28"/>
  <c r="B3435" i="28"/>
  <c r="A3435" i="28"/>
  <c r="B3434" i="28"/>
  <c r="A3434" i="28"/>
  <c r="B3433" i="28"/>
  <c r="A3433" i="28"/>
  <c r="B3432" i="28"/>
  <c r="A3432" i="28"/>
  <c r="B3431" i="28"/>
  <c r="A3431" i="28"/>
  <c r="B3430" i="28"/>
  <c r="A3430" i="28"/>
  <c r="B3429" i="28"/>
  <c r="A3429" i="28"/>
  <c r="B3428" i="28"/>
  <c r="A3428" i="28"/>
  <c r="B3427" i="28"/>
  <c r="A3427" i="28"/>
  <c r="B3426" i="28"/>
  <c r="A3426" i="28"/>
  <c r="B3425" i="28"/>
  <c r="A3425" i="28"/>
  <c r="B3424" i="28"/>
  <c r="A3424" i="28"/>
  <c r="B3423" i="28"/>
  <c r="A3423" i="28"/>
  <c r="B3422" i="28"/>
  <c r="A3422" i="28"/>
  <c r="B3421" i="28"/>
  <c r="A3421" i="28"/>
  <c r="B3420" i="28"/>
  <c r="A3420" i="28"/>
  <c r="B3419" i="28"/>
  <c r="A3419" i="28"/>
  <c r="B3418" i="28"/>
  <c r="A3418" i="28"/>
  <c r="B3417" i="28"/>
  <c r="A3417" i="28"/>
  <c r="B3416" i="28"/>
  <c r="A3416" i="28"/>
  <c r="B3415" i="28"/>
  <c r="A3415" i="28"/>
  <c r="B3414" i="28"/>
  <c r="A3414" i="28"/>
  <c r="B3413" i="28"/>
  <c r="A3413" i="28"/>
  <c r="B3412" i="28"/>
  <c r="A3412" i="28"/>
  <c r="B3411" i="28"/>
  <c r="A3411" i="28"/>
  <c r="B3410" i="28"/>
  <c r="A3410" i="28"/>
  <c r="B3409" i="28"/>
  <c r="A3409" i="28"/>
  <c r="B3408" i="28"/>
  <c r="A3408" i="28"/>
  <c r="B3407" i="28"/>
  <c r="A3407" i="28"/>
  <c r="B3406" i="28"/>
  <c r="A3406" i="28"/>
  <c r="B3405" i="28"/>
  <c r="A3405" i="28"/>
  <c r="B3404" i="28"/>
  <c r="A3404" i="28"/>
  <c r="B3403" i="28"/>
  <c r="A3403" i="28"/>
  <c r="B3402" i="28"/>
  <c r="A3402" i="28"/>
  <c r="B3401" i="28"/>
  <c r="A3401" i="28"/>
  <c r="B3400" i="28"/>
  <c r="A3400" i="28"/>
  <c r="B3399" i="28"/>
  <c r="A3399" i="28"/>
  <c r="B3398" i="28"/>
  <c r="A3398" i="28"/>
  <c r="B3397" i="28"/>
  <c r="A3397" i="28"/>
  <c r="B3396" i="28"/>
  <c r="A3396" i="28"/>
  <c r="B3395" i="28"/>
  <c r="A3395" i="28"/>
  <c r="B3394" i="28"/>
  <c r="A3394" i="28"/>
  <c r="B3393" i="28"/>
  <c r="A3393" i="28"/>
  <c r="B3392" i="28"/>
  <c r="A3392" i="28"/>
  <c r="B3391" i="28"/>
  <c r="A3391" i="28"/>
  <c r="B3390" i="28"/>
  <c r="A3390" i="28"/>
  <c r="B3389" i="28"/>
  <c r="A3389" i="28"/>
  <c r="B3388" i="28"/>
  <c r="A3388" i="28"/>
  <c r="B3387" i="28"/>
  <c r="A3387" i="28"/>
  <c r="B3386" i="28"/>
  <c r="A3386" i="28"/>
  <c r="B3385" i="28"/>
  <c r="A3385" i="28"/>
  <c r="B3384" i="28"/>
  <c r="A3384" i="28"/>
  <c r="B3383" i="28"/>
  <c r="A3383" i="28"/>
  <c r="B3382" i="28"/>
  <c r="A3382" i="28"/>
  <c r="B3381" i="28"/>
  <c r="A3381" i="28"/>
  <c r="B3380" i="28"/>
  <c r="A3380" i="28"/>
  <c r="B3379" i="28"/>
  <c r="A3379" i="28"/>
  <c r="B3378" i="28"/>
  <c r="A3378" i="28"/>
  <c r="B3377" i="28"/>
  <c r="A3377" i="28"/>
  <c r="B3376" i="28"/>
  <c r="A3376" i="28"/>
  <c r="B3375" i="28"/>
  <c r="A3375" i="28"/>
  <c r="B3374" i="28"/>
  <c r="A3374" i="28"/>
  <c r="B3373" i="28"/>
  <c r="A3373" i="28"/>
  <c r="B3372" i="28"/>
  <c r="A3372" i="28"/>
  <c r="B3371" i="28"/>
  <c r="A3371" i="28"/>
  <c r="B3370" i="28"/>
  <c r="A3370" i="28"/>
  <c r="B3369" i="28"/>
  <c r="A3369" i="28"/>
  <c r="B3368" i="28"/>
  <c r="A3368" i="28"/>
  <c r="B3367" i="28"/>
  <c r="A3367" i="28"/>
  <c r="B3366" i="28"/>
  <c r="A3366" i="28"/>
  <c r="B3365" i="28"/>
  <c r="A3365" i="28"/>
  <c r="B3364" i="28"/>
  <c r="A3364" i="28"/>
  <c r="B3363" i="28"/>
  <c r="A3363" i="28"/>
  <c r="B3362" i="28"/>
  <c r="A3362" i="28"/>
  <c r="B3361" i="28"/>
  <c r="A3361" i="28"/>
  <c r="B3360" i="28"/>
  <c r="A3360" i="28"/>
  <c r="B3359" i="28"/>
  <c r="A3359" i="28"/>
  <c r="B3358" i="28"/>
  <c r="A3358" i="28"/>
  <c r="B3357" i="28"/>
  <c r="A3357" i="28"/>
  <c r="B3356" i="28"/>
  <c r="A3356" i="28"/>
  <c r="B3355" i="28"/>
  <c r="A3355" i="28"/>
  <c r="B3354" i="28"/>
  <c r="A3354" i="28"/>
  <c r="B3353" i="28"/>
  <c r="A3353" i="28"/>
  <c r="B3352" i="28"/>
  <c r="A3352" i="28"/>
  <c r="B3351" i="28"/>
  <c r="A3351" i="28"/>
  <c r="B3350" i="28"/>
  <c r="A3350" i="28"/>
  <c r="B3349" i="28"/>
  <c r="A3349" i="28"/>
  <c r="B3348" i="28"/>
  <c r="A3348" i="28"/>
  <c r="B3347" i="28"/>
  <c r="A3347" i="28"/>
  <c r="B3346" i="28"/>
  <c r="A3346" i="28"/>
  <c r="B3345" i="28"/>
  <c r="A3345" i="28"/>
  <c r="B3344" i="28"/>
  <c r="A3344" i="28"/>
  <c r="B3343" i="28"/>
  <c r="A3343" i="28"/>
  <c r="B3342" i="28"/>
  <c r="A3342" i="28"/>
  <c r="B3341" i="28"/>
  <c r="A3341" i="28"/>
  <c r="B3340" i="28"/>
  <c r="A3340" i="28"/>
  <c r="B3339" i="28"/>
  <c r="A3339" i="28"/>
  <c r="B3338" i="28"/>
  <c r="A3338" i="28"/>
  <c r="B3337" i="28"/>
  <c r="A3337" i="28"/>
  <c r="B3336" i="28"/>
  <c r="A3336" i="28"/>
  <c r="B3335" i="28"/>
  <c r="A3335" i="28"/>
  <c r="B3334" i="28"/>
  <c r="A3334" i="28"/>
  <c r="B3333" i="28"/>
  <c r="A3333" i="28"/>
  <c r="B3332" i="28"/>
  <c r="A3332" i="28"/>
  <c r="B3331" i="28"/>
  <c r="A3331" i="28"/>
  <c r="B3330" i="28"/>
  <c r="A3330" i="28"/>
  <c r="B3329" i="28"/>
  <c r="A3329" i="28"/>
  <c r="B3328" i="28"/>
  <c r="A3328" i="28"/>
  <c r="B3327" i="28"/>
  <c r="A3327" i="28"/>
  <c r="B3326" i="28"/>
  <c r="A3326" i="28"/>
  <c r="B3325" i="28"/>
  <c r="A3325" i="28"/>
  <c r="B3324" i="28"/>
  <c r="A3324" i="28"/>
  <c r="B3323" i="28"/>
  <c r="A3323" i="28"/>
  <c r="B3322" i="28"/>
  <c r="A3322" i="28"/>
  <c r="B3321" i="28"/>
  <c r="A3321" i="28"/>
  <c r="B3320" i="28"/>
  <c r="A3320" i="28"/>
  <c r="B3319" i="28"/>
  <c r="A3319" i="28"/>
  <c r="B3318" i="28"/>
  <c r="A3318" i="28"/>
  <c r="B3317" i="28"/>
  <c r="A3317" i="28"/>
  <c r="B3316" i="28"/>
  <c r="A3316" i="28"/>
  <c r="B3315" i="28"/>
  <c r="A3315" i="28"/>
  <c r="B3314" i="28"/>
  <c r="A3314" i="28"/>
  <c r="B3313" i="28"/>
  <c r="A3313" i="28"/>
  <c r="B3312" i="28"/>
  <c r="A3312" i="28"/>
  <c r="B3311" i="28"/>
  <c r="A3311" i="28"/>
  <c r="B3310" i="28"/>
  <c r="A3310" i="28"/>
  <c r="B3309" i="28"/>
  <c r="A3309" i="28"/>
  <c r="B3308" i="28"/>
  <c r="A3308" i="28"/>
  <c r="B3307" i="28"/>
  <c r="A3307" i="28"/>
  <c r="B3306" i="28"/>
  <c r="A3306" i="28"/>
  <c r="B3305" i="28"/>
  <c r="A3305" i="28"/>
  <c r="B3304" i="28"/>
  <c r="A3304" i="28"/>
  <c r="B3303" i="28"/>
  <c r="A3303" i="28"/>
  <c r="B3302" i="28"/>
  <c r="A3302" i="28"/>
  <c r="B3301" i="28"/>
  <c r="A3301" i="28"/>
  <c r="B3300" i="28"/>
  <c r="A3300" i="28"/>
  <c r="B3299" i="28"/>
  <c r="A3299" i="28"/>
  <c r="B3298" i="28"/>
  <c r="A3298" i="28"/>
  <c r="B3297" i="28"/>
  <c r="A3297" i="28"/>
  <c r="B3296" i="28"/>
  <c r="A3296" i="28"/>
  <c r="B3295" i="28"/>
  <c r="A3295" i="28"/>
  <c r="B3294" i="28"/>
  <c r="A3294" i="28"/>
  <c r="B3293" i="28"/>
  <c r="A3293" i="28"/>
  <c r="B3292" i="28"/>
  <c r="A3292" i="28"/>
  <c r="B3291" i="28"/>
  <c r="A3291" i="28"/>
  <c r="B3290" i="28"/>
  <c r="A3290" i="28"/>
  <c r="B3289" i="28"/>
  <c r="A3289" i="28"/>
  <c r="B3288" i="28"/>
  <c r="A3288" i="28"/>
  <c r="B3287" i="28"/>
  <c r="A3287" i="28"/>
  <c r="B3286" i="28"/>
  <c r="A3286" i="28"/>
  <c r="B3285" i="28"/>
  <c r="A3285" i="28"/>
  <c r="B3284" i="28"/>
  <c r="A3284" i="28"/>
  <c r="B3283" i="28"/>
  <c r="A3283" i="28"/>
  <c r="B3282" i="28"/>
  <c r="A3282" i="28"/>
  <c r="B3281" i="28"/>
  <c r="A3281" i="28"/>
  <c r="B3280" i="28"/>
  <c r="A3280" i="28"/>
  <c r="B3279" i="28"/>
  <c r="A3279" i="28"/>
  <c r="B3278" i="28"/>
  <c r="A3278" i="28"/>
  <c r="B3277" i="28"/>
  <c r="A3277" i="28"/>
  <c r="B3276" i="28"/>
  <c r="A3276" i="28"/>
  <c r="B3275" i="28"/>
  <c r="A3275" i="28"/>
  <c r="B3274" i="28"/>
  <c r="A3274" i="28"/>
  <c r="B3273" i="28"/>
  <c r="A3273" i="28"/>
  <c r="B3272" i="28"/>
  <c r="A3272" i="28"/>
  <c r="B3271" i="28"/>
  <c r="A3271" i="28"/>
  <c r="B3270" i="28"/>
  <c r="A3270" i="28"/>
  <c r="B3269" i="28"/>
  <c r="A3269" i="28"/>
  <c r="B3268" i="28"/>
  <c r="A3268" i="28"/>
  <c r="B3267" i="28"/>
  <c r="A3267" i="28"/>
  <c r="B3266" i="28"/>
  <c r="A3266" i="28"/>
  <c r="B3265" i="28"/>
  <c r="A3265" i="28"/>
  <c r="B3264" i="28"/>
  <c r="A3264" i="28"/>
  <c r="B3263" i="28"/>
  <c r="A3263" i="28"/>
  <c r="B3262" i="28"/>
  <c r="A3262" i="28"/>
  <c r="B3261" i="28"/>
  <c r="A3261" i="28"/>
  <c r="B3260" i="28"/>
  <c r="A3260" i="28"/>
  <c r="B3259" i="28"/>
  <c r="A3259" i="28"/>
  <c r="B3258" i="28"/>
  <c r="A3258" i="28"/>
  <c r="B3257" i="28"/>
  <c r="A3257" i="28"/>
  <c r="B3256" i="28"/>
  <c r="A3256" i="28"/>
  <c r="B3255" i="28"/>
  <c r="A3255" i="28"/>
  <c r="B3254" i="28"/>
  <c r="A3254" i="28"/>
  <c r="B3253" i="28"/>
  <c r="A3253" i="28"/>
  <c r="B3252" i="28"/>
  <c r="A3252" i="28"/>
  <c r="B3251" i="28"/>
  <c r="A3251" i="28"/>
  <c r="B3250" i="28"/>
  <c r="A3250" i="28"/>
  <c r="B3249" i="28"/>
  <c r="A3249" i="28"/>
  <c r="B3248" i="28"/>
  <c r="A3248" i="28"/>
  <c r="B3247" i="28"/>
  <c r="A3247" i="28"/>
  <c r="B3246" i="28"/>
  <c r="A3246" i="28"/>
  <c r="B3245" i="28"/>
  <c r="A3245" i="28"/>
  <c r="B3244" i="28"/>
  <c r="A3244" i="28"/>
  <c r="B3243" i="28"/>
  <c r="A3243" i="28"/>
  <c r="B3242" i="28"/>
  <c r="A3242" i="28"/>
  <c r="B3241" i="28"/>
  <c r="A3241" i="28"/>
  <c r="B3240" i="28"/>
  <c r="A3240" i="28"/>
  <c r="B3239" i="28"/>
  <c r="A3239" i="28"/>
  <c r="B3238" i="28"/>
  <c r="A3238" i="28"/>
  <c r="B3237" i="28"/>
  <c r="A3237" i="28"/>
  <c r="B3236" i="28"/>
  <c r="A3236" i="28"/>
  <c r="B3235" i="28"/>
  <c r="A3235" i="28"/>
  <c r="B3234" i="28"/>
  <c r="A3234" i="28"/>
  <c r="B3233" i="28"/>
  <c r="A3233" i="28"/>
  <c r="B3232" i="28"/>
  <c r="A3232" i="28"/>
  <c r="B3231" i="28"/>
  <c r="A3231" i="28"/>
  <c r="B3230" i="28"/>
  <c r="A3230" i="28"/>
  <c r="B3229" i="28"/>
  <c r="A3229" i="28"/>
  <c r="B3228" i="28"/>
  <c r="A3228" i="28"/>
  <c r="B3227" i="28"/>
  <c r="A3227" i="28"/>
  <c r="B3226" i="28"/>
  <c r="A3226" i="28"/>
  <c r="B3225" i="28"/>
  <c r="A3225" i="28"/>
  <c r="B3224" i="28"/>
  <c r="A3224" i="28"/>
  <c r="B3223" i="28"/>
  <c r="A3223" i="28"/>
  <c r="B3222" i="28"/>
  <c r="A3222" i="28"/>
  <c r="B3221" i="28"/>
  <c r="A3221" i="28"/>
  <c r="B3220" i="28"/>
  <c r="A3220" i="28"/>
  <c r="B3219" i="28"/>
  <c r="A3219" i="28"/>
  <c r="B3218" i="28"/>
  <c r="A3218" i="28"/>
  <c r="B3217" i="28"/>
  <c r="A3217" i="28"/>
  <c r="B3216" i="28"/>
  <c r="A3216" i="28"/>
  <c r="B3215" i="28"/>
  <c r="A3215" i="28"/>
  <c r="B3214" i="28"/>
  <c r="A3214" i="28"/>
  <c r="B3213" i="28"/>
  <c r="A3213" i="28"/>
  <c r="B3212" i="28"/>
  <c r="A3212" i="28"/>
  <c r="B3211" i="28"/>
  <c r="A3211" i="28"/>
  <c r="B3210" i="28"/>
  <c r="A3210" i="28"/>
  <c r="B3209" i="28"/>
  <c r="A3209" i="28"/>
  <c r="B3208" i="28"/>
  <c r="A3208" i="28"/>
  <c r="B3207" i="28"/>
  <c r="A3207" i="28"/>
  <c r="B3206" i="28"/>
  <c r="A3206" i="28"/>
  <c r="B3205" i="28"/>
  <c r="A3205" i="28"/>
  <c r="B3204" i="28"/>
  <c r="A3204" i="28"/>
  <c r="B3203" i="28"/>
  <c r="A3203" i="28"/>
  <c r="B3202" i="28"/>
  <c r="A3202" i="28"/>
  <c r="B3201" i="28"/>
  <c r="A3201" i="28"/>
  <c r="B3200" i="28"/>
  <c r="A3200" i="28"/>
  <c r="B3199" i="28"/>
  <c r="A3199" i="28"/>
  <c r="B3198" i="28"/>
  <c r="A3198" i="28"/>
  <c r="B3197" i="28"/>
  <c r="A3197" i="28"/>
  <c r="B3196" i="28"/>
  <c r="A3196" i="28"/>
  <c r="B3195" i="28"/>
  <c r="A3195" i="28"/>
  <c r="B3194" i="28"/>
  <c r="A3194" i="28"/>
  <c r="B3193" i="28"/>
  <c r="A3193" i="28"/>
  <c r="B3192" i="28"/>
  <c r="A3192" i="28"/>
  <c r="B3191" i="28"/>
  <c r="A3191" i="28"/>
  <c r="B3190" i="28"/>
  <c r="A3190" i="28"/>
  <c r="B3189" i="28"/>
  <c r="A3189" i="28"/>
  <c r="B3188" i="28"/>
  <c r="A3188" i="28"/>
  <c r="B3187" i="28"/>
  <c r="A3187" i="28"/>
  <c r="B3186" i="28"/>
  <c r="A3186" i="28"/>
  <c r="B3185" i="28"/>
  <c r="A3185" i="28"/>
  <c r="B3184" i="28"/>
  <c r="A3184" i="28"/>
  <c r="B3183" i="28"/>
  <c r="A3183" i="28"/>
  <c r="B3182" i="28"/>
  <c r="A3182" i="28"/>
  <c r="B3181" i="28"/>
  <c r="A3181" i="28"/>
  <c r="B3180" i="28"/>
  <c r="A3180" i="28"/>
  <c r="B3179" i="28"/>
  <c r="A3179" i="28"/>
  <c r="B3178" i="28"/>
  <c r="A3178" i="28"/>
  <c r="B3177" i="28"/>
  <c r="A3177" i="28"/>
  <c r="B3176" i="28"/>
  <c r="A3176" i="28"/>
  <c r="B3175" i="28"/>
  <c r="A3175" i="28"/>
  <c r="B3174" i="28"/>
  <c r="A3174" i="28"/>
  <c r="B3173" i="28"/>
  <c r="A3173" i="28"/>
  <c r="B3172" i="28"/>
  <c r="A3172" i="28"/>
  <c r="B3171" i="28"/>
  <c r="A3171" i="28"/>
  <c r="B3170" i="28"/>
  <c r="A3170" i="28"/>
  <c r="B3169" i="28"/>
  <c r="A3169" i="28"/>
  <c r="B3168" i="28"/>
  <c r="A3168" i="28"/>
  <c r="B3167" i="28"/>
  <c r="A3167" i="28"/>
  <c r="B3166" i="28"/>
  <c r="A3166" i="28"/>
  <c r="B3165" i="28"/>
  <c r="A3165" i="28"/>
  <c r="B3164" i="28"/>
  <c r="A3164" i="28"/>
  <c r="B3163" i="28"/>
  <c r="A3163" i="28"/>
  <c r="B3162" i="28"/>
  <c r="A3162" i="28"/>
  <c r="B3161" i="28"/>
  <c r="A3161" i="28"/>
  <c r="B3160" i="28"/>
  <c r="A3160" i="28"/>
  <c r="B3159" i="28"/>
  <c r="A3159" i="28"/>
  <c r="B3158" i="28"/>
  <c r="A3158" i="28"/>
  <c r="B3157" i="28"/>
  <c r="A3157" i="28"/>
  <c r="B3156" i="28"/>
  <c r="A3156" i="28"/>
  <c r="B3155" i="28"/>
  <c r="A3155" i="28"/>
  <c r="B3154" i="28"/>
  <c r="A3154" i="28"/>
  <c r="B3153" i="28"/>
  <c r="A3153" i="28"/>
  <c r="B3152" i="28"/>
  <c r="A3152" i="28"/>
  <c r="B3151" i="28"/>
  <c r="A3151" i="28"/>
  <c r="B3150" i="28"/>
  <c r="A3150" i="28"/>
  <c r="B3149" i="28"/>
  <c r="A3149" i="28"/>
  <c r="B3148" i="28"/>
  <c r="A3148" i="28"/>
  <c r="B3147" i="28"/>
  <c r="A3147" i="28"/>
  <c r="B3146" i="28"/>
  <c r="A3146" i="28"/>
  <c r="B3145" i="28"/>
  <c r="A3145" i="28"/>
  <c r="B3144" i="28"/>
  <c r="A3144" i="28"/>
  <c r="B3143" i="28"/>
  <c r="A3143" i="28"/>
  <c r="B3142" i="28"/>
  <c r="A3142" i="28"/>
  <c r="B3141" i="28"/>
  <c r="A3141" i="28"/>
  <c r="B3140" i="28"/>
  <c r="A3140" i="28"/>
  <c r="B3139" i="28"/>
  <c r="A3139" i="28"/>
  <c r="B3138" i="28"/>
  <c r="A3138" i="28"/>
  <c r="B3137" i="28"/>
  <c r="A3137" i="28"/>
  <c r="B3136" i="28"/>
  <c r="A3136" i="28"/>
  <c r="B3135" i="28"/>
  <c r="A3135" i="28"/>
  <c r="B3134" i="28"/>
  <c r="A3134" i="28"/>
  <c r="B3133" i="28"/>
  <c r="A3133" i="28"/>
  <c r="B3132" i="28"/>
  <c r="A3132" i="28"/>
  <c r="B3131" i="28"/>
  <c r="A3131" i="28"/>
  <c r="B3130" i="28"/>
  <c r="A3130" i="28"/>
  <c r="B3129" i="28"/>
  <c r="A3129" i="28"/>
  <c r="B3128" i="28"/>
  <c r="A3128" i="28"/>
  <c r="B3127" i="28"/>
  <c r="A3127" i="28"/>
  <c r="B3126" i="28"/>
  <c r="A3126" i="28"/>
  <c r="B3125" i="28"/>
  <c r="A3125" i="28"/>
  <c r="B3124" i="28"/>
  <c r="A3124" i="28"/>
  <c r="B3123" i="28"/>
  <c r="A3123" i="28"/>
  <c r="B3122" i="28"/>
  <c r="A3122" i="28"/>
  <c r="B3121" i="28"/>
  <c r="A3121" i="28"/>
  <c r="B3120" i="28"/>
  <c r="A3120" i="28"/>
  <c r="B3119" i="28"/>
  <c r="A3119" i="28"/>
  <c r="B3118" i="28"/>
  <c r="A3118" i="28"/>
  <c r="B3117" i="28"/>
  <c r="A3117" i="28"/>
  <c r="B3116" i="28"/>
  <c r="A3116" i="28"/>
  <c r="B3115" i="28"/>
  <c r="A3115" i="28"/>
  <c r="B3114" i="28"/>
  <c r="A3114" i="28"/>
  <c r="B3113" i="28"/>
  <c r="A3113" i="28"/>
  <c r="B3112" i="28"/>
  <c r="A3112" i="28"/>
  <c r="B3111" i="28"/>
  <c r="A3111" i="28"/>
  <c r="B3110" i="28"/>
  <c r="A3110" i="28"/>
  <c r="B3109" i="28"/>
  <c r="A3109" i="28"/>
  <c r="B3108" i="28"/>
  <c r="A3108" i="28"/>
  <c r="B3107" i="28"/>
  <c r="A3107" i="28"/>
  <c r="B3106" i="28"/>
  <c r="A3106" i="28"/>
  <c r="B3105" i="28"/>
  <c r="A3105" i="28"/>
  <c r="B3104" i="28"/>
  <c r="A3104" i="28"/>
  <c r="B3103" i="28"/>
  <c r="A3103" i="28"/>
  <c r="B3102" i="28"/>
  <c r="A3102" i="28"/>
  <c r="B3101" i="28"/>
  <c r="A3101" i="28"/>
  <c r="B3100" i="28"/>
  <c r="A3100" i="28"/>
  <c r="B3099" i="28"/>
  <c r="A3099" i="28"/>
  <c r="B3098" i="28"/>
  <c r="A3098" i="28"/>
  <c r="B3097" i="28"/>
  <c r="A3097" i="28"/>
  <c r="B3096" i="28"/>
  <c r="A3096" i="28"/>
  <c r="B3095" i="28"/>
  <c r="A3095" i="28"/>
  <c r="B3094" i="28"/>
  <c r="A3094" i="28"/>
  <c r="B3093" i="28"/>
  <c r="A3093" i="28"/>
  <c r="B3092" i="28"/>
  <c r="A3092" i="28"/>
  <c r="B3091" i="28"/>
  <c r="A3091" i="28"/>
  <c r="B3090" i="28"/>
  <c r="A3090" i="28"/>
  <c r="B3089" i="28"/>
  <c r="A3089" i="28"/>
  <c r="B3088" i="28"/>
  <c r="A3088" i="28"/>
  <c r="B3087" i="28"/>
  <c r="A3087" i="28"/>
  <c r="B3086" i="28"/>
  <c r="A3086" i="28"/>
  <c r="B3085" i="28"/>
  <c r="A3085" i="28"/>
  <c r="B3084" i="28"/>
  <c r="A3084" i="28"/>
  <c r="B3083" i="28"/>
  <c r="A3083" i="28"/>
  <c r="B3082" i="28"/>
  <c r="A3082" i="28"/>
  <c r="B3081" i="28"/>
  <c r="A3081" i="28"/>
  <c r="B3080" i="28"/>
  <c r="A3080" i="28"/>
  <c r="B3079" i="28"/>
  <c r="A3079" i="28"/>
  <c r="B3078" i="28"/>
  <c r="A3078" i="28"/>
  <c r="B3077" i="28"/>
  <c r="A3077" i="28"/>
  <c r="B3076" i="28"/>
  <c r="A3076" i="28"/>
  <c r="B3075" i="28"/>
  <c r="A3075" i="28"/>
  <c r="B3074" i="28"/>
  <c r="A3074" i="28"/>
  <c r="B3073" i="28"/>
  <c r="A3073" i="28"/>
  <c r="B3072" i="28"/>
  <c r="A3072" i="28"/>
  <c r="B3071" i="28"/>
  <c r="A3071" i="28"/>
  <c r="B3070" i="28"/>
  <c r="A3070" i="28"/>
  <c r="B3069" i="28"/>
  <c r="A3069" i="28"/>
  <c r="B3068" i="28"/>
  <c r="A3068" i="28"/>
  <c r="B3067" i="28"/>
  <c r="A3067" i="28"/>
  <c r="B3066" i="28"/>
  <c r="A3066" i="28"/>
  <c r="B3065" i="28"/>
  <c r="A3065" i="28"/>
  <c r="B3064" i="28"/>
  <c r="A3064" i="28"/>
  <c r="B3063" i="28"/>
  <c r="A3063" i="28"/>
  <c r="B3062" i="28"/>
  <c r="A3062" i="28"/>
  <c r="B3061" i="28"/>
  <c r="A3061" i="28"/>
  <c r="B3060" i="28"/>
  <c r="A3060" i="28"/>
  <c r="B3059" i="28"/>
  <c r="A3059" i="28"/>
  <c r="B3058" i="28"/>
  <c r="A3058" i="28"/>
  <c r="B3057" i="28"/>
  <c r="A3057" i="28"/>
  <c r="B3056" i="28"/>
  <c r="A3056" i="28"/>
  <c r="B3055" i="28"/>
  <c r="A3055" i="28"/>
  <c r="B3054" i="28"/>
  <c r="A3054" i="28"/>
  <c r="B3053" i="28"/>
  <c r="A3053" i="28"/>
  <c r="B3052" i="28"/>
  <c r="A3052" i="28"/>
  <c r="B3051" i="28"/>
  <c r="A3051" i="28"/>
  <c r="B3050" i="28"/>
  <c r="A3050" i="28"/>
  <c r="B3049" i="28"/>
  <c r="A3049" i="28"/>
  <c r="B3048" i="28"/>
  <c r="A3048" i="28"/>
  <c r="B3047" i="28"/>
  <c r="A3047" i="28"/>
  <c r="B3046" i="28"/>
  <c r="A3046" i="28"/>
  <c r="B3045" i="28"/>
  <c r="A3045" i="28"/>
  <c r="B3044" i="28"/>
  <c r="A3044" i="28"/>
  <c r="B3043" i="28"/>
  <c r="A3043" i="28"/>
  <c r="B3042" i="28"/>
  <c r="A3042" i="28"/>
  <c r="B3041" i="28"/>
  <c r="A3041" i="28"/>
  <c r="B3040" i="28"/>
  <c r="A3040" i="28"/>
  <c r="B3039" i="28"/>
  <c r="A3039" i="28"/>
  <c r="B3038" i="28"/>
  <c r="A3038" i="28"/>
  <c r="B3037" i="28"/>
  <c r="A3037" i="28"/>
  <c r="B3036" i="28"/>
  <c r="A3036" i="28"/>
  <c r="B3035" i="28"/>
  <c r="A3035" i="28"/>
  <c r="B3034" i="28"/>
  <c r="A3034" i="28"/>
  <c r="B3033" i="28"/>
  <c r="A3033" i="28"/>
  <c r="B3032" i="28"/>
  <c r="A3032" i="28"/>
  <c r="B3031" i="28"/>
  <c r="A3031" i="28"/>
  <c r="B3030" i="28"/>
  <c r="A3030" i="28"/>
  <c r="B3029" i="28"/>
  <c r="A3029" i="28"/>
  <c r="B3028" i="28"/>
  <c r="A3028" i="28"/>
  <c r="B3027" i="28"/>
  <c r="A3027" i="28"/>
  <c r="B3026" i="28"/>
  <c r="A3026" i="28"/>
  <c r="B3025" i="28"/>
  <c r="A3025" i="28"/>
  <c r="B3024" i="28"/>
  <c r="A3024" i="28"/>
  <c r="B3023" i="28"/>
  <c r="A3023" i="28"/>
  <c r="B3022" i="28"/>
  <c r="A3022" i="28"/>
  <c r="B3021" i="28"/>
  <c r="A3021" i="28"/>
  <c r="B3020" i="28"/>
  <c r="A3020" i="28"/>
  <c r="B3019" i="28"/>
  <c r="A3019" i="28"/>
  <c r="B3018" i="28"/>
  <c r="A3018" i="28"/>
  <c r="B3017" i="28"/>
  <c r="A3017" i="28"/>
  <c r="B3016" i="28"/>
  <c r="A3016" i="28"/>
  <c r="B3015" i="28"/>
  <c r="A3015" i="28"/>
  <c r="B3014" i="28"/>
  <c r="A3014" i="28"/>
  <c r="B3013" i="28"/>
  <c r="A3013" i="28"/>
  <c r="B3012" i="28"/>
  <c r="A3012" i="28"/>
  <c r="B3011" i="28"/>
  <c r="A3011" i="28"/>
  <c r="B3010" i="28"/>
  <c r="A3010" i="28"/>
  <c r="B3009" i="28"/>
  <c r="A3009" i="28"/>
  <c r="B3008" i="28"/>
  <c r="A3008" i="28"/>
  <c r="B3007" i="28"/>
  <c r="A3007" i="28"/>
  <c r="B3006" i="28"/>
  <c r="A3006" i="28"/>
  <c r="B3005" i="28"/>
  <c r="A3005" i="28"/>
  <c r="B3004" i="28"/>
  <c r="A3004" i="28"/>
  <c r="B3003" i="28"/>
  <c r="A3003" i="28"/>
  <c r="B3002" i="28"/>
  <c r="A3002" i="28"/>
  <c r="B3001" i="28"/>
  <c r="A3001" i="28"/>
  <c r="B3000" i="28"/>
  <c r="A3000" i="28"/>
  <c r="B2999" i="28"/>
  <c r="A2999" i="28"/>
  <c r="B2998" i="28"/>
  <c r="A2998" i="28"/>
  <c r="B2997" i="28"/>
  <c r="A2997" i="28"/>
  <c r="B2996" i="28"/>
  <c r="A2996" i="28"/>
  <c r="B2995" i="28"/>
  <c r="A2995" i="28"/>
  <c r="B2994" i="28"/>
  <c r="A2994" i="28"/>
  <c r="B2993" i="28"/>
  <c r="A2993" i="28"/>
  <c r="B2992" i="28"/>
  <c r="A2992" i="28"/>
  <c r="B2991" i="28"/>
  <c r="A2991" i="28"/>
  <c r="B2990" i="28"/>
  <c r="A2990" i="28"/>
  <c r="B2989" i="28"/>
  <c r="A2989" i="28"/>
  <c r="B2988" i="28"/>
  <c r="A2988" i="28"/>
  <c r="B2987" i="28"/>
  <c r="A2987" i="28"/>
  <c r="B2986" i="28"/>
  <c r="A2986" i="28"/>
  <c r="B2985" i="28"/>
  <c r="A2985" i="28"/>
  <c r="B2984" i="28"/>
  <c r="A2984" i="28"/>
  <c r="B2983" i="28"/>
  <c r="A2983" i="28"/>
  <c r="B2982" i="28"/>
  <c r="A2982" i="28"/>
  <c r="B2981" i="28"/>
  <c r="A2981" i="28"/>
  <c r="B2980" i="28"/>
  <c r="A2980" i="28"/>
  <c r="B2979" i="28"/>
  <c r="A2979" i="28"/>
  <c r="B2978" i="28"/>
  <c r="A2978" i="28"/>
  <c r="B2977" i="28"/>
  <c r="A2977" i="28"/>
  <c r="B2976" i="28"/>
  <c r="A2976" i="28"/>
  <c r="B2975" i="28"/>
  <c r="A2975" i="28"/>
  <c r="B2974" i="28"/>
  <c r="A2974" i="28"/>
  <c r="B2973" i="28"/>
  <c r="A2973" i="28"/>
  <c r="B2972" i="28"/>
  <c r="A2972" i="28"/>
  <c r="B2971" i="28"/>
  <c r="A2971" i="28"/>
  <c r="B2970" i="28"/>
  <c r="A2970" i="28"/>
  <c r="B2969" i="28"/>
  <c r="A2969" i="28"/>
  <c r="B2968" i="28"/>
  <c r="A2968" i="28"/>
  <c r="B2967" i="28"/>
  <c r="A2967" i="28"/>
  <c r="B2966" i="28"/>
  <c r="A2966" i="28"/>
  <c r="B2965" i="28"/>
  <c r="A2965" i="28"/>
  <c r="B2964" i="28"/>
  <c r="A2964" i="28"/>
  <c r="B2963" i="28"/>
  <c r="A2963" i="28"/>
  <c r="B2962" i="28"/>
  <c r="A2962" i="28"/>
  <c r="B2961" i="28"/>
  <c r="A2961" i="28"/>
  <c r="B2960" i="28"/>
  <c r="A2960" i="28"/>
  <c r="B2959" i="28"/>
  <c r="A2959" i="28"/>
  <c r="B2958" i="28"/>
  <c r="A2958" i="28"/>
  <c r="B2957" i="28"/>
  <c r="A2957" i="28"/>
  <c r="B2956" i="28"/>
  <c r="A2956" i="28"/>
  <c r="B2955" i="28"/>
  <c r="A2955" i="28"/>
  <c r="B2954" i="28"/>
  <c r="A2954" i="28"/>
  <c r="B2953" i="28"/>
  <c r="A2953" i="28"/>
  <c r="B2952" i="28"/>
  <c r="A2952" i="28"/>
  <c r="B2951" i="28"/>
  <c r="A2951" i="28"/>
  <c r="B2950" i="28"/>
  <c r="A2950" i="28"/>
  <c r="B2949" i="28"/>
  <c r="A2949" i="28"/>
  <c r="B2948" i="28"/>
  <c r="A2948" i="28"/>
  <c r="B2947" i="28"/>
  <c r="A2947" i="28"/>
  <c r="B2946" i="28"/>
  <c r="A2946" i="28"/>
  <c r="B2945" i="28"/>
  <c r="A2945" i="28"/>
  <c r="B2944" i="28"/>
  <c r="A2944" i="28"/>
  <c r="B2943" i="28"/>
  <c r="A2943" i="28"/>
  <c r="B2942" i="28"/>
  <c r="A2942" i="28"/>
  <c r="B2941" i="28"/>
  <c r="A2941" i="28"/>
  <c r="B2940" i="28"/>
  <c r="A2940" i="28"/>
  <c r="B2939" i="28"/>
  <c r="A2939" i="28"/>
  <c r="B2938" i="28"/>
  <c r="A2938" i="28"/>
  <c r="B2937" i="28"/>
  <c r="A2937" i="28"/>
  <c r="B2936" i="28"/>
  <c r="A2936" i="28"/>
  <c r="B2935" i="28"/>
  <c r="A2935" i="28"/>
  <c r="B2934" i="28"/>
  <c r="A2934" i="28"/>
  <c r="B2933" i="28"/>
  <c r="A2933" i="28"/>
  <c r="B2932" i="28"/>
  <c r="A2932" i="28"/>
  <c r="B2931" i="28"/>
  <c r="A2931" i="28"/>
  <c r="B2930" i="28"/>
  <c r="A2930" i="28"/>
  <c r="B2929" i="28"/>
  <c r="A2929" i="28"/>
  <c r="B2928" i="28"/>
  <c r="A2928" i="28"/>
  <c r="B2927" i="28"/>
  <c r="A2927" i="28"/>
  <c r="B2926" i="28"/>
  <c r="A2926" i="28"/>
  <c r="B2925" i="28"/>
  <c r="A2925" i="28"/>
  <c r="B2924" i="28"/>
  <c r="A2924" i="28"/>
  <c r="B2923" i="28"/>
  <c r="A2923" i="28"/>
  <c r="B2922" i="28"/>
  <c r="A2922" i="28"/>
  <c r="B2921" i="28"/>
  <c r="A2921" i="28"/>
  <c r="B2920" i="28"/>
  <c r="A2920" i="28"/>
  <c r="B2919" i="28"/>
  <c r="A2919" i="28"/>
  <c r="B2918" i="28"/>
  <c r="A2918" i="28"/>
  <c r="B2917" i="28"/>
  <c r="A2917" i="28"/>
  <c r="B2916" i="28"/>
  <c r="A2916" i="28"/>
  <c r="B2915" i="28"/>
  <c r="A2915" i="28"/>
  <c r="B2914" i="28"/>
  <c r="A2914" i="28"/>
  <c r="B2913" i="28"/>
  <c r="A2913" i="28"/>
  <c r="B2912" i="28"/>
  <c r="A2912" i="28"/>
  <c r="B2911" i="28"/>
  <c r="A2911" i="28"/>
  <c r="B2910" i="28"/>
  <c r="A2910" i="28"/>
  <c r="B2909" i="28"/>
  <c r="A2909" i="28"/>
  <c r="B2908" i="28"/>
  <c r="A2908" i="28"/>
  <c r="B2907" i="28"/>
  <c r="A2907" i="28"/>
  <c r="B2906" i="28"/>
  <c r="A2906" i="28"/>
  <c r="B2905" i="28"/>
  <c r="A2905" i="28"/>
  <c r="B2904" i="28"/>
  <c r="A2904" i="28"/>
  <c r="B2903" i="28"/>
  <c r="A2903" i="28"/>
  <c r="B2902" i="28"/>
  <c r="A2902" i="28"/>
  <c r="B2901" i="28"/>
  <c r="A2901" i="28"/>
  <c r="B2900" i="28"/>
  <c r="A2900" i="28"/>
  <c r="B2899" i="28"/>
  <c r="A2899" i="28"/>
  <c r="B2898" i="28"/>
  <c r="A2898" i="28"/>
  <c r="B2897" i="28"/>
  <c r="A2897" i="28"/>
  <c r="B2896" i="28"/>
  <c r="A2896" i="28"/>
  <c r="B2895" i="28"/>
  <c r="A2895" i="28"/>
  <c r="B2894" i="28"/>
  <c r="A2894" i="28"/>
  <c r="B2893" i="28"/>
  <c r="A2893" i="28"/>
  <c r="B2892" i="28"/>
  <c r="A2892" i="28"/>
  <c r="B2891" i="28"/>
  <c r="A2891" i="28"/>
  <c r="B2890" i="28"/>
  <c r="A2890" i="28"/>
  <c r="B2889" i="28"/>
  <c r="A2889" i="28"/>
  <c r="B2888" i="28"/>
  <c r="A2888" i="28"/>
  <c r="B2887" i="28"/>
  <c r="A2887" i="28"/>
  <c r="B2886" i="28"/>
  <c r="A2886" i="28"/>
  <c r="B2885" i="28"/>
  <c r="A2885" i="28"/>
  <c r="B2884" i="28"/>
  <c r="A2884" i="28"/>
  <c r="B2883" i="28"/>
  <c r="A2883" i="28"/>
  <c r="B2882" i="28"/>
  <c r="A2882" i="28"/>
  <c r="B2881" i="28"/>
  <c r="A2881" i="28"/>
  <c r="B2880" i="28"/>
  <c r="A2880" i="28"/>
  <c r="B2879" i="28"/>
  <c r="A2879" i="28"/>
  <c r="B2878" i="28"/>
  <c r="A2878" i="28"/>
  <c r="B2877" i="28"/>
  <c r="A2877" i="28"/>
  <c r="B2876" i="28"/>
  <c r="A2876" i="28"/>
  <c r="B2875" i="28"/>
  <c r="A2875" i="28"/>
  <c r="B2874" i="28"/>
  <c r="A2874" i="28"/>
  <c r="B2873" i="28"/>
  <c r="A2873" i="28"/>
  <c r="B2872" i="28"/>
  <c r="A2872" i="28"/>
  <c r="B2871" i="28"/>
  <c r="A2871" i="28"/>
  <c r="B2870" i="28"/>
  <c r="A2870" i="28"/>
  <c r="B2869" i="28"/>
  <c r="A2869" i="28"/>
  <c r="B2868" i="28"/>
  <c r="A2868" i="28"/>
  <c r="B2867" i="28"/>
  <c r="A2867" i="28"/>
  <c r="B2866" i="28"/>
  <c r="A2866" i="28"/>
  <c r="B2865" i="28"/>
  <c r="A2865" i="28"/>
  <c r="B2864" i="28"/>
  <c r="A2864" i="28"/>
  <c r="B2863" i="28"/>
  <c r="A2863" i="28"/>
  <c r="B2862" i="28"/>
  <c r="A2862" i="28"/>
  <c r="B2861" i="28"/>
  <c r="A2861" i="28"/>
  <c r="B2860" i="28"/>
  <c r="A2860" i="28"/>
  <c r="B2859" i="28"/>
  <c r="A2859" i="28"/>
  <c r="B2858" i="28"/>
  <c r="A2858" i="28"/>
  <c r="B2857" i="28"/>
  <c r="A2857" i="28"/>
  <c r="B2856" i="28"/>
  <c r="A2856" i="28"/>
  <c r="B2855" i="28"/>
  <c r="A2855" i="28"/>
  <c r="B2854" i="28"/>
  <c r="A2854" i="28"/>
  <c r="B2853" i="28"/>
  <c r="A2853" i="28"/>
  <c r="B2852" i="28"/>
  <c r="A2852" i="28"/>
  <c r="B2851" i="28"/>
  <c r="A2851" i="28"/>
  <c r="B2850" i="28"/>
  <c r="A2850" i="28"/>
  <c r="B2849" i="28"/>
  <c r="A2849" i="28"/>
  <c r="B2848" i="28"/>
  <c r="A2848" i="28"/>
  <c r="B2847" i="28"/>
  <c r="A2847" i="28"/>
  <c r="B2846" i="28"/>
  <c r="A2846" i="28"/>
  <c r="B2845" i="28"/>
  <c r="A2845" i="28"/>
  <c r="B2844" i="28"/>
  <c r="A2844" i="28"/>
  <c r="B2843" i="28"/>
  <c r="A2843" i="28"/>
  <c r="B2842" i="28"/>
  <c r="A2842" i="28"/>
  <c r="B2841" i="28"/>
  <c r="A2841" i="28"/>
  <c r="B2840" i="28"/>
  <c r="A2840" i="28"/>
  <c r="B2839" i="28"/>
  <c r="A2839" i="28"/>
  <c r="B2838" i="28"/>
  <c r="A2838" i="28"/>
  <c r="B2837" i="28"/>
  <c r="A2837" i="28"/>
  <c r="B2836" i="28"/>
  <c r="A2836" i="28"/>
  <c r="B2835" i="28"/>
  <c r="A2835" i="28"/>
  <c r="B2834" i="28"/>
  <c r="A2834" i="28"/>
  <c r="B2833" i="28"/>
  <c r="A2833" i="28"/>
  <c r="B2832" i="28"/>
  <c r="A2832" i="28"/>
  <c r="B2831" i="28"/>
  <c r="A2831" i="28"/>
  <c r="B2830" i="28"/>
  <c r="A2830" i="28"/>
  <c r="B2829" i="28"/>
  <c r="A2829" i="28"/>
  <c r="B2828" i="28"/>
  <c r="A2828" i="28"/>
  <c r="B2827" i="28"/>
  <c r="A2827" i="28"/>
  <c r="B2826" i="28"/>
  <c r="A2826" i="28"/>
  <c r="B2825" i="28"/>
  <c r="A2825" i="28"/>
  <c r="B2824" i="28"/>
  <c r="A2824" i="28"/>
  <c r="B2823" i="28"/>
  <c r="A2823" i="28"/>
  <c r="B2822" i="28"/>
  <c r="A2822" i="28"/>
  <c r="B2821" i="28"/>
  <c r="A2821" i="28"/>
  <c r="B2820" i="28"/>
  <c r="A2820" i="28"/>
  <c r="B2819" i="28"/>
  <c r="A2819" i="28"/>
  <c r="B2818" i="28"/>
  <c r="A2818" i="28"/>
  <c r="B2817" i="28"/>
  <c r="A2817" i="28"/>
  <c r="B2816" i="28"/>
  <c r="A2816" i="28"/>
  <c r="B2815" i="28"/>
  <c r="A2815" i="28"/>
  <c r="B2814" i="28"/>
  <c r="A2814" i="28"/>
  <c r="B2813" i="28"/>
  <c r="A2813" i="28"/>
  <c r="B2812" i="28"/>
  <c r="A2812" i="28"/>
  <c r="B2811" i="28"/>
  <c r="A2811" i="28"/>
  <c r="B2810" i="28"/>
  <c r="A2810" i="28"/>
  <c r="B2809" i="28"/>
  <c r="A2809" i="28"/>
  <c r="B2808" i="28"/>
  <c r="A2808" i="28"/>
  <c r="B2807" i="28"/>
  <c r="A2807" i="28"/>
  <c r="B2806" i="28"/>
  <c r="A2806" i="28"/>
  <c r="B2805" i="28"/>
  <c r="A2805" i="28"/>
  <c r="B2804" i="28"/>
  <c r="A2804" i="28"/>
  <c r="B2803" i="28"/>
  <c r="A2803" i="28"/>
  <c r="B2802" i="28"/>
  <c r="A2802" i="28"/>
  <c r="B2801" i="28"/>
  <c r="A2801" i="28"/>
  <c r="B2800" i="28"/>
  <c r="A2800" i="28"/>
  <c r="B2799" i="28"/>
  <c r="A2799" i="28"/>
  <c r="B2798" i="28"/>
  <c r="A2798" i="28"/>
  <c r="B2797" i="28"/>
  <c r="A2797" i="28"/>
  <c r="B2796" i="28"/>
  <c r="A2796" i="28"/>
  <c r="B2795" i="28"/>
  <c r="A2795" i="28"/>
  <c r="B2794" i="28"/>
  <c r="A2794" i="28"/>
  <c r="B2793" i="28"/>
  <c r="A2793" i="28"/>
  <c r="B2792" i="28"/>
  <c r="A2792" i="28"/>
  <c r="B2791" i="28"/>
  <c r="A2791" i="28"/>
  <c r="B2790" i="28"/>
  <c r="A2790" i="28"/>
  <c r="B2789" i="28"/>
  <c r="A2789" i="28"/>
  <c r="B2788" i="28"/>
  <c r="A2788" i="28"/>
  <c r="B2787" i="28"/>
  <c r="A2787" i="28"/>
  <c r="B2786" i="28"/>
  <c r="A2786" i="28"/>
  <c r="B2785" i="28"/>
  <c r="A2785" i="28"/>
  <c r="B2784" i="28"/>
  <c r="A2784" i="28"/>
  <c r="B2783" i="28"/>
  <c r="A2783" i="28"/>
  <c r="B2782" i="28"/>
  <c r="A2782" i="28"/>
  <c r="B2781" i="28"/>
  <c r="A2781" i="28"/>
  <c r="B2780" i="28"/>
  <c r="A2780" i="28"/>
  <c r="B2779" i="28"/>
  <c r="A2779" i="28"/>
  <c r="B2778" i="28"/>
  <c r="A2778" i="28"/>
  <c r="B2777" i="28"/>
  <c r="A2777" i="28"/>
  <c r="B2776" i="28"/>
  <c r="A2776" i="28"/>
  <c r="B2775" i="28"/>
  <c r="A2775" i="28"/>
  <c r="B2774" i="28"/>
  <c r="A2774" i="28"/>
  <c r="B2773" i="28"/>
  <c r="A2773" i="28"/>
  <c r="B2772" i="28"/>
  <c r="A2772" i="28"/>
  <c r="B2771" i="28"/>
  <c r="A2771" i="28"/>
  <c r="B2770" i="28"/>
  <c r="A2770" i="28"/>
  <c r="B2769" i="28"/>
  <c r="A2769" i="28"/>
  <c r="B2768" i="28"/>
  <c r="A2768" i="28"/>
  <c r="B2767" i="28"/>
  <c r="A2767" i="28"/>
  <c r="B2766" i="28"/>
  <c r="A2766" i="28"/>
  <c r="B2765" i="28"/>
  <c r="A2765" i="28"/>
  <c r="B2764" i="28"/>
  <c r="A2764" i="28"/>
  <c r="B2763" i="28"/>
  <c r="A2763" i="28"/>
  <c r="B2762" i="28"/>
  <c r="A2762" i="28"/>
  <c r="B2761" i="28"/>
  <c r="A2761" i="28"/>
  <c r="B2760" i="28"/>
  <c r="A2760" i="28"/>
  <c r="B2759" i="28"/>
  <c r="A2759" i="28"/>
  <c r="B2758" i="28"/>
  <c r="A2758" i="28"/>
  <c r="B2757" i="28"/>
  <c r="A2757" i="28"/>
  <c r="B2756" i="28"/>
  <c r="A2756" i="28"/>
  <c r="B2755" i="28"/>
  <c r="A2755" i="28"/>
  <c r="B2754" i="28"/>
  <c r="A2754" i="28"/>
  <c r="B2753" i="28"/>
  <c r="A2753" i="28"/>
  <c r="B2752" i="28"/>
  <c r="A2752" i="28"/>
  <c r="B2751" i="28"/>
  <c r="A2751" i="28"/>
  <c r="B2750" i="28"/>
  <c r="A2750" i="28"/>
  <c r="B2749" i="28"/>
  <c r="A2749" i="28"/>
  <c r="B2748" i="28"/>
  <c r="A2748" i="28"/>
  <c r="B2747" i="28"/>
  <c r="A2747" i="28"/>
  <c r="B2746" i="28"/>
  <c r="A2746" i="28"/>
  <c r="B2745" i="28"/>
  <c r="A2745" i="28"/>
  <c r="B2744" i="28"/>
  <c r="A2744" i="28"/>
  <c r="B2743" i="28"/>
  <c r="A2743" i="28"/>
  <c r="B2742" i="28"/>
  <c r="A2742" i="28"/>
  <c r="B2741" i="28"/>
  <c r="A2741" i="28"/>
  <c r="B2740" i="28"/>
  <c r="A2740" i="28"/>
  <c r="B2739" i="28"/>
  <c r="A2739" i="28"/>
  <c r="B2738" i="28"/>
  <c r="A2738" i="28"/>
  <c r="B2737" i="28"/>
  <c r="A2737" i="28"/>
  <c r="B2736" i="28"/>
  <c r="A2736" i="28"/>
  <c r="B2735" i="28"/>
  <c r="A2735" i="28"/>
  <c r="B2734" i="28"/>
  <c r="A2734" i="28"/>
  <c r="B2733" i="28"/>
  <c r="A2733" i="28"/>
  <c r="B2732" i="28"/>
  <c r="A2732" i="28"/>
  <c r="B2731" i="28"/>
  <c r="A2731" i="28"/>
  <c r="B2730" i="28"/>
  <c r="A2730" i="28"/>
  <c r="B2729" i="28"/>
  <c r="A2729" i="28"/>
  <c r="B2728" i="28"/>
  <c r="A2728" i="28"/>
  <c r="B2727" i="28"/>
  <c r="A2727" i="28"/>
  <c r="B2726" i="28"/>
  <c r="A2726" i="28"/>
  <c r="B2725" i="28"/>
  <c r="A2725" i="28"/>
  <c r="B2724" i="28"/>
  <c r="A2724" i="28"/>
  <c r="B2723" i="28"/>
  <c r="A2723" i="28"/>
  <c r="B2722" i="28"/>
  <c r="A2722" i="28"/>
  <c r="B2721" i="28"/>
  <c r="A2721" i="28"/>
  <c r="B2720" i="28"/>
  <c r="A2720" i="28"/>
  <c r="B2719" i="28"/>
  <c r="A2719" i="28"/>
  <c r="B2718" i="28"/>
  <c r="A2718" i="28"/>
  <c r="B2717" i="28"/>
  <c r="A2717" i="28"/>
  <c r="B2716" i="28"/>
  <c r="A2716" i="28"/>
  <c r="B2715" i="28"/>
  <c r="A2715" i="28"/>
  <c r="B2714" i="28"/>
  <c r="A2714" i="28"/>
  <c r="B2713" i="28"/>
  <c r="A2713" i="28"/>
  <c r="B2712" i="28"/>
  <c r="A2712" i="28"/>
  <c r="B2711" i="28"/>
  <c r="A2711" i="28"/>
  <c r="B2710" i="28"/>
  <c r="A2710" i="28"/>
  <c r="B2709" i="28"/>
  <c r="A2709" i="28"/>
  <c r="B2708" i="28"/>
  <c r="A2708" i="28"/>
  <c r="B2707" i="28"/>
  <c r="A2707" i="28"/>
  <c r="B2706" i="28"/>
  <c r="A2706" i="28"/>
  <c r="B2705" i="28"/>
  <c r="A2705" i="28"/>
  <c r="B2704" i="28"/>
  <c r="A2704" i="28"/>
  <c r="B2703" i="28"/>
  <c r="A2703" i="28"/>
  <c r="B2702" i="28"/>
  <c r="A2702" i="28"/>
  <c r="B2701" i="28"/>
  <c r="A2701" i="28"/>
  <c r="B2700" i="28"/>
  <c r="A2700" i="28"/>
  <c r="B2699" i="28"/>
  <c r="A2699" i="28"/>
  <c r="B2698" i="28"/>
  <c r="A2698" i="28"/>
  <c r="B2697" i="28"/>
  <c r="A2697" i="28"/>
  <c r="B2696" i="28"/>
  <c r="A2696" i="28"/>
  <c r="B2695" i="28"/>
  <c r="A2695" i="28"/>
  <c r="B2694" i="28"/>
  <c r="A2694" i="28"/>
  <c r="B2693" i="28"/>
  <c r="A2693" i="28"/>
  <c r="B2692" i="28"/>
  <c r="A2692" i="28"/>
  <c r="B2691" i="28"/>
  <c r="A2691" i="28"/>
  <c r="B2690" i="28"/>
  <c r="A2690" i="28"/>
  <c r="B2689" i="28"/>
  <c r="A2689" i="28"/>
  <c r="B2688" i="28"/>
  <c r="A2688" i="28"/>
  <c r="B2687" i="28"/>
  <c r="A2687" i="28"/>
  <c r="B2686" i="28"/>
  <c r="A2686" i="28"/>
  <c r="B2685" i="28"/>
  <c r="A2685" i="28"/>
  <c r="B2684" i="28"/>
  <c r="A2684" i="28"/>
  <c r="B2683" i="28"/>
  <c r="A2683" i="28"/>
  <c r="B2682" i="28"/>
  <c r="A2682" i="28"/>
  <c r="B2681" i="28"/>
  <c r="A2681" i="28"/>
  <c r="B2680" i="28"/>
  <c r="A2680" i="28"/>
  <c r="B2679" i="28"/>
  <c r="A2679" i="28"/>
  <c r="B2678" i="28"/>
  <c r="A2678" i="28"/>
  <c r="B2677" i="28"/>
  <c r="A2677" i="28"/>
  <c r="B2676" i="28"/>
  <c r="A2676" i="28"/>
  <c r="B2675" i="28"/>
  <c r="A2675" i="28"/>
  <c r="B2674" i="28"/>
  <c r="A2674" i="28"/>
  <c r="B2673" i="28"/>
  <c r="A2673" i="28"/>
  <c r="B2672" i="28"/>
  <c r="A2672" i="28"/>
  <c r="B2671" i="28"/>
  <c r="A2671" i="28"/>
  <c r="B2670" i="28"/>
  <c r="A2670" i="28"/>
  <c r="B2669" i="28"/>
  <c r="A2669" i="28"/>
  <c r="B2668" i="28"/>
  <c r="A2668" i="28"/>
  <c r="B2667" i="28"/>
  <c r="A2667" i="28"/>
  <c r="B2666" i="28"/>
  <c r="A2666" i="28"/>
  <c r="B2665" i="28"/>
  <c r="A2665" i="28"/>
  <c r="B2664" i="28"/>
  <c r="A2664" i="28"/>
  <c r="B2663" i="28"/>
  <c r="A2663" i="28"/>
  <c r="B2662" i="28"/>
  <c r="A2662" i="28"/>
  <c r="B2661" i="28"/>
  <c r="A2661" i="28"/>
  <c r="B2660" i="28"/>
  <c r="A2660" i="28"/>
  <c r="B2659" i="28"/>
  <c r="A2659" i="28"/>
  <c r="B2658" i="28"/>
  <c r="A2658" i="28"/>
  <c r="B2657" i="28"/>
  <c r="A2657" i="28"/>
  <c r="B2656" i="28"/>
  <c r="A2656" i="28"/>
  <c r="B2655" i="28"/>
  <c r="A2655" i="28"/>
  <c r="B2654" i="28"/>
  <c r="A2654" i="28"/>
  <c r="B2653" i="28"/>
  <c r="A2653" i="28"/>
  <c r="B2652" i="28"/>
  <c r="A2652" i="28"/>
  <c r="B2651" i="28"/>
  <c r="A2651" i="28"/>
  <c r="B2650" i="28"/>
  <c r="A2650" i="28"/>
  <c r="B2649" i="28"/>
  <c r="A2649" i="28"/>
  <c r="B2648" i="28"/>
  <c r="A2648" i="28"/>
  <c r="B2647" i="28"/>
  <c r="A2647" i="28"/>
  <c r="B2646" i="28"/>
  <c r="A2646" i="28"/>
  <c r="B2645" i="28"/>
  <c r="A2645" i="28"/>
  <c r="B2644" i="28"/>
  <c r="A2644" i="28"/>
  <c r="B2643" i="28"/>
  <c r="A2643" i="28"/>
  <c r="B2642" i="28"/>
  <c r="A2642" i="28"/>
  <c r="B2641" i="28"/>
  <c r="A2641" i="28"/>
  <c r="B2640" i="28"/>
  <c r="A2640" i="28"/>
  <c r="B2639" i="28"/>
  <c r="A2639" i="28"/>
  <c r="B2638" i="28"/>
  <c r="A2638" i="28"/>
  <c r="B2637" i="28"/>
  <c r="A2637" i="28"/>
  <c r="B2636" i="28"/>
  <c r="A2636" i="28"/>
  <c r="B2635" i="28"/>
  <c r="A2635" i="28"/>
  <c r="B2634" i="28"/>
  <c r="A2634" i="28"/>
  <c r="B2633" i="28"/>
  <c r="A2633" i="28"/>
  <c r="B2632" i="28"/>
  <c r="A2632" i="28"/>
  <c r="B2631" i="28"/>
  <c r="A2631" i="28"/>
  <c r="B2630" i="28"/>
  <c r="A2630" i="28"/>
  <c r="B2629" i="28"/>
  <c r="A2629" i="28"/>
  <c r="B2628" i="28"/>
  <c r="A2628" i="28"/>
  <c r="B2627" i="28"/>
  <c r="A2627" i="28"/>
  <c r="B2626" i="28"/>
  <c r="A2626" i="28"/>
  <c r="B2625" i="28"/>
  <c r="A2625" i="28"/>
  <c r="B2624" i="28"/>
  <c r="A2624" i="28"/>
  <c r="B2623" i="28"/>
  <c r="A2623" i="28"/>
  <c r="B2622" i="28"/>
  <c r="A2622" i="28"/>
  <c r="B2621" i="28"/>
  <c r="A2621" i="28"/>
  <c r="B2620" i="28"/>
  <c r="A2620" i="28"/>
  <c r="B2619" i="28"/>
  <c r="A2619" i="28"/>
  <c r="B2618" i="28"/>
  <c r="A2618" i="28"/>
  <c r="B2617" i="28"/>
  <c r="A2617" i="28"/>
  <c r="B2616" i="28"/>
  <c r="A2616" i="28"/>
  <c r="B2615" i="28"/>
  <c r="A2615" i="28"/>
  <c r="B2614" i="28"/>
  <c r="A2614" i="28"/>
  <c r="B2613" i="28"/>
  <c r="A2613" i="28"/>
  <c r="B2612" i="28"/>
  <c r="A2612" i="28"/>
  <c r="B2611" i="28"/>
  <c r="A2611" i="28"/>
  <c r="B2610" i="28"/>
  <c r="A2610" i="28"/>
  <c r="B2609" i="28"/>
  <c r="A2609" i="28"/>
  <c r="B2608" i="28"/>
  <c r="A2608" i="28"/>
  <c r="B2607" i="28"/>
  <c r="A2607" i="28"/>
  <c r="B2606" i="28"/>
  <c r="A2606" i="28"/>
  <c r="B2605" i="28"/>
  <c r="A2605" i="28"/>
  <c r="B2604" i="28"/>
  <c r="A2604" i="28"/>
  <c r="B2603" i="28"/>
  <c r="A2603" i="28"/>
  <c r="B2602" i="28"/>
  <c r="A2602" i="28"/>
  <c r="B2601" i="28"/>
  <c r="A2601" i="28"/>
  <c r="B2600" i="28"/>
  <c r="A2600" i="28"/>
  <c r="B2599" i="28"/>
  <c r="A2599" i="28"/>
  <c r="B2598" i="28"/>
  <c r="A2598" i="28"/>
  <c r="B2597" i="28"/>
  <c r="A2597" i="28"/>
  <c r="B2596" i="28"/>
  <c r="A2596" i="28"/>
  <c r="B2595" i="28"/>
  <c r="A2595" i="28"/>
  <c r="B2594" i="28"/>
  <c r="A2594" i="28"/>
  <c r="B2593" i="28"/>
  <c r="A2593" i="28"/>
  <c r="B2592" i="28"/>
  <c r="A2592" i="28"/>
  <c r="B2591" i="28"/>
  <c r="A2591" i="28"/>
  <c r="B2590" i="28"/>
  <c r="A2590" i="28"/>
  <c r="B2589" i="28"/>
  <c r="A2589" i="28"/>
  <c r="B2588" i="28"/>
  <c r="A2588" i="28"/>
  <c r="B2587" i="28"/>
  <c r="A2587" i="28"/>
  <c r="B2586" i="28"/>
  <c r="A2586" i="28"/>
  <c r="B2585" i="28"/>
  <c r="A2585" i="28"/>
  <c r="B2584" i="28"/>
  <c r="A2584" i="28"/>
  <c r="B2583" i="28"/>
  <c r="A2583" i="28"/>
  <c r="B2582" i="28"/>
  <c r="A2582" i="28"/>
  <c r="B2581" i="28"/>
  <c r="A2581" i="28"/>
  <c r="B2580" i="28"/>
  <c r="A2580" i="28"/>
  <c r="B2579" i="28"/>
  <c r="A2579" i="28"/>
  <c r="B2578" i="28"/>
  <c r="A2578" i="28"/>
  <c r="B2577" i="28"/>
  <c r="A2577" i="28"/>
  <c r="B2576" i="28"/>
  <c r="A2576" i="28"/>
  <c r="B2575" i="28"/>
  <c r="A2575" i="28"/>
  <c r="B2574" i="28"/>
  <c r="A2574" i="28"/>
  <c r="B2573" i="28"/>
  <c r="A2573" i="28"/>
  <c r="B2572" i="28"/>
  <c r="A2572" i="28"/>
  <c r="B2571" i="28"/>
  <c r="A2571" i="28"/>
  <c r="B2570" i="28"/>
  <c r="A2570" i="28"/>
  <c r="B2569" i="28"/>
  <c r="A2569" i="28"/>
  <c r="B2568" i="28"/>
  <c r="A2568" i="28"/>
  <c r="B2567" i="28"/>
  <c r="A2567" i="28"/>
  <c r="B2566" i="28"/>
  <c r="A2566" i="28"/>
  <c r="B2565" i="28"/>
  <c r="A2565" i="28"/>
  <c r="B2564" i="28"/>
  <c r="A2564" i="28"/>
  <c r="B2563" i="28"/>
  <c r="A2563" i="28"/>
  <c r="B2562" i="28"/>
  <c r="A2562" i="28"/>
  <c r="B2561" i="28"/>
  <c r="A2561" i="28"/>
  <c r="B2560" i="28"/>
  <c r="A2560" i="28"/>
  <c r="B2559" i="28"/>
  <c r="A2559" i="28"/>
  <c r="B2558" i="28"/>
  <c r="A2558" i="28"/>
  <c r="B2557" i="28"/>
  <c r="A2557" i="28"/>
  <c r="B2556" i="28"/>
  <c r="A2556" i="28"/>
  <c r="B2555" i="28"/>
  <c r="A2555" i="28"/>
  <c r="B2554" i="28"/>
  <c r="A2554" i="28"/>
  <c r="B2553" i="28"/>
  <c r="A2553" i="28"/>
  <c r="B2552" i="28"/>
  <c r="A2552" i="28"/>
  <c r="B2551" i="28"/>
  <c r="A2551" i="28"/>
  <c r="B2550" i="28"/>
  <c r="A2550" i="28"/>
  <c r="B2549" i="28"/>
  <c r="A2549" i="28"/>
  <c r="B2548" i="28"/>
  <c r="A2548" i="28"/>
  <c r="B2547" i="28"/>
  <c r="A2547" i="28"/>
  <c r="B2546" i="28"/>
  <c r="A2546" i="28"/>
  <c r="B2545" i="28"/>
  <c r="A2545" i="28"/>
  <c r="B2544" i="28"/>
  <c r="A2544" i="28"/>
  <c r="B2543" i="28"/>
  <c r="A2543" i="28"/>
  <c r="B2542" i="28"/>
  <c r="A2542" i="28"/>
  <c r="B2541" i="28"/>
  <c r="A2541" i="28"/>
  <c r="B2540" i="28"/>
  <c r="A2540" i="28"/>
  <c r="B2539" i="28"/>
  <c r="A2539" i="28"/>
  <c r="B2538" i="28"/>
  <c r="A2538" i="28"/>
  <c r="B2537" i="28"/>
  <c r="A2537" i="28"/>
  <c r="B2536" i="28"/>
  <c r="A2536" i="28"/>
  <c r="B2535" i="28"/>
  <c r="A2535" i="28"/>
  <c r="B2534" i="28"/>
  <c r="A2534" i="28"/>
  <c r="B2533" i="28"/>
  <c r="A2533" i="28"/>
  <c r="B2532" i="28"/>
  <c r="A2532" i="28"/>
  <c r="B2531" i="28"/>
  <c r="A2531" i="28"/>
  <c r="B2530" i="28"/>
  <c r="A2530" i="28"/>
  <c r="B2529" i="28"/>
  <c r="A2529" i="28"/>
  <c r="B2528" i="28"/>
  <c r="A2528" i="28"/>
  <c r="B2527" i="28"/>
  <c r="A2527" i="28"/>
  <c r="B2526" i="28"/>
  <c r="A2526" i="28"/>
  <c r="B2525" i="28"/>
  <c r="A2525" i="28"/>
  <c r="B2524" i="28"/>
  <c r="A2524" i="28"/>
  <c r="B2523" i="28"/>
  <c r="A2523" i="28"/>
  <c r="B2522" i="28"/>
  <c r="A2522" i="28"/>
  <c r="B2521" i="28"/>
  <c r="A2521" i="28"/>
  <c r="B2520" i="28"/>
  <c r="A2520" i="28"/>
  <c r="B2519" i="28"/>
  <c r="A2519" i="28"/>
  <c r="B2518" i="28"/>
  <c r="A2518" i="28"/>
  <c r="B2517" i="28"/>
  <c r="A2517" i="28"/>
  <c r="B2516" i="28"/>
  <c r="A2516" i="28"/>
  <c r="B2515" i="28"/>
  <c r="A2515" i="28"/>
  <c r="B2514" i="28"/>
  <c r="A2514" i="28"/>
  <c r="B2513" i="28"/>
  <c r="A2513" i="28"/>
  <c r="B2512" i="28"/>
  <c r="A2512" i="28"/>
  <c r="B2511" i="28"/>
  <c r="A2511" i="28"/>
  <c r="B2510" i="28"/>
  <c r="A2510" i="28"/>
  <c r="B2509" i="28"/>
  <c r="A2509" i="28"/>
  <c r="B2508" i="28"/>
  <c r="A2508" i="28"/>
  <c r="B2507" i="28"/>
  <c r="A2507" i="28"/>
  <c r="B2506" i="28"/>
  <c r="A2506" i="28"/>
  <c r="B2505" i="28"/>
  <c r="A2505" i="28"/>
  <c r="B2504" i="28"/>
  <c r="A2504" i="28"/>
  <c r="B2503" i="28"/>
  <c r="A2503" i="28"/>
  <c r="B2502" i="28"/>
  <c r="A2502" i="28"/>
  <c r="B2501" i="28"/>
  <c r="A2501" i="28"/>
  <c r="B2500" i="28"/>
  <c r="A2500" i="28"/>
  <c r="B2499" i="28"/>
  <c r="A2499" i="28"/>
  <c r="B2498" i="28"/>
  <c r="A2498" i="28"/>
  <c r="B2497" i="28"/>
  <c r="A2497" i="28"/>
  <c r="B2496" i="28"/>
  <c r="A2496" i="28"/>
  <c r="B2495" i="28"/>
  <c r="A2495" i="28"/>
  <c r="B2494" i="28"/>
  <c r="A2494" i="28"/>
  <c r="B2493" i="28"/>
  <c r="A2493" i="28"/>
  <c r="B2492" i="28"/>
  <c r="A2492" i="28"/>
  <c r="B2491" i="28"/>
  <c r="A2491" i="28"/>
  <c r="B2490" i="28"/>
  <c r="A2490" i="28"/>
  <c r="B2489" i="28"/>
  <c r="A2489" i="28"/>
  <c r="B2488" i="28"/>
  <c r="A2488" i="28"/>
  <c r="B2487" i="28"/>
  <c r="A2487" i="28"/>
  <c r="B2486" i="28"/>
  <c r="A2486" i="28"/>
  <c r="B2485" i="28"/>
  <c r="A2485" i="28"/>
  <c r="B2484" i="28"/>
  <c r="A2484" i="28"/>
  <c r="B2483" i="28"/>
  <c r="A2483" i="28"/>
  <c r="B2482" i="28"/>
  <c r="A2482" i="28"/>
  <c r="B2481" i="28"/>
  <c r="A2481" i="28"/>
  <c r="B2480" i="28"/>
  <c r="A2480" i="28"/>
  <c r="B2479" i="28"/>
  <c r="A2479" i="28"/>
  <c r="B2478" i="28"/>
  <c r="A2478" i="28"/>
  <c r="B2477" i="28"/>
  <c r="A2477" i="28"/>
  <c r="B2476" i="28"/>
  <c r="A2476" i="28"/>
  <c r="B2475" i="28"/>
  <c r="A2475" i="28"/>
  <c r="B2474" i="28"/>
  <c r="A2474" i="28"/>
  <c r="B2473" i="28"/>
  <c r="A2473" i="28"/>
  <c r="B2472" i="28"/>
  <c r="A2472" i="28"/>
  <c r="B2471" i="28"/>
  <c r="A2471" i="28"/>
  <c r="B2470" i="28"/>
  <c r="A2470" i="28"/>
  <c r="B2469" i="28"/>
  <c r="A2469" i="28"/>
  <c r="B2468" i="28"/>
  <c r="A2468" i="28"/>
  <c r="B2467" i="28"/>
  <c r="A2467" i="28"/>
  <c r="B2466" i="28"/>
  <c r="A2466" i="28"/>
  <c r="B2465" i="28"/>
  <c r="A2465" i="28"/>
  <c r="B2464" i="28"/>
  <c r="A2464" i="28"/>
  <c r="B2463" i="28"/>
  <c r="A2463" i="28"/>
  <c r="B2462" i="28"/>
  <c r="A2462" i="28"/>
  <c r="B2461" i="28"/>
  <c r="A2461" i="28"/>
  <c r="B2460" i="28"/>
  <c r="A2460" i="28"/>
  <c r="B2459" i="28"/>
  <c r="A2459" i="28"/>
  <c r="B2458" i="28"/>
  <c r="A2458" i="28"/>
  <c r="B2457" i="28"/>
  <c r="A2457" i="28"/>
  <c r="B2456" i="28"/>
  <c r="A2456" i="28"/>
  <c r="B2455" i="28"/>
  <c r="A2455" i="28"/>
  <c r="B2454" i="28"/>
  <c r="A2454" i="28"/>
  <c r="B2453" i="28"/>
  <c r="A2453" i="28"/>
  <c r="B2452" i="28"/>
  <c r="A2452" i="28"/>
  <c r="B2451" i="28"/>
  <c r="A2451" i="28"/>
  <c r="B2450" i="28"/>
  <c r="A2450" i="28"/>
  <c r="B2449" i="28"/>
  <c r="A2449" i="28"/>
  <c r="B2448" i="28"/>
  <c r="A2448" i="28"/>
  <c r="B2447" i="28"/>
  <c r="A2447" i="28"/>
  <c r="B2446" i="28"/>
  <c r="A2446" i="28"/>
  <c r="B2445" i="28"/>
  <c r="A2445" i="28"/>
  <c r="B2444" i="28"/>
  <c r="A2444" i="28"/>
  <c r="B2443" i="28"/>
  <c r="A2443" i="28"/>
  <c r="B2442" i="28"/>
  <c r="A2442" i="28"/>
  <c r="B2441" i="28"/>
  <c r="A2441" i="28"/>
  <c r="B2440" i="28"/>
  <c r="A2440" i="28"/>
  <c r="B2439" i="28"/>
  <c r="A2439" i="28"/>
  <c r="B2438" i="28"/>
  <c r="A2438" i="28"/>
  <c r="B2437" i="28"/>
  <c r="A2437" i="28"/>
  <c r="B2436" i="28"/>
  <c r="A2436" i="28"/>
  <c r="B2435" i="28"/>
  <c r="A2435" i="28"/>
  <c r="B2434" i="28"/>
  <c r="A2434" i="28"/>
  <c r="B2433" i="28"/>
  <c r="A2433" i="28"/>
  <c r="B2432" i="28"/>
  <c r="A2432" i="28"/>
  <c r="B2431" i="28"/>
  <c r="A2431" i="28"/>
  <c r="B2430" i="28"/>
  <c r="A2430" i="28"/>
  <c r="B2429" i="28"/>
  <c r="A2429" i="28"/>
  <c r="B2428" i="28"/>
  <c r="A2428" i="28"/>
  <c r="B2427" i="28"/>
  <c r="A2427" i="28"/>
  <c r="B2426" i="28"/>
  <c r="A2426" i="28"/>
  <c r="B2425" i="28"/>
  <c r="A2425" i="28"/>
  <c r="B2424" i="28"/>
  <c r="A2424" i="28"/>
  <c r="B2423" i="28"/>
  <c r="A2423" i="28"/>
  <c r="B2422" i="28"/>
  <c r="A2422" i="28"/>
  <c r="B2421" i="28"/>
  <c r="A2421" i="28"/>
  <c r="B2420" i="28"/>
  <c r="A2420" i="28"/>
  <c r="B2419" i="28"/>
  <c r="A2419" i="28"/>
  <c r="B2418" i="28"/>
  <c r="A2418" i="28"/>
  <c r="B2417" i="28"/>
  <c r="A2417" i="28"/>
  <c r="B2416" i="28"/>
  <c r="A2416" i="28"/>
  <c r="B2415" i="28"/>
  <c r="A2415" i="28"/>
  <c r="B2414" i="28"/>
  <c r="A2414" i="28"/>
  <c r="B2413" i="28"/>
  <c r="A2413" i="28"/>
  <c r="B2412" i="28"/>
  <c r="A2412" i="28"/>
  <c r="B2411" i="28"/>
  <c r="A2411" i="28"/>
  <c r="B2410" i="28"/>
  <c r="A2410" i="28"/>
  <c r="B2409" i="28"/>
  <c r="A2409" i="28"/>
  <c r="B2408" i="28"/>
  <c r="A2408" i="28"/>
  <c r="B2407" i="28"/>
  <c r="A2407" i="28"/>
  <c r="B2406" i="28"/>
  <c r="A2406" i="28"/>
  <c r="B2405" i="28"/>
  <c r="A2405" i="28"/>
  <c r="B2404" i="28"/>
  <c r="A2404" i="28"/>
  <c r="B2403" i="28"/>
  <c r="A2403" i="28"/>
  <c r="B2402" i="28"/>
  <c r="A2402" i="28"/>
  <c r="B2401" i="28"/>
  <c r="A2401" i="28"/>
  <c r="B2400" i="28"/>
  <c r="A2400" i="28"/>
  <c r="B2399" i="28"/>
  <c r="A2399" i="28"/>
  <c r="B2398" i="28"/>
  <c r="A2398" i="28"/>
  <c r="B2397" i="28"/>
  <c r="A2397" i="28"/>
  <c r="B2396" i="28"/>
  <c r="A2396" i="28"/>
  <c r="B2395" i="28"/>
  <c r="A2395" i="28"/>
  <c r="B2394" i="28"/>
  <c r="A2394" i="28"/>
  <c r="B2393" i="28"/>
  <c r="A2393" i="28"/>
  <c r="B2392" i="28"/>
  <c r="A2392" i="28"/>
  <c r="B2391" i="28"/>
  <c r="A2391" i="28"/>
  <c r="B2390" i="28"/>
  <c r="A2390" i="28"/>
  <c r="B2389" i="28"/>
  <c r="A2389" i="28"/>
  <c r="B2388" i="28"/>
  <c r="A2388" i="28"/>
  <c r="B2387" i="28"/>
  <c r="A2387" i="28"/>
  <c r="B2386" i="28"/>
  <c r="A2386" i="28"/>
  <c r="B2385" i="28"/>
  <c r="A2385" i="28"/>
  <c r="B2384" i="28"/>
  <c r="A2384" i="28"/>
  <c r="B2383" i="28"/>
  <c r="A2383" i="28"/>
  <c r="B2382" i="28"/>
  <c r="A2382" i="28"/>
  <c r="B2381" i="28"/>
  <c r="A2381" i="28"/>
  <c r="B2380" i="28"/>
  <c r="A2380" i="28"/>
  <c r="B2379" i="28"/>
  <c r="A2379" i="28"/>
  <c r="B2378" i="28"/>
  <c r="A2378" i="28"/>
  <c r="B2377" i="28"/>
  <c r="A2377" i="28"/>
  <c r="B2376" i="28"/>
  <c r="A2376" i="28"/>
  <c r="B2375" i="28"/>
  <c r="A2375" i="28"/>
  <c r="B2374" i="28"/>
  <c r="A2374" i="28"/>
  <c r="B2373" i="28"/>
  <c r="A2373" i="28"/>
  <c r="B2372" i="28"/>
  <c r="A2372" i="28"/>
  <c r="B2371" i="28"/>
  <c r="A2371" i="28"/>
  <c r="B2370" i="28"/>
  <c r="A2370" i="28"/>
  <c r="B2369" i="28"/>
  <c r="A2369" i="28"/>
  <c r="B2368" i="28"/>
  <c r="A2368" i="28"/>
  <c r="B2367" i="28"/>
  <c r="A2367" i="28"/>
  <c r="B2366" i="28"/>
  <c r="A2366" i="28"/>
  <c r="B2365" i="28"/>
  <c r="A2365" i="28"/>
  <c r="B2364" i="28"/>
  <c r="A2364" i="28"/>
  <c r="B2363" i="28"/>
  <c r="A2363" i="28"/>
  <c r="B2362" i="28"/>
  <c r="A2362" i="28"/>
  <c r="B2361" i="28"/>
  <c r="A2361" i="28"/>
  <c r="B2360" i="28"/>
  <c r="A2360" i="28"/>
  <c r="B2359" i="28"/>
  <c r="A2359" i="28"/>
  <c r="B2358" i="28"/>
  <c r="A2358" i="28"/>
  <c r="B2357" i="28"/>
  <c r="A2357" i="28"/>
  <c r="B2356" i="28"/>
  <c r="A2356" i="28"/>
  <c r="B2355" i="28"/>
  <c r="A2355" i="28"/>
  <c r="B2354" i="28"/>
  <c r="A2354" i="28"/>
  <c r="B2353" i="28"/>
  <c r="A2353" i="28"/>
  <c r="B2352" i="28"/>
  <c r="A2352" i="28"/>
  <c r="B2351" i="28"/>
  <c r="A2351" i="28"/>
  <c r="B2350" i="28"/>
  <c r="A2350" i="28"/>
  <c r="B2349" i="28"/>
  <c r="A2349" i="28"/>
  <c r="B2348" i="28"/>
  <c r="A2348" i="28"/>
  <c r="B2347" i="28"/>
  <c r="A2347" i="28"/>
  <c r="B2346" i="28"/>
  <c r="A2346" i="28"/>
  <c r="B2345" i="28"/>
  <c r="A2345" i="28"/>
  <c r="B2344" i="28"/>
  <c r="A2344" i="28"/>
  <c r="B2343" i="28"/>
  <c r="A2343" i="28"/>
  <c r="B2342" i="28"/>
  <c r="A2342" i="28"/>
  <c r="B2341" i="28"/>
  <c r="A2341" i="28"/>
  <c r="B2340" i="28"/>
  <c r="A2340" i="28"/>
  <c r="B2339" i="28"/>
  <c r="A2339" i="28"/>
  <c r="B2338" i="28"/>
  <c r="A2338" i="28"/>
  <c r="B2337" i="28"/>
  <c r="A2337" i="28"/>
  <c r="B2336" i="28"/>
  <c r="A2336" i="28"/>
  <c r="B2335" i="28"/>
  <c r="A2335" i="28"/>
  <c r="B2334" i="28"/>
  <c r="A2334" i="28"/>
  <c r="B2333" i="28"/>
  <c r="A2333" i="28"/>
  <c r="B2332" i="28"/>
  <c r="A2332" i="28"/>
  <c r="B2331" i="28"/>
  <c r="A2331" i="28"/>
  <c r="B2330" i="28"/>
  <c r="A2330" i="28"/>
  <c r="B2329" i="28"/>
  <c r="A2329" i="28"/>
  <c r="B2328" i="28"/>
  <c r="A2328" i="28"/>
  <c r="B2327" i="28"/>
  <c r="A2327" i="28"/>
  <c r="B2326" i="28"/>
  <c r="A2326" i="28"/>
  <c r="B2325" i="28"/>
  <c r="A2325" i="28"/>
  <c r="B2324" i="28"/>
  <c r="A2324" i="28"/>
  <c r="B2323" i="28"/>
  <c r="A2323" i="28"/>
  <c r="B2322" i="28"/>
  <c r="A2322" i="28"/>
  <c r="B2321" i="28"/>
  <c r="A2321" i="28"/>
  <c r="B2320" i="28"/>
  <c r="A2320" i="28"/>
  <c r="B2319" i="28"/>
  <c r="A2319" i="28"/>
  <c r="B2318" i="28"/>
  <c r="A2318" i="28"/>
  <c r="B2317" i="28"/>
  <c r="A2317" i="28"/>
  <c r="B2316" i="28"/>
  <c r="A2316" i="28"/>
  <c r="B2315" i="28"/>
  <c r="A2315" i="28"/>
  <c r="B2314" i="28"/>
  <c r="A2314" i="28"/>
  <c r="B2313" i="28"/>
  <c r="A2313" i="28"/>
  <c r="B2312" i="28"/>
  <c r="A2312" i="28"/>
  <c r="B2311" i="28"/>
  <c r="A2311" i="28"/>
  <c r="B2310" i="28"/>
  <c r="A2310" i="28"/>
  <c r="B2309" i="28"/>
  <c r="A2309" i="28"/>
  <c r="B2308" i="28"/>
  <c r="A2308" i="28"/>
  <c r="B2307" i="28"/>
  <c r="A2307" i="28"/>
  <c r="B2306" i="28"/>
  <c r="A2306" i="28"/>
  <c r="B2305" i="28"/>
  <c r="A2305" i="28"/>
  <c r="B2304" i="28"/>
  <c r="A2304" i="28"/>
  <c r="B2303" i="28"/>
  <c r="A2303" i="28"/>
  <c r="B2302" i="28"/>
  <c r="A2302" i="28"/>
  <c r="B2301" i="28"/>
  <c r="A2301" i="28"/>
  <c r="B2300" i="28"/>
  <c r="A2300" i="28"/>
  <c r="B2299" i="28"/>
  <c r="A2299" i="28"/>
  <c r="B2298" i="28"/>
  <c r="A2298" i="28"/>
  <c r="B2297" i="28"/>
  <c r="A2297" i="28"/>
  <c r="B2296" i="28"/>
  <c r="A2296" i="28"/>
  <c r="B2295" i="28"/>
  <c r="A2295" i="28"/>
  <c r="B2294" i="28"/>
  <c r="A2294" i="28"/>
  <c r="B2293" i="28"/>
  <c r="A2293" i="28"/>
  <c r="B2292" i="28"/>
  <c r="A2292" i="28"/>
  <c r="B2291" i="28"/>
  <c r="A2291" i="28"/>
  <c r="B2290" i="28"/>
  <c r="A2290" i="28"/>
  <c r="B2289" i="28"/>
  <c r="A2289" i="28"/>
  <c r="B2288" i="28"/>
  <c r="A2288" i="28"/>
  <c r="B2287" i="28"/>
  <c r="A2287" i="28"/>
  <c r="B2286" i="28"/>
  <c r="A2286" i="28"/>
  <c r="B2285" i="28"/>
  <c r="A2285" i="28"/>
  <c r="B2284" i="28"/>
  <c r="A2284" i="28"/>
  <c r="B2283" i="28"/>
  <c r="A2283" i="28"/>
  <c r="B2282" i="28"/>
  <c r="A2282" i="28"/>
  <c r="B2281" i="28"/>
  <c r="A2281" i="28"/>
  <c r="B2280" i="28"/>
  <c r="A2280" i="28"/>
  <c r="B2279" i="28"/>
  <c r="A2279" i="28"/>
  <c r="B2278" i="28"/>
  <c r="A2278" i="28"/>
  <c r="B2277" i="28"/>
  <c r="A2277" i="28"/>
  <c r="B2276" i="28"/>
  <c r="A2276" i="28"/>
  <c r="B2275" i="28"/>
  <c r="A2275" i="28"/>
  <c r="B2274" i="28"/>
  <c r="A2274" i="28"/>
  <c r="B2273" i="28"/>
  <c r="A2273" i="28"/>
  <c r="B2272" i="28"/>
  <c r="A2272" i="28"/>
  <c r="B2271" i="28"/>
  <c r="A2271" i="28"/>
  <c r="B2270" i="28"/>
  <c r="A2270" i="28"/>
  <c r="B2269" i="28"/>
  <c r="A2269" i="28"/>
  <c r="B2268" i="28"/>
  <c r="A2268" i="28"/>
  <c r="B2267" i="28"/>
  <c r="A2267" i="28"/>
  <c r="B2266" i="28"/>
  <c r="A2266" i="28"/>
  <c r="B2265" i="28"/>
  <c r="A2265" i="28"/>
  <c r="B2264" i="28"/>
  <c r="A2264" i="28"/>
  <c r="B2263" i="28"/>
  <c r="A2263" i="28"/>
  <c r="B2262" i="28"/>
  <c r="A2262" i="28"/>
  <c r="B2261" i="28"/>
  <c r="A2261" i="28"/>
  <c r="B2260" i="28"/>
  <c r="A2260" i="28"/>
  <c r="B2259" i="28"/>
  <c r="A2259" i="28"/>
  <c r="B2258" i="28"/>
  <c r="A2258" i="28"/>
  <c r="B2257" i="28"/>
  <c r="A2257" i="28"/>
  <c r="B2256" i="28"/>
  <c r="A2256" i="28"/>
  <c r="B2255" i="28"/>
  <c r="A2255" i="28"/>
  <c r="B2254" i="28"/>
  <c r="A2254" i="28"/>
  <c r="B2253" i="28"/>
  <c r="A2253" i="28"/>
  <c r="B2252" i="28"/>
  <c r="A2252" i="28"/>
  <c r="B2251" i="28"/>
  <c r="A2251" i="28"/>
  <c r="B2250" i="28"/>
  <c r="A2250" i="28"/>
  <c r="B2249" i="28"/>
  <c r="A2249" i="28"/>
  <c r="B2248" i="28"/>
  <c r="A2248" i="28"/>
  <c r="B2247" i="28"/>
  <c r="A2247" i="28"/>
  <c r="B2246" i="28"/>
  <c r="A2246" i="28"/>
  <c r="B2245" i="28"/>
  <c r="A2245" i="28"/>
  <c r="B2244" i="28"/>
  <c r="A2244" i="28"/>
  <c r="B2243" i="28"/>
  <c r="A2243" i="28"/>
  <c r="B2242" i="28"/>
  <c r="A2242" i="28"/>
  <c r="B2241" i="28"/>
  <c r="A2241" i="28"/>
  <c r="B2240" i="28"/>
  <c r="A2240" i="28"/>
  <c r="B2239" i="28"/>
  <c r="A2239" i="28"/>
  <c r="B2238" i="28"/>
  <c r="A2238" i="28"/>
  <c r="B2237" i="28"/>
  <c r="A2237" i="28"/>
  <c r="B2236" i="28"/>
  <c r="A2236" i="28"/>
  <c r="B2235" i="28"/>
  <c r="A2235" i="28"/>
  <c r="B2234" i="28"/>
  <c r="A2234" i="28"/>
  <c r="B2233" i="28"/>
  <c r="A2233" i="28"/>
  <c r="B2232" i="28"/>
  <c r="A2232" i="28"/>
  <c r="B2231" i="28"/>
  <c r="A2231" i="28"/>
  <c r="B2230" i="28"/>
  <c r="A2230" i="28"/>
  <c r="B2229" i="28"/>
  <c r="A2229" i="28"/>
  <c r="B2228" i="28"/>
  <c r="A2228" i="28"/>
  <c r="B2227" i="28"/>
  <c r="A2227" i="28"/>
  <c r="B2226" i="28"/>
  <c r="A2226" i="28"/>
  <c r="B2225" i="28"/>
  <c r="A2225" i="28"/>
  <c r="B2224" i="28"/>
  <c r="A2224" i="28"/>
  <c r="B2223" i="28"/>
  <c r="A2223" i="28"/>
  <c r="B2222" i="28"/>
  <c r="A2222" i="28"/>
  <c r="B2221" i="28"/>
  <c r="A2221" i="28"/>
  <c r="B2220" i="28"/>
  <c r="A2220" i="28"/>
  <c r="B2219" i="28"/>
  <c r="A2219" i="28"/>
  <c r="B2218" i="28"/>
  <c r="A2218" i="28"/>
  <c r="B2217" i="28"/>
  <c r="A2217" i="28"/>
  <c r="B2216" i="28"/>
  <c r="A2216" i="28"/>
  <c r="B2215" i="28"/>
  <c r="A2215" i="28"/>
  <c r="B2214" i="28"/>
  <c r="A2214" i="28"/>
  <c r="B2213" i="28"/>
  <c r="A2213" i="28"/>
  <c r="B2212" i="28"/>
  <c r="A2212" i="28"/>
  <c r="B2211" i="28"/>
  <c r="A2211" i="28"/>
  <c r="B2210" i="28"/>
  <c r="A2210" i="28"/>
  <c r="B2209" i="28"/>
  <c r="A2209" i="28"/>
  <c r="B2208" i="28"/>
  <c r="A2208" i="28"/>
  <c r="B2207" i="28"/>
  <c r="A2207" i="28"/>
  <c r="B2206" i="28"/>
  <c r="A2206" i="28"/>
  <c r="B2205" i="28"/>
  <c r="A2205" i="28"/>
  <c r="B2204" i="28"/>
  <c r="A2204" i="28"/>
  <c r="B2203" i="28"/>
  <c r="A2203" i="28"/>
  <c r="B2202" i="28"/>
  <c r="A2202" i="28"/>
  <c r="B2201" i="28"/>
  <c r="A2201" i="28"/>
  <c r="B2200" i="28"/>
  <c r="A2200" i="28"/>
  <c r="B2199" i="28"/>
  <c r="A2199" i="28"/>
  <c r="B2198" i="28"/>
  <c r="A2198" i="28"/>
  <c r="B2197" i="28"/>
  <c r="A2197" i="28"/>
  <c r="B2196" i="28"/>
  <c r="A2196" i="28"/>
  <c r="B2195" i="28"/>
  <c r="A2195" i="28"/>
  <c r="B2194" i="28"/>
  <c r="A2194" i="28"/>
  <c r="B2193" i="28"/>
  <c r="A2193" i="28"/>
  <c r="B2192" i="28"/>
  <c r="A2192" i="28"/>
  <c r="B2191" i="28"/>
  <c r="A2191" i="28"/>
  <c r="B2190" i="28"/>
  <c r="A2190" i="28"/>
  <c r="B2189" i="28"/>
  <c r="A2189" i="28"/>
  <c r="B2188" i="28"/>
  <c r="A2188" i="28"/>
  <c r="B2187" i="28"/>
  <c r="A2187" i="28"/>
  <c r="B2186" i="28"/>
  <c r="A2186" i="28"/>
  <c r="B2185" i="28"/>
  <c r="A2185" i="28"/>
  <c r="B2184" i="28"/>
  <c r="A2184" i="28"/>
  <c r="B2183" i="28"/>
  <c r="A2183" i="28"/>
  <c r="B2182" i="28"/>
  <c r="A2182" i="28"/>
  <c r="B2181" i="28"/>
  <c r="A2181" i="28"/>
  <c r="B2180" i="28"/>
  <c r="A2180" i="28"/>
  <c r="B2179" i="28"/>
  <c r="A2179" i="28"/>
  <c r="B2178" i="28"/>
  <c r="A2178" i="28"/>
  <c r="B2177" i="28"/>
  <c r="A2177" i="28"/>
  <c r="B2176" i="28"/>
  <c r="A2176" i="28"/>
  <c r="B2175" i="28"/>
  <c r="A2175" i="28"/>
  <c r="B2174" i="28"/>
  <c r="A2174" i="28"/>
  <c r="B2173" i="28"/>
  <c r="A2173" i="28"/>
  <c r="B2172" i="28"/>
  <c r="A2172" i="28"/>
  <c r="B2171" i="28"/>
  <c r="A2171" i="28"/>
  <c r="B2170" i="28"/>
  <c r="A2170" i="28"/>
  <c r="B2169" i="28"/>
  <c r="A2169" i="28"/>
  <c r="B2168" i="28"/>
  <c r="A2168" i="28"/>
  <c r="B2167" i="28"/>
  <c r="A2167" i="28"/>
  <c r="B2166" i="28"/>
  <c r="A2166" i="28"/>
  <c r="B2165" i="28"/>
  <c r="A2165" i="28"/>
  <c r="B2164" i="28"/>
  <c r="A2164" i="28"/>
  <c r="B2163" i="28"/>
  <c r="A2163" i="28"/>
  <c r="B2162" i="28"/>
  <c r="A2162" i="28"/>
  <c r="B2161" i="28"/>
  <c r="A2161" i="28"/>
  <c r="B2160" i="28"/>
  <c r="A2160" i="28"/>
  <c r="B2159" i="28"/>
  <c r="A2159" i="28"/>
  <c r="B2158" i="28"/>
  <c r="A2158" i="28"/>
  <c r="B2157" i="28"/>
  <c r="A2157" i="28"/>
  <c r="B2156" i="28"/>
  <c r="A2156" i="28"/>
  <c r="B2155" i="28"/>
  <c r="A2155" i="28"/>
  <c r="B2154" i="28"/>
  <c r="A2154" i="28"/>
  <c r="B2153" i="28"/>
  <c r="A2153" i="28"/>
  <c r="B2152" i="28"/>
  <c r="A2152" i="28"/>
  <c r="B2151" i="28"/>
  <c r="A2151" i="28"/>
  <c r="B2150" i="28"/>
  <c r="A2150" i="28"/>
  <c r="B2149" i="28"/>
  <c r="A2149" i="28"/>
  <c r="B2148" i="28"/>
  <c r="A2148" i="28"/>
  <c r="B2147" i="28"/>
  <c r="A2147" i="28"/>
  <c r="B2146" i="28"/>
  <c r="A2146" i="28"/>
  <c r="B2145" i="28"/>
  <c r="A2145" i="28"/>
  <c r="B2144" i="28"/>
  <c r="A2144" i="28"/>
  <c r="B2143" i="28"/>
  <c r="A2143" i="28"/>
  <c r="B2142" i="28"/>
  <c r="A2142" i="28"/>
  <c r="B2141" i="28"/>
  <c r="A2141" i="28"/>
  <c r="B2140" i="28"/>
  <c r="A2140" i="28"/>
  <c r="B2139" i="28"/>
  <c r="A2139" i="28"/>
  <c r="B2138" i="28"/>
  <c r="A2138" i="28"/>
  <c r="B2137" i="28"/>
  <c r="A2137" i="28"/>
  <c r="B2136" i="28"/>
  <c r="A2136" i="28"/>
  <c r="B2135" i="28"/>
  <c r="A2135" i="28"/>
  <c r="B2134" i="28"/>
  <c r="A2134" i="28"/>
  <c r="B2133" i="28"/>
  <c r="A2133" i="28"/>
  <c r="B2132" i="28"/>
  <c r="A2132" i="28"/>
  <c r="B2131" i="28"/>
  <c r="A2131" i="28"/>
  <c r="B2130" i="28"/>
  <c r="A2130" i="28"/>
  <c r="B2129" i="28"/>
  <c r="A2129" i="28"/>
  <c r="B2128" i="28"/>
  <c r="A2128" i="28"/>
  <c r="B2127" i="28"/>
  <c r="A2127" i="28"/>
  <c r="B2126" i="28"/>
  <c r="A2126" i="28"/>
  <c r="B2125" i="28"/>
  <c r="A2125" i="28"/>
  <c r="B2124" i="28"/>
  <c r="A2124" i="28"/>
  <c r="B2123" i="28"/>
  <c r="A2123" i="28"/>
  <c r="B2122" i="28"/>
  <c r="A2122" i="28"/>
  <c r="B2121" i="28"/>
  <c r="A2121" i="28"/>
  <c r="B2120" i="28"/>
  <c r="A2120" i="28"/>
  <c r="B2119" i="28"/>
  <c r="A2119" i="28"/>
  <c r="B2118" i="28"/>
  <c r="A2118" i="28"/>
  <c r="B2117" i="28"/>
  <c r="A2117" i="28"/>
  <c r="B2116" i="28"/>
  <c r="A2116" i="28"/>
  <c r="B2115" i="28"/>
  <c r="A2115" i="28"/>
  <c r="B2114" i="28"/>
  <c r="A2114" i="28"/>
  <c r="B2113" i="28"/>
  <c r="A2113" i="28"/>
  <c r="B2112" i="28"/>
  <c r="A2112" i="28"/>
  <c r="B2111" i="28"/>
  <c r="A2111" i="28"/>
  <c r="B2110" i="28"/>
  <c r="A2110" i="28"/>
  <c r="B2109" i="28"/>
  <c r="A2109" i="28"/>
  <c r="B2108" i="28"/>
  <c r="A2108" i="28"/>
  <c r="B2107" i="28"/>
  <c r="A2107" i="28"/>
  <c r="B2106" i="28"/>
  <c r="A2106" i="28"/>
  <c r="B2105" i="28"/>
  <c r="A2105" i="28"/>
  <c r="B2104" i="28"/>
  <c r="A2104" i="28"/>
  <c r="B2103" i="28"/>
  <c r="A2103" i="28"/>
  <c r="B2102" i="28"/>
  <c r="A2102" i="28"/>
  <c r="B2101" i="28"/>
  <c r="A2101" i="28"/>
  <c r="B2100" i="28"/>
  <c r="A2100" i="28"/>
  <c r="B2099" i="28"/>
  <c r="A2099" i="28"/>
  <c r="B2098" i="28"/>
  <c r="A2098" i="28"/>
  <c r="B2097" i="28"/>
  <c r="A2097" i="28"/>
  <c r="B2096" i="28"/>
  <c r="A2096" i="28"/>
  <c r="B2095" i="28"/>
  <c r="A2095" i="28"/>
  <c r="B2094" i="28"/>
  <c r="A2094" i="28"/>
  <c r="B2093" i="28"/>
  <c r="A2093" i="28"/>
  <c r="B2092" i="28"/>
  <c r="A2092" i="28"/>
  <c r="B2091" i="28"/>
  <c r="A2091" i="28"/>
  <c r="B2090" i="28"/>
  <c r="A2090" i="28"/>
  <c r="B2089" i="28"/>
  <c r="A2089" i="28"/>
  <c r="B2088" i="28"/>
  <c r="A2088" i="28"/>
  <c r="B2087" i="28"/>
  <c r="A2087" i="28"/>
  <c r="B2086" i="28"/>
  <c r="A2086" i="28"/>
  <c r="B2085" i="28"/>
  <c r="A2085" i="28"/>
  <c r="B2084" i="28"/>
  <c r="A2084" i="28"/>
  <c r="B2083" i="28"/>
  <c r="A2083" i="28"/>
  <c r="B2082" i="28"/>
  <c r="A2082" i="28"/>
  <c r="B2081" i="28"/>
  <c r="A2081" i="28"/>
  <c r="B2080" i="28"/>
  <c r="A2080" i="28"/>
  <c r="B2079" i="28"/>
  <c r="A2079" i="28"/>
  <c r="B2078" i="28"/>
  <c r="A2078" i="28"/>
  <c r="B2077" i="28"/>
  <c r="A2077" i="28"/>
  <c r="B2076" i="28"/>
  <c r="A2076" i="28"/>
  <c r="B2075" i="28"/>
  <c r="A2075" i="28"/>
  <c r="B2074" i="28"/>
  <c r="A2074" i="28"/>
  <c r="B2073" i="28"/>
  <c r="A2073" i="28"/>
  <c r="B2072" i="28"/>
  <c r="A2072" i="28"/>
  <c r="B2071" i="28"/>
  <c r="A2071" i="28"/>
  <c r="B2070" i="28"/>
  <c r="A2070" i="28"/>
  <c r="B2069" i="28"/>
  <c r="A2069" i="28"/>
  <c r="B2068" i="28"/>
  <c r="A2068" i="28"/>
  <c r="B2067" i="28"/>
  <c r="A2067" i="28"/>
  <c r="B2066" i="28"/>
  <c r="A2066" i="28"/>
  <c r="B2065" i="28"/>
  <c r="A2065" i="28"/>
  <c r="B2064" i="28"/>
  <c r="A2064" i="28"/>
  <c r="B2063" i="28"/>
  <c r="A2063" i="28"/>
  <c r="B2062" i="28"/>
  <c r="A2062" i="28"/>
  <c r="B2061" i="28"/>
  <c r="A2061" i="28"/>
  <c r="B2060" i="28"/>
  <c r="A2060" i="28"/>
  <c r="B2059" i="28"/>
  <c r="A2059" i="28"/>
  <c r="B2058" i="28"/>
  <c r="A2058" i="28"/>
  <c r="B2057" i="28"/>
  <c r="A2057" i="28"/>
  <c r="B2056" i="28"/>
  <c r="A2056" i="28"/>
  <c r="B2055" i="28"/>
  <c r="A2055" i="28"/>
  <c r="B2054" i="28"/>
  <c r="A2054" i="28"/>
  <c r="B2053" i="28"/>
  <c r="A2053" i="28"/>
  <c r="B2052" i="28"/>
  <c r="A2052" i="28"/>
  <c r="B2051" i="28"/>
  <c r="A2051" i="28"/>
  <c r="B2050" i="28"/>
  <c r="A2050" i="28"/>
  <c r="B2049" i="28"/>
  <c r="A2049" i="28"/>
  <c r="B2048" i="28"/>
  <c r="A2048" i="28"/>
  <c r="B2047" i="28"/>
  <c r="A2047" i="28"/>
  <c r="B2046" i="28"/>
  <c r="A2046" i="28"/>
  <c r="B2045" i="28"/>
  <c r="A2045" i="28"/>
  <c r="B2044" i="28"/>
  <c r="A2044" i="28"/>
  <c r="B2043" i="28"/>
  <c r="A2043" i="28"/>
  <c r="B2042" i="28"/>
  <c r="A2042" i="28"/>
  <c r="B2041" i="28"/>
  <c r="A2041" i="28"/>
  <c r="B2040" i="28"/>
  <c r="A2040" i="28"/>
  <c r="B2039" i="28"/>
  <c r="A2039" i="28"/>
  <c r="B2038" i="28"/>
  <c r="A2038" i="28"/>
  <c r="B2037" i="28"/>
  <c r="A2037" i="28"/>
  <c r="B2036" i="28"/>
  <c r="A2036" i="28"/>
  <c r="B2035" i="28"/>
  <c r="A2035" i="28"/>
  <c r="B2034" i="28"/>
  <c r="A2034" i="28"/>
  <c r="B2033" i="28"/>
  <c r="A2033" i="28"/>
  <c r="B2032" i="28"/>
  <c r="A2032" i="28"/>
  <c r="B2031" i="28"/>
  <c r="A2031" i="28"/>
  <c r="B2030" i="28"/>
  <c r="A2030" i="28"/>
  <c r="B2029" i="28"/>
  <c r="A2029" i="28"/>
  <c r="B2028" i="28"/>
  <c r="A2028" i="28"/>
  <c r="B2027" i="28"/>
  <c r="A2027" i="28"/>
  <c r="B2026" i="28"/>
  <c r="A2026" i="28"/>
  <c r="B2025" i="28"/>
  <c r="A2025" i="28"/>
  <c r="B2024" i="28"/>
  <c r="A2024" i="28"/>
  <c r="B2023" i="28"/>
  <c r="A2023" i="28"/>
  <c r="B2022" i="28"/>
  <c r="A2022" i="28"/>
  <c r="B2021" i="28"/>
  <c r="A2021" i="28"/>
  <c r="B2020" i="28"/>
  <c r="A2020" i="28"/>
  <c r="B2019" i="28"/>
  <c r="A2019" i="28"/>
  <c r="B2018" i="28"/>
  <c r="A2018" i="28"/>
  <c r="B2017" i="28"/>
  <c r="A2017" i="28"/>
  <c r="B2016" i="28"/>
  <c r="A2016" i="28"/>
  <c r="B2015" i="28"/>
  <c r="A2015" i="28"/>
  <c r="B2014" i="28"/>
  <c r="A2014" i="28"/>
  <c r="B2013" i="28"/>
  <c r="A2013" i="28"/>
  <c r="B2012" i="28"/>
  <c r="A2012" i="28"/>
  <c r="B2011" i="28"/>
  <c r="A2011" i="28"/>
  <c r="B2010" i="28"/>
  <c r="A2010" i="28"/>
  <c r="B2009" i="28"/>
  <c r="A2009" i="28"/>
  <c r="B2008" i="28"/>
  <c r="A2008" i="28"/>
  <c r="B2007" i="28"/>
  <c r="A2007" i="28"/>
  <c r="B2006" i="28"/>
  <c r="A2006" i="28"/>
  <c r="B2005" i="28"/>
  <c r="A2005" i="28"/>
  <c r="B2004" i="28"/>
  <c r="A2004" i="28"/>
  <c r="B2003" i="28"/>
  <c r="A2003" i="28"/>
  <c r="B2002" i="28"/>
  <c r="A2002" i="28"/>
  <c r="B2001" i="28"/>
  <c r="A2001" i="28"/>
  <c r="B2000" i="28"/>
  <c r="A2000" i="28"/>
  <c r="B1999" i="28"/>
  <c r="A1999" i="28"/>
  <c r="B1998" i="28"/>
  <c r="A1998" i="28"/>
  <c r="B1997" i="28"/>
  <c r="A1997" i="28"/>
  <c r="B1996" i="28"/>
  <c r="A1996" i="28"/>
  <c r="B1995" i="28"/>
  <c r="A1995" i="28"/>
  <c r="B1994" i="28"/>
  <c r="A1994" i="28"/>
  <c r="B1993" i="28"/>
  <c r="A1993" i="28"/>
  <c r="B1992" i="28"/>
  <c r="A1992" i="28"/>
  <c r="B1991" i="28"/>
  <c r="A1991" i="28"/>
  <c r="B1990" i="28"/>
  <c r="A1990" i="28"/>
  <c r="B1989" i="28"/>
  <c r="A1989" i="28"/>
  <c r="B1988" i="28"/>
  <c r="A1988" i="28"/>
  <c r="B1987" i="28"/>
  <c r="A1987" i="28"/>
  <c r="B1986" i="28"/>
  <c r="A1986" i="28"/>
  <c r="B1985" i="28"/>
  <c r="A1985" i="28"/>
  <c r="B1984" i="28"/>
  <c r="A1984" i="28"/>
  <c r="B1983" i="28"/>
  <c r="A1983" i="28"/>
  <c r="B1982" i="28"/>
  <c r="A1982" i="28"/>
  <c r="B1981" i="28"/>
  <c r="A1981" i="28"/>
  <c r="B1980" i="28"/>
  <c r="A1980" i="28"/>
  <c r="B1979" i="28"/>
  <c r="A1979" i="28"/>
  <c r="B1978" i="28"/>
  <c r="A1978" i="28"/>
  <c r="B1977" i="28"/>
  <c r="A1977" i="28"/>
  <c r="B1976" i="28"/>
  <c r="A1976" i="28"/>
  <c r="B1975" i="28"/>
  <c r="A1975" i="28"/>
  <c r="B1974" i="28"/>
  <c r="A1974" i="28"/>
  <c r="B1973" i="28"/>
  <c r="A1973" i="28"/>
  <c r="B1972" i="28"/>
  <c r="A1972" i="28"/>
  <c r="B1971" i="28"/>
  <c r="A1971" i="28"/>
  <c r="B1970" i="28"/>
  <c r="A1970" i="28"/>
  <c r="B1969" i="28"/>
  <c r="A1969" i="28"/>
  <c r="B1968" i="28"/>
  <c r="A1968" i="28"/>
  <c r="B1967" i="28"/>
  <c r="A1967" i="28"/>
  <c r="B1966" i="28"/>
  <c r="A1966" i="28"/>
  <c r="B1965" i="28"/>
  <c r="A1965" i="28"/>
  <c r="B1964" i="28"/>
  <c r="A1964" i="28"/>
  <c r="B1963" i="28"/>
  <c r="A1963" i="28"/>
  <c r="B1962" i="28"/>
  <c r="A1962" i="28"/>
  <c r="B1961" i="28"/>
  <c r="A1961" i="28"/>
  <c r="B1960" i="28"/>
  <c r="A1960" i="28"/>
  <c r="B1959" i="28"/>
  <c r="A1959" i="28"/>
  <c r="B1958" i="28"/>
  <c r="A1958" i="28"/>
  <c r="B1957" i="28"/>
  <c r="A1957" i="28"/>
  <c r="B1956" i="28"/>
  <c r="A1956" i="28"/>
  <c r="B1955" i="28"/>
  <c r="A1955" i="28"/>
  <c r="B1954" i="28"/>
  <c r="A1954" i="28"/>
  <c r="B1953" i="28"/>
  <c r="A1953" i="28"/>
  <c r="B1952" i="28"/>
  <c r="A1952" i="28"/>
  <c r="B1951" i="28"/>
  <c r="A1951" i="28"/>
  <c r="B1950" i="28"/>
  <c r="A1950" i="28"/>
  <c r="B1949" i="28"/>
  <c r="A1949" i="28"/>
  <c r="B1948" i="28"/>
  <c r="A1948" i="28"/>
  <c r="B1947" i="28"/>
  <c r="A1947" i="28"/>
  <c r="B1946" i="28"/>
  <c r="A1946" i="28"/>
  <c r="B1945" i="28"/>
  <c r="A1945" i="28"/>
  <c r="B1944" i="28"/>
  <c r="A1944" i="28"/>
  <c r="B1943" i="28"/>
  <c r="A1943" i="28"/>
  <c r="B1942" i="28"/>
  <c r="A1942" i="28"/>
  <c r="B1941" i="28"/>
  <c r="A1941" i="28"/>
  <c r="B1940" i="28"/>
  <c r="A1940" i="28"/>
  <c r="B1939" i="28"/>
  <c r="A1939" i="28"/>
  <c r="B1938" i="28"/>
  <c r="A1938" i="28"/>
  <c r="B1937" i="28"/>
  <c r="A1937" i="28"/>
  <c r="B1936" i="28"/>
  <c r="A1936" i="28"/>
  <c r="B1935" i="28"/>
  <c r="A1935" i="28"/>
  <c r="B1934" i="28"/>
  <c r="A1934" i="28"/>
  <c r="B1933" i="28"/>
  <c r="A1933" i="28"/>
  <c r="B1932" i="28"/>
  <c r="A1932" i="28"/>
  <c r="B1931" i="28"/>
  <c r="A1931" i="28"/>
  <c r="B1930" i="28"/>
  <c r="A1930" i="28"/>
  <c r="B1929" i="28"/>
  <c r="A1929" i="28"/>
  <c r="B1928" i="28"/>
  <c r="A1928" i="28"/>
  <c r="B1927" i="28"/>
  <c r="A1927" i="28"/>
  <c r="B1926" i="28"/>
  <c r="A1926" i="28"/>
  <c r="B1925" i="28"/>
  <c r="A1925" i="28"/>
  <c r="B1924" i="28"/>
  <c r="A1924" i="28"/>
  <c r="B1923" i="28"/>
  <c r="A1923" i="28"/>
  <c r="B1922" i="28"/>
  <c r="A1922" i="28"/>
  <c r="B1921" i="28"/>
  <c r="A1921" i="28"/>
  <c r="B1920" i="28"/>
  <c r="A1920" i="28"/>
  <c r="B1919" i="28"/>
  <c r="A1919" i="28"/>
  <c r="B1918" i="28"/>
  <c r="A1918" i="28"/>
  <c r="B1917" i="28"/>
  <c r="A1917" i="28"/>
  <c r="B1916" i="28"/>
  <c r="A1916" i="28"/>
  <c r="B1915" i="28"/>
  <c r="A1915" i="28"/>
  <c r="B1914" i="28"/>
  <c r="A1914" i="28"/>
  <c r="B1913" i="28"/>
  <c r="A1913" i="28"/>
  <c r="B1912" i="28"/>
  <c r="A1912" i="28"/>
  <c r="B1911" i="28"/>
  <c r="A1911" i="28"/>
  <c r="B1910" i="28"/>
  <c r="A1910" i="28"/>
  <c r="B1909" i="28"/>
  <c r="A1909" i="28"/>
  <c r="B1908" i="28"/>
  <c r="A1908" i="28"/>
  <c r="B1907" i="28"/>
  <c r="A1907" i="28"/>
  <c r="B1906" i="28"/>
  <c r="A1906" i="28"/>
  <c r="B1905" i="28"/>
  <c r="A1905" i="28"/>
  <c r="B1904" i="28"/>
  <c r="A1904" i="28"/>
  <c r="B1903" i="28"/>
  <c r="A1903" i="28"/>
  <c r="B1902" i="28"/>
  <c r="A1902" i="28"/>
  <c r="B1901" i="28"/>
  <c r="A1901" i="28"/>
  <c r="B1900" i="28"/>
  <c r="A1900" i="28"/>
  <c r="B1899" i="28"/>
  <c r="A1899" i="28"/>
  <c r="B1898" i="28"/>
  <c r="A1898" i="28"/>
  <c r="B1897" i="28"/>
  <c r="A1897" i="28"/>
  <c r="B1896" i="28"/>
  <c r="A1896" i="28"/>
  <c r="B1895" i="28"/>
  <c r="A1895" i="28"/>
  <c r="B1894" i="28"/>
  <c r="A1894" i="28"/>
  <c r="B1893" i="28"/>
  <c r="A1893" i="28"/>
  <c r="B1892" i="28"/>
  <c r="A1892" i="28"/>
  <c r="B1891" i="28"/>
  <c r="A1891" i="28"/>
  <c r="B1890" i="28"/>
  <c r="A1890" i="28"/>
  <c r="B1889" i="28"/>
  <c r="A1889" i="28"/>
  <c r="B1888" i="28"/>
  <c r="A1888" i="28"/>
  <c r="B1887" i="28"/>
  <c r="A1887" i="28"/>
  <c r="B1886" i="28"/>
  <c r="A1886" i="28"/>
  <c r="B1885" i="28"/>
  <c r="A1885" i="28"/>
  <c r="B1884" i="28"/>
  <c r="A1884" i="28"/>
  <c r="B1883" i="28"/>
  <c r="A1883" i="28"/>
  <c r="B1882" i="28"/>
  <c r="A1882" i="28"/>
  <c r="B1881" i="28"/>
  <c r="A1881" i="28"/>
  <c r="B1880" i="28"/>
  <c r="A1880" i="28"/>
  <c r="B1879" i="28"/>
  <c r="A1879" i="28"/>
  <c r="B1878" i="28"/>
  <c r="A1878" i="28"/>
  <c r="B1877" i="28"/>
  <c r="A1877" i="28"/>
  <c r="B1876" i="28"/>
  <c r="A1876" i="28"/>
  <c r="B1875" i="28"/>
  <c r="A1875" i="28"/>
  <c r="B1874" i="28"/>
  <c r="A1874" i="28"/>
  <c r="B1873" i="28"/>
  <c r="A1873" i="28"/>
  <c r="B1872" i="28"/>
  <c r="A1872" i="28"/>
  <c r="B1871" i="28"/>
  <c r="A1871" i="28"/>
  <c r="B1870" i="28"/>
  <c r="A1870" i="28"/>
  <c r="B1869" i="28"/>
  <c r="A1869" i="28"/>
  <c r="B1868" i="28"/>
  <c r="A1868" i="28"/>
  <c r="B1867" i="28"/>
  <c r="A1867" i="28"/>
  <c r="B1866" i="28"/>
  <c r="A1866" i="28"/>
  <c r="B1865" i="28"/>
  <c r="A1865" i="28"/>
  <c r="B1864" i="28"/>
  <c r="A1864" i="28"/>
  <c r="B1863" i="28"/>
  <c r="A1863" i="28"/>
  <c r="B1862" i="28"/>
  <c r="A1862" i="28"/>
  <c r="B1861" i="28"/>
  <c r="A1861" i="28"/>
  <c r="B1860" i="28"/>
  <c r="A1860" i="28"/>
  <c r="B1859" i="28"/>
  <c r="A1859" i="28"/>
  <c r="B1858" i="28"/>
  <c r="A1858" i="28"/>
  <c r="B1857" i="28"/>
  <c r="A1857" i="28"/>
  <c r="B1856" i="28"/>
  <c r="A1856" i="28"/>
  <c r="B1855" i="28"/>
  <c r="A1855" i="28"/>
  <c r="B1854" i="28"/>
  <c r="A1854" i="28"/>
  <c r="B1853" i="28"/>
  <c r="A1853" i="28"/>
  <c r="B1852" i="28"/>
  <c r="A1852" i="28"/>
  <c r="B1851" i="28"/>
  <c r="A1851" i="28"/>
  <c r="B1850" i="28"/>
  <c r="A1850" i="28"/>
  <c r="B1849" i="28"/>
  <c r="A1849" i="28"/>
  <c r="B1848" i="28"/>
  <c r="A1848" i="28"/>
  <c r="B1847" i="28"/>
  <c r="A1847" i="28"/>
  <c r="B1846" i="28"/>
  <c r="A1846" i="28"/>
  <c r="B1845" i="28"/>
  <c r="A1845" i="28"/>
  <c r="B1844" i="28"/>
  <c r="A1844" i="28"/>
  <c r="B1843" i="28"/>
  <c r="A1843" i="28"/>
  <c r="B1842" i="28"/>
  <c r="A1842" i="28"/>
  <c r="B1841" i="28"/>
  <c r="A1841" i="28"/>
  <c r="B1840" i="28"/>
  <c r="A1840" i="28"/>
  <c r="B1839" i="28"/>
  <c r="A1839" i="28"/>
  <c r="B1838" i="28"/>
  <c r="A1838" i="28"/>
  <c r="B1837" i="28"/>
  <c r="A1837" i="28"/>
  <c r="B1836" i="28"/>
  <c r="A1836" i="28"/>
  <c r="B1835" i="28"/>
  <c r="A1835" i="28"/>
  <c r="B1834" i="28"/>
  <c r="A1834" i="28"/>
  <c r="B1833" i="28"/>
  <c r="A1833" i="28"/>
  <c r="B1832" i="28"/>
  <c r="A1832" i="28"/>
  <c r="B1831" i="28"/>
  <c r="A1831" i="28"/>
  <c r="B1830" i="28"/>
  <c r="A1830" i="28"/>
  <c r="B1829" i="28"/>
  <c r="A1829" i="28"/>
  <c r="B1828" i="28"/>
  <c r="A1828" i="28"/>
  <c r="B1827" i="28"/>
  <c r="A1827" i="28"/>
  <c r="B1826" i="28"/>
  <c r="A1826" i="28"/>
  <c r="B1825" i="28"/>
  <c r="A1825" i="28"/>
  <c r="B1824" i="28"/>
  <c r="A1824" i="28"/>
  <c r="B1823" i="28"/>
  <c r="A1823" i="28"/>
  <c r="B1822" i="28"/>
  <c r="A1822" i="28"/>
  <c r="B1821" i="28"/>
  <c r="A1821" i="28"/>
  <c r="B1820" i="28"/>
  <c r="A1820" i="28"/>
  <c r="B1819" i="28"/>
  <c r="A1819" i="28"/>
  <c r="B1818" i="28"/>
  <c r="A1818" i="28"/>
  <c r="B1817" i="28"/>
  <c r="A1817" i="28"/>
  <c r="B1816" i="28"/>
  <c r="A1816" i="28"/>
  <c r="B1815" i="28"/>
  <c r="A1815" i="28"/>
  <c r="B1814" i="28"/>
  <c r="A1814" i="28"/>
  <c r="B1813" i="28"/>
  <c r="A1813" i="28"/>
  <c r="B1812" i="28"/>
  <c r="A1812" i="28"/>
  <c r="B1811" i="28"/>
  <c r="A1811" i="28"/>
  <c r="B1810" i="28"/>
  <c r="A1810" i="28"/>
  <c r="B1809" i="28"/>
  <c r="A1809" i="28"/>
  <c r="B1808" i="28"/>
  <c r="A1808" i="28"/>
  <c r="B1807" i="28"/>
  <c r="A1807" i="28"/>
  <c r="B1806" i="28"/>
  <c r="A1806" i="28"/>
  <c r="B1805" i="28"/>
  <c r="A1805" i="28"/>
  <c r="B1804" i="28"/>
  <c r="A1804" i="28"/>
  <c r="B1803" i="28"/>
  <c r="A1803" i="28"/>
  <c r="B1802" i="28"/>
  <c r="A1802" i="28"/>
  <c r="B1801" i="28"/>
  <c r="A1801" i="28"/>
  <c r="B1800" i="28"/>
  <c r="A1800" i="28"/>
  <c r="B1799" i="28"/>
  <c r="A1799" i="28"/>
  <c r="B1798" i="28"/>
  <c r="A1798" i="28"/>
  <c r="B1797" i="28"/>
  <c r="A1797" i="28"/>
  <c r="B1796" i="28"/>
  <c r="A1796" i="28"/>
  <c r="B1795" i="28"/>
  <c r="A1795" i="28"/>
  <c r="B1794" i="28"/>
  <c r="A1794" i="28"/>
  <c r="B1793" i="28"/>
  <c r="A1793" i="28"/>
  <c r="B1792" i="28"/>
  <c r="A1792" i="28"/>
  <c r="B1791" i="28"/>
  <c r="A1791" i="28"/>
  <c r="B1790" i="28"/>
  <c r="A1790" i="28"/>
  <c r="B1789" i="28"/>
  <c r="A1789" i="28"/>
  <c r="B1788" i="28"/>
  <c r="A1788" i="28"/>
  <c r="B1787" i="28"/>
  <c r="A1787" i="28"/>
  <c r="B1786" i="28"/>
  <c r="A1786" i="28"/>
  <c r="B1785" i="28"/>
  <c r="A1785" i="28"/>
  <c r="B1784" i="28"/>
  <c r="A1784" i="28"/>
  <c r="B1783" i="28"/>
  <c r="A1783" i="28"/>
  <c r="B1782" i="28"/>
  <c r="A1782" i="28"/>
  <c r="B1781" i="28"/>
  <c r="A1781" i="28"/>
  <c r="B1780" i="28"/>
  <c r="A1780" i="28"/>
  <c r="B1779" i="28"/>
  <c r="A1779" i="28"/>
  <c r="B1778" i="28"/>
  <c r="A1778" i="28"/>
  <c r="B1777" i="28"/>
  <c r="A1777" i="28"/>
  <c r="B1776" i="28"/>
  <c r="A1776" i="28"/>
  <c r="B1775" i="28"/>
  <c r="A1775" i="28"/>
  <c r="B1774" i="28"/>
  <c r="A1774" i="28"/>
  <c r="B1773" i="28"/>
  <c r="A1773" i="28"/>
  <c r="B1772" i="28"/>
  <c r="A1772" i="28"/>
  <c r="B1771" i="28"/>
  <c r="A1771" i="28"/>
  <c r="B1770" i="28"/>
  <c r="A1770" i="28"/>
  <c r="B1769" i="28"/>
  <c r="A1769" i="28"/>
  <c r="B1768" i="28"/>
  <c r="A1768" i="28"/>
  <c r="B1767" i="28"/>
  <c r="A1767" i="28"/>
  <c r="B1766" i="28"/>
  <c r="A1766" i="28"/>
  <c r="B1765" i="28"/>
  <c r="A1765" i="28"/>
  <c r="B1764" i="28"/>
  <c r="A1764" i="28"/>
  <c r="B1763" i="28"/>
  <c r="A1763" i="28"/>
  <c r="B1762" i="28"/>
  <c r="A1762" i="28"/>
  <c r="B1761" i="28"/>
  <c r="A1761" i="28"/>
  <c r="B1760" i="28"/>
  <c r="A1760" i="28"/>
  <c r="B1759" i="28"/>
  <c r="A1759" i="28"/>
  <c r="B1758" i="28"/>
  <c r="A1758" i="28"/>
  <c r="B1757" i="28"/>
  <c r="A1757" i="28"/>
  <c r="B1756" i="28"/>
  <c r="A1756" i="28"/>
  <c r="B1755" i="28"/>
  <c r="A1755" i="28"/>
  <c r="B1754" i="28"/>
  <c r="A1754" i="28"/>
  <c r="B1753" i="28"/>
  <c r="A1753" i="28"/>
  <c r="B1752" i="28"/>
  <c r="A1752" i="28"/>
  <c r="B1751" i="28"/>
  <c r="A1751" i="28"/>
  <c r="B1750" i="28"/>
  <c r="A1750" i="28"/>
  <c r="B1749" i="28"/>
  <c r="A1749" i="28"/>
  <c r="B1748" i="28"/>
  <c r="A1748" i="28"/>
  <c r="B1747" i="28"/>
  <c r="A1747" i="28"/>
  <c r="B1746" i="28"/>
  <c r="A1746" i="28"/>
  <c r="B1745" i="28"/>
  <c r="A1745" i="28"/>
  <c r="B1744" i="28"/>
  <c r="A1744" i="28"/>
  <c r="B1743" i="28"/>
  <c r="A1743" i="28"/>
  <c r="B1742" i="28"/>
  <c r="A1742" i="28"/>
  <c r="B1741" i="28"/>
  <c r="A1741" i="28"/>
  <c r="B1740" i="28"/>
  <c r="A1740" i="28"/>
  <c r="B1739" i="28"/>
  <c r="A1739" i="28"/>
  <c r="B1738" i="28"/>
  <c r="A1738" i="28"/>
  <c r="B1737" i="28"/>
  <c r="A1737" i="28"/>
  <c r="B1736" i="28"/>
  <c r="A1736" i="28"/>
  <c r="B1735" i="28"/>
  <c r="A1735" i="28"/>
  <c r="B1734" i="28"/>
  <c r="A1734" i="28"/>
  <c r="B1733" i="28"/>
  <c r="A1733" i="28"/>
  <c r="B1732" i="28"/>
  <c r="A1732" i="28"/>
  <c r="B1731" i="28"/>
  <c r="A1731" i="28"/>
  <c r="B1730" i="28"/>
  <c r="A1730" i="28"/>
  <c r="B1729" i="28"/>
  <c r="A1729" i="28"/>
  <c r="B1728" i="28"/>
  <c r="A1728" i="28"/>
  <c r="B1727" i="28"/>
  <c r="A1727" i="28"/>
  <c r="B1726" i="28"/>
  <c r="A1726" i="28"/>
  <c r="B1725" i="28"/>
  <c r="A1725" i="28"/>
  <c r="B1724" i="28"/>
  <c r="A1724" i="28"/>
  <c r="B1723" i="28"/>
  <c r="A1723" i="28"/>
  <c r="B1722" i="28"/>
  <c r="A1722" i="28"/>
  <c r="B1721" i="28"/>
  <c r="A1721" i="28"/>
  <c r="B1720" i="28"/>
  <c r="A1720" i="28"/>
  <c r="B1719" i="28"/>
  <c r="A1719" i="28"/>
  <c r="B1718" i="28"/>
  <c r="A1718" i="28"/>
  <c r="B1717" i="28"/>
  <c r="A1717" i="28"/>
  <c r="B1716" i="28"/>
  <c r="A1716" i="28"/>
  <c r="B1715" i="28"/>
  <c r="A1715" i="28"/>
  <c r="B1714" i="28"/>
  <c r="A1714" i="28"/>
  <c r="B1713" i="28"/>
  <c r="A1713" i="28"/>
  <c r="B1712" i="28"/>
  <c r="A1712" i="28"/>
  <c r="B1711" i="28"/>
  <c r="A1711" i="28"/>
  <c r="B1710" i="28"/>
  <c r="A1710" i="28"/>
  <c r="B1709" i="28"/>
  <c r="A1709" i="28"/>
  <c r="B1708" i="28"/>
  <c r="A1708" i="28"/>
  <c r="B1707" i="28"/>
  <c r="A1707" i="28"/>
  <c r="B1706" i="28"/>
  <c r="A1706" i="28"/>
  <c r="B1705" i="28"/>
  <c r="A1705" i="28"/>
  <c r="B1704" i="28"/>
  <c r="A1704" i="28"/>
  <c r="B1703" i="28"/>
  <c r="A1703" i="28"/>
  <c r="B1702" i="28"/>
  <c r="A1702" i="28"/>
  <c r="B1701" i="28"/>
  <c r="A1701" i="28"/>
  <c r="B1700" i="28"/>
  <c r="A1700" i="28"/>
  <c r="B1699" i="28"/>
  <c r="A1699" i="28"/>
  <c r="B1698" i="28"/>
  <c r="A1698" i="28"/>
  <c r="B1697" i="28"/>
  <c r="A1697" i="28"/>
  <c r="B1696" i="28"/>
  <c r="A1696" i="28"/>
  <c r="B1695" i="28"/>
  <c r="A1695" i="28"/>
  <c r="B1694" i="28"/>
  <c r="A1694" i="28"/>
  <c r="B1693" i="28"/>
  <c r="A1693" i="28"/>
  <c r="B1692" i="28"/>
  <c r="A1692" i="28"/>
  <c r="B1691" i="28"/>
  <c r="A1691" i="28"/>
  <c r="B1690" i="28"/>
  <c r="A1690" i="28"/>
  <c r="B1689" i="28"/>
  <c r="A1689" i="28"/>
  <c r="B1688" i="28"/>
  <c r="A1688" i="28"/>
  <c r="B1687" i="28"/>
  <c r="A1687" i="28"/>
  <c r="B1686" i="28"/>
  <c r="A1686" i="28"/>
  <c r="B1685" i="28"/>
  <c r="A1685" i="28"/>
  <c r="B1684" i="28"/>
  <c r="A1684" i="28"/>
  <c r="B1683" i="28"/>
  <c r="A1683" i="28"/>
  <c r="B1682" i="28"/>
  <c r="A1682" i="28"/>
  <c r="B1681" i="28"/>
  <c r="A1681" i="28"/>
  <c r="B1680" i="28"/>
  <c r="A1680" i="28"/>
  <c r="B1679" i="28"/>
  <c r="A1679" i="28"/>
  <c r="B1678" i="28"/>
  <c r="A1678" i="28"/>
  <c r="B1677" i="28"/>
  <c r="A1677" i="28"/>
  <c r="B1676" i="28"/>
  <c r="A1676" i="28"/>
  <c r="B1675" i="28"/>
  <c r="A1675" i="28"/>
  <c r="B1674" i="28"/>
  <c r="A1674" i="28"/>
  <c r="B1673" i="28"/>
  <c r="A1673" i="28"/>
  <c r="B1672" i="28"/>
  <c r="A1672" i="28"/>
  <c r="B1671" i="28"/>
  <c r="A1671" i="28"/>
  <c r="B1670" i="28"/>
  <c r="A1670" i="28"/>
  <c r="B1669" i="28"/>
  <c r="A1669" i="28"/>
  <c r="B1668" i="28"/>
  <c r="A1668" i="28"/>
  <c r="B1667" i="28"/>
  <c r="A1667" i="28"/>
  <c r="B1666" i="28"/>
  <c r="A1666" i="28"/>
  <c r="B1665" i="28"/>
  <c r="A1665" i="28"/>
  <c r="B1664" i="28"/>
  <c r="A1664" i="28"/>
  <c r="B1663" i="28"/>
  <c r="A1663" i="28"/>
  <c r="B1662" i="28"/>
  <c r="A1662" i="28"/>
  <c r="B1661" i="28"/>
  <c r="A1661" i="28"/>
  <c r="B1660" i="28"/>
  <c r="A1660" i="28"/>
  <c r="B1659" i="28"/>
  <c r="A1659" i="28"/>
  <c r="B1658" i="28"/>
  <c r="A1658" i="28"/>
  <c r="B1657" i="28"/>
  <c r="A1657" i="28"/>
  <c r="B1656" i="28"/>
  <c r="A1656" i="28"/>
  <c r="B1655" i="28"/>
  <c r="A1655" i="28"/>
  <c r="B1654" i="28"/>
  <c r="A1654" i="28"/>
  <c r="B1653" i="28"/>
  <c r="A1653" i="28"/>
  <c r="B1652" i="28"/>
  <c r="A1652" i="28"/>
  <c r="B1651" i="28"/>
  <c r="A1651" i="28"/>
  <c r="B1650" i="28"/>
  <c r="A1650" i="28"/>
  <c r="B1649" i="28"/>
  <c r="A1649" i="28"/>
  <c r="B1648" i="28"/>
  <c r="A1648" i="28"/>
  <c r="B1647" i="28"/>
  <c r="A1647" i="28"/>
  <c r="B1646" i="28"/>
  <c r="A1646" i="28"/>
  <c r="B1645" i="28"/>
  <c r="A1645" i="28"/>
  <c r="B1644" i="28"/>
  <c r="A1644" i="28"/>
  <c r="B1643" i="28"/>
  <c r="A1643" i="28"/>
  <c r="B1642" i="28"/>
  <c r="A1642" i="28"/>
  <c r="B1641" i="28"/>
  <c r="A1641" i="28"/>
  <c r="B1640" i="28"/>
  <c r="A1640" i="28"/>
  <c r="B1639" i="28"/>
  <c r="A1639" i="28"/>
  <c r="B1638" i="28"/>
  <c r="A1638" i="28"/>
  <c r="B1637" i="28"/>
  <c r="A1637" i="28"/>
  <c r="B1636" i="28"/>
  <c r="A1636" i="28"/>
  <c r="B1635" i="28"/>
  <c r="A1635" i="28"/>
  <c r="B1634" i="28"/>
  <c r="A1634" i="28"/>
  <c r="B1633" i="28"/>
  <c r="A1633" i="28"/>
  <c r="B1632" i="28"/>
  <c r="A1632" i="28"/>
  <c r="B1631" i="28"/>
  <c r="A1631" i="28"/>
  <c r="B1630" i="28"/>
  <c r="A1630" i="28"/>
  <c r="B1629" i="28"/>
  <c r="A1629" i="28"/>
  <c r="B1628" i="28"/>
  <c r="A1628" i="28"/>
  <c r="B1627" i="28"/>
  <c r="A1627" i="28"/>
  <c r="B1626" i="28"/>
  <c r="A1626" i="28"/>
  <c r="B1625" i="28"/>
  <c r="A1625" i="28"/>
  <c r="B1624" i="28"/>
  <c r="A1624" i="28"/>
  <c r="B1623" i="28"/>
  <c r="A1623" i="28"/>
  <c r="B1622" i="28"/>
  <c r="A1622" i="28"/>
  <c r="B1621" i="28"/>
  <c r="A1621" i="28"/>
  <c r="B1620" i="28"/>
  <c r="A1620" i="28"/>
  <c r="B1619" i="28"/>
  <c r="A1619" i="28"/>
  <c r="B1618" i="28"/>
  <c r="A1618" i="28"/>
  <c r="B1617" i="28"/>
  <c r="A1617" i="28"/>
  <c r="B1616" i="28"/>
  <c r="A1616" i="28"/>
  <c r="B1615" i="28"/>
  <c r="A1615" i="28"/>
  <c r="B1614" i="28"/>
  <c r="A1614" i="28"/>
  <c r="B1613" i="28"/>
  <c r="A1613" i="28"/>
  <c r="B1612" i="28"/>
  <c r="A1612" i="28"/>
  <c r="B1611" i="28"/>
  <c r="A1611" i="28"/>
  <c r="B1610" i="28"/>
  <c r="A1610" i="28"/>
  <c r="B1609" i="28"/>
  <c r="A1609" i="28"/>
  <c r="B1608" i="28"/>
  <c r="A1608" i="28"/>
  <c r="B1607" i="28"/>
  <c r="A1607" i="28"/>
  <c r="B1606" i="28"/>
  <c r="A1606" i="28"/>
  <c r="B1605" i="28"/>
  <c r="A1605" i="28"/>
  <c r="B1604" i="28"/>
  <c r="A1604" i="28"/>
  <c r="B1603" i="28"/>
  <c r="A1603" i="28"/>
  <c r="B1602" i="28"/>
  <c r="A1602" i="28"/>
  <c r="B1601" i="28"/>
  <c r="A1601" i="28"/>
  <c r="B1600" i="28"/>
  <c r="A1600" i="28"/>
  <c r="B1599" i="28"/>
  <c r="A1599" i="28"/>
  <c r="B1598" i="28"/>
  <c r="A1598" i="28"/>
  <c r="B1597" i="28"/>
  <c r="A1597" i="28"/>
  <c r="B1596" i="28"/>
  <c r="A1596" i="28"/>
  <c r="B1595" i="28"/>
  <c r="A1595" i="28"/>
  <c r="B1594" i="28"/>
  <c r="A1594" i="28"/>
  <c r="B1593" i="28"/>
  <c r="A1593" i="28"/>
  <c r="B1592" i="28"/>
  <c r="A1592" i="28"/>
  <c r="B1591" i="28"/>
  <c r="A1591" i="28"/>
  <c r="B1590" i="28"/>
  <c r="A1590" i="28"/>
  <c r="B1589" i="28"/>
  <c r="A1589" i="28"/>
  <c r="B1588" i="28"/>
  <c r="A1588" i="28"/>
  <c r="B1587" i="28"/>
  <c r="A1587" i="28"/>
  <c r="B1586" i="28"/>
  <c r="A1586" i="28"/>
  <c r="B1585" i="28"/>
  <c r="A1585" i="28"/>
  <c r="B1584" i="28"/>
  <c r="A1584" i="28"/>
  <c r="B1583" i="28"/>
  <c r="A1583" i="28"/>
  <c r="B1582" i="28"/>
  <c r="A1582" i="28"/>
  <c r="B1581" i="28"/>
  <c r="A1581" i="28"/>
  <c r="B1580" i="28"/>
  <c r="A1580" i="28"/>
  <c r="B1579" i="28"/>
  <c r="A1579" i="28"/>
  <c r="B1578" i="28"/>
  <c r="A1578" i="28"/>
  <c r="B1577" i="28"/>
  <c r="A1577" i="28"/>
  <c r="B1576" i="28"/>
  <c r="A1576" i="28"/>
  <c r="B1575" i="28"/>
  <c r="A1575" i="28"/>
  <c r="B1574" i="28"/>
  <c r="A1574" i="28"/>
  <c r="B1573" i="28"/>
  <c r="A1573" i="28"/>
  <c r="B1572" i="28"/>
  <c r="A1572" i="28"/>
  <c r="B1571" i="28"/>
  <c r="A1571" i="28"/>
  <c r="B1570" i="28"/>
  <c r="A1570" i="28"/>
  <c r="B1569" i="28"/>
  <c r="A1569" i="28"/>
  <c r="B1568" i="28"/>
  <c r="A1568" i="28"/>
  <c r="B1567" i="28"/>
  <c r="A1567" i="28"/>
  <c r="B1566" i="28"/>
  <c r="A1566" i="28"/>
  <c r="B1565" i="28"/>
  <c r="A1565" i="28"/>
  <c r="B1564" i="28"/>
  <c r="A1564" i="28"/>
  <c r="B1563" i="28"/>
  <c r="A1563" i="28"/>
  <c r="B1562" i="28"/>
  <c r="A1562" i="28"/>
  <c r="B1561" i="28"/>
  <c r="A1561" i="28"/>
  <c r="B1560" i="28"/>
  <c r="A1560" i="28"/>
  <c r="B1559" i="28"/>
  <c r="A1559" i="28"/>
  <c r="B1558" i="28"/>
  <c r="A1558" i="28"/>
  <c r="B1557" i="28"/>
  <c r="A1557" i="28"/>
  <c r="B1556" i="28"/>
  <c r="A1556" i="28"/>
  <c r="B1555" i="28"/>
  <c r="A1555" i="28"/>
  <c r="B1554" i="28"/>
  <c r="A1554" i="28"/>
  <c r="B1553" i="28"/>
  <c r="A1553" i="28"/>
  <c r="B1552" i="28"/>
  <c r="A1552" i="28"/>
  <c r="B1551" i="28"/>
  <c r="A1551" i="28"/>
  <c r="B1550" i="28"/>
  <c r="A1550" i="28"/>
  <c r="B1549" i="28"/>
  <c r="A1549" i="28"/>
  <c r="B1548" i="28"/>
  <c r="A1548" i="28"/>
  <c r="B1547" i="28"/>
  <c r="A1547" i="28"/>
  <c r="B1546" i="28"/>
  <c r="A1546" i="28"/>
  <c r="B1545" i="28"/>
  <c r="A1545" i="28"/>
  <c r="B1544" i="28"/>
  <c r="A1544" i="28"/>
  <c r="B1543" i="28"/>
  <c r="A1543" i="28"/>
  <c r="B1542" i="28"/>
  <c r="A1542" i="28"/>
  <c r="B1541" i="28"/>
  <c r="A1541" i="28"/>
  <c r="B1540" i="28"/>
  <c r="A1540" i="28"/>
  <c r="B1539" i="28"/>
  <c r="A1539" i="28"/>
  <c r="B1538" i="28"/>
  <c r="A1538" i="28"/>
  <c r="B1537" i="28"/>
  <c r="A1537" i="28"/>
  <c r="B1536" i="28"/>
  <c r="A1536" i="28"/>
  <c r="B1535" i="28"/>
  <c r="A1535" i="28"/>
  <c r="B1534" i="28"/>
  <c r="A1534" i="28"/>
  <c r="B1533" i="28"/>
  <c r="A1533" i="28"/>
  <c r="B1532" i="28"/>
  <c r="A1532" i="28"/>
  <c r="B1531" i="28"/>
  <c r="A1531" i="28"/>
  <c r="B1530" i="28"/>
  <c r="A1530" i="28"/>
  <c r="B1529" i="28"/>
  <c r="A1529" i="28"/>
  <c r="B1528" i="28"/>
  <c r="A1528" i="28"/>
  <c r="B1527" i="28"/>
  <c r="A1527" i="28"/>
  <c r="B1526" i="28"/>
  <c r="A1526" i="28"/>
  <c r="B1525" i="28"/>
  <c r="A1525" i="28"/>
  <c r="B1524" i="28"/>
  <c r="A1524" i="28"/>
  <c r="B1523" i="28"/>
  <c r="A1523" i="28"/>
  <c r="B1522" i="28"/>
  <c r="A1522" i="28"/>
  <c r="B1521" i="28"/>
  <c r="A1521" i="28"/>
  <c r="B1520" i="28"/>
  <c r="A1520" i="28"/>
  <c r="B1519" i="28"/>
  <c r="A1519" i="28"/>
  <c r="B1518" i="28"/>
  <c r="A1518" i="28"/>
  <c r="B1517" i="28"/>
  <c r="A1517" i="28"/>
  <c r="B1516" i="28"/>
  <c r="A1516" i="28"/>
  <c r="B1515" i="28"/>
  <c r="A1515" i="28"/>
  <c r="B1514" i="28"/>
  <c r="A1514" i="28"/>
  <c r="B1513" i="28"/>
  <c r="A1513" i="28"/>
  <c r="B1512" i="28"/>
  <c r="A1512" i="28"/>
  <c r="B1511" i="28"/>
  <c r="A1511" i="28"/>
  <c r="B1510" i="28"/>
  <c r="A1510" i="28"/>
  <c r="B1509" i="28"/>
  <c r="A1509" i="28"/>
  <c r="B1508" i="28"/>
  <c r="A1508" i="28"/>
  <c r="B1507" i="28"/>
  <c r="A1507" i="28"/>
  <c r="B1506" i="28"/>
  <c r="A1506" i="28"/>
  <c r="B1505" i="28"/>
  <c r="A1505" i="28"/>
  <c r="B1504" i="28"/>
  <c r="A1504" i="28"/>
  <c r="B1503" i="28"/>
  <c r="A1503" i="28"/>
  <c r="B1502" i="28"/>
  <c r="A1502" i="28"/>
  <c r="B1501" i="28"/>
  <c r="A1501" i="28"/>
  <c r="B1500" i="28"/>
  <c r="A1500" i="28"/>
  <c r="B1499" i="28"/>
  <c r="A1499" i="28"/>
  <c r="B1498" i="28"/>
  <c r="A1498" i="28"/>
  <c r="B1497" i="28"/>
  <c r="A1497" i="28"/>
  <c r="B1496" i="28"/>
  <c r="A1496" i="28"/>
  <c r="B1495" i="28"/>
  <c r="A1495" i="28"/>
  <c r="B1494" i="28"/>
  <c r="A1494" i="28"/>
  <c r="B1493" i="28"/>
  <c r="A1493" i="28"/>
  <c r="B1492" i="28"/>
  <c r="A1492" i="28"/>
  <c r="B1491" i="28"/>
  <c r="A1491" i="28"/>
  <c r="B1490" i="28"/>
  <c r="A1490" i="28"/>
  <c r="B1489" i="28"/>
  <c r="A1489" i="28"/>
  <c r="B1488" i="28"/>
  <c r="A1488" i="28"/>
  <c r="B1487" i="28"/>
  <c r="A1487" i="28"/>
  <c r="B1486" i="28"/>
  <c r="A1486" i="28"/>
  <c r="B1485" i="28"/>
  <c r="A1485" i="28"/>
  <c r="B1484" i="28"/>
  <c r="A1484" i="28"/>
  <c r="B1483" i="28"/>
  <c r="A1483" i="28"/>
  <c r="B1482" i="28"/>
  <c r="A1482" i="28"/>
  <c r="B1481" i="28"/>
  <c r="A1481" i="28"/>
  <c r="B1480" i="28"/>
  <c r="A1480" i="28"/>
  <c r="B1479" i="28"/>
  <c r="A1479" i="28"/>
  <c r="B1478" i="28"/>
  <c r="A1478" i="28"/>
  <c r="B1477" i="28"/>
  <c r="A1477" i="28"/>
  <c r="B1476" i="28"/>
  <c r="A1476" i="28"/>
  <c r="B1475" i="28"/>
  <c r="A1475" i="28"/>
  <c r="B1474" i="28"/>
  <c r="A1474" i="28"/>
  <c r="B1473" i="28"/>
  <c r="A1473" i="28"/>
  <c r="B1472" i="28"/>
  <c r="A1472" i="28"/>
  <c r="B1471" i="28"/>
  <c r="A1471" i="28"/>
  <c r="B1470" i="28"/>
  <c r="A1470" i="28"/>
  <c r="B1469" i="28"/>
  <c r="A1469" i="28"/>
  <c r="B1468" i="28"/>
  <c r="A1468" i="28"/>
  <c r="B1467" i="28"/>
  <c r="A1467" i="28"/>
  <c r="B1466" i="28"/>
  <c r="A1466" i="28"/>
  <c r="B1465" i="28"/>
  <c r="A1465" i="28"/>
  <c r="B1464" i="28"/>
  <c r="A1464" i="28"/>
  <c r="B1463" i="28"/>
  <c r="A1463" i="28"/>
  <c r="B1462" i="28"/>
  <c r="A1462" i="28"/>
  <c r="B1461" i="28"/>
  <c r="A1461" i="28"/>
  <c r="B1460" i="28"/>
  <c r="A1460" i="28"/>
  <c r="B1459" i="28"/>
  <c r="A1459" i="28"/>
  <c r="B1458" i="28"/>
  <c r="A1458" i="28"/>
  <c r="B1457" i="28"/>
  <c r="A1457" i="28"/>
  <c r="B1456" i="28"/>
  <c r="A1456" i="28"/>
  <c r="B1455" i="28"/>
  <c r="A1455" i="28"/>
  <c r="B1454" i="28"/>
  <c r="A1454" i="28"/>
  <c r="B1453" i="28"/>
  <c r="A1453" i="28"/>
  <c r="B1452" i="28"/>
  <c r="A1452" i="28"/>
  <c r="B1451" i="28"/>
  <c r="A1451" i="28"/>
  <c r="B1450" i="28"/>
  <c r="A1450" i="28"/>
  <c r="B1449" i="28"/>
  <c r="A1449" i="28"/>
  <c r="B1448" i="28"/>
  <c r="A1448" i="28"/>
  <c r="B1447" i="28"/>
  <c r="A1447" i="28"/>
  <c r="B1446" i="28"/>
  <c r="A1446" i="28"/>
  <c r="B1445" i="28"/>
  <c r="A1445" i="28"/>
  <c r="B1444" i="28"/>
  <c r="A1444" i="28"/>
  <c r="B1443" i="28"/>
  <c r="A1443" i="28"/>
  <c r="B1442" i="28"/>
  <c r="A1442" i="28"/>
  <c r="B1441" i="28"/>
  <c r="A1441" i="28"/>
  <c r="B1440" i="28"/>
  <c r="A1440" i="28"/>
  <c r="B1439" i="28"/>
  <c r="A1439" i="28"/>
  <c r="B1438" i="28"/>
  <c r="A1438" i="28"/>
  <c r="B1437" i="28"/>
  <c r="A1437" i="28"/>
  <c r="B1436" i="28"/>
  <c r="A1436" i="28"/>
  <c r="B1435" i="28"/>
  <c r="A1435" i="28"/>
  <c r="B1434" i="28"/>
  <c r="A1434" i="28"/>
  <c r="B1433" i="28"/>
  <c r="A1433" i="28"/>
  <c r="B1432" i="28"/>
  <c r="A1432" i="28"/>
  <c r="B1431" i="28"/>
  <c r="A1431" i="28"/>
  <c r="B1430" i="28"/>
  <c r="A1430" i="28"/>
  <c r="B1429" i="28"/>
  <c r="A1429" i="28"/>
  <c r="B1428" i="28"/>
  <c r="A1428" i="28"/>
  <c r="B1427" i="28"/>
  <c r="A1427" i="28"/>
  <c r="B1426" i="28"/>
  <c r="A1426" i="28"/>
  <c r="B1425" i="28"/>
  <c r="A1425" i="28"/>
  <c r="B1424" i="28"/>
  <c r="A1424" i="28"/>
  <c r="B1423" i="28"/>
  <c r="A1423" i="28"/>
  <c r="B1422" i="28"/>
  <c r="A1422" i="28"/>
  <c r="B1421" i="28"/>
  <c r="A1421" i="28"/>
  <c r="B1420" i="28"/>
  <c r="A1420" i="28"/>
  <c r="B1419" i="28"/>
  <c r="A1419" i="28"/>
  <c r="B1418" i="28"/>
  <c r="A1418" i="28"/>
  <c r="B1417" i="28"/>
  <c r="A1417" i="28"/>
  <c r="B1416" i="28"/>
  <c r="A1416" i="28"/>
  <c r="B1415" i="28"/>
  <c r="A1415" i="28"/>
  <c r="B1414" i="28"/>
  <c r="A1414" i="28"/>
  <c r="B1413" i="28"/>
  <c r="A1413" i="28"/>
  <c r="B1412" i="28"/>
  <c r="A1412" i="28"/>
  <c r="B1411" i="28"/>
  <c r="A1411" i="28"/>
  <c r="B1410" i="28"/>
  <c r="A1410" i="28"/>
  <c r="B1409" i="28"/>
  <c r="A1409" i="28"/>
  <c r="B1408" i="28"/>
  <c r="A1408" i="28"/>
  <c r="B1407" i="28"/>
  <c r="A1407" i="28"/>
  <c r="B1406" i="28"/>
  <c r="A1406" i="28"/>
  <c r="B1405" i="28"/>
  <c r="A1405" i="28"/>
  <c r="B1404" i="28"/>
  <c r="A1404" i="28"/>
  <c r="B1403" i="28"/>
  <c r="A1403" i="28"/>
  <c r="B1402" i="28"/>
  <c r="A1402" i="28"/>
  <c r="B1401" i="28"/>
  <c r="A1401" i="28"/>
  <c r="B1400" i="28"/>
  <c r="A1400" i="28"/>
  <c r="B1399" i="28"/>
  <c r="A1399" i="28"/>
  <c r="B1398" i="28"/>
  <c r="A1398" i="28"/>
  <c r="B1397" i="28"/>
  <c r="A1397" i="28"/>
  <c r="B1396" i="28"/>
  <c r="A1396" i="28"/>
  <c r="B1395" i="28"/>
  <c r="A1395" i="28"/>
  <c r="B1394" i="28"/>
  <c r="A1394" i="28"/>
  <c r="B1393" i="28"/>
  <c r="A1393" i="28"/>
  <c r="B1392" i="28"/>
  <c r="A1392" i="28"/>
  <c r="B1391" i="28"/>
  <c r="A1391" i="28"/>
  <c r="B1390" i="28"/>
  <c r="A1390" i="28"/>
  <c r="B1389" i="28"/>
  <c r="A1389" i="28"/>
  <c r="B1388" i="28"/>
  <c r="A1388" i="28"/>
  <c r="B1387" i="28"/>
  <c r="A1387" i="28"/>
  <c r="B1386" i="28"/>
  <c r="A1386" i="28"/>
  <c r="B1385" i="28"/>
  <c r="A1385" i="28"/>
  <c r="B1384" i="28"/>
  <c r="A1384" i="28"/>
  <c r="B1383" i="28"/>
  <c r="A1383" i="28"/>
  <c r="B1382" i="28"/>
  <c r="A1382" i="28"/>
  <c r="B1381" i="28"/>
  <c r="A1381" i="28"/>
  <c r="B1380" i="28"/>
  <c r="A1380" i="28"/>
  <c r="B1379" i="28"/>
  <c r="A1379" i="28"/>
  <c r="B1378" i="28"/>
  <c r="A1378" i="28"/>
  <c r="B1377" i="28"/>
  <c r="A1377" i="28"/>
  <c r="B1376" i="28"/>
  <c r="A1376" i="28"/>
  <c r="B1375" i="28"/>
  <c r="A1375" i="28"/>
  <c r="B1374" i="28"/>
  <c r="A1374" i="28"/>
  <c r="B1373" i="28"/>
  <c r="A1373" i="28"/>
  <c r="B1372" i="28"/>
  <c r="A1372" i="28"/>
  <c r="B1371" i="28"/>
  <c r="A1371" i="28"/>
  <c r="B1370" i="28"/>
  <c r="A1370" i="28"/>
  <c r="B1369" i="28"/>
  <c r="A1369" i="28"/>
  <c r="B1368" i="28"/>
  <c r="A1368" i="28"/>
  <c r="B1367" i="28"/>
  <c r="A1367" i="28"/>
  <c r="B1366" i="28"/>
  <c r="A1366" i="28"/>
  <c r="B1365" i="28"/>
  <c r="A1365" i="28"/>
  <c r="B1364" i="28"/>
  <c r="A1364" i="28"/>
  <c r="B1363" i="28"/>
  <c r="A1363" i="28"/>
  <c r="B1362" i="28"/>
  <c r="A1362" i="28"/>
  <c r="B1361" i="28"/>
  <c r="A1361" i="28"/>
  <c r="B1360" i="28"/>
  <c r="A1360" i="28"/>
  <c r="B1359" i="28"/>
  <c r="A1359" i="28"/>
  <c r="B1358" i="28"/>
  <c r="A1358" i="28"/>
  <c r="B1357" i="28"/>
  <c r="A1357" i="28"/>
  <c r="B1356" i="28"/>
  <c r="A1356" i="28"/>
  <c r="B1355" i="28"/>
  <c r="A1355" i="28"/>
  <c r="B1354" i="28"/>
  <c r="A1354" i="28"/>
  <c r="B1353" i="28"/>
  <c r="A1353" i="28"/>
  <c r="B1352" i="28"/>
  <c r="A1352" i="28"/>
  <c r="B1351" i="28"/>
  <c r="A1351" i="28"/>
  <c r="B1350" i="28"/>
  <c r="A1350" i="28"/>
  <c r="B1349" i="28"/>
  <c r="A1349" i="28"/>
  <c r="B1348" i="28"/>
  <c r="A1348" i="28"/>
  <c r="B1347" i="28"/>
  <c r="A1347" i="28"/>
  <c r="B1346" i="28"/>
  <c r="A1346" i="28"/>
  <c r="B1345" i="28"/>
  <c r="A1345" i="28"/>
  <c r="B1344" i="28"/>
  <c r="A1344" i="28"/>
  <c r="B1343" i="28"/>
  <c r="A1343" i="28"/>
  <c r="B1342" i="28"/>
  <c r="A1342" i="28"/>
  <c r="B1341" i="28"/>
  <c r="A1341" i="28"/>
  <c r="B1340" i="28"/>
  <c r="A1340" i="28"/>
  <c r="B1339" i="28"/>
  <c r="A1339" i="28"/>
  <c r="B1338" i="28"/>
  <c r="A1338" i="28"/>
  <c r="B1337" i="28"/>
  <c r="A1337" i="28"/>
  <c r="B1336" i="28"/>
  <c r="A1336" i="28"/>
  <c r="B1335" i="28"/>
  <c r="A1335" i="28"/>
  <c r="B1334" i="28"/>
  <c r="A1334" i="28"/>
  <c r="B1333" i="28"/>
  <c r="A1333" i="28"/>
  <c r="B1332" i="28"/>
  <c r="A1332" i="28"/>
  <c r="B1331" i="28"/>
  <c r="A1331" i="28"/>
  <c r="B1330" i="28"/>
  <c r="A1330" i="28"/>
  <c r="B1329" i="28"/>
  <c r="A1329" i="28"/>
  <c r="B1328" i="28"/>
  <c r="A1328" i="28"/>
  <c r="B1327" i="28"/>
  <c r="A1327" i="28"/>
  <c r="B1326" i="28"/>
  <c r="A1326" i="28"/>
  <c r="B1325" i="28"/>
  <c r="A1325" i="28"/>
  <c r="B1324" i="28"/>
  <c r="A1324" i="28"/>
  <c r="B1323" i="28"/>
  <c r="A1323" i="28"/>
  <c r="B1322" i="28"/>
  <c r="A1322" i="28"/>
  <c r="B1321" i="28"/>
  <c r="A1321" i="28"/>
  <c r="B1320" i="28"/>
  <c r="A1320" i="28"/>
  <c r="B1319" i="28"/>
  <c r="A1319" i="28"/>
  <c r="B1318" i="28"/>
  <c r="A1318" i="28"/>
  <c r="B1317" i="28"/>
  <c r="A1317" i="28"/>
  <c r="B1316" i="28"/>
  <c r="A1316" i="28"/>
  <c r="B1315" i="28"/>
  <c r="A1315" i="28"/>
  <c r="B1314" i="28"/>
  <c r="A1314" i="28"/>
  <c r="B1313" i="28"/>
  <c r="A1313" i="28"/>
  <c r="B1312" i="28"/>
  <c r="A1312" i="28"/>
  <c r="B1311" i="28"/>
  <c r="A1311" i="28"/>
  <c r="B1310" i="28"/>
  <c r="A1310" i="28"/>
  <c r="B1309" i="28"/>
  <c r="A1309" i="28"/>
  <c r="B1308" i="28"/>
  <c r="A1308" i="28"/>
  <c r="B1307" i="28"/>
  <c r="A1307" i="28"/>
  <c r="B1306" i="28"/>
  <c r="A1306" i="28"/>
  <c r="B1305" i="28"/>
  <c r="A1305" i="28"/>
  <c r="B1304" i="28"/>
  <c r="A1304" i="28"/>
  <c r="B1303" i="28"/>
  <c r="A1303" i="28"/>
  <c r="B1302" i="28"/>
  <c r="A1302" i="28"/>
  <c r="B1301" i="28"/>
  <c r="A1301" i="28"/>
  <c r="B1300" i="28"/>
  <c r="A1300" i="28"/>
  <c r="B1299" i="28"/>
  <c r="A1299" i="28"/>
  <c r="B1298" i="28"/>
  <c r="A1298" i="28"/>
  <c r="B1297" i="28"/>
  <c r="A1297" i="28"/>
  <c r="B1296" i="28"/>
  <c r="A1296" i="28"/>
  <c r="B1295" i="28"/>
  <c r="A1295" i="28"/>
  <c r="B1294" i="28"/>
  <c r="A1294" i="28"/>
  <c r="B1293" i="28"/>
  <c r="A1293" i="28"/>
  <c r="B1292" i="28"/>
  <c r="A1292" i="28"/>
  <c r="B1291" i="28"/>
  <c r="A1291" i="28"/>
  <c r="B1290" i="28"/>
  <c r="A1290" i="28"/>
  <c r="B1289" i="28"/>
  <c r="A1289" i="28"/>
  <c r="B1288" i="28"/>
  <c r="A1288" i="28"/>
  <c r="B1287" i="28"/>
  <c r="A1287" i="28"/>
  <c r="B1286" i="28"/>
  <c r="A1286" i="28"/>
  <c r="B1285" i="28"/>
  <c r="A1285" i="28"/>
  <c r="B1284" i="28"/>
  <c r="A1284" i="28"/>
  <c r="B1283" i="28"/>
  <c r="A1283" i="28"/>
  <c r="B1282" i="28"/>
  <c r="A1282" i="28"/>
  <c r="B1281" i="28"/>
  <c r="A1281" i="28"/>
  <c r="B1280" i="28"/>
  <c r="A1280" i="28"/>
  <c r="B1279" i="28"/>
  <c r="A1279" i="28"/>
  <c r="B1278" i="28"/>
  <c r="A1278" i="28"/>
  <c r="B1277" i="28"/>
  <c r="A1277" i="28"/>
  <c r="B1276" i="28"/>
  <c r="A1276" i="28"/>
  <c r="B1275" i="28"/>
  <c r="A1275" i="28"/>
  <c r="B1274" i="28"/>
  <c r="A1274" i="28"/>
  <c r="B1273" i="28"/>
  <c r="A1273" i="28"/>
  <c r="B1272" i="28"/>
  <c r="A1272" i="28"/>
  <c r="B1271" i="28"/>
  <c r="A1271" i="28"/>
  <c r="B1270" i="28"/>
  <c r="A1270" i="28"/>
  <c r="B1269" i="28"/>
  <c r="A1269" i="28"/>
  <c r="B1268" i="28"/>
  <c r="A1268" i="28"/>
  <c r="B1267" i="28"/>
  <c r="A1267" i="28"/>
  <c r="B1266" i="28"/>
  <c r="A1266" i="28"/>
  <c r="B1265" i="28"/>
  <c r="A1265" i="28"/>
  <c r="B1264" i="28"/>
  <c r="A1264" i="28"/>
  <c r="B1263" i="28"/>
  <c r="A1263" i="28"/>
  <c r="B1262" i="28"/>
  <c r="A1262" i="28"/>
  <c r="B1261" i="28"/>
  <c r="A1261" i="28"/>
  <c r="B1260" i="28"/>
  <c r="A1260" i="28"/>
  <c r="B1259" i="28"/>
  <c r="A1259" i="28"/>
  <c r="B1258" i="28"/>
  <c r="A1258" i="28"/>
  <c r="B1257" i="28"/>
  <c r="A1257" i="28"/>
  <c r="B1256" i="28"/>
  <c r="A1256" i="28"/>
  <c r="B1255" i="28"/>
  <c r="A1255" i="28"/>
  <c r="B1254" i="28"/>
  <c r="A1254" i="28"/>
  <c r="B1253" i="28"/>
  <c r="A1253" i="28"/>
  <c r="B1252" i="28"/>
  <c r="A1252" i="28"/>
  <c r="B1251" i="28"/>
  <c r="A1251" i="28"/>
  <c r="B1250" i="28"/>
  <c r="A1250" i="28"/>
  <c r="B1249" i="28"/>
  <c r="A1249" i="28"/>
  <c r="B1248" i="28"/>
  <c r="A1248" i="28"/>
  <c r="B1247" i="28"/>
  <c r="A1247" i="28"/>
  <c r="B1246" i="28"/>
  <c r="A1246" i="28"/>
  <c r="B1245" i="28"/>
  <c r="A1245" i="28"/>
  <c r="B1244" i="28"/>
  <c r="A1244" i="28"/>
  <c r="B1243" i="28"/>
  <c r="A1243" i="28"/>
  <c r="B1242" i="28"/>
  <c r="A1242" i="28"/>
  <c r="B1241" i="28"/>
  <c r="A1241" i="28"/>
  <c r="B1240" i="28"/>
  <c r="A1240" i="28"/>
  <c r="B1239" i="28"/>
  <c r="A1239" i="28"/>
  <c r="B1238" i="28"/>
  <c r="A1238" i="28"/>
  <c r="B1237" i="28"/>
  <c r="A1237" i="28"/>
  <c r="B1236" i="28"/>
  <c r="A1236" i="28"/>
  <c r="B1235" i="28"/>
  <c r="A1235" i="28"/>
  <c r="B1234" i="28"/>
  <c r="A1234" i="28"/>
  <c r="B1233" i="28"/>
  <c r="A1233" i="28"/>
  <c r="B1232" i="28"/>
  <c r="A1232" i="28"/>
  <c r="B1231" i="28"/>
  <c r="A1231" i="28"/>
  <c r="B1230" i="28"/>
  <c r="A1230" i="28"/>
  <c r="B1229" i="28"/>
  <c r="A1229" i="28"/>
  <c r="B1228" i="28"/>
  <c r="A1228" i="28"/>
  <c r="B1227" i="28"/>
  <c r="A1227" i="28"/>
  <c r="B1226" i="28"/>
  <c r="A1226" i="28"/>
  <c r="B1225" i="28"/>
  <c r="A1225" i="28"/>
  <c r="B1224" i="28"/>
  <c r="A1224" i="28"/>
  <c r="B1223" i="28"/>
  <c r="A1223" i="28"/>
  <c r="B1222" i="28"/>
  <c r="A1222" i="28"/>
  <c r="B1221" i="28"/>
  <c r="A1221" i="28"/>
  <c r="B1220" i="28"/>
  <c r="A1220" i="28"/>
  <c r="B1219" i="28"/>
  <c r="A1219" i="28"/>
  <c r="B1218" i="28"/>
  <c r="A1218" i="28"/>
  <c r="B1217" i="28"/>
  <c r="A1217" i="28"/>
  <c r="B1216" i="28"/>
  <c r="A1216" i="28"/>
  <c r="B1215" i="28"/>
  <c r="A1215" i="28"/>
  <c r="B1214" i="28"/>
  <c r="A1214" i="28"/>
  <c r="B1213" i="28"/>
  <c r="A1213" i="28"/>
  <c r="B1212" i="28"/>
  <c r="A1212" i="28"/>
  <c r="B1211" i="28"/>
  <c r="A1211" i="28"/>
  <c r="B1210" i="28"/>
  <c r="A1210" i="28"/>
  <c r="B1209" i="28"/>
  <c r="A1209" i="28"/>
  <c r="B1208" i="28"/>
  <c r="A1208" i="28"/>
  <c r="B1207" i="28"/>
  <c r="A1207" i="28"/>
  <c r="B1206" i="28"/>
  <c r="A1206" i="28"/>
  <c r="B1205" i="28"/>
  <c r="A1205" i="28"/>
  <c r="B1204" i="28"/>
  <c r="A1204" i="28"/>
  <c r="B1203" i="28"/>
  <c r="A1203" i="28"/>
  <c r="B1202" i="28"/>
  <c r="A1202" i="28"/>
  <c r="B1201" i="28"/>
  <c r="A1201" i="28"/>
  <c r="B1200" i="28"/>
  <c r="A1200" i="28"/>
  <c r="B1199" i="28"/>
  <c r="A1199" i="28"/>
  <c r="B1198" i="28"/>
  <c r="A1198" i="28"/>
  <c r="B1197" i="28"/>
  <c r="A1197" i="28"/>
  <c r="B1196" i="28"/>
  <c r="A1196" i="28"/>
  <c r="B1195" i="28"/>
  <c r="A1195" i="28"/>
  <c r="B1194" i="28"/>
  <c r="A1194" i="28"/>
  <c r="B1193" i="28"/>
  <c r="A1193" i="28"/>
  <c r="B1192" i="28"/>
  <c r="A1192" i="28"/>
  <c r="B1191" i="28"/>
  <c r="A1191" i="28"/>
  <c r="B1190" i="28"/>
  <c r="A1190" i="28"/>
  <c r="B1189" i="28"/>
  <c r="A1189" i="28"/>
  <c r="B1188" i="28"/>
  <c r="A1188" i="28"/>
  <c r="B1187" i="28"/>
  <c r="A1187" i="28"/>
  <c r="B1186" i="28"/>
  <c r="A1186" i="28"/>
  <c r="B1185" i="28"/>
  <c r="A1185" i="28"/>
  <c r="B1184" i="28"/>
  <c r="A1184" i="28"/>
  <c r="B1183" i="28"/>
  <c r="A1183" i="28"/>
  <c r="B1182" i="28"/>
  <c r="A1182" i="28"/>
  <c r="B1181" i="28"/>
  <c r="A1181" i="28"/>
  <c r="B1180" i="28"/>
  <c r="A1180" i="28"/>
  <c r="B1179" i="28"/>
  <c r="A1179" i="28"/>
  <c r="B1178" i="28"/>
  <c r="A1178" i="28"/>
  <c r="B1177" i="28"/>
  <c r="A1177" i="28"/>
  <c r="B1176" i="28"/>
  <c r="A1176" i="28"/>
  <c r="B1175" i="28"/>
  <c r="A1175" i="28"/>
  <c r="B1174" i="28"/>
  <c r="A1174" i="28"/>
  <c r="B1173" i="28"/>
  <c r="A1173" i="28"/>
  <c r="B1172" i="28"/>
  <c r="A1172" i="28"/>
  <c r="B1171" i="28"/>
  <c r="A1171" i="28"/>
  <c r="B1170" i="28"/>
  <c r="A1170" i="28"/>
  <c r="B1169" i="28"/>
  <c r="A1169" i="28"/>
  <c r="B1168" i="28"/>
  <c r="A1168" i="28"/>
  <c r="B1167" i="28"/>
  <c r="A1167" i="28"/>
  <c r="B1166" i="28"/>
  <c r="A1166" i="28"/>
  <c r="B1165" i="28"/>
  <c r="A1165" i="28"/>
  <c r="B1164" i="28"/>
  <c r="A1164" i="28"/>
  <c r="B1163" i="28"/>
  <c r="A1163" i="28"/>
  <c r="B1162" i="28"/>
  <c r="A1162" i="28"/>
  <c r="B1161" i="28"/>
  <c r="A1161" i="28"/>
  <c r="B1160" i="28"/>
  <c r="A1160" i="28"/>
  <c r="B1159" i="28"/>
  <c r="A1159" i="28"/>
  <c r="B1158" i="28"/>
  <c r="A1158" i="28"/>
  <c r="B1157" i="28"/>
  <c r="A1157" i="28"/>
  <c r="B1156" i="28"/>
  <c r="A1156" i="28"/>
  <c r="B1155" i="28"/>
  <c r="A1155" i="28"/>
  <c r="B1154" i="28"/>
  <c r="A1154" i="28"/>
  <c r="B1153" i="28"/>
  <c r="A1153" i="28"/>
  <c r="B1152" i="28"/>
  <c r="A1152" i="28"/>
  <c r="B1151" i="28"/>
  <c r="A1151" i="28"/>
  <c r="B1150" i="28"/>
  <c r="A1150" i="28"/>
  <c r="B1149" i="28"/>
  <c r="A1149" i="28"/>
  <c r="B1148" i="28"/>
  <c r="A1148" i="28"/>
  <c r="B1147" i="28"/>
  <c r="A1147" i="28"/>
  <c r="B1146" i="28"/>
  <c r="A1146" i="28"/>
  <c r="B1145" i="28"/>
  <c r="A1145" i="28"/>
  <c r="B1144" i="28"/>
  <c r="A1144" i="28"/>
  <c r="B1143" i="28"/>
  <c r="A1143" i="28"/>
  <c r="B1142" i="28"/>
  <c r="A1142" i="28"/>
  <c r="B1141" i="28"/>
  <c r="A1141" i="28"/>
  <c r="B1140" i="28"/>
  <c r="A1140" i="28"/>
  <c r="B1139" i="28"/>
  <c r="A1139" i="28"/>
  <c r="B1138" i="28"/>
  <c r="A1138" i="28"/>
  <c r="B1137" i="28"/>
  <c r="A1137" i="28"/>
  <c r="B1136" i="28"/>
  <c r="A1136" i="28"/>
  <c r="B1135" i="28"/>
  <c r="A1135" i="28"/>
  <c r="B1134" i="28"/>
  <c r="A1134" i="28"/>
  <c r="B1133" i="28"/>
  <c r="A1133" i="28"/>
  <c r="B1132" i="28"/>
  <c r="A1132" i="28"/>
  <c r="B1131" i="28"/>
  <c r="A1131" i="28"/>
  <c r="B1130" i="28"/>
  <c r="A1130" i="28"/>
  <c r="B1129" i="28"/>
  <c r="A1129" i="28"/>
  <c r="B1128" i="28"/>
  <c r="A1128" i="28"/>
  <c r="B1127" i="28"/>
  <c r="A1127" i="28"/>
  <c r="B1126" i="28"/>
  <c r="A1126" i="28"/>
  <c r="B1125" i="28"/>
  <c r="A1125" i="28"/>
  <c r="B1124" i="28"/>
  <c r="A1124" i="28"/>
  <c r="B1123" i="28"/>
  <c r="A1123" i="28"/>
  <c r="B1122" i="28"/>
  <c r="A1122" i="28"/>
  <c r="B1121" i="28"/>
  <c r="A1121" i="28"/>
  <c r="B1120" i="28"/>
  <c r="A1120" i="28"/>
  <c r="B1119" i="28"/>
  <c r="A1119" i="28"/>
  <c r="B1118" i="28"/>
  <c r="A1118" i="28"/>
  <c r="B1117" i="28"/>
  <c r="A1117" i="28"/>
  <c r="B1116" i="28"/>
  <c r="A1116" i="28"/>
  <c r="B1115" i="28"/>
  <c r="A1115" i="28"/>
  <c r="B1114" i="28"/>
  <c r="A1114" i="28"/>
  <c r="B1113" i="28"/>
  <c r="A1113" i="28"/>
  <c r="B1112" i="28"/>
  <c r="A1112" i="28"/>
  <c r="B1111" i="28"/>
  <c r="A1111" i="28"/>
  <c r="B1110" i="28"/>
  <c r="A1110" i="28"/>
  <c r="B1109" i="28"/>
  <c r="A1109" i="28"/>
  <c r="B1108" i="28"/>
  <c r="A1108" i="28"/>
  <c r="B1107" i="28"/>
  <c r="A1107" i="28"/>
  <c r="B1106" i="28"/>
  <c r="A1106" i="28"/>
  <c r="B1105" i="28"/>
  <c r="A1105" i="28"/>
  <c r="B1104" i="28"/>
  <c r="A1104" i="28"/>
  <c r="B1103" i="28"/>
  <c r="A1103" i="28"/>
  <c r="B1102" i="28"/>
  <c r="A1102" i="28"/>
  <c r="B1101" i="28"/>
  <c r="A1101" i="28"/>
  <c r="B1100" i="28"/>
  <c r="A1100" i="28"/>
  <c r="B1099" i="28"/>
  <c r="A1099" i="28"/>
  <c r="B1098" i="28"/>
  <c r="A1098" i="28"/>
  <c r="B1097" i="28"/>
  <c r="A1097" i="28"/>
  <c r="B1096" i="28"/>
  <c r="A1096" i="28"/>
  <c r="B1095" i="28"/>
  <c r="A1095" i="28"/>
  <c r="B1094" i="28"/>
  <c r="A1094" i="28"/>
  <c r="B1093" i="28"/>
  <c r="A1093" i="28"/>
  <c r="B1092" i="28"/>
  <c r="A1092" i="28"/>
  <c r="B1091" i="28"/>
  <c r="A1091" i="28"/>
  <c r="B1090" i="28"/>
  <c r="A1090" i="28"/>
  <c r="B1089" i="28"/>
  <c r="A1089" i="28"/>
  <c r="B1088" i="28"/>
  <c r="A1088" i="28"/>
  <c r="B1087" i="28"/>
  <c r="A1087" i="28"/>
  <c r="B1086" i="28"/>
  <c r="A1086" i="28"/>
  <c r="B1085" i="28"/>
  <c r="A1085" i="28"/>
  <c r="B1084" i="28"/>
  <c r="A1084" i="28"/>
  <c r="B1083" i="28"/>
  <c r="A1083" i="28"/>
  <c r="B1082" i="28"/>
  <c r="A1082" i="28"/>
  <c r="B1081" i="28"/>
  <c r="A1081" i="28"/>
  <c r="B1080" i="28"/>
  <c r="A1080" i="28"/>
  <c r="B1079" i="28"/>
  <c r="A1079" i="28"/>
  <c r="B1078" i="28"/>
  <c r="A1078" i="28"/>
  <c r="B1077" i="28"/>
  <c r="A1077" i="28"/>
  <c r="B1076" i="28"/>
  <c r="A1076" i="28"/>
  <c r="B1075" i="28"/>
  <c r="A1075" i="28"/>
  <c r="B1074" i="28"/>
  <c r="A1074" i="28"/>
  <c r="B1073" i="28"/>
  <c r="A1073" i="28"/>
  <c r="B1072" i="28"/>
  <c r="A1072" i="28"/>
  <c r="B1071" i="28"/>
  <c r="A1071" i="28"/>
  <c r="B1070" i="28"/>
  <c r="A1070" i="28"/>
  <c r="B1069" i="28"/>
  <c r="A1069" i="28"/>
  <c r="B1068" i="28"/>
  <c r="A1068" i="28"/>
  <c r="B1067" i="28"/>
  <c r="A1067" i="28"/>
  <c r="B1066" i="28"/>
  <c r="A1066" i="28"/>
  <c r="B1065" i="28"/>
  <c r="A1065" i="28"/>
  <c r="B1064" i="28"/>
  <c r="A1064" i="28"/>
  <c r="B1063" i="28"/>
  <c r="A1063" i="28"/>
  <c r="B1062" i="28"/>
  <c r="A1062" i="28"/>
  <c r="B1061" i="28"/>
  <c r="A1061" i="28"/>
  <c r="B1060" i="28"/>
  <c r="A1060" i="28"/>
  <c r="B1059" i="28"/>
  <c r="A1059" i="28"/>
  <c r="B1058" i="28"/>
  <c r="A1058" i="28"/>
  <c r="B1057" i="28"/>
  <c r="A1057" i="28"/>
  <c r="B1056" i="28"/>
  <c r="A1056" i="28"/>
  <c r="B1055" i="28"/>
  <c r="A1055" i="28"/>
  <c r="B1054" i="28"/>
  <c r="A1054" i="28"/>
  <c r="B1053" i="28"/>
  <c r="A1053" i="28"/>
  <c r="B1052" i="28"/>
  <c r="A1052" i="28"/>
  <c r="B1051" i="28"/>
  <c r="A1051" i="28"/>
  <c r="B1050" i="28"/>
  <c r="A1050" i="28"/>
  <c r="B1049" i="28"/>
  <c r="A1049" i="28"/>
  <c r="B1048" i="28"/>
  <c r="A1048" i="28"/>
  <c r="B1047" i="28"/>
  <c r="A1047" i="28"/>
  <c r="B1046" i="28"/>
  <c r="A1046" i="28"/>
  <c r="B1045" i="28"/>
  <c r="A1045" i="28"/>
  <c r="B1044" i="28"/>
  <c r="A1044" i="28"/>
  <c r="B1043" i="28"/>
  <c r="A1043" i="28"/>
  <c r="B1042" i="28"/>
  <c r="A1042" i="28"/>
  <c r="B1041" i="28"/>
  <c r="A1041" i="28"/>
  <c r="B1040" i="28"/>
  <c r="A1040" i="28"/>
  <c r="B1039" i="28"/>
  <c r="A1039" i="28"/>
  <c r="B1038" i="28"/>
  <c r="A1038" i="28"/>
  <c r="B1037" i="28"/>
  <c r="A1037" i="28"/>
  <c r="B1036" i="28"/>
  <c r="A1036" i="28"/>
  <c r="B1035" i="28"/>
  <c r="A1035" i="28"/>
  <c r="B1034" i="28"/>
  <c r="A1034" i="28"/>
  <c r="B1033" i="28"/>
  <c r="A1033" i="28"/>
  <c r="B1032" i="28"/>
  <c r="A1032" i="28"/>
  <c r="B1031" i="28"/>
  <c r="A1031" i="28"/>
  <c r="B1030" i="28"/>
  <c r="A1030" i="28"/>
  <c r="B1029" i="28"/>
  <c r="A1029" i="28"/>
  <c r="B1028" i="28"/>
  <c r="A1028" i="28"/>
  <c r="B1027" i="28"/>
  <c r="A1027" i="28"/>
  <c r="B1026" i="28"/>
  <c r="A1026" i="28"/>
  <c r="B1025" i="28"/>
  <c r="A1025" i="28"/>
  <c r="B1024" i="28"/>
  <c r="A1024" i="28"/>
  <c r="B1023" i="28"/>
  <c r="A1023" i="28"/>
  <c r="B1022" i="28"/>
  <c r="A1022" i="28"/>
  <c r="B1021" i="28"/>
  <c r="A1021" i="28"/>
  <c r="B1020" i="28"/>
  <c r="A1020" i="28"/>
  <c r="B1019" i="28"/>
  <c r="A1019" i="28"/>
  <c r="B1018" i="28"/>
  <c r="A1018" i="28"/>
  <c r="B1017" i="28"/>
  <c r="A1017" i="28"/>
  <c r="B1016" i="28"/>
  <c r="A1016" i="28"/>
  <c r="B1015" i="28"/>
  <c r="A1015" i="28"/>
  <c r="B1014" i="28"/>
  <c r="A1014" i="28"/>
  <c r="B1013" i="28"/>
  <c r="A1013" i="28"/>
  <c r="B1012" i="28"/>
  <c r="A1012" i="28"/>
  <c r="B1011" i="28"/>
  <c r="A1011" i="28"/>
  <c r="B1010" i="28"/>
  <c r="A1010" i="28"/>
  <c r="B1009" i="28"/>
  <c r="A1009" i="28"/>
  <c r="B1008" i="28"/>
  <c r="A1008" i="28"/>
  <c r="B1007" i="28"/>
  <c r="A1007" i="28"/>
  <c r="B1006" i="28"/>
  <c r="A1006" i="28"/>
  <c r="B1005" i="28"/>
  <c r="A1005" i="28"/>
  <c r="B1004" i="28"/>
  <c r="A1004" i="28"/>
  <c r="B1003" i="28"/>
  <c r="A1003" i="28"/>
  <c r="B1002" i="28"/>
  <c r="A1002" i="28"/>
  <c r="B1001" i="28"/>
  <c r="A1001" i="28"/>
  <c r="B1000" i="28"/>
  <c r="A1000" i="28"/>
  <c r="B999" i="28"/>
  <c r="A999" i="28"/>
  <c r="B998" i="28"/>
  <c r="A998" i="28"/>
  <c r="B997" i="28"/>
  <c r="A997" i="28"/>
  <c r="B996" i="28"/>
  <c r="A996" i="28"/>
  <c r="B995" i="28"/>
  <c r="A995" i="28"/>
  <c r="B994" i="28"/>
  <c r="A994" i="28"/>
  <c r="B993" i="28"/>
  <c r="A993" i="28"/>
  <c r="B992" i="28"/>
  <c r="A992" i="28"/>
  <c r="B991" i="28"/>
  <c r="A991" i="28"/>
  <c r="B990" i="28"/>
  <c r="A990" i="28"/>
  <c r="B989" i="28"/>
  <c r="A989" i="28"/>
  <c r="B988" i="28"/>
  <c r="A988" i="28"/>
  <c r="B987" i="28"/>
  <c r="A987" i="28"/>
  <c r="B986" i="28"/>
  <c r="A986" i="28"/>
  <c r="B985" i="28"/>
  <c r="A985" i="28"/>
  <c r="B984" i="28"/>
  <c r="A984" i="28"/>
  <c r="B983" i="28"/>
  <c r="A983" i="28"/>
  <c r="B982" i="28"/>
  <c r="A982" i="28"/>
  <c r="B981" i="28"/>
  <c r="A981" i="28"/>
  <c r="B980" i="28"/>
  <c r="A980" i="28"/>
  <c r="B979" i="28"/>
  <c r="A979" i="28"/>
  <c r="B978" i="28"/>
  <c r="A978" i="28"/>
  <c r="B977" i="28"/>
  <c r="A977" i="28"/>
  <c r="B976" i="28"/>
  <c r="A976" i="28"/>
  <c r="B975" i="28"/>
  <c r="A975" i="28"/>
  <c r="B974" i="28"/>
  <c r="A974" i="28"/>
  <c r="B973" i="28"/>
  <c r="A973" i="28"/>
  <c r="B972" i="28"/>
  <c r="A972" i="28"/>
  <c r="B971" i="28"/>
  <c r="A971" i="28"/>
  <c r="B970" i="28"/>
  <c r="A970" i="28"/>
  <c r="B969" i="28"/>
  <c r="A969" i="28"/>
  <c r="B968" i="28"/>
  <c r="A968" i="28"/>
  <c r="B967" i="28"/>
  <c r="A967" i="28"/>
  <c r="B966" i="28"/>
  <c r="A966" i="28"/>
  <c r="B965" i="28"/>
  <c r="A965" i="28"/>
  <c r="B964" i="28"/>
  <c r="A964" i="28"/>
  <c r="B963" i="28"/>
  <c r="A963" i="28"/>
  <c r="B962" i="28"/>
  <c r="A962" i="28"/>
  <c r="B961" i="28"/>
  <c r="A961" i="28"/>
  <c r="B960" i="28"/>
  <c r="A960" i="28"/>
  <c r="B959" i="28"/>
  <c r="A959" i="28"/>
  <c r="B958" i="28"/>
  <c r="A958" i="28"/>
  <c r="B957" i="28"/>
  <c r="A957" i="28"/>
  <c r="B956" i="28"/>
  <c r="A956" i="28"/>
  <c r="B955" i="28"/>
  <c r="A955" i="28"/>
  <c r="B954" i="28"/>
  <c r="A954" i="28"/>
  <c r="B953" i="28"/>
  <c r="A953" i="28"/>
  <c r="B952" i="28"/>
  <c r="A952" i="28"/>
  <c r="B951" i="28"/>
  <c r="A951" i="28"/>
  <c r="B950" i="28"/>
  <c r="A950" i="28"/>
  <c r="B949" i="28"/>
  <c r="A949" i="28"/>
  <c r="B948" i="28"/>
  <c r="A948" i="28"/>
  <c r="B947" i="28"/>
  <c r="A947" i="28"/>
  <c r="B946" i="28"/>
  <c r="A946" i="28"/>
  <c r="B945" i="28"/>
  <c r="A945" i="28"/>
  <c r="B944" i="28"/>
  <c r="A944" i="28"/>
  <c r="B943" i="28"/>
  <c r="A943" i="28"/>
  <c r="B942" i="28"/>
  <c r="A942" i="28"/>
  <c r="B941" i="28"/>
  <c r="A941" i="28"/>
  <c r="B940" i="28"/>
  <c r="A940" i="28"/>
  <c r="B939" i="28"/>
  <c r="A939" i="28"/>
  <c r="B938" i="28"/>
  <c r="A938" i="28"/>
  <c r="B937" i="28"/>
  <c r="A937" i="28"/>
  <c r="B936" i="28"/>
  <c r="A936" i="28"/>
  <c r="B935" i="28"/>
  <c r="A935" i="28"/>
  <c r="B934" i="28"/>
  <c r="A934" i="28"/>
  <c r="B933" i="28"/>
  <c r="A933" i="28"/>
  <c r="B932" i="28"/>
  <c r="A932" i="28"/>
  <c r="B931" i="28"/>
  <c r="A931" i="28"/>
  <c r="B930" i="28"/>
  <c r="A930" i="28"/>
  <c r="B929" i="28"/>
  <c r="A929" i="28"/>
  <c r="B928" i="28"/>
  <c r="A928" i="28"/>
  <c r="B927" i="28"/>
  <c r="A927" i="28"/>
  <c r="B926" i="28"/>
  <c r="A926" i="28"/>
  <c r="B925" i="28"/>
  <c r="A925" i="28"/>
  <c r="B924" i="28"/>
  <c r="A924" i="28"/>
  <c r="B923" i="28"/>
  <c r="A923" i="28"/>
  <c r="B922" i="28"/>
  <c r="A922" i="28"/>
  <c r="B921" i="28"/>
  <c r="A921" i="28"/>
  <c r="B920" i="28"/>
  <c r="A920" i="28"/>
  <c r="B919" i="28"/>
  <c r="A919" i="28"/>
  <c r="B918" i="28"/>
  <c r="A918" i="28"/>
  <c r="B917" i="28"/>
  <c r="A917" i="28"/>
  <c r="B916" i="28"/>
  <c r="A916" i="28"/>
  <c r="B915" i="28"/>
  <c r="A915" i="28"/>
  <c r="B914" i="28"/>
  <c r="A914" i="28"/>
  <c r="B913" i="28"/>
  <c r="A913" i="28"/>
  <c r="B912" i="28"/>
  <c r="A912" i="28"/>
  <c r="B911" i="28"/>
  <c r="A911" i="28"/>
  <c r="B910" i="28"/>
  <c r="A910" i="28"/>
  <c r="B909" i="28"/>
  <c r="A909" i="28"/>
  <c r="B908" i="28"/>
  <c r="A908" i="28"/>
  <c r="B907" i="28"/>
  <c r="A907" i="28"/>
  <c r="B906" i="28"/>
  <c r="A906" i="28"/>
  <c r="B905" i="28"/>
  <c r="A905" i="28"/>
  <c r="B904" i="28"/>
  <c r="A904" i="28"/>
  <c r="B903" i="28"/>
  <c r="A903" i="28"/>
  <c r="B902" i="28"/>
  <c r="A902" i="28"/>
  <c r="B901" i="28"/>
  <c r="A901" i="28"/>
  <c r="B900" i="28"/>
  <c r="A900" i="28"/>
  <c r="B899" i="28"/>
  <c r="A899" i="28"/>
  <c r="B898" i="28"/>
  <c r="A898" i="28"/>
  <c r="B897" i="28"/>
  <c r="A897" i="28"/>
  <c r="B896" i="28"/>
  <c r="A896" i="28"/>
  <c r="B895" i="28"/>
  <c r="A895" i="28"/>
  <c r="B894" i="28"/>
  <c r="A894" i="28"/>
  <c r="B893" i="28"/>
  <c r="A893" i="28"/>
  <c r="B892" i="28"/>
  <c r="A892" i="28"/>
  <c r="B891" i="28"/>
  <c r="A891" i="28"/>
  <c r="B890" i="28"/>
  <c r="A890" i="28"/>
  <c r="B889" i="28"/>
  <c r="A889" i="28"/>
  <c r="B888" i="28"/>
  <c r="A888" i="28"/>
  <c r="B887" i="28"/>
  <c r="A887" i="28"/>
  <c r="B886" i="28"/>
  <c r="A886" i="28"/>
  <c r="B885" i="28"/>
  <c r="A885" i="28"/>
  <c r="B884" i="28"/>
  <c r="A884" i="28"/>
  <c r="B883" i="28"/>
  <c r="A883" i="28"/>
  <c r="B882" i="28"/>
  <c r="A882" i="28"/>
  <c r="B881" i="28"/>
  <c r="A881" i="28"/>
  <c r="B880" i="28"/>
  <c r="A880" i="28"/>
  <c r="B879" i="28"/>
  <c r="A879" i="28"/>
  <c r="B878" i="28"/>
  <c r="A878" i="28"/>
  <c r="B877" i="28"/>
  <c r="A877" i="28"/>
  <c r="B876" i="28"/>
  <c r="A876" i="28"/>
  <c r="B875" i="28"/>
  <c r="A875" i="28"/>
  <c r="B874" i="28"/>
  <c r="A874" i="28"/>
  <c r="B873" i="28"/>
  <c r="A873" i="28"/>
  <c r="B872" i="28"/>
  <c r="A872" i="28"/>
  <c r="B871" i="28"/>
  <c r="A871" i="28"/>
  <c r="B870" i="28"/>
  <c r="A870" i="28"/>
  <c r="B869" i="28"/>
  <c r="A869" i="28"/>
  <c r="B868" i="28"/>
  <c r="A868" i="28"/>
  <c r="B867" i="28"/>
  <c r="A867" i="28"/>
  <c r="B866" i="28"/>
  <c r="A866" i="28"/>
  <c r="B865" i="28"/>
  <c r="A865" i="28"/>
  <c r="B864" i="28"/>
  <c r="A864" i="28"/>
  <c r="B863" i="28"/>
  <c r="A863" i="28"/>
  <c r="B862" i="28"/>
  <c r="A862" i="28"/>
  <c r="B861" i="28"/>
  <c r="A861" i="28"/>
  <c r="B860" i="28"/>
  <c r="A860" i="28"/>
  <c r="B859" i="28"/>
  <c r="A859" i="28"/>
  <c r="B858" i="28"/>
  <c r="A858" i="28"/>
  <c r="B857" i="28"/>
  <c r="A857" i="28"/>
  <c r="B856" i="28"/>
  <c r="A856" i="28"/>
  <c r="B855" i="28"/>
  <c r="A855" i="28"/>
  <c r="B854" i="28"/>
  <c r="A854" i="28"/>
  <c r="B853" i="28"/>
  <c r="A853" i="28"/>
  <c r="B852" i="28"/>
  <c r="A852" i="28"/>
  <c r="B851" i="28"/>
  <c r="A851" i="28"/>
  <c r="B850" i="28"/>
  <c r="A850" i="28"/>
  <c r="B849" i="28"/>
  <c r="A849" i="28"/>
  <c r="B848" i="28"/>
  <c r="A848" i="28"/>
  <c r="B847" i="28"/>
  <c r="A847" i="28"/>
  <c r="B846" i="28"/>
  <c r="A846" i="28"/>
  <c r="B845" i="28"/>
  <c r="A845" i="28"/>
  <c r="B844" i="28"/>
  <c r="A844" i="28"/>
  <c r="B843" i="28"/>
  <c r="A843" i="28"/>
  <c r="B842" i="28"/>
  <c r="A842" i="28"/>
  <c r="B841" i="28"/>
  <c r="A841" i="28"/>
  <c r="B840" i="28"/>
  <c r="A840" i="28"/>
  <c r="B839" i="28"/>
  <c r="A839" i="28"/>
  <c r="B838" i="28"/>
  <c r="A838" i="28"/>
  <c r="B837" i="28"/>
  <c r="A837" i="28"/>
  <c r="B836" i="28"/>
  <c r="A836" i="28"/>
  <c r="B835" i="28"/>
  <c r="A835" i="28"/>
  <c r="B834" i="28"/>
  <c r="A834" i="28"/>
  <c r="B833" i="28"/>
  <c r="A833" i="28"/>
  <c r="B832" i="28"/>
  <c r="A832" i="28"/>
  <c r="B831" i="28"/>
  <c r="A831" i="28"/>
  <c r="B830" i="28"/>
  <c r="A830" i="28"/>
  <c r="B829" i="28"/>
  <c r="A829" i="28"/>
  <c r="B828" i="28"/>
  <c r="A828" i="28"/>
  <c r="B827" i="28"/>
  <c r="A827" i="28"/>
  <c r="B826" i="28"/>
  <c r="A826" i="28"/>
  <c r="B825" i="28"/>
  <c r="A825" i="28"/>
  <c r="B824" i="28"/>
  <c r="A824" i="28"/>
  <c r="B823" i="28"/>
  <c r="A823" i="28"/>
  <c r="B822" i="28"/>
  <c r="A822" i="28"/>
  <c r="B821" i="28"/>
  <c r="A821" i="28"/>
  <c r="B820" i="28"/>
  <c r="A820" i="28"/>
  <c r="B819" i="28"/>
  <c r="A819" i="28"/>
  <c r="B818" i="28"/>
  <c r="A818" i="28"/>
  <c r="B817" i="28"/>
  <c r="A817" i="28"/>
  <c r="B816" i="28"/>
  <c r="A816" i="28"/>
  <c r="B815" i="28"/>
  <c r="A815" i="28"/>
  <c r="B814" i="28"/>
  <c r="A814" i="28"/>
  <c r="B813" i="28"/>
  <c r="A813" i="28"/>
  <c r="B812" i="28"/>
  <c r="A812" i="28"/>
  <c r="B811" i="28"/>
  <c r="A811" i="28"/>
  <c r="B810" i="28"/>
  <c r="A810" i="28"/>
  <c r="B809" i="28"/>
  <c r="A809" i="28"/>
  <c r="B808" i="28"/>
  <c r="A808" i="28"/>
  <c r="B807" i="28"/>
  <c r="A807" i="28"/>
  <c r="B806" i="28"/>
  <c r="A806" i="28"/>
  <c r="B805" i="28"/>
  <c r="A805" i="28"/>
  <c r="B804" i="28"/>
  <c r="A804" i="28"/>
  <c r="B803" i="28"/>
  <c r="A803" i="28"/>
  <c r="B802" i="28"/>
  <c r="A802" i="28"/>
  <c r="B801" i="28"/>
  <c r="A801" i="28"/>
  <c r="B800" i="28"/>
  <c r="A800" i="28"/>
  <c r="B799" i="28"/>
  <c r="A799" i="28"/>
  <c r="B798" i="28"/>
  <c r="A798" i="28"/>
  <c r="B797" i="28"/>
  <c r="A797" i="28"/>
  <c r="B796" i="28"/>
  <c r="A796" i="28"/>
  <c r="B795" i="28"/>
  <c r="A795" i="28"/>
  <c r="B794" i="28"/>
  <c r="A794" i="28"/>
  <c r="B793" i="28"/>
  <c r="A793" i="28"/>
  <c r="B792" i="28"/>
  <c r="A792" i="28"/>
  <c r="B791" i="28"/>
  <c r="A791" i="28"/>
  <c r="B790" i="28"/>
  <c r="A790" i="28"/>
  <c r="B789" i="28"/>
  <c r="A789" i="28"/>
  <c r="B788" i="28"/>
  <c r="A788" i="28"/>
  <c r="B787" i="28"/>
  <c r="A787" i="28"/>
  <c r="B786" i="28"/>
  <c r="A786" i="28"/>
  <c r="B785" i="28"/>
  <c r="A785" i="28"/>
  <c r="B784" i="28"/>
  <c r="A784" i="28"/>
  <c r="B783" i="28"/>
  <c r="A783" i="28"/>
  <c r="B782" i="28"/>
  <c r="A782" i="28"/>
  <c r="B781" i="28"/>
  <c r="A781" i="28"/>
  <c r="B780" i="28"/>
  <c r="A780" i="28"/>
  <c r="B779" i="28"/>
  <c r="A779" i="28"/>
  <c r="B778" i="28"/>
  <c r="A778" i="28"/>
  <c r="B777" i="28"/>
  <c r="A777" i="28"/>
  <c r="B776" i="28"/>
  <c r="A776" i="28"/>
  <c r="B775" i="28"/>
  <c r="A775" i="28"/>
  <c r="B774" i="28"/>
  <c r="A774" i="28"/>
  <c r="B773" i="28"/>
  <c r="A773" i="28"/>
  <c r="B772" i="28"/>
  <c r="A772" i="28"/>
  <c r="B771" i="28"/>
  <c r="A771" i="28"/>
  <c r="B770" i="28"/>
  <c r="A770" i="28"/>
  <c r="B769" i="28"/>
  <c r="A769" i="28"/>
  <c r="B768" i="28"/>
  <c r="A768" i="28"/>
  <c r="B767" i="28"/>
  <c r="A767" i="28"/>
  <c r="B766" i="28"/>
  <c r="A766" i="28"/>
  <c r="B765" i="28"/>
  <c r="A765" i="28"/>
  <c r="B764" i="28"/>
  <c r="A764" i="28"/>
  <c r="B763" i="28"/>
  <c r="A763" i="28"/>
  <c r="B762" i="28"/>
  <c r="A762" i="28"/>
  <c r="B761" i="28"/>
  <c r="A761" i="28"/>
  <c r="B760" i="28"/>
  <c r="A760" i="28"/>
  <c r="B759" i="28"/>
  <c r="A759" i="28"/>
  <c r="B758" i="28"/>
  <c r="A758" i="28"/>
  <c r="B757" i="28"/>
  <c r="A757" i="28"/>
  <c r="B756" i="28"/>
  <c r="A756" i="28"/>
  <c r="B755" i="28"/>
  <c r="A755" i="28"/>
  <c r="B754" i="28"/>
  <c r="A754" i="28"/>
  <c r="B753" i="28"/>
  <c r="A753" i="28"/>
  <c r="B752" i="28"/>
  <c r="A752" i="28"/>
  <c r="B751" i="28"/>
  <c r="A751" i="28"/>
  <c r="B750" i="28"/>
  <c r="A750" i="28"/>
  <c r="B749" i="28"/>
  <c r="A749" i="28"/>
  <c r="B748" i="28"/>
  <c r="A748" i="28"/>
  <c r="B747" i="28"/>
  <c r="A747" i="28"/>
  <c r="B746" i="28"/>
  <c r="A746" i="28"/>
  <c r="B745" i="28"/>
  <c r="A745" i="28"/>
  <c r="B744" i="28"/>
  <c r="A744" i="28"/>
  <c r="B743" i="28"/>
  <c r="A743" i="28"/>
  <c r="B742" i="28"/>
  <c r="A742" i="28"/>
  <c r="B741" i="28"/>
  <c r="A741" i="28"/>
  <c r="B740" i="28"/>
  <c r="A740" i="28"/>
  <c r="B739" i="28"/>
  <c r="A739" i="28"/>
  <c r="B738" i="28"/>
  <c r="A738" i="28"/>
  <c r="B737" i="28"/>
  <c r="A737" i="28"/>
  <c r="B736" i="28"/>
  <c r="A736" i="28"/>
  <c r="B735" i="28"/>
  <c r="A735" i="28"/>
  <c r="B734" i="28"/>
  <c r="A734" i="28"/>
  <c r="B733" i="28"/>
  <c r="A733" i="28"/>
  <c r="B732" i="28"/>
  <c r="A732" i="28"/>
  <c r="B731" i="28"/>
  <c r="A731" i="28"/>
  <c r="B730" i="28"/>
  <c r="A730" i="28"/>
  <c r="B729" i="28"/>
  <c r="A729" i="28"/>
  <c r="B728" i="28"/>
  <c r="A728" i="28"/>
  <c r="B727" i="28"/>
  <c r="A727" i="28"/>
  <c r="B726" i="28"/>
  <c r="A726" i="28"/>
  <c r="B725" i="28"/>
  <c r="A725" i="28"/>
  <c r="B724" i="28"/>
  <c r="A724" i="28"/>
  <c r="B723" i="28"/>
  <c r="A723" i="28"/>
  <c r="B722" i="28"/>
  <c r="A722" i="28"/>
  <c r="B721" i="28"/>
  <c r="A721" i="28"/>
  <c r="B720" i="28"/>
  <c r="A720" i="28"/>
  <c r="B719" i="28"/>
  <c r="A719" i="28"/>
  <c r="B718" i="28"/>
  <c r="A718" i="28"/>
  <c r="B717" i="28"/>
  <c r="A717" i="28"/>
  <c r="B716" i="28"/>
  <c r="A716" i="28"/>
  <c r="B715" i="28"/>
  <c r="A715" i="28"/>
  <c r="B714" i="28"/>
  <c r="A714" i="28"/>
  <c r="B713" i="28"/>
  <c r="A713" i="28"/>
  <c r="B712" i="28"/>
  <c r="A712" i="28"/>
  <c r="B711" i="28"/>
  <c r="A711" i="28"/>
  <c r="B710" i="28"/>
  <c r="A710" i="28"/>
  <c r="B709" i="28"/>
  <c r="A709" i="28"/>
  <c r="B708" i="28"/>
  <c r="A708" i="28"/>
  <c r="B707" i="28"/>
  <c r="A707" i="28"/>
  <c r="B706" i="28"/>
  <c r="A706" i="28"/>
  <c r="B705" i="28"/>
  <c r="A705" i="28"/>
  <c r="B704" i="28"/>
  <c r="A704" i="28"/>
  <c r="B703" i="28"/>
  <c r="A703" i="28"/>
  <c r="B702" i="28"/>
  <c r="A702" i="28"/>
  <c r="B701" i="28"/>
  <c r="A701" i="28"/>
  <c r="B700" i="28"/>
  <c r="A700" i="28"/>
  <c r="B699" i="28"/>
  <c r="A699" i="28"/>
  <c r="B698" i="28"/>
  <c r="A698" i="28"/>
  <c r="B697" i="28"/>
  <c r="A697" i="28"/>
  <c r="B696" i="28"/>
  <c r="A696" i="28"/>
  <c r="B695" i="28"/>
  <c r="A695" i="28"/>
  <c r="B694" i="28"/>
  <c r="A694" i="28"/>
  <c r="B693" i="28"/>
  <c r="A693" i="28"/>
  <c r="B692" i="28"/>
  <c r="A692" i="28"/>
  <c r="B691" i="28"/>
  <c r="A691" i="28"/>
  <c r="B690" i="28"/>
  <c r="A690" i="28"/>
  <c r="B689" i="28"/>
  <c r="A689" i="28"/>
  <c r="B688" i="28"/>
  <c r="A688" i="28"/>
  <c r="B687" i="28"/>
  <c r="A687" i="28"/>
  <c r="B686" i="28"/>
  <c r="A686" i="28"/>
  <c r="B685" i="28"/>
  <c r="A685" i="28"/>
  <c r="B684" i="28"/>
  <c r="A684" i="28"/>
  <c r="B683" i="28"/>
  <c r="A683" i="28"/>
  <c r="B682" i="28"/>
  <c r="A682" i="28"/>
  <c r="B681" i="28"/>
  <c r="A681" i="28"/>
  <c r="B680" i="28"/>
  <c r="A680" i="28"/>
  <c r="B679" i="28"/>
  <c r="A679" i="28"/>
  <c r="B678" i="28"/>
  <c r="A678" i="28"/>
  <c r="B677" i="28"/>
  <c r="A677" i="28"/>
  <c r="B676" i="28"/>
  <c r="A676" i="28"/>
  <c r="B675" i="28"/>
  <c r="A675" i="28"/>
  <c r="B674" i="28"/>
  <c r="A674" i="28"/>
  <c r="B673" i="28"/>
  <c r="A673" i="28"/>
  <c r="B672" i="28"/>
  <c r="A672" i="28"/>
  <c r="B671" i="28"/>
  <c r="A671" i="28"/>
  <c r="B670" i="28"/>
  <c r="A670" i="28"/>
  <c r="B669" i="28"/>
  <c r="A669" i="28"/>
  <c r="B668" i="28"/>
  <c r="A668" i="28"/>
  <c r="B667" i="28"/>
  <c r="A667" i="28"/>
  <c r="B666" i="28"/>
  <c r="A666" i="28"/>
  <c r="B665" i="28"/>
  <c r="A665" i="28"/>
  <c r="B664" i="28"/>
  <c r="A664" i="28"/>
  <c r="B663" i="28"/>
  <c r="A663" i="28"/>
  <c r="B662" i="28"/>
  <c r="A662" i="28"/>
  <c r="B661" i="28"/>
  <c r="A661" i="28"/>
  <c r="B660" i="28"/>
  <c r="A660" i="28"/>
  <c r="B659" i="28"/>
  <c r="A659" i="28"/>
  <c r="B658" i="28"/>
  <c r="A658" i="28"/>
  <c r="B657" i="28"/>
  <c r="A657" i="28"/>
  <c r="B656" i="28"/>
  <c r="A656" i="28"/>
  <c r="B655" i="28"/>
  <c r="A655" i="28"/>
  <c r="B654" i="28"/>
  <c r="A654" i="28"/>
  <c r="B653" i="28"/>
  <c r="A653" i="28"/>
  <c r="B652" i="28"/>
  <c r="A652" i="28"/>
  <c r="B651" i="28"/>
  <c r="A651" i="28"/>
  <c r="B650" i="28"/>
  <c r="A650" i="28"/>
  <c r="B649" i="28"/>
  <c r="A649" i="28"/>
  <c r="B648" i="28"/>
  <c r="A648" i="28"/>
  <c r="B647" i="28"/>
  <c r="A647" i="28"/>
  <c r="B646" i="28"/>
  <c r="A646" i="28"/>
  <c r="B645" i="28"/>
  <c r="A645" i="28"/>
  <c r="B644" i="28"/>
  <c r="A644" i="28"/>
  <c r="B643" i="28"/>
  <c r="A643" i="28"/>
  <c r="B642" i="28"/>
  <c r="A642" i="28"/>
  <c r="B641" i="28"/>
  <c r="A641" i="28"/>
  <c r="B640" i="28"/>
  <c r="A640" i="28"/>
  <c r="B639" i="28"/>
  <c r="A639" i="28"/>
  <c r="B638" i="28"/>
  <c r="A638" i="28"/>
  <c r="B637" i="28"/>
  <c r="A637" i="28"/>
  <c r="B636" i="28"/>
  <c r="A636" i="28"/>
  <c r="B635" i="28"/>
  <c r="A635" i="28"/>
  <c r="B634" i="28"/>
  <c r="A634" i="28"/>
  <c r="B633" i="28"/>
  <c r="A633" i="28"/>
  <c r="B632" i="28"/>
  <c r="A632" i="28"/>
  <c r="B631" i="28"/>
  <c r="A631" i="28"/>
  <c r="B630" i="28"/>
  <c r="A630" i="28"/>
  <c r="B629" i="28"/>
  <c r="A629" i="28"/>
  <c r="B628" i="28"/>
  <c r="A628" i="28"/>
  <c r="B627" i="28"/>
  <c r="A627" i="28"/>
  <c r="B626" i="28"/>
  <c r="A626" i="28"/>
  <c r="B625" i="28"/>
  <c r="A625" i="28"/>
  <c r="B624" i="28"/>
  <c r="A624" i="28"/>
  <c r="B623" i="28"/>
  <c r="A623" i="28"/>
  <c r="B622" i="28"/>
  <c r="A622" i="28"/>
  <c r="B621" i="28"/>
  <c r="A621" i="28"/>
  <c r="B620" i="28"/>
  <c r="A620" i="28"/>
  <c r="B619" i="28"/>
  <c r="A619" i="28"/>
  <c r="B618" i="28"/>
  <c r="A618" i="28"/>
  <c r="B617" i="28"/>
  <c r="A617" i="28"/>
  <c r="B616" i="28"/>
  <c r="A616" i="28"/>
  <c r="B615" i="28"/>
  <c r="A615" i="28"/>
  <c r="B614" i="28"/>
  <c r="A614" i="28"/>
  <c r="B613" i="28"/>
  <c r="A613" i="28"/>
  <c r="B612" i="28"/>
  <c r="A612" i="28"/>
  <c r="B611" i="28"/>
  <c r="A611" i="28"/>
  <c r="B610" i="28"/>
  <c r="A610" i="28"/>
  <c r="B609" i="28"/>
  <c r="A609" i="28"/>
  <c r="B608" i="28"/>
  <c r="A608" i="28"/>
  <c r="B607" i="28"/>
  <c r="A607" i="28"/>
  <c r="B606" i="28"/>
  <c r="A606" i="28"/>
  <c r="B605" i="28"/>
  <c r="A605" i="28"/>
  <c r="B604" i="28"/>
  <c r="A604" i="28"/>
  <c r="B603" i="28"/>
  <c r="A603" i="28"/>
  <c r="B602" i="28"/>
  <c r="A602" i="28"/>
  <c r="B601" i="28"/>
  <c r="A601" i="28"/>
  <c r="B600" i="28"/>
  <c r="A600" i="28"/>
  <c r="B599" i="28"/>
  <c r="A599" i="28"/>
  <c r="B598" i="28"/>
  <c r="A598" i="28"/>
  <c r="B597" i="28"/>
  <c r="A597" i="28"/>
  <c r="B596" i="28"/>
  <c r="A596" i="28"/>
  <c r="B595" i="28"/>
  <c r="A595" i="28"/>
  <c r="B594" i="28"/>
  <c r="A594" i="28"/>
  <c r="B593" i="28"/>
  <c r="A593" i="28"/>
  <c r="B592" i="28"/>
  <c r="A592" i="28"/>
  <c r="B591" i="28"/>
  <c r="A591" i="28"/>
  <c r="B590" i="28"/>
  <c r="A590" i="28"/>
  <c r="B589" i="28"/>
  <c r="A589" i="28"/>
  <c r="B588" i="28"/>
  <c r="A588" i="28"/>
  <c r="B587" i="28"/>
  <c r="A587" i="28"/>
  <c r="B586" i="28"/>
  <c r="A586" i="28"/>
  <c r="B585" i="28"/>
  <c r="A585" i="28"/>
  <c r="B584" i="28"/>
  <c r="A584" i="28"/>
  <c r="B583" i="28"/>
  <c r="A583" i="28"/>
  <c r="B582" i="28"/>
  <c r="A582" i="28"/>
  <c r="B581" i="28"/>
  <c r="A581" i="28"/>
  <c r="B580" i="28"/>
  <c r="A580" i="28"/>
  <c r="B579" i="28"/>
  <c r="A579" i="28"/>
  <c r="B578" i="28"/>
  <c r="A578" i="28"/>
  <c r="B577" i="28"/>
  <c r="A577" i="28"/>
  <c r="B576" i="28"/>
  <c r="A576" i="28"/>
  <c r="B575" i="28"/>
  <c r="A575" i="28"/>
  <c r="B574" i="28"/>
  <c r="A574" i="28"/>
  <c r="B573" i="28"/>
  <c r="A573" i="28"/>
  <c r="B572" i="28"/>
  <c r="A572" i="28"/>
  <c r="B571" i="28"/>
  <c r="A571" i="28"/>
  <c r="B570" i="28"/>
  <c r="A570" i="28"/>
  <c r="B569" i="28"/>
  <c r="A569" i="28"/>
  <c r="B568" i="28"/>
  <c r="A568" i="28"/>
  <c r="B567" i="28"/>
  <c r="A567" i="28"/>
  <c r="B566" i="28"/>
  <c r="A566" i="28"/>
  <c r="B565" i="28"/>
  <c r="A565" i="28"/>
  <c r="B564" i="28"/>
  <c r="A564" i="28"/>
  <c r="B563" i="28"/>
  <c r="A563" i="28"/>
  <c r="B562" i="28"/>
  <c r="A562" i="28"/>
  <c r="B561" i="28"/>
  <c r="A561" i="28"/>
  <c r="B560" i="28"/>
  <c r="A560" i="28"/>
  <c r="B559" i="28"/>
  <c r="A559" i="28"/>
  <c r="B558" i="28"/>
  <c r="A558" i="28"/>
  <c r="B557" i="28"/>
  <c r="A557" i="28"/>
  <c r="B556" i="28"/>
  <c r="A556" i="28"/>
  <c r="B555" i="28"/>
  <c r="A555" i="28"/>
  <c r="B554" i="28"/>
  <c r="A554" i="28"/>
  <c r="B553" i="28"/>
  <c r="A553" i="28"/>
  <c r="B552" i="28"/>
  <c r="A552" i="28"/>
  <c r="B551" i="28"/>
  <c r="A551" i="28"/>
  <c r="B550" i="28"/>
  <c r="A550" i="28"/>
  <c r="B549" i="28"/>
  <c r="A549" i="28"/>
  <c r="B548" i="28"/>
  <c r="A548" i="28"/>
  <c r="B547" i="28"/>
  <c r="A547" i="28"/>
  <c r="B546" i="28"/>
  <c r="A546" i="28"/>
  <c r="B545" i="28"/>
  <c r="A545" i="28"/>
  <c r="B544" i="28"/>
  <c r="A544" i="28"/>
  <c r="B543" i="28"/>
  <c r="A543" i="28"/>
  <c r="B542" i="28"/>
  <c r="A542" i="28"/>
  <c r="B541" i="28"/>
  <c r="A541" i="28"/>
  <c r="B540" i="28"/>
  <c r="A540" i="28"/>
  <c r="B539" i="28"/>
  <c r="A539" i="28"/>
  <c r="B538" i="28"/>
  <c r="A538" i="28"/>
  <c r="B537" i="28"/>
  <c r="A537" i="28"/>
  <c r="B536" i="28"/>
  <c r="A536" i="28"/>
  <c r="B535" i="28"/>
  <c r="A535" i="28"/>
  <c r="B534" i="28"/>
  <c r="A534" i="28"/>
  <c r="B533" i="28"/>
  <c r="A533" i="28"/>
  <c r="B532" i="28"/>
  <c r="A532" i="28"/>
  <c r="B531" i="28"/>
  <c r="A531" i="28"/>
  <c r="B530" i="28"/>
  <c r="A530" i="28"/>
  <c r="B529" i="28"/>
  <c r="A529" i="28"/>
  <c r="B528" i="28"/>
  <c r="A528" i="28"/>
  <c r="B527" i="28"/>
  <c r="A527" i="28"/>
  <c r="B526" i="28"/>
  <c r="A526" i="28"/>
  <c r="B525" i="28"/>
  <c r="A525" i="28"/>
  <c r="B524" i="28"/>
  <c r="A524" i="28"/>
  <c r="B523" i="28"/>
  <c r="A523" i="28"/>
  <c r="B522" i="28"/>
  <c r="A522" i="28"/>
  <c r="B521" i="28"/>
  <c r="A521" i="28"/>
  <c r="B520" i="28"/>
  <c r="A520" i="28"/>
  <c r="B519" i="28"/>
  <c r="A519" i="28"/>
  <c r="B518" i="28"/>
  <c r="A518" i="28"/>
  <c r="B517" i="28"/>
  <c r="A517" i="28"/>
  <c r="B516" i="28"/>
  <c r="A516" i="28"/>
  <c r="B515" i="28"/>
  <c r="A515" i="28"/>
  <c r="B514" i="28"/>
  <c r="A514" i="28"/>
  <c r="B513" i="28"/>
  <c r="A513" i="28"/>
  <c r="B512" i="28"/>
  <c r="A512" i="28"/>
  <c r="B511" i="28"/>
  <c r="A511" i="28"/>
  <c r="B510" i="28"/>
  <c r="A510" i="28"/>
  <c r="B509" i="28"/>
  <c r="A509" i="28"/>
  <c r="B508" i="28"/>
  <c r="A508" i="28"/>
  <c r="B507" i="28"/>
  <c r="A507" i="28"/>
  <c r="B506" i="28"/>
  <c r="A506" i="28"/>
  <c r="B505" i="28"/>
  <c r="A505" i="28"/>
  <c r="B504" i="28"/>
  <c r="A504" i="28"/>
  <c r="B503" i="28"/>
  <c r="A503" i="28"/>
  <c r="B502" i="28"/>
  <c r="A502" i="28"/>
  <c r="B501" i="28"/>
  <c r="A501" i="28"/>
  <c r="B500" i="28"/>
  <c r="A500" i="28"/>
  <c r="B499" i="28"/>
  <c r="A499" i="28"/>
  <c r="B498" i="28"/>
  <c r="A498" i="28"/>
  <c r="B497" i="28"/>
  <c r="A497" i="28"/>
  <c r="B496" i="28"/>
  <c r="A496" i="28"/>
  <c r="B495" i="28"/>
  <c r="A495" i="28"/>
  <c r="B494" i="28"/>
  <c r="A494" i="28"/>
  <c r="B493" i="28"/>
  <c r="A493" i="28"/>
  <c r="B492" i="28"/>
  <c r="A492" i="28"/>
  <c r="B491" i="28"/>
  <c r="A491" i="28"/>
  <c r="B490" i="28"/>
  <c r="A490" i="28"/>
  <c r="B489" i="28"/>
  <c r="A489" i="28"/>
  <c r="B488" i="28"/>
  <c r="A488" i="28"/>
  <c r="B487" i="28"/>
  <c r="A487" i="28"/>
  <c r="B486" i="28"/>
  <c r="A486" i="28"/>
  <c r="B485" i="28"/>
  <c r="A485" i="28"/>
  <c r="B484" i="28"/>
  <c r="A484" i="28"/>
  <c r="B483" i="28"/>
  <c r="A483" i="28"/>
  <c r="B482" i="28"/>
  <c r="A482" i="28"/>
  <c r="B481" i="28"/>
  <c r="A481" i="28"/>
  <c r="B480" i="28"/>
  <c r="A480" i="28"/>
  <c r="B479" i="28"/>
  <c r="A479" i="28"/>
  <c r="B478" i="28"/>
  <c r="A478" i="28"/>
  <c r="B477" i="28"/>
  <c r="A477" i="28"/>
  <c r="B476" i="28"/>
  <c r="A476" i="28"/>
  <c r="B475" i="28"/>
  <c r="A475" i="28"/>
  <c r="B474" i="28"/>
  <c r="A474" i="28"/>
  <c r="B473" i="28"/>
  <c r="A473" i="28"/>
  <c r="B472" i="28"/>
  <c r="A472" i="28"/>
  <c r="B471" i="28"/>
  <c r="A471" i="28"/>
  <c r="B470" i="28"/>
  <c r="A470" i="28"/>
  <c r="B469" i="28"/>
  <c r="A469" i="28"/>
  <c r="B468" i="28"/>
  <c r="A468" i="28"/>
  <c r="B467" i="28"/>
  <c r="A467" i="28"/>
  <c r="B466" i="28"/>
  <c r="A466" i="28"/>
  <c r="B465" i="28"/>
  <c r="A465" i="28"/>
  <c r="B464" i="28"/>
  <c r="A464" i="28"/>
  <c r="B463" i="28"/>
  <c r="A463" i="28"/>
  <c r="B462" i="28"/>
  <c r="A462" i="28"/>
  <c r="B461" i="28"/>
  <c r="A461" i="28"/>
  <c r="B460" i="28"/>
  <c r="A460" i="28"/>
  <c r="B459" i="28"/>
  <c r="A459" i="28"/>
  <c r="B458" i="28"/>
  <c r="A458" i="28"/>
  <c r="B457" i="28"/>
  <c r="A457" i="28"/>
  <c r="B456" i="28"/>
  <c r="A456" i="28"/>
  <c r="B455" i="28"/>
  <c r="A455" i="28"/>
  <c r="B454" i="28"/>
  <c r="A454" i="28"/>
  <c r="B453" i="28"/>
  <c r="A453" i="28"/>
  <c r="B452" i="28"/>
  <c r="A452" i="28"/>
  <c r="B451" i="28"/>
  <c r="A451" i="28"/>
  <c r="B450" i="28"/>
  <c r="A450" i="28"/>
  <c r="B449" i="28"/>
  <c r="A449" i="28"/>
  <c r="B448" i="28"/>
  <c r="A448" i="28"/>
  <c r="B447" i="28"/>
  <c r="A447" i="28"/>
  <c r="B446" i="28"/>
  <c r="A446" i="28"/>
  <c r="B445" i="28"/>
  <c r="A445" i="28"/>
  <c r="B444" i="28"/>
  <c r="A444" i="28"/>
  <c r="B443" i="28"/>
  <c r="A443" i="28"/>
  <c r="B442" i="28"/>
  <c r="A442" i="28"/>
  <c r="B441" i="28"/>
  <c r="A441" i="28"/>
  <c r="B440" i="28"/>
  <c r="A440" i="28"/>
  <c r="B439" i="28"/>
  <c r="A439" i="28"/>
  <c r="B438" i="28"/>
  <c r="A438" i="28"/>
  <c r="B437" i="28"/>
  <c r="A437" i="28"/>
  <c r="B436" i="28"/>
  <c r="A436" i="28"/>
  <c r="B435" i="28"/>
  <c r="A435" i="28"/>
  <c r="B434" i="28"/>
  <c r="A434" i="28"/>
  <c r="B433" i="28"/>
  <c r="A433" i="28"/>
  <c r="B432" i="28"/>
  <c r="A432" i="28"/>
  <c r="B431" i="28"/>
  <c r="A431" i="28"/>
  <c r="B430" i="28"/>
  <c r="A430" i="28"/>
  <c r="B429" i="28"/>
  <c r="A429" i="28"/>
  <c r="B428" i="28"/>
  <c r="A428" i="28"/>
  <c r="B427" i="28"/>
  <c r="A427" i="28"/>
  <c r="B426" i="28"/>
  <c r="A426" i="28"/>
  <c r="B425" i="28"/>
  <c r="A425" i="28"/>
  <c r="B424" i="28"/>
  <c r="A424" i="28"/>
  <c r="B423" i="28"/>
  <c r="A423" i="28"/>
  <c r="B422" i="28"/>
  <c r="A422" i="28"/>
  <c r="B421" i="28"/>
  <c r="A421" i="28"/>
  <c r="B420" i="28"/>
  <c r="A420" i="28"/>
  <c r="B419" i="28"/>
  <c r="A419" i="28"/>
  <c r="B418" i="28"/>
  <c r="A418" i="28"/>
  <c r="B417" i="28"/>
  <c r="A417" i="28"/>
  <c r="B416" i="28"/>
  <c r="A416" i="28"/>
  <c r="B415" i="28"/>
  <c r="A415" i="28"/>
  <c r="B414" i="28"/>
  <c r="A414" i="28"/>
  <c r="B413" i="28"/>
  <c r="A413" i="28"/>
  <c r="B412" i="28"/>
  <c r="A412" i="28"/>
  <c r="B411" i="28"/>
  <c r="A411" i="28"/>
  <c r="B410" i="28"/>
  <c r="A410" i="28"/>
  <c r="B409" i="28"/>
  <c r="A409" i="28"/>
  <c r="B408" i="28"/>
  <c r="A408" i="28"/>
  <c r="B407" i="28"/>
  <c r="A407" i="28"/>
  <c r="B406" i="28"/>
  <c r="A406" i="28"/>
  <c r="B405" i="28"/>
  <c r="A405" i="28"/>
  <c r="B404" i="28"/>
  <c r="A404" i="28"/>
  <c r="B403" i="28"/>
  <c r="A403" i="28"/>
  <c r="B402" i="28"/>
  <c r="A402" i="28"/>
  <c r="B401" i="28"/>
  <c r="A401" i="28"/>
  <c r="B400" i="28"/>
  <c r="A400" i="28"/>
  <c r="B399" i="28"/>
  <c r="A399" i="28"/>
  <c r="B398" i="28"/>
  <c r="A398" i="28"/>
  <c r="B397" i="28"/>
  <c r="A397" i="28"/>
  <c r="B396" i="28"/>
  <c r="A396" i="28"/>
  <c r="B395" i="28"/>
  <c r="A395" i="28"/>
  <c r="B394" i="28"/>
  <c r="A394" i="28"/>
  <c r="B393" i="28"/>
  <c r="A393" i="28"/>
  <c r="B392" i="28"/>
  <c r="A392" i="28"/>
  <c r="B391" i="28"/>
  <c r="A391" i="28"/>
  <c r="B390" i="28"/>
  <c r="A390" i="28"/>
  <c r="B389" i="28"/>
  <c r="A389" i="28"/>
  <c r="B388" i="28"/>
  <c r="A388" i="28"/>
  <c r="B387" i="28"/>
  <c r="A387" i="28"/>
  <c r="B386" i="28"/>
  <c r="A386" i="28"/>
  <c r="B385" i="28"/>
  <c r="A385" i="28"/>
  <c r="B384" i="28"/>
  <c r="A384" i="28"/>
  <c r="B383" i="28"/>
  <c r="A383" i="28"/>
  <c r="B382" i="28"/>
  <c r="A382" i="28"/>
  <c r="B381" i="28"/>
  <c r="A381" i="28"/>
  <c r="B380" i="28"/>
  <c r="A380" i="28"/>
  <c r="B379" i="28"/>
  <c r="A379" i="28"/>
  <c r="B378" i="28"/>
  <c r="A378" i="28"/>
  <c r="B377" i="28"/>
  <c r="A377" i="28"/>
  <c r="B376" i="28"/>
  <c r="A376" i="28"/>
  <c r="B375" i="28"/>
  <c r="A375" i="28"/>
  <c r="B374" i="28"/>
  <c r="A374" i="28"/>
  <c r="B373" i="28"/>
  <c r="A373" i="28"/>
  <c r="B372" i="28"/>
  <c r="A372" i="28"/>
  <c r="B371" i="28"/>
  <c r="A371" i="28"/>
  <c r="B370" i="28"/>
  <c r="A370" i="28"/>
  <c r="B369" i="28"/>
  <c r="A369" i="28"/>
  <c r="B368" i="28"/>
  <c r="A368" i="28"/>
  <c r="B367" i="28"/>
  <c r="A367" i="28"/>
  <c r="B366" i="28"/>
  <c r="A366" i="28"/>
  <c r="B365" i="28"/>
  <c r="A365" i="28"/>
  <c r="B364" i="28"/>
  <c r="A364" i="28"/>
  <c r="B363" i="28"/>
  <c r="A363" i="28"/>
  <c r="B362" i="28"/>
  <c r="A362" i="28"/>
  <c r="B361" i="28"/>
  <c r="A361" i="28"/>
  <c r="B360" i="28"/>
  <c r="A360" i="28"/>
  <c r="B359" i="28"/>
  <c r="A359" i="28"/>
  <c r="B358" i="28"/>
  <c r="A358" i="28"/>
  <c r="B357" i="28"/>
  <c r="A357" i="28"/>
  <c r="B356" i="28"/>
  <c r="A356" i="28"/>
  <c r="B355" i="28"/>
  <c r="A355" i="28"/>
  <c r="B354" i="28"/>
  <c r="A354" i="28"/>
  <c r="B353" i="28"/>
  <c r="A353" i="28"/>
  <c r="B352" i="28"/>
  <c r="A352" i="28"/>
  <c r="B351" i="28"/>
  <c r="A351" i="28"/>
  <c r="B350" i="28"/>
  <c r="A350" i="28"/>
  <c r="B349" i="28"/>
  <c r="A349" i="28"/>
  <c r="B348" i="28"/>
  <c r="A348" i="28"/>
  <c r="B347" i="28"/>
  <c r="A347" i="28"/>
  <c r="B346" i="28"/>
  <c r="A346" i="28"/>
  <c r="B345" i="28"/>
  <c r="A345" i="28"/>
  <c r="B344" i="28"/>
  <c r="A344" i="28"/>
  <c r="B343" i="28"/>
  <c r="A343" i="28"/>
  <c r="B342" i="28"/>
  <c r="A342" i="28"/>
  <c r="B341" i="28"/>
  <c r="A341" i="28"/>
  <c r="B340" i="28"/>
  <c r="A340" i="28"/>
  <c r="B339" i="28"/>
  <c r="A339" i="28"/>
  <c r="B338" i="28"/>
  <c r="A338" i="28"/>
  <c r="B337" i="28"/>
  <c r="A337" i="28"/>
  <c r="B336" i="28"/>
  <c r="A336" i="28"/>
  <c r="B335" i="28"/>
  <c r="A335" i="28"/>
  <c r="B334" i="28"/>
  <c r="A334" i="28"/>
  <c r="B333" i="28"/>
  <c r="A333" i="28"/>
  <c r="B332" i="28"/>
  <c r="A332" i="28"/>
  <c r="B331" i="28"/>
  <c r="A331" i="28"/>
  <c r="B330" i="28"/>
  <c r="A330" i="28"/>
  <c r="B329" i="28"/>
  <c r="A329" i="28"/>
  <c r="B328" i="28"/>
  <c r="A328" i="28"/>
  <c r="B327" i="28"/>
  <c r="A327" i="28"/>
  <c r="B326" i="28"/>
  <c r="A326" i="28"/>
  <c r="B325" i="28"/>
  <c r="A325" i="28"/>
  <c r="B324" i="28"/>
  <c r="A324" i="28"/>
  <c r="B323" i="28"/>
  <c r="A323" i="28"/>
  <c r="B322" i="28"/>
  <c r="A322" i="28"/>
  <c r="B321" i="28"/>
  <c r="A321" i="28"/>
  <c r="B320" i="28"/>
  <c r="A320" i="28"/>
  <c r="B319" i="28"/>
  <c r="A319" i="28"/>
  <c r="B318" i="28"/>
  <c r="A318" i="28"/>
  <c r="B317" i="28"/>
  <c r="A317" i="28"/>
  <c r="B316" i="28"/>
  <c r="A316" i="28"/>
  <c r="B315" i="28"/>
  <c r="A315" i="28"/>
  <c r="B314" i="28"/>
  <c r="A314" i="28"/>
  <c r="B313" i="28"/>
  <c r="A313" i="28"/>
  <c r="B312" i="28"/>
  <c r="A312" i="28"/>
  <c r="B311" i="28"/>
  <c r="A311" i="28"/>
  <c r="B310" i="28"/>
  <c r="A310" i="28"/>
  <c r="B309" i="28"/>
  <c r="A309" i="28"/>
  <c r="B308" i="28"/>
  <c r="A308" i="28"/>
  <c r="B307" i="28"/>
  <c r="A307" i="28"/>
  <c r="B306" i="28"/>
  <c r="A306" i="28"/>
  <c r="B305" i="28"/>
  <c r="A305" i="28"/>
  <c r="B304" i="28"/>
  <c r="A304" i="28"/>
  <c r="B303" i="28"/>
  <c r="A303" i="28"/>
  <c r="B302" i="28"/>
  <c r="A302" i="28"/>
  <c r="B301" i="28"/>
  <c r="A301" i="28"/>
  <c r="B300" i="28"/>
  <c r="A300" i="28"/>
  <c r="B299" i="28"/>
  <c r="A299" i="28"/>
  <c r="B298" i="28"/>
  <c r="A298" i="28"/>
  <c r="B297" i="28"/>
  <c r="A297" i="28"/>
  <c r="B296" i="28"/>
  <c r="A296" i="28"/>
  <c r="B295" i="28"/>
  <c r="A295" i="28"/>
  <c r="B294" i="28"/>
  <c r="A294" i="28"/>
  <c r="B293" i="28"/>
  <c r="A293" i="28"/>
  <c r="B292" i="28"/>
  <c r="A292" i="28"/>
  <c r="B291" i="28"/>
  <c r="A291" i="28"/>
  <c r="B290" i="28"/>
  <c r="A290" i="28"/>
  <c r="B289" i="28"/>
  <c r="A289" i="28"/>
  <c r="B288" i="28"/>
  <c r="A288" i="28"/>
  <c r="B287" i="28"/>
  <c r="A287" i="28"/>
  <c r="B286" i="28"/>
  <c r="A286" i="28"/>
  <c r="B285" i="28"/>
  <c r="A285" i="28"/>
  <c r="B284" i="28"/>
  <c r="A284" i="28"/>
  <c r="B283" i="28"/>
  <c r="A283" i="28"/>
  <c r="B282" i="28"/>
  <c r="A282" i="28"/>
  <c r="B281" i="28"/>
  <c r="A281" i="28"/>
  <c r="B280" i="28"/>
  <c r="A280" i="28"/>
  <c r="B279" i="28"/>
  <c r="A279" i="28"/>
  <c r="B278" i="28"/>
  <c r="A278" i="28"/>
  <c r="B277" i="28"/>
  <c r="A277" i="28"/>
  <c r="B276" i="28"/>
  <c r="A276" i="28"/>
  <c r="B275" i="28"/>
  <c r="A275" i="28"/>
  <c r="B274" i="28"/>
  <c r="A274" i="28"/>
  <c r="B273" i="28"/>
  <c r="A273" i="28"/>
  <c r="B272" i="28"/>
  <c r="A272" i="28"/>
  <c r="B271" i="28"/>
  <c r="A271" i="28"/>
  <c r="B270" i="28"/>
  <c r="A270" i="28"/>
  <c r="B269" i="28"/>
  <c r="A269" i="28"/>
  <c r="B268" i="28"/>
  <c r="A268" i="28"/>
  <c r="B267" i="28"/>
  <c r="A267" i="28"/>
  <c r="B266" i="28"/>
  <c r="A266" i="28"/>
  <c r="B265" i="28"/>
  <c r="A265" i="28"/>
  <c r="B264" i="28"/>
  <c r="A264" i="28"/>
  <c r="B263" i="28"/>
  <c r="A263" i="28"/>
  <c r="B262" i="28"/>
  <c r="A262" i="28"/>
  <c r="B261" i="28"/>
  <c r="A261" i="28"/>
  <c r="B260" i="28"/>
  <c r="A260" i="28"/>
  <c r="B259" i="28"/>
  <c r="A259" i="28"/>
  <c r="B258" i="28"/>
  <c r="A258" i="28"/>
  <c r="B257" i="28"/>
  <c r="A257" i="28"/>
  <c r="B256" i="28"/>
  <c r="A256" i="28"/>
  <c r="B255" i="28"/>
  <c r="A255" i="28"/>
  <c r="B254" i="28"/>
  <c r="A254" i="28"/>
  <c r="B253" i="28"/>
  <c r="A253" i="28"/>
  <c r="B252" i="28"/>
  <c r="A252" i="28"/>
  <c r="B251" i="28"/>
  <c r="A251" i="28"/>
  <c r="B250" i="28"/>
  <c r="A250" i="28"/>
  <c r="B249" i="28"/>
  <c r="A249" i="28"/>
  <c r="B248" i="28"/>
  <c r="A248" i="28"/>
  <c r="B247" i="28"/>
  <c r="A247" i="28"/>
  <c r="B246" i="28"/>
  <c r="A246" i="28"/>
  <c r="B245" i="28"/>
  <c r="A245" i="28"/>
  <c r="B244" i="28"/>
  <c r="A244" i="28"/>
  <c r="B243" i="28"/>
  <c r="A243" i="28"/>
  <c r="B242" i="28"/>
  <c r="A242" i="28"/>
  <c r="B241" i="28"/>
  <c r="A241" i="28"/>
  <c r="B240" i="28"/>
  <c r="A240" i="28"/>
  <c r="B239" i="28"/>
  <c r="A239" i="28"/>
  <c r="B238" i="28"/>
  <c r="A238" i="28"/>
  <c r="B237" i="28"/>
  <c r="A237" i="28"/>
  <c r="B236" i="28"/>
  <c r="A236" i="28"/>
  <c r="B235" i="28"/>
  <c r="A235" i="28"/>
  <c r="B234" i="28"/>
  <c r="A234" i="28"/>
  <c r="B233" i="28"/>
  <c r="A233" i="28"/>
  <c r="B232" i="28"/>
  <c r="A232" i="28"/>
  <c r="B231" i="28"/>
  <c r="A231" i="28"/>
  <c r="B230" i="28"/>
  <c r="A230" i="28"/>
  <c r="B229" i="28"/>
  <c r="A229" i="28"/>
  <c r="B228" i="28"/>
  <c r="A228" i="28"/>
  <c r="B227" i="28"/>
  <c r="A227" i="28"/>
  <c r="B226" i="28"/>
  <c r="A226" i="28"/>
  <c r="B225" i="28"/>
  <c r="A225" i="28"/>
  <c r="B224" i="28"/>
  <c r="A224" i="28"/>
  <c r="B223" i="28"/>
  <c r="A223" i="28"/>
  <c r="B222" i="28"/>
  <c r="A222" i="28"/>
  <c r="B221" i="28"/>
  <c r="A221" i="28"/>
  <c r="B220" i="28"/>
  <c r="A220" i="28"/>
  <c r="B219" i="28"/>
  <c r="A219" i="28"/>
  <c r="B218" i="28"/>
  <c r="A218" i="28"/>
  <c r="B217" i="28"/>
  <c r="A217" i="28"/>
  <c r="B216" i="28"/>
  <c r="A216" i="28"/>
  <c r="B215" i="28"/>
  <c r="A215" i="28"/>
  <c r="B214" i="28"/>
  <c r="A214" i="28"/>
  <c r="B213" i="28"/>
  <c r="A213" i="28"/>
  <c r="B212" i="28"/>
  <c r="A212" i="28"/>
  <c r="B211" i="28"/>
  <c r="A211" i="28"/>
  <c r="B210" i="28"/>
  <c r="A210" i="28"/>
  <c r="B209" i="28"/>
  <c r="A209" i="28"/>
  <c r="B208" i="28"/>
  <c r="A208" i="28"/>
  <c r="B207" i="28"/>
  <c r="A207" i="28"/>
  <c r="B206" i="28"/>
  <c r="A206" i="28"/>
  <c r="B205" i="28"/>
  <c r="A205" i="28"/>
  <c r="B204" i="28"/>
  <c r="A204" i="28"/>
  <c r="B203" i="28"/>
  <c r="A203" i="28"/>
  <c r="B202" i="28"/>
  <c r="A202" i="28"/>
  <c r="B201" i="28"/>
  <c r="A201" i="28"/>
  <c r="B200" i="28"/>
  <c r="A200" i="28"/>
  <c r="B199" i="28"/>
  <c r="A199" i="28"/>
  <c r="B198" i="28"/>
  <c r="A198" i="28"/>
  <c r="B197" i="28"/>
  <c r="A197" i="28"/>
  <c r="B196" i="28"/>
  <c r="A196" i="28"/>
  <c r="B195" i="28"/>
  <c r="A195" i="28"/>
  <c r="B194" i="28"/>
  <c r="A194" i="28"/>
  <c r="B193" i="28"/>
  <c r="A193" i="28"/>
  <c r="B192" i="28"/>
  <c r="A192" i="28"/>
  <c r="B191" i="28"/>
  <c r="A191" i="28"/>
  <c r="B190" i="28"/>
  <c r="A190" i="28"/>
  <c r="B189" i="28"/>
  <c r="A189" i="28"/>
  <c r="B188" i="28"/>
  <c r="A188" i="28"/>
  <c r="B187" i="28"/>
  <c r="A187" i="28"/>
  <c r="B186" i="28"/>
  <c r="A186" i="28"/>
  <c r="B185" i="28"/>
  <c r="A185" i="28"/>
  <c r="B184" i="28"/>
  <c r="A184" i="28"/>
  <c r="B183" i="28"/>
  <c r="A183" i="28"/>
  <c r="B182" i="28"/>
  <c r="A182" i="28"/>
  <c r="B181" i="28"/>
  <c r="A181" i="28"/>
  <c r="B180" i="28"/>
  <c r="A180" i="28"/>
  <c r="B179" i="28"/>
  <c r="A179" i="28"/>
  <c r="B178" i="28"/>
  <c r="A178" i="28"/>
  <c r="B177" i="28"/>
  <c r="A177" i="28"/>
  <c r="B176" i="28"/>
  <c r="A176" i="28"/>
  <c r="B175" i="28"/>
  <c r="A175" i="28"/>
  <c r="B174" i="28"/>
  <c r="A174" i="28"/>
  <c r="B173" i="28"/>
  <c r="A173" i="28"/>
  <c r="B172" i="28"/>
  <c r="A172" i="28"/>
  <c r="B171" i="28"/>
  <c r="A171" i="28"/>
  <c r="B170" i="28"/>
  <c r="A170" i="28"/>
  <c r="B169" i="28"/>
  <c r="A169" i="28"/>
  <c r="B168" i="28"/>
  <c r="A168" i="28"/>
  <c r="B167" i="28"/>
  <c r="A167" i="28"/>
  <c r="B166" i="28"/>
  <c r="A166" i="28"/>
  <c r="B165" i="28"/>
  <c r="A165" i="28"/>
  <c r="B164" i="28"/>
  <c r="A164" i="28"/>
  <c r="B163" i="28"/>
  <c r="A163" i="28"/>
  <c r="B162" i="28"/>
  <c r="A162" i="28"/>
  <c r="B161" i="28"/>
  <c r="A161" i="28"/>
  <c r="B160" i="28"/>
  <c r="A160" i="28"/>
  <c r="B159" i="28"/>
  <c r="A159" i="28"/>
  <c r="B158" i="28"/>
  <c r="A158" i="28"/>
  <c r="B157" i="28"/>
  <c r="A157" i="28"/>
  <c r="B156" i="28"/>
  <c r="A156" i="28"/>
  <c r="B155" i="28"/>
  <c r="A155" i="28"/>
  <c r="B154" i="28"/>
  <c r="A154" i="28"/>
  <c r="B153" i="28"/>
  <c r="A153" i="28"/>
  <c r="B152" i="28"/>
  <c r="A152" i="28"/>
  <c r="B151" i="28"/>
  <c r="A151" i="28"/>
  <c r="B150" i="28"/>
  <c r="A150" i="28"/>
  <c r="B149" i="28"/>
  <c r="A149" i="28"/>
  <c r="B148" i="28"/>
  <c r="A148" i="28"/>
  <c r="B147" i="28"/>
  <c r="A147" i="28"/>
  <c r="B146" i="28"/>
  <c r="A146" i="28"/>
  <c r="B145" i="28"/>
  <c r="A145" i="28"/>
  <c r="B144" i="28"/>
  <c r="A144" i="28"/>
  <c r="B143" i="28"/>
  <c r="A143" i="28"/>
  <c r="B142" i="28"/>
  <c r="A142" i="28"/>
  <c r="B141" i="28"/>
  <c r="A141" i="28"/>
  <c r="B140" i="28"/>
  <c r="A140" i="28"/>
  <c r="B139" i="28"/>
  <c r="A139" i="28"/>
  <c r="B138" i="28"/>
  <c r="A138" i="28"/>
  <c r="B137" i="28"/>
  <c r="A137" i="28"/>
  <c r="B136" i="28"/>
  <c r="A136" i="28"/>
  <c r="B135" i="28"/>
  <c r="A135" i="28"/>
  <c r="B134" i="28"/>
  <c r="A134" i="28"/>
  <c r="B133" i="28"/>
  <c r="A133" i="28"/>
  <c r="B132" i="28"/>
  <c r="A132" i="28"/>
  <c r="B131" i="28"/>
  <c r="A131" i="28"/>
  <c r="B130" i="28"/>
  <c r="A130" i="28"/>
  <c r="B129" i="28"/>
  <c r="A129" i="28"/>
  <c r="B128" i="28"/>
  <c r="A128" i="28"/>
  <c r="B127" i="28"/>
  <c r="A127" i="28"/>
  <c r="B126" i="28"/>
  <c r="A126" i="28"/>
  <c r="B125" i="28"/>
  <c r="A125" i="28"/>
  <c r="B124" i="28"/>
  <c r="A124" i="28"/>
  <c r="B123" i="28"/>
  <c r="A123" i="28"/>
  <c r="B122" i="28"/>
  <c r="A122" i="28"/>
  <c r="B121" i="28"/>
  <c r="A121" i="28"/>
  <c r="B120" i="28"/>
  <c r="A120" i="28"/>
  <c r="B119" i="28"/>
  <c r="A119" i="28"/>
  <c r="B118" i="28"/>
  <c r="A118" i="28"/>
  <c r="B117" i="28"/>
  <c r="A117" i="28"/>
  <c r="B116" i="28"/>
  <c r="A116" i="28"/>
  <c r="B115" i="28"/>
  <c r="A115" i="28"/>
  <c r="B114" i="28"/>
  <c r="A114" i="28"/>
  <c r="B113" i="28"/>
  <c r="A113" i="28"/>
  <c r="B112" i="28"/>
  <c r="A112" i="28"/>
  <c r="B111" i="28"/>
  <c r="A111" i="28"/>
  <c r="B110" i="28"/>
  <c r="A110" i="28"/>
  <c r="B109" i="28"/>
  <c r="A109" i="28"/>
  <c r="B108" i="28"/>
  <c r="A108" i="28"/>
  <c r="B107" i="28"/>
  <c r="A107" i="28"/>
  <c r="B106" i="28"/>
  <c r="A106" i="28"/>
  <c r="B105" i="28"/>
  <c r="A105" i="28"/>
  <c r="B104" i="28"/>
  <c r="A104" i="28"/>
  <c r="B103" i="28"/>
  <c r="A103" i="28"/>
  <c r="B102" i="28"/>
  <c r="A102" i="28"/>
  <c r="B101" i="28"/>
  <c r="A101" i="28"/>
  <c r="B100" i="28"/>
  <c r="A100" i="28"/>
  <c r="B99" i="28"/>
  <c r="A99" i="28"/>
  <c r="B98" i="28"/>
  <c r="A98" i="28"/>
  <c r="B97" i="28"/>
  <c r="A97" i="28"/>
  <c r="B96" i="28"/>
  <c r="A96" i="28"/>
  <c r="B95" i="28"/>
  <c r="A95" i="28"/>
  <c r="B94" i="28"/>
  <c r="A94" i="28"/>
  <c r="B93" i="28"/>
  <c r="A93" i="28"/>
  <c r="B92" i="28"/>
  <c r="A92" i="28"/>
  <c r="B91" i="28"/>
  <c r="A91" i="28"/>
  <c r="B90" i="28"/>
  <c r="A90" i="28"/>
  <c r="B89" i="28"/>
  <c r="A89" i="28"/>
  <c r="B88" i="28"/>
  <c r="A88" i="28"/>
  <c r="B87" i="28"/>
  <c r="A87" i="28"/>
  <c r="B86" i="28"/>
  <c r="A86" i="28"/>
  <c r="B85" i="28"/>
  <c r="A85" i="28"/>
  <c r="B84" i="28"/>
  <c r="A84" i="28"/>
  <c r="B83" i="28"/>
  <c r="A83" i="28"/>
  <c r="B82" i="28"/>
  <c r="A82" i="28"/>
  <c r="B81" i="28"/>
  <c r="A81" i="28"/>
  <c r="B80" i="28"/>
  <c r="A80" i="28"/>
  <c r="B79" i="28"/>
  <c r="A79" i="28"/>
  <c r="B78" i="28"/>
  <c r="A78" i="28"/>
  <c r="B77" i="28"/>
  <c r="A77" i="28"/>
  <c r="B76" i="28"/>
  <c r="A76" i="28"/>
  <c r="B75" i="28"/>
  <c r="A75" i="28"/>
  <c r="B74" i="28"/>
  <c r="A74" i="28"/>
  <c r="B73" i="28"/>
  <c r="A73" i="28"/>
  <c r="B72" i="28"/>
  <c r="A72" i="28"/>
  <c r="B71" i="28"/>
  <c r="A71" i="28"/>
  <c r="B70" i="28"/>
  <c r="A70" i="28"/>
  <c r="B69" i="28"/>
  <c r="A69" i="28"/>
  <c r="B68" i="28"/>
  <c r="A68" i="28"/>
  <c r="B67" i="28"/>
  <c r="A67" i="28"/>
  <c r="B66" i="28"/>
  <c r="A66" i="28"/>
  <c r="B65" i="28"/>
  <c r="A65" i="28"/>
  <c r="B64" i="28"/>
  <c r="A64" i="28"/>
  <c r="B63" i="28"/>
  <c r="A63" i="28"/>
  <c r="B62" i="28"/>
  <c r="A62" i="28"/>
  <c r="B61" i="28"/>
  <c r="A61" i="28"/>
  <c r="B60" i="28"/>
  <c r="A60" i="28"/>
  <c r="B59" i="28"/>
  <c r="A59" i="28"/>
  <c r="B58" i="28"/>
  <c r="A58" i="28"/>
  <c r="B57" i="28"/>
  <c r="A57" i="28"/>
  <c r="B56" i="28"/>
  <c r="A56" i="28"/>
  <c r="B55" i="28"/>
  <c r="A55" i="28"/>
  <c r="B54" i="28"/>
  <c r="A54" i="28"/>
  <c r="B53" i="28"/>
  <c r="A53" i="28"/>
  <c r="B52" i="28"/>
  <c r="A52" i="28"/>
  <c r="B51" i="28"/>
  <c r="A51" i="28"/>
  <c r="B50" i="28"/>
  <c r="A50" i="28"/>
  <c r="B49" i="28"/>
  <c r="A49" i="28"/>
  <c r="B48" i="28"/>
  <c r="A48" i="28"/>
  <c r="B47" i="28"/>
  <c r="A47" i="28"/>
  <c r="B46" i="28"/>
  <c r="A46" i="28"/>
  <c r="B45" i="28"/>
  <c r="A45" i="28"/>
  <c r="B44" i="28"/>
  <c r="A44" i="28"/>
  <c r="B43" i="28"/>
  <c r="A43" i="28"/>
  <c r="B42" i="28"/>
  <c r="A42" i="28"/>
  <c r="B41" i="28"/>
  <c r="A41" i="28"/>
  <c r="B40" i="28"/>
  <c r="A40" i="28"/>
  <c r="B39" i="28"/>
  <c r="A39" i="28"/>
  <c r="B38" i="28"/>
  <c r="A38" i="28"/>
  <c r="B37" i="28"/>
  <c r="A37" i="28"/>
  <c r="B36" i="28"/>
  <c r="A36" i="28"/>
  <c r="B35" i="28"/>
  <c r="A35" i="28"/>
  <c r="B34" i="28"/>
  <c r="A34" i="28"/>
  <c r="B33" i="28"/>
  <c r="A33" i="28"/>
  <c r="B32" i="28"/>
  <c r="A32" i="28"/>
  <c r="B31" i="28"/>
  <c r="A31" i="28"/>
  <c r="B30" i="28"/>
  <c r="A30" i="28"/>
  <c r="B29" i="28"/>
  <c r="A29" i="28"/>
  <c r="B28" i="28"/>
  <c r="A28" i="28"/>
  <c r="B27" i="28"/>
  <c r="A27" i="28"/>
  <c r="B26" i="28"/>
  <c r="A26" i="28"/>
  <c r="B25" i="28"/>
  <c r="A25" i="28"/>
  <c r="B24" i="28"/>
  <c r="A24" i="28"/>
  <c r="B23" i="28"/>
  <c r="A23" i="28"/>
  <c r="B22" i="28"/>
  <c r="A22" i="28"/>
  <c r="B21" i="28"/>
  <c r="A21" i="28"/>
  <c r="B20" i="28"/>
  <c r="A20" i="28"/>
  <c r="B19" i="28"/>
  <c r="A19" i="28"/>
  <c r="B18" i="28"/>
  <c r="A18" i="28"/>
  <c r="B17" i="28"/>
  <c r="A17" i="28"/>
  <c r="B16" i="28"/>
  <c r="A16" i="28"/>
  <c r="B15" i="28"/>
  <c r="A15" i="28"/>
  <c r="B14" i="28"/>
  <c r="A14" i="28"/>
  <c r="B13" i="28"/>
  <c r="A13" i="28"/>
  <c r="B12" i="28"/>
  <c r="A12" i="28"/>
  <c r="B11" i="28"/>
  <c r="A11" i="28"/>
  <c r="B10" i="28"/>
  <c r="A10" i="28"/>
  <c r="K1" i="14"/>
  <c r="A1" i="14"/>
  <c r="F14" i="23"/>
  <c r="A14" i="23"/>
  <c r="F13" i="23"/>
  <c r="A13" i="23"/>
  <c r="F12" i="23"/>
  <c r="A12" i="23"/>
  <c r="F10" i="23"/>
  <c r="D10" i="23"/>
  <c r="B10" i="23"/>
  <c r="A10" i="23"/>
  <c r="F9" i="23"/>
  <c r="D9" i="23"/>
  <c r="B9" i="23"/>
  <c r="A9" i="23"/>
  <c r="F8" i="23"/>
  <c r="D8" i="23"/>
  <c r="B8" i="23"/>
  <c r="A8" i="23"/>
  <c r="F6" i="23"/>
  <c r="E6" i="23"/>
  <c r="D6" i="23"/>
  <c r="C6" i="23"/>
  <c r="B6" i="23"/>
  <c r="A6" i="23"/>
  <c r="F5" i="23"/>
  <c r="E5" i="23"/>
  <c r="D5" i="23"/>
  <c r="C5" i="23"/>
  <c r="B5" i="23"/>
  <c r="A5" i="23"/>
  <c r="F4" i="23"/>
  <c r="E4" i="23"/>
  <c r="D4" i="23"/>
  <c r="C4" i="23"/>
  <c r="B4" i="23"/>
  <c r="A4" i="23"/>
  <c r="E1" i="23"/>
  <c r="A1" i="23"/>
  <c r="E12" i="21"/>
  <c r="G12" i="21" s="1"/>
  <c r="D12" i="21"/>
  <c r="C12" i="21"/>
  <c r="B11" i="22" s="1"/>
  <c r="A12" i="21"/>
  <c r="G11" i="21"/>
  <c r="E11" i="21"/>
  <c r="C10" i="22" s="1"/>
  <c r="D11" i="21"/>
  <c r="C11" i="21"/>
  <c r="B10" i="22" s="1"/>
  <c r="A11" i="21"/>
  <c r="A10" i="22" s="1"/>
  <c r="E10" i="21"/>
  <c r="C9" i="22" s="1"/>
  <c r="D10" i="21"/>
  <c r="C10" i="21"/>
  <c r="B9" i="22" s="1"/>
  <c r="A10" i="21"/>
  <c r="A9" i="22" s="1"/>
  <c r="G8" i="21"/>
  <c r="E8" i="21"/>
  <c r="C7" i="22" s="1"/>
  <c r="D8" i="21"/>
  <c r="C8" i="21"/>
  <c r="B7" i="22" s="1"/>
  <c r="A8" i="21"/>
  <c r="A7" i="22" s="1"/>
  <c r="E7" i="21"/>
  <c r="C6" i="22" s="1"/>
  <c r="D7" i="21"/>
  <c r="C7" i="21"/>
  <c r="B6" i="22" s="1"/>
  <c r="A7" i="21"/>
  <c r="A6" i="22" s="1"/>
  <c r="G6" i="21"/>
  <c r="E6" i="21"/>
  <c r="C5" i="22" s="1"/>
  <c r="D6" i="21"/>
  <c r="C6" i="21"/>
  <c r="B5" i="22" s="1"/>
  <c r="A6" i="21"/>
  <c r="A5" i="22" s="1"/>
  <c r="E5" i="21"/>
  <c r="C4" i="22" s="1"/>
  <c r="D5" i="21"/>
  <c r="C5" i="21"/>
  <c r="B4" i="22" s="1"/>
  <c r="A5" i="21"/>
  <c r="A4" i="22" s="1"/>
  <c r="A2" i="21"/>
  <c r="G12" i="18"/>
  <c r="E14" i="19" s="1"/>
  <c r="F12" i="18"/>
  <c r="D14" i="19" s="1"/>
  <c r="E12" i="18"/>
  <c r="C14" i="19" s="1"/>
  <c r="D12" i="18"/>
  <c r="B14" i="19" s="1"/>
  <c r="K14" i="19" s="1"/>
  <c r="A12" i="18"/>
  <c r="T9" i="18"/>
  <c r="K11" i="19" s="1"/>
  <c r="D9" i="18"/>
  <c r="B11" i="19" s="1"/>
  <c r="A9" i="18"/>
  <c r="A10" i="19" s="1"/>
  <c r="S6" i="18"/>
  <c r="I8" i="19" s="1"/>
  <c r="R6" i="18"/>
  <c r="H8" i="19" s="1"/>
  <c r="Q6" i="18"/>
  <c r="G8" i="19" s="1"/>
  <c r="P6" i="18"/>
  <c r="F8" i="19" s="1"/>
  <c r="O6" i="18"/>
  <c r="E8" i="19" s="1"/>
  <c r="N6" i="18"/>
  <c r="D8" i="19" s="1"/>
  <c r="M6" i="18"/>
  <c r="C8" i="19" s="1"/>
  <c r="L6" i="18"/>
  <c r="B8" i="19" s="1"/>
  <c r="K6" i="18"/>
  <c r="I5" i="19" s="1"/>
  <c r="J6" i="18"/>
  <c r="H5" i="19" s="1"/>
  <c r="I6" i="18"/>
  <c r="G5" i="19" s="1"/>
  <c r="H6" i="18"/>
  <c r="F5" i="19" s="1"/>
  <c r="G6" i="18"/>
  <c r="E5" i="19" s="1"/>
  <c r="F6" i="18"/>
  <c r="D5" i="19" s="1"/>
  <c r="E6" i="18"/>
  <c r="C5" i="19" s="1"/>
  <c r="D6" i="18"/>
  <c r="B5" i="19" s="1"/>
  <c r="A6" i="18"/>
  <c r="A3" i="19" s="1"/>
  <c r="N3" i="18"/>
  <c r="G1" i="19" s="1"/>
  <c r="A3" i="18"/>
  <c r="A1" i="19" s="1"/>
  <c r="I2" i="18"/>
  <c r="H2" i="18"/>
  <c r="I3" i="29"/>
  <c r="A3" i="29"/>
  <c r="C307" i="7"/>
  <c r="B230" i="14" s="1"/>
  <c r="A307" i="7"/>
  <c r="C306" i="7"/>
  <c r="B228" i="14" s="1"/>
  <c r="A306" i="7"/>
  <c r="C305" i="7"/>
  <c r="B226" i="14" s="1"/>
  <c r="A305" i="7"/>
  <c r="C304" i="7"/>
  <c r="R304" i="7" s="1"/>
  <c r="A304" i="7"/>
  <c r="R303" i="7"/>
  <c r="T303" i="7" s="1"/>
  <c r="C303" i="7"/>
  <c r="B222" i="14" s="1"/>
  <c r="A303" i="7"/>
  <c r="C302" i="7"/>
  <c r="B220" i="14" s="1"/>
  <c r="A302" i="7"/>
  <c r="C301" i="7"/>
  <c r="B218" i="14" s="1"/>
  <c r="A301" i="7"/>
  <c r="C300" i="7"/>
  <c r="B216" i="14" s="1"/>
  <c r="A300" i="7"/>
  <c r="C298" i="7"/>
  <c r="B209" i="14" s="1"/>
  <c r="R297" i="7"/>
  <c r="T297" i="7" s="1"/>
  <c r="C297" i="7"/>
  <c r="B207" i="14" s="1"/>
  <c r="C296" i="7"/>
  <c r="B205" i="14" s="1"/>
  <c r="R295" i="7"/>
  <c r="T295" i="7" s="1"/>
  <c r="C295" i="7"/>
  <c r="B203" i="14" s="1"/>
  <c r="C294" i="7"/>
  <c r="B201" i="14" s="1"/>
  <c r="C293" i="7"/>
  <c r="B199" i="14" s="1"/>
  <c r="C292" i="7"/>
  <c r="B197" i="14" s="1"/>
  <c r="R291" i="7"/>
  <c r="T291" i="7" s="1"/>
  <c r="C291" i="7"/>
  <c r="B195" i="14" s="1"/>
  <c r="C290" i="7"/>
  <c r="B193" i="14" s="1"/>
  <c r="C289" i="7"/>
  <c r="B191" i="14" s="1"/>
  <c r="C288" i="7"/>
  <c r="B189" i="14" s="1"/>
  <c r="C287" i="7"/>
  <c r="B187" i="14" s="1"/>
  <c r="C286" i="7"/>
  <c r="B185" i="14" s="1"/>
  <c r="C285" i="7"/>
  <c r="R285" i="7" s="1"/>
  <c r="C284" i="7"/>
  <c r="B177" i="14" s="1"/>
  <c r="A284" i="7"/>
  <c r="C283" i="7"/>
  <c r="B174" i="14" s="1"/>
  <c r="A283" i="7"/>
  <c r="C281" i="7"/>
  <c r="B158" i="14" s="1"/>
  <c r="A281" i="7"/>
  <c r="C280" i="7"/>
  <c r="B156" i="14" s="1"/>
  <c r="A280" i="7"/>
  <c r="C279" i="7"/>
  <c r="B154" i="14" s="1"/>
  <c r="A279" i="7"/>
  <c r="C278" i="7"/>
  <c r="B152" i="14" s="1"/>
  <c r="A278" i="7"/>
  <c r="C277" i="7"/>
  <c r="B150" i="14" s="1"/>
  <c r="A277" i="7"/>
  <c r="C276" i="7"/>
  <c r="B148" i="14" s="1"/>
  <c r="A276" i="7"/>
  <c r="C275" i="7"/>
  <c r="B146" i="14" s="1"/>
  <c r="A275" i="7"/>
  <c r="C274" i="7"/>
  <c r="B144" i="14" s="1"/>
  <c r="A274" i="7"/>
  <c r="C273" i="7"/>
  <c r="B142" i="14" s="1"/>
  <c r="A273" i="7"/>
  <c r="C272" i="7"/>
  <c r="B140" i="14" s="1"/>
  <c r="A272" i="7"/>
  <c r="C271" i="7"/>
  <c r="B138" i="14" s="1"/>
  <c r="A271" i="7"/>
  <c r="C270" i="7"/>
  <c r="B136" i="14" s="1"/>
  <c r="A270" i="7"/>
  <c r="C269" i="7"/>
  <c r="B134" i="14" s="1"/>
  <c r="A269" i="7"/>
  <c r="C268" i="7"/>
  <c r="R268" i="7" s="1"/>
  <c r="A268" i="7"/>
  <c r="C267" i="7"/>
  <c r="B130" i="14" s="1"/>
  <c r="A267" i="7"/>
  <c r="C266" i="7"/>
  <c r="B128" i="14" s="1"/>
  <c r="A266" i="7"/>
  <c r="C265" i="7"/>
  <c r="B126" i="14" s="1"/>
  <c r="A265" i="7"/>
  <c r="C264" i="7"/>
  <c r="R264" i="7" s="1"/>
  <c r="A264" i="7"/>
  <c r="C263" i="7"/>
  <c r="B122" i="14" s="1"/>
  <c r="A263" i="7"/>
  <c r="C262" i="7"/>
  <c r="B120" i="14" s="1"/>
  <c r="A262" i="7"/>
  <c r="A261" i="7"/>
  <c r="C260" i="7"/>
  <c r="B111" i="14" s="1"/>
  <c r="A260" i="7"/>
  <c r="C259" i="7"/>
  <c r="B109" i="14" s="1"/>
  <c r="A259" i="7"/>
  <c r="C257" i="7"/>
  <c r="B95" i="14" s="1"/>
  <c r="A257" i="7"/>
  <c r="C256" i="7"/>
  <c r="R256" i="7" s="1"/>
  <c r="A256" i="7"/>
  <c r="C255" i="7"/>
  <c r="R255" i="7" s="1"/>
  <c r="A255" i="7"/>
  <c r="C254" i="7"/>
  <c r="B92" i="14" s="1"/>
  <c r="A254" i="7"/>
  <c r="C253" i="7"/>
  <c r="B91" i="14" s="1"/>
  <c r="A253" i="7"/>
  <c r="C252" i="7"/>
  <c r="B90" i="14" s="1"/>
  <c r="A252" i="7"/>
  <c r="C251" i="7"/>
  <c r="R251" i="7" s="1"/>
  <c r="A251" i="7"/>
  <c r="C250" i="7"/>
  <c r="R250" i="7" s="1"/>
  <c r="A250" i="7"/>
  <c r="C249" i="7"/>
  <c r="B87" i="14" s="1"/>
  <c r="A249" i="7"/>
  <c r="C248" i="7"/>
  <c r="R248" i="7" s="1"/>
  <c r="A248" i="7"/>
  <c r="C247" i="7"/>
  <c r="R247" i="7" s="1"/>
  <c r="C246" i="7"/>
  <c r="B37" i="14" s="1"/>
  <c r="A246" i="7"/>
  <c r="C245" i="7"/>
  <c r="B35" i="14" s="1"/>
  <c r="A245" i="7"/>
  <c r="C244" i="7"/>
  <c r="B33" i="14" s="1"/>
  <c r="A244" i="7"/>
  <c r="R243" i="7"/>
  <c r="T243" i="7" s="1"/>
  <c r="C242" i="7"/>
  <c r="B9" i="14" s="1"/>
  <c r="A242" i="7"/>
  <c r="C241" i="7"/>
  <c r="B8" i="14" s="1"/>
  <c r="A241" i="7"/>
  <c r="I238" i="7"/>
  <c r="I235" i="14" s="1"/>
  <c r="G238" i="7"/>
  <c r="G235" i="14" s="1"/>
  <c r="C238" i="7"/>
  <c r="C235" i="14" s="1"/>
  <c r="A238" i="7"/>
  <c r="A235" i="14" s="1"/>
  <c r="Q237" i="7"/>
  <c r="Q234" i="14" s="1"/>
  <c r="P237" i="7"/>
  <c r="P234" i="14" s="1"/>
  <c r="O237" i="7"/>
  <c r="O234" i="14" s="1"/>
  <c r="N237" i="7"/>
  <c r="N234" i="14" s="1"/>
  <c r="M237" i="7"/>
  <c r="M234" i="14" s="1"/>
  <c r="L237" i="7"/>
  <c r="L234" i="14" s="1"/>
  <c r="K237" i="7"/>
  <c r="K234" i="14" s="1"/>
  <c r="J237" i="7"/>
  <c r="J234" i="14" s="1"/>
  <c r="I237" i="7"/>
  <c r="I234" i="14" s="1"/>
  <c r="H237" i="7"/>
  <c r="H234" i="14" s="1"/>
  <c r="G237" i="7"/>
  <c r="G234" i="14" s="1"/>
  <c r="F237" i="7"/>
  <c r="F234" i="14" s="1"/>
  <c r="E237" i="7"/>
  <c r="E234" i="14" s="1"/>
  <c r="D237" i="7"/>
  <c r="D234" i="14" s="1"/>
  <c r="C237" i="7"/>
  <c r="C234" i="14" s="1"/>
  <c r="A237" i="7"/>
  <c r="A234" i="14" s="1"/>
  <c r="Q236" i="7"/>
  <c r="Q233" i="14" s="1"/>
  <c r="P236" i="7"/>
  <c r="P233" i="14" s="1"/>
  <c r="O236" i="7"/>
  <c r="O233" i="14" s="1"/>
  <c r="N236" i="7"/>
  <c r="N233" i="14" s="1"/>
  <c r="M236" i="7"/>
  <c r="M233" i="14" s="1"/>
  <c r="L236" i="7"/>
  <c r="L233" i="14" s="1"/>
  <c r="K236" i="7"/>
  <c r="K233" i="14" s="1"/>
  <c r="J236" i="7"/>
  <c r="J233" i="14" s="1"/>
  <c r="I236" i="7"/>
  <c r="I233" i="14" s="1"/>
  <c r="H236" i="7"/>
  <c r="H233" i="14" s="1"/>
  <c r="G236" i="7"/>
  <c r="G233" i="14" s="1"/>
  <c r="F236" i="7"/>
  <c r="F233" i="14" s="1"/>
  <c r="E236" i="7"/>
  <c r="E233" i="14" s="1"/>
  <c r="D236" i="7"/>
  <c r="D233" i="14" s="1"/>
  <c r="C236" i="7"/>
  <c r="C233" i="14" s="1"/>
  <c r="A236" i="7"/>
  <c r="A233" i="14" s="1"/>
  <c r="Q235" i="7"/>
  <c r="Q232" i="14" s="1"/>
  <c r="P235" i="7"/>
  <c r="P232" i="14" s="1"/>
  <c r="O235" i="7"/>
  <c r="O232" i="14" s="1"/>
  <c r="N235" i="7"/>
  <c r="N232" i="14" s="1"/>
  <c r="M235" i="7"/>
  <c r="M232" i="14" s="1"/>
  <c r="L235" i="7"/>
  <c r="L232" i="14" s="1"/>
  <c r="K235" i="7"/>
  <c r="K232" i="14" s="1"/>
  <c r="J235" i="7"/>
  <c r="J232" i="14" s="1"/>
  <c r="I235" i="7"/>
  <c r="I232" i="14" s="1"/>
  <c r="H235" i="7"/>
  <c r="H232" i="14" s="1"/>
  <c r="G235" i="7"/>
  <c r="G232" i="14" s="1"/>
  <c r="F235" i="7"/>
  <c r="F232" i="14" s="1"/>
  <c r="E235" i="7"/>
  <c r="E232" i="14" s="1"/>
  <c r="D235" i="7"/>
  <c r="D232" i="14" s="1"/>
  <c r="C235" i="7"/>
  <c r="C232" i="14" s="1"/>
  <c r="A235" i="7"/>
  <c r="A232" i="14" s="1"/>
  <c r="Q234" i="7"/>
  <c r="Q231" i="14" s="1"/>
  <c r="P234" i="7"/>
  <c r="P231" i="14" s="1"/>
  <c r="O234" i="7"/>
  <c r="O231" i="14" s="1"/>
  <c r="N234" i="7"/>
  <c r="N231" i="14" s="1"/>
  <c r="M234" i="7"/>
  <c r="M231" i="14" s="1"/>
  <c r="L234" i="7"/>
  <c r="L231" i="14" s="1"/>
  <c r="K234" i="7"/>
  <c r="K231" i="14" s="1"/>
  <c r="J234" i="7"/>
  <c r="J231" i="14" s="1"/>
  <c r="I234" i="7"/>
  <c r="I231" i="14" s="1"/>
  <c r="H234" i="7"/>
  <c r="H231" i="14" s="1"/>
  <c r="G234" i="7"/>
  <c r="G231" i="14" s="1"/>
  <c r="F234" i="7"/>
  <c r="F231" i="14" s="1"/>
  <c r="E234" i="7"/>
  <c r="E231" i="14" s="1"/>
  <c r="D234" i="7"/>
  <c r="D231" i="14" s="1"/>
  <c r="C234" i="7"/>
  <c r="C231" i="14" s="1"/>
  <c r="A234" i="7"/>
  <c r="A231" i="14" s="1"/>
  <c r="O233" i="7"/>
  <c r="O230" i="14" s="1"/>
  <c r="N233" i="7"/>
  <c r="N230" i="14" s="1"/>
  <c r="M233" i="7"/>
  <c r="M230" i="14" s="1"/>
  <c r="L233" i="7"/>
  <c r="L230" i="14" s="1"/>
  <c r="K233" i="7"/>
  <c r="K230" i="14" s="1"/>
  <c r="J233" i="7"/>
  <c r="J230" i="14" s="1"/>
  <c r="I233" i="7"/>
  <c r="I230" i="14" s="1"/>
  <c r="H233" i="7"/>
  <c r="H230" i="14" s="1"/>
  <c r="G233" i="7"/>
  <c r="G230" i="14" s="1"/>
  <c r="F233" i="7"/>
  <c r="F230" i="14" s="1"/>
  <c r="E233" i="7"/>
  <c r="E230" i="14" s="1"/>
  <c r="D233" i="7"/>
  <c r="D230" i="14" s="1"/>
  <c r="C233" i="7"/>
  <c r="C230" i="14" s="1"/>
  <c r="A233" i="7"/>
  <c r="A230" i="14" s="1"/>
  <c r="Q232" i="7"/>
  <c r="Q229" i="14" s="1"/>
  <c r="P232" i="7"/>
  <c r="P229" i="14" s="1"/>
  <c r="O232" i="7"/>
  <c r="O229" i="14" s="1"/>
  <c r="N232" i="7"/>
  <c r="N229" i="14" s="1"/>
  <c r="M232" i="7"/>
  <c r="M229" i="14" s="1"/>
  <c r="L232" i="7"/>
  <c r="L229" i="14" s="1"/>
  <c r="K232" i="7"/>
  <c r="K229" i="14" s="1"/>
  <c r="J232" i="7"/>
  <c r="J229" i="14" s="1"/>
  <c r="I232" i="7"/>
  <c r="I229" i="14" s="1"/>
  <c r="H232" i="7"/>
  <c r="H229" i="14" s="1"/>
  <c r="G232" i="7"/>
  <c r="G229" i="14" s="1"/>
  <c r="F232" i="7"/>
  <c r="F229" i="14" s="1"/>
  <c r="E232" i="7"/>
  <c r="E229" i="14" s="1"/>
  <c r="D232" i="7"/>
  <c r="D229" i="14" s="1"/>
  <c r="C232" i="7"/>
  <c r="C229" i="14" s="1"/>
  <c r="A232" i="7"/>
  <c r="A229" i="14" s="1"/>
  <c r="O231" i="7"/>
  <c r="O228" i="14" s="1"/>
  <c r="N231" i="7"/>
  <c r="N228" i="14" s="1"/>
  <c r="M231" i="7"/>
  <c r="M228" i="14" s="1"/>
  <c r="L231" i="7"/>
  <c r="L228" i="14" s="1"/>
  <c r="K231" i="7"/>
  <c r="K228" i="14" s="1"/>
  <c r="J231" i="7"/>
  <c r="J228" i="14" s="1"/>
  <c r="I231" i="7"/>
  <c r="I228" i="14" s="1"/>
  <c r="H231" i="7"/>
  <c r="H228" i="14" s="1"/>
  <c r="G231" i="7"/>
  <c r="G228" i="14" s="1"/>
  <c r="F231" i="7"/>
  <c r="F228" i="14" s="1"/>
  <c r="E231" i="7"/>
  <c r="E228" i="14" s="1"/>
  <c r="D231" i="7"/>
  <c r="D228" i="14" s="1"/>
  <c r="C231" i="7"/>
  <c r="C228" i="14" s="1"/>
  <c r="A231" i="7"/>
  <c r="A228" i="14" s="1"/>
  <c r="Q230" i="7"/>
  <c r="Q227" i="14" s="1"/>
  <c r="P230" i="7"/>
  <c r="P227" i="14" s="1"/>
  <c r="O230" i="7"/>
  <c r="O227" i="14" s="1"/>
  <c r="N230" i="7"/>
  <c r="N227" i="14" s="1"/>
  <c r="M230" i="7"/>
  <c r="M227" i="14" s="1"/>
  <c r="L230" i="7"/>
  <c r="L227" i="14" s="1"/>
  <c r="K230" i="7"/>
  <c r="K227" i="14" s="1"/>
  <c r="J230" i="7"/>
  <c r="J227" i="14" s="1"/>
  <c r="I230" i="7"/>
  <c r="I227" i="14" s="1"/>
  <c r="H230" i="7"/>
  <c r="H227" i="14" s="1"/>
  <c r="G230" i="7"/>
  <c r="G227" i="14" s="1"/>
  <c r="F230" i="7"/>
  <c r="F227" i="14" s="1"/>
  <c r="E230" i="7"/>
  <c r="E227" i="14" s="1"/>
  <c r="D230" i="7"/>
  <c r="D227" i="14" s="1"/>
  <c r="C230" i="7"/>
  <c r="C227" i="14" s="1"/>
  <c r="A230" i="7"/>
  <c r="A227" i="14" s="1"/>
  <c r="O229" i="7"/>
  <c r="O226" i="14" s="1"/>
  <c r="N229" i="7"/>
  <c r="N226" i="14" s="1"/>
  <c r="M229" i="7"/>
  <c r="M226" i="14" s="1"/>
  <c r="L229" i="7"/>
  <c r="L226" i="14" s="1"/>
  <c r="K229" i="7"/>
  <c r="K226" i="14" s="1"/>
  <c r="J229" i="7"/>
  <c r="J226" i="14" s="1"/>
  <c r="I229" i="7"/>
  <c r="I226" i="14" s="1"/>
  <c r="H229" i="7"/>
  <c r="H226" i="14" s="1"/>
  <c r="G229" i="7"/>
  <c r="G226" i="14" s="1"/>
  <c r="F229" i="7"/>
  <c r="F226" i="14" s="1"/>
  <c r="E229" i="7"/>
  <c r="E226" i="14" s="1"/>
  <c r="D229" i="7"/>
  <c r="D226" i="14" s="1"/>
  <c r="C229" i="7"/>
  <c r="C226" i="14" s="1"/>
  <c r="A229" i="7"/>
  <c r="A226" i="14" s="1"/>
  <c r="Q228" i="7"/>
  <c r="Q225" i="14" s="1"/>
  <c r="P228" i="7"/>
  <c r="P225" i="14" s="1"/>
  <c r="O228" i="7"/>
  <c r="O225" i="14" s="1"/>
  <c r="N228" i="7"/>
  <c r="N225" i="14" s="1"/>
  <c r="M228" i="7"/>
  <c r="M225" i="14" s="1"/>
  <c r="L228" i="7"/>
  <c r="L225" i="14" s="1"/>
  <c r="K228" i="7"/>
  <c r="K225" i="14" s="1"/>
  <c r="J228" i="7"/>
  <c r="J225" i="14" s="1"/>
  <c r="I228" i="7"/>
  <c r="I225" i="14" s="1"/>
  <c r="H228" i="7"/>
  <c r="H225" i="14" s="1"/>
  <c r="G228" i="7"/>
  <c r="G225" i="14" s="1"/>
  <c r="F228" i="7"/>
  <c r="F225" i="14" s="1"/>
  <c r="E228" i="7"/>
  <c r="E225" i="14" s="1"/>
  <c r="D228" i="7"/>
  <c r="D225" i="14" s="1"/>
  <c r="C228" i="7"/>
  <c r="C225" i="14" s="1"/>
  <c r="A228" i="7"/>
  <c r="A225" i="14" s="1"/>
  <c r="O227" i="7"/>
  <c r="O224" i="14" s="1"/>
  <c r="N227" i="7"/>
  <c r="N224" i="14" s="1"/>
  <c r="M227" i="7"/>
  <c r="M224" i="14" s="1"/>
  <c r="L227" i="7"/>
  <c r="L224" i="14" s="1"/>
  <c r="K227" i="7"/>
  <c r="K224" i="14" s="1"/>
  <c r="J227" i="7"/>
  <c r="J224" i="14" s="1"/>
  <c r="I227" i="7"/>
  <c r="I224" i="14" s="1"/>
  <c r="H227" i="7"/>
  <c r="H224" i="14" s="1"/>
  <c r="G227" i="7"/>
  <c r="G224" i="14" s="1"/>
  <c r="F227" i="7"/>
  <c r="F224" i="14" s="1"/>
  <c r="E227" i="7"/>
  <c r="E224" i="14" s="1"/>
  <c r="D227" i="7"/>
  <c r="D224" i="14" s="1"/>
  <c r="C227" i="7"/>
  <c r="A227" i="7"/>
  <c r="A224" i="14" s="1"/>
  <c r="Q226" i="7"/>
  <c r="Q223" i="14" s="1"/>
  <c r="P226" i="7"/>
  <c r="P223" i="14" s="1"/>
  <c r="O226" i="7"/>
  <c r="O223" i="14" s="1"/>
  <c r="N226" i="7"/>
  <c r="N223" i="14" s="1"/>
  <c r="M226" i="7"/>
  <c r="M223" i="14" s="1"/>
  <c r="L226" i="7"/>
  <c r="L223" i="14" s="1"/>
  <c r="K226" i="7"/>
  <c r="K223" i="14" s="1"/>
  <c r="J226" i="7"/>
  <c r="J223" i="14" s="1"/>
  <c r="I226" i="7"/>
  <c r="I223" i="14" s="1"/>
  <c r="H226" i="7"/>
  <c r="H223" i="14" s="1"/>
  <c r="G226" i="7"/>
  <c r="G223" i="14" s="1"/>
  <c r="F226" i="7"/>
  <c r="F223" i="14" s="1"/>
  <c r="E226" i="7"/>
  <c r="E223" i="14" s="1"/>
  <c r="D226" i="7"/>
  <c r="D223" i="14" s="1"/>
  <c r="C226" i="7"/>
  <c r="C223" i="14" s="1"/>
  <c r="A226" i="7"/>
  <c r="A223" i="14" s="1"/>
  <c r="O225" i="7"/>
  <c r="O222" i="14" s="1"/>
  <c r="N225" i="7"/>
  <c r="N222" i="14" s="1"/>
  <c r="M225" i="7"/>
  <c r="M222" i="14" s="1"/>
  <c r="L225" i="7"/>
  <c r="L222" i="14" s="1"/>
  <c r="K225" i="7"/>
  <c r="K222" i="14" s="1"/>
  <c r="J225" i="7"/>
  <c r="J222" i="14" s="1"/>
  <c r="I225" i="7"/>
  <c r="I222" i="14" s="1"/>
  <c r="H225" i="7"/>
  <c r="H222" i="14" s="1"/>
  <c r="G225" i="7"/>
  <c r="G222" i="14" s="1"/>
  <c r="F225" i="7"/>
  <c r="F222" i="14" s="1"/>
  <c r="E225" i="7"/>
  <c r="E222" i="14" s="1"/>
  <c r="D225" i="7"/>
  <c r="D222" i="14" s="1"/>
  <c r="C225" i="7"/>
  <c r="C222" i="14" s="1"/>
  <c r="A225" i="7"/>
  <c r="A222" i="14" s="1"/>
  <c r="Q224" i="7"/>
  <c r="Q221" i="14" s="1"/>
  <c r="P224" i="7"/>
  <c r="P221" i="14" s="1"/>
  <c r="O224" i="7"/>
  <c r="O221" i="14" s="1"/>
  <c r="N224" i="7"/>
  <c r="N221" i="14" s="1"/>
  <c r="M224" i="7"/>
  <c r="M221" i="14" s="1"/>
  <c r="L224" i="7"/>
  <c r="L221" i="14" s="1"/>
  <c r="K224" i="7"/>
  <c r="K221" i="14" s="1"/>
  <c r="J224" i="7"/>
  <c r="J221" i="14" s="1"/>
  <c r="I224" i="7"/>
  <c r="I221" i="14" s="1"/>
  <c r="H224" i="7"/>
  <c r="H221" i="14" s="1"/>
  <c r="G224" i="7"/>
  <c r="G221" i="14" s="1"/>
  <c r="F224" i="7"/>
  <c r="F221" i="14" s="1"/>
  <c r="E224" i="7"/>
  <c r="E221" i="14" s="1"/>
  <c r="D224" i="7"/>
  <c r="D221" i="14" s="1"/>
  <c r="C224" i="7"/>
  <c r="C221" i="14" s="1"/>
  <c r="A224" i="7"/>
  <c r="A221" i="14" s="1"/>
  <c r="O223" i="7"/>
  <c r="O220" i="14" s="1"/>
  <c r="N223" i="7"/>
  <c r="N220" i="14" s="1"/>
  <c r="M223" i="7"/>
  <c r="M220" i="14" s="1"/>
  <c r="L223" i="7"/>
  <c r="L220" i="14" s="1"/>
  <c r="K223" i="7"/>
  <c r="K220" i="14" s="1"/>
  <c r="J223" i="7"/>
  <c r="J220" i="14" s="1"/>
  <c r="I223" i="7"/>
  <c r="I220" i="14" s="1"/>
  <c r="H223" i="7"/>
  <c r="H220" i="14" s="1"/>
  <c r="G223" i="7"/>
  <c r="G220" i="14" s="1"/>
  <c r="F223" i="7"/>
  <c r="F220" i="14" s="1"/>
  <c r="E223" i="7"/>
  <c r="E220" i="14" s="1"/>
  <c r="D223" i="7"/>
  <c r="D220" i="14" s="1"/>
  <c r="C223" i="7"/>
  <c r="A223" i="7"/>
  <c r="A220" i="14" s="1"/>
  <c r="Q222" i="7"/>
  <c r="Q219" i="14" s="1"/>
  <c r="P222" i="7"/>
  <c r="P219" i="14" s="1"/>
  <c r="O222" i="7"/>
  <c r="O219" i="14" s="1"/>
  <c r="N222" i="7"/>
  <c r="N219" i="14" s="1"/>
  <c r="M222" i="7"/>
  <c r="M219" i="14" s="1"/>
  <c r="L222" i="7"/>
  <c r="L219" i="14" s="1"/>
  <c r="K222" i="7"/>
  <c r="K219" i="14" s="1"/>
  <c r="J222" i="7"/>
  <c r="J219" i="14" s="1"/>
  <c r="I222" i="7"/>
  <c r="I219" i="14" s="1"/>
  <c r="H222" i="7"/>
  <c r="H219" i="14" s="1"/>
  <c r="G222" i="7"/>
  <c r="G219" i="14" s="1"/>
  <c r="F222" i="7"/>
  <c r="F219" i="14" s="1"/>
  <c r="E222" i="7"/>
  <c r="E219" i="14" s="1"/>
  <c r="D222" i="7"/>
  <c r="D219" i="14" s="1"/>
  <c r="C222" i="7"/>
  <c r="C219" i="14" s="1"/>
  <c r="A222" i="7"/>
  <c r="A219" i="14" s="1"/>
  <c r="O221" i="7"/>
  <c r="O218" i="14" s="1"/>
  <c r="N221" i="7"/>
  <c r="N218" i="14" s="1"/>
  <c r="M221" i="7"/>
  <c r="M218" i="14" s="1"/>
  <c r="L221" i="7"/>
  <c r="L218" i="14" s="1"/>
  <c r="K221" i="7"/>
  <c r="K218" i="14" s="1"/>
  <c r="J221" i="7"/>
  <c r="J218" i="14" s="1"/>
  <c r="I221" i="7"/>
  <c r="I218" i="14" s="1"/>
  <c r="H221" i="7"/>
  <c r="H218" i="14" s="1"/>
  <c r="G221" i="7"/>
  <c r="G218" i="14" s="1"/>
  <c r="F221" i="7"/>
  <c r="F218" i="14" s="1"/>
  <c r="E221" i="7"/>
  <c r="E218" i="14" s="1"/>
  <c r="D221" i="7"/>
  <c r="D218" i="14" s="1"/>
  <c r="C221" i="7"/>
  <c r="A221" i="7"/>
  <c r="A218" i="14" s="1"/>
  <c r="Q220" i="7"/>
  <c r="Q217" i="14" s="1"/>
  <c r="P220" i="7"/>
  <c r="P217" i="14" s="1"/>
  <c r="O220" i="7"/>
  <c r="O217" i="14" s="1"/>
  <c r="N220" i="7"/>
  <c r="N217" i="14" s="1"/>
  <c r="M220" i="7"/>
  <c r="M217" i="14" s="1"/>
  <c r="L220" i="7"/>
  <c r="L217" i="14" s="1"/>
  <c r="K220" i="7"/>
  <c r="K217" i="14" s="1"/>
  <c r="J220" i="7"/>
  <c r="J217" i="14" s="1"/>
  <c r="I220" i="7"/>
  <c r="I217" i="14" s="1"/>
  <c r="H220" i="7"/>
  <c r="H217" i="14" s="1"/>
  <c r="G220" i="7"/>
  <c r="G217" i="14" s="1"/>
  <c r="F220" i="7"/>
  <c r="F217" i="14" s="1"/>
  <c r="E220" i="7"/>
  <c r="E217" i="14" s="1"/>
  <c r="D220" i="7"/>
  <c r="D217" i="14" s="1"/>
  <c r="C220" i="7"/>
  <c r="C217" i="14" s="1"/>
  <c r="A220" i="7"/>
  <c r="A217" i="14" s="1"/>
  <c r="O219" i="7"/>
  <c r="O216" i="14" s="1"/>
  <c r="N219" i="7"/>
  <c r="N216" i="14" s="1"/>
  <c r="M219" i="7"/>
  <c r="M216" i="14" s="1"/>
  <c r="L219" i="7"/>
  <c r="L216" i="14" s="1"/>
  <c r="K219" i="7"/>
  <c r="K216" i="14" s="1"/>
  <c r="J219" i="7"/>
  <c r="J216" i="14" s="1"/>
  <c r="I219" i="7"/>
  <c r="I216" i="14" s="1"/>
  <c r="H219" i="7"/>
  <c r="H216" i="14" s="1"/>
  <c r="G219" i="7"/>
  <c r="G216" i="14" s="1"/>
  <c r="F219" i="7"/>
  <c r="F216" i="14" s="1"/>
  <c r="E219" i="7"/>
  <c r="E216" i="14" s="1"/>
  <c r="D219" i="7"/>
  <c r="D216" i="14" s="1"/>
  <c r="C219" i="7"/>
  <c r="A219" i="7"/>
  <c r="A216" i="14" s="1"/>
  <c r="Q218" i="7"/>
  <c r="Q215" i="14" s="1"/>
  <c r="P218" i="7"/>
  <c r="P215" i="14" s="1"/>
  <c r="O218" i="7"/>
  <c r="O215" i="14" s="1"/>
  <c r="N218" i="7"/>
  <c r="N215" i="14" s="1"/>
  <c r="M218" i="7"/>
  <c r="M215" i="14" s="1"/>
  <c r="L218" i="7"/>
  <c r="L215" i="14" s="1"/>
  <c r="K218" i="7"/>
  <c r="K215" i="14" s="1"/>
  <c r="J218" i="7"/>
  <c r="J215" i="14" s="1"/>
  <c r="I218" i="7"/>
  <c r="I215" i="14" s="1"/>
  <c r="H218" i="7"/>
  <c r="H215" i="14" s="1"/>
  <c r="G218" i="7"/>
  <c r="G215" i="14" s="1"/>
  <c r="F218" i="7"/>
  <c r="F215" i="14" s="1"/>
  <c r="E218" i="7"/>
  <c r="E215" i="14" s="1"/>
  <c r="D218" i="7"/>
  <c r="D215" i="14" s="1"/>
  <c r="C218" i="7"/>
  <c r="C215" i="14" s="1"/>
  <c r="A218" i="7"/>
  <c r="A215" i="14" s="1"/>
  <c r="Q217" i="7"/>
  <c r="Q214" i="14" s="1"/>
  <c r="P217" i="7"/>
  <c r="P214" i="14" s="1"/>
  <c r="O217" i="7"/>
  <c r="O214" i="14" s="1"/>
  <c r="N217" i="7"/>
  <c r="N214" i="14" s="1"/>
  <c r="M217" i="7"/>
  <c r="M214" i="14" s="1"/>
  <c r="L217" i="7"/>
  <c r="L214" i="14" s="1"/>
  <c r="K217" i="7"/>
  <c r="K214" i="14" s="1"/>
  <c r="J217" i="7"/>
  <c r="J214" i="14" s="1"/>
  <c r="I217" i="7"/>
  <c r="I214" i="14" s="1"/>
  <c r="H217" i="7"/>
  <c r="H214" i="14" s="1"/>
  <c r="G217" i="7"/>
  <c r="G214" i="14" s="1"/>
  <c r="F217" i="7"/>
  <c r="F214" i="14" s="1"/>
  <c r="E217" i="7"/>
  <c r="E214" i="14" s="1"/>
  <c r="D217" i="7"/>
  <c r="D214" i="14" s="1"/>
  <c r="C217" i="7"/>
  <c r="C214" i="14" s="1"/>
  <c r="A217" i="7"/>
  <c r="A214" i="14" s="1"/>
  <c r="Q216" i="7"/>
  <c r="Q213" i="14" s="1"/>
  <c r="P216" i="7"/>
  <c r="P213" i="14" s="1"/>
  <c r="O216" i="7"/>
  <c r="O213" i="14" s="1"/>
  <c r="N216" i="7"/>
  <c r="N213" i="14" s="1"/>
  <c r="M216" i="7"/>
  <c r="M213" i="14" s="1"/>
  <c r="L216" i="7"/>
  <c r="L213" i="14" s="1"/>
  <c r="K216" i="7"/>
  <c r="K213" i="14" s="1"/>
  <c r="J216" i="7"/>
  <c r="J213" i="14" s="1"/>
  <c r="I216" i="7"/>
  <c r="I213" i="14" s="1"/>
  <c r="H216" i="7"/>
  <c r="H213" i="14" s="1"/>
  <c r="G216" i="7"/>
  <c r="G213" i="14" s="1"/>
  <c r="F216" i="7"/>
  <c r="F213" i="14" s="1"/>
  <c r="E216" i="7"/>
  <c r="E213" i="14" s="1"/>
  <c r="D216" i="7"/>
  <c r="D213" i="14" s="1"/>
  <c r="C216" i="7"/>
  <c r="C213" i="14" s="1"/>
  <c r="A216" i="7"/>
  <c r="A213" i="14" s="1"/>
  <c r="Q215" i="7"/>
  <c r="Q212" i="14" s="1"/>
  <c r="P215" i="7"/>
  <c r="P212" i="14" s="1"/>
  <c r="O215" i="7"/>
  <c r="O212" i="14" s="1"/>
  <c r="N215" i="7"/>
  <c r="N212" i="14" s="1"/>
  <c r="M215" i="7"/>
  <c r="M212" i="14" s="1"/>
  <c r="L215" i="7"/>
  <c r="L212" i="14" s="1"/>
  <c r="K215" i="7"/>
  <c r="K212" i="14" s="1"/>
  <c r="J215" i="7"/>
  <c r="J212" i="14" s="1"/>
  <c r="I215" i="7"/>
  <c r="I212" i="14" s="1"/>
  <c r="H215" i="7"/>
  <c r="H212" i="14" s="1"/>
  <c r="G215" i="7"/>
  <c r="G212" i="14" s="1"/>
  <c r="F215" i="7"/>
  <c r="F212" i="14" s="1"/>
  <c r="E215" i="7"/>
  <c r="E212" i="14" s="1"/>
  <c r="D215" i="7"/>
  <c r="D212" i="14" s="1"/>
  <c r="C215" i="7"/>
  <c r="C212" i="14" s="1"/>
  <c r="A215" i="7"/>
  <c r="A212" i="14" s="1"/>
  <c r="Q214" i="7"/>
  <c r="Q211" i="14" s="1"/>
  <c r="P214" i="7"/>
  <c r="P211" i="14" s="1"/>
  <c r="O214" i="7"/>
  <c r="O211" i="14" s="1"/>
  <c r="N214" i="7"/>
  <c r="N211" i="14" s="1"/>
  <c r="M214" i="7"/>
  <c r="M211" i="14" s="1"/>
  <c r="L214" i="7"/>
  <c r="L211" i="14" s="1"/>
  <c r="K214" i="7"/>
  <c r="K211" i="14" s="1"/>
  <c r="J214" i="7"/>
  <c r="J211" i="14" s="1"/>
  <c r="I214" i="7"/>
  <c r="I211" i="14" s="1"/>
  <c r="H214" i="7"/>
  <c r="H211" i="14" s="1"/>
  <c r="G214" i="7"/>
  <c r="G211" i="14" s="1"/>
  <c r="F214" i="7"/>
  <c r="F211" i="14" s="1"/>
  <c r="E214" i="7"/>
  <c r="E211" i="14" s="1"/>
  <c r="D214" i="7"/>
  <c r="D211" i="14" s="1"/>
  <c r="C214" i="7"/>
  <c r="C211" i="14" s="1"/>
  <c r="A214" i="7"/>
  <c r="A211" i="14" s="1"/>
  <c r="Q213" i="7"/>
  <c r="Q210" i="14" s="1"/>
  <c r="P213" i="7"/>
  <c r="P210" i="14" s="1"/>
  <c r="O213" i="7"/>
  <c r="O210" i="14" s="1"/>
  <c r="N213" i="7"/>
  <c r="N210" i="14" s="1"/>
  <c r="M213" i="7"/>
  <c r="M210" i="14" s="1"/>
  <c r="L213" i="7"/>
  <c r="L210" i="14" s="1"/>
  <c r="K213" i="7"/>
  <c r="K210" i="14" s="1"/>
  <c r="J213" i="7"/>
  <c r="J210" i="14" s="1"/>
  <c r="I213" i="7"/>
  <c r="I210" i="14" s="1"/>
  <c r="H213" i="7"/>
  <c r="H210" i="14" s="1"/>
  <c r="G213" i="7"/>
  <c r="G210" i="14" s="1"/>
  <c r="F213" i="7"/>
  <c r="F210" i="14" s="1"/>
  <c r="E213" i="7"/>
  <c r="E210" i="14" s="1"/>
  <c r="D213" i="7"/>
  <c r="D210" i="14" s="1"/>
  <c r="C213" i="7"/>
  <c r="C210" i="14" s="1"/>
  <c r="A213" i="7"/>
  <c r="A210" i="14" s="1"/>
  <c r="O212" i="7"/>
  <c r="O209" i="14" s="1"/>
  <c r="N212" i="7"/>
  <c r="N209" i="14" s="1"/>
  <c r="M212" i="7"/>
  <c r="M209" i="14" s="1"/>
  <c r="L212" i="7"/>
  <c r="L209" i="14" s="1"/>
  <c r="K212" i="7"/>
  <c r="K209" i="14" s="1"/>
  <c r="J212" i="7"/>
  <c r="J209" i="14" s="1"/>
  <c r="I212" i="7"/>
  <c r="I209" i="14" s="1"/>
  <c r="H212" i="7"/>
  <c r="H209" i="14" s="1"/>
  <c r="G212" i="7"/>
  <c r="G209" i="14" s="1"/>
  <c r="F212" i="7"/>
  <c r="F209" i="14" s="1"/>
  <c r="E212" i="7"/>
  <c r="E209" i="14" s="1"/>
  <c r="D212" i="7"/>
  <c r="D209" i="14" s="1"/>
  <c r="C212" i="7"/>
  <c r="C209" i="14" s="1"/>
  <c r="A212" i="7"/>
  <c r="A209" i="14" s="1"/>
  <c r="Q211" i="7"/>
  <c r="Q208" i="14" s="1"/>
  <c r="P211" i="7"/>
  <c r="P208" i="14" s="1"/>
  <c r="O211" i="7"/>
  <c r="O208" i="14" s="1"/>
  <c r="N211" i="7"/>
  <c r="N208" i="14" s="1"/>
  <c r="M211" i="7"/>
  <c r="M208" i="14" s="1"/>
  <c r="L211" i="7"/>
  <c r="L208" i="14" s="1"/>
  <c r="K211" i="7"/>
  <c r="K208" i="14" s="1"/>
  <c r="J211" i="7"/>
  <c r="J208" i="14" s="1"/>
  <c r="I211" i="7"/>
  <c r="I208" i="14" s="1"/>
  <c r="H211" i="7"/>
  <c r="H208" i="14" s="1"/>
  <c r="G211" i="7"/>
  <c r="G208" i="14" s="1"/>
  <c r="F211" i="7"/>
  <c r="F208" i="14" s="1"/>
  <c r="E211" i="7"/>
  <c r="E208" i="14" s="1"/>
  <c r="D211" i="7"/>
  <c r="D208" i="14" s="1"/>
  <c r="C211" i="7"/>
  <c r="C208" i="14" s="1"/>
  <c r="A211" i="7"/>
  <c r="A208" i="14" s="1"/>
  <c r="O210" i="7"/>
  <c r="O207" i="14" s="1"/>
  <c r="N210" i="7"/>
  <c r="N207" i="14" s="1"/>
  <c r="M210" i="7"/>
  <c r="M207" i="14" s="1"/>
  <c r="L210" i="7"/>
  <c r="L207" i="14" s="1"/>
  <c r="K210" i="7"/>
  <c r="K207" i="14" s="1"/>
  <c r="J210" i="7"/>
  <c r="J207" i="14" s="1"/>
  <c r="I210" i="7"/>
  <c r="I207" i="14" s="1"/>
  <c r="H210" i="7"/>
  <c r="H207" i="14" s="1"/>
  <c r="G210" i="7"/>
  <c r="G207" i="14" s="1"/>
  <c r="F210" i="7"/>
  <c r="F207" i="14" s="1"/>
  <c r="E210" i="7"/>
  <c r="E207" i="14" s="1"/>
  <c r="D210" i="7"/>
  <c r="D207" i="14" s="1"/>
  <c r="C210" i="7"/>
  <c r="C207" i="14" s="1"/>
  <c r="A210" i="7"/>
  <c r="A207" i="14" s="1"/>
  <c r="Q209" i="7"/>
  <c r="Q206" i="14" s="1"/>
  <c r="P209" i="7"/>
  <c r="P206" i="14" s="1"/>
  <c r="O209" i="7"/>
  <c r="O206" i="14" s="1"/>
  <c r="N209" i="7"/>
  <c r="N206" i="14" s="1"/>
  <c r="M209" i="7"/>
  <c r="M206" i="14" s="1"/>
  <c r="L209" i="7"/>
  <c r="L206" i="14" s="1"/>
  <c r="K209" i="7"/>
  <c r="K206" i="14" s="1"/>
  <c r="J209" i="7"/>
  <c r="J206" i="14" s="1"/>
  <c r="I209" i="7"/>
  <c r="I206" i="14" s="1"/>
  <c r="H209" i="7"/>
  <c r="H206" i="14" s="1"/>
  <c r="G209" i="7"/>
  <c r="G206" i="14" s="1"/>
  <c r="F209" i="7"/>
  <c r="F206" i="14" s="1"/>
  <c r="E209" i="7"/>
  <c r="E206" i="14" s="1"/>
  <c r="D209" i="7"/>
  <c r="D206" i="14" s="1"/>
  <c r="C209" i="7"/>
  <c r="C206" i="14" s="1"/>
  <c r="A209" i="7"/>
  <c r="A206" i="14" s="1"/>
  <c r="O208" i="7"/>
  <c r="O205" i="14" s="1"/>
  <c r="N208" i="7"/>
  <c r="N205" i="14" s="1"/>
  <c r="M208" i="7"/>
  <c r="M205" i="14" s="1"/>
  <c r="L208" i="7"/>
  <c r="L205" i="14" s="1"/>
  <c r="K208" i="7"/>
  <c r="K205" i="14" s="1"/>
  <c r="J208" i="7"/>
  <c r="J205" i="14" s="1"/>
  <c r="I208" i="7"/>
  <c r="I205" i="14" s="1"/>
  <c r="H208" i="7"/>
  <c r="H205" i="14" s="1"/>
  <c r="G208" i="7"/>
  <c r="G205" i="14" s="1"/>
  <c r="F208" i="7"/>
  <c r="F205" i="14" s="1"/>
  <c r="E208" i="7"/>
  <c r="E205" i="14" s="1"/>
  <c r="D208" i="7"/>
  <c r="D205" i="14" s="1"/>
  <c r="C208" i="7"/>
  <c r="C205" i="14" s="1"/>
  <c r="A208" i="7"/>
  <c r="A205" i="14" s="1"/>
  <c r="Q207" i="7"/>
  <c r="Q204" i="14" s="1"/>
  <c r="P207" i="7"/>
  <c r="P204" i="14" s="1"/>
  <c r="O207" i="7"/>
  <c r="O204" i="14" s="1"/>
  <c r="N207" i="7"/>
  <c r="N204" i="14" s="1"/>
  <c r="M207" i="7"/>
  <c r="M204" i="14" s="1"/>
  <c r="L207" i="7"/>
  <c r="L204" i="14" s="1"/>
  <c r="K207" i="7"/>
  <c r="K204" i="14" s="1"/>
  <c r="J207" i="7"/>
  <c r="J204" i="14" s="1"/>
  <c r="I207" i="7"/>
  <c r="I204" i="14" s="1"/>
  <c r="H207" i="7"/>
  <c r="H204" i="14" s="1"/>
  <c r="G207" i="7"/>
  <c r="G204" i="14" s="1"/>
  <c r="F207" i="7"/>
  <c r="F204" i="14" s="1"/>
  <c r="E207" i="7"/>
  <c r="E204" i="14" s="1"/>
  <c r="D207" i="7"/>
  <c r="D204" i="14" s="1"/>
  <c r="C207" i="7"/>
  <c r="C204" i="14" s="1"/>
  <c r="A207" i="7"/>
  <c r="A204" i="14" s="1"/>
  <c r="O206" i="7"/>
  <c r="O203" i="14" s="1"/>
  <c r="N206" i="7"/>
  <c r="N203" i="14" s="1"/>
  <c r="M206" i="7"/>
  <c r="M203" i="14" s="1"/>
  <c r="L206" i="7"/>
  <c r="L203" i="14" s="1"/>
  <c r="K206" i="7"/>
  <c r="K203" i="14" s="1"/>
  <c r="J206" i="7"/>
  <c r="J203" i="14" s="1"/>
  <c r="I206" i="7"/>
  <c r="I203" i="14" s="1"/>
  <c r="H206" i="7"/>
  <c r="H203" i="14" s="1"/>
  <c r="G206" i="7"/>
  <c r="G203" i="14" s="1"/>
  <c r="F206" i="7"/>
  <c r="F203" i="14" s="1"/>
  <c r="E206" i="7"/>
  <c r="E203" i="14" s="1"/>
  <c r="D206" i="7"/>
  <c r="D203" i="14" s="1"/>
  <c r="C206" i="7"/>
  <c r="C203" i="14" s="1"/>
  <c r="A206" i="7"/>
  <c r="A203" i="14" s="1"/>
  <c r="Q205" i="7"/>
  <c r="Q202" i="14" s="1"/>
  <c r="P205" i="7"/>
  <c r="P202" i="14" s="1"/>
  <c r="O205" i="7"/>
  <c r="O202" i="14" s="1"/>
  <c r="N205" i="7"/>
  <c r="N202" i="14" s="1"/>
  <c r="M205" i="7"/>
  <c r="M202" i="14" s="1"/>
  <c r="L205" i="7"/>
  <c r="L202" i="14" s="1"/>
  <c r="K205" i="7"/>
  <c r="K202" i="14" s="1"/>
  <c r="J205" i="7"/>
  <c r="J202" i="14" s="1"/>
  <c r="I205" i="7"/>
  <c r="I202" i="14" s="1"/>
  <c r="H205" i="7"/>
  <c r="H202" i="14" s="1"/>
  <c r="G205" i="7"/>
  <c r="G202" i="14" s="1"/>
  <c r="F205" i="7"/>
  <c r="F202" i="14" s="1"/>
  <c r="E205" i="7"/>
  <c r="E202" i="14" s="1"/>
  <c r="D205" i="7"/>
  <c r="D202" i="14" s="1"/>
  <c r="C205" i="7"/>
  <c r="C202" i="14" s="1"/>
  <c r="A205" i="7"/>
  <c r="A202" i="14" s="1"/>
  <c r="O204" i="7"/>
  <c r="O201" i="14" s="1"/>
  <c r="N204" i="7"/>
  <c r="N201" i="14" s="1"/>
  <c r="M204" i="7"/>
  <c r="M201" i="14" s="1"/>
  <c r="L204" i="7"/>
  <c r="L201" i="14" s="1"/>
  <c r="K204" i="7"/>
  <c r="K201" i="14" s="1"/>
  <c r="J204" i="7"/>
  <c r="J201" i="14" s="1"/>
  <c r="I204" i="7"/>
  <c r="I201" i="14" s="1"/>
  <c r="H204" i="7"/>
  <c r="H201" i="14" s="1"/>
  <c r="G204" i="7"/>
  <c r="G201" i="14" s="1"/>
  <c r="F204" i="7"/>
  <c r="F201" i="14" s="1"/>
  <c r="E204" i="7"/>
  <c r="E201" i="14" s="1"/>
  <c r="D204" i="7"/>
  <c r="D201" i="14" s="1"/>
  <c r="C204" i="7"/>
  <c r="C201" i="14" s="1"/>
  <c r="A204" i="7"/>
  <c r="A201" i="14" s="1"/>
  <c r="Q203" i="7"/>
  <c r="Q200" i="14" s="1"/>
  <c r="P203" i="7"/>
  <c r="P200" i="14" s="1"/>
  <c r="O203" i="7"/>
  <c r="O200" i="14" s="1"/>
  <c r="N203" i="7"/>
  <c r="N200" i="14" s="1"/>
  <c r="M203" i="7"/>
  <c r="M200" i="14" s="1"/>
  <c r="L203" i="7"/>
  <c r="L200" i="14" s="1"/>
  <c r="K203" i="7"/>
  <c r="K200" i="14" s="1"/>
  <c r="J203" i="7"/>
  <c r="J200" i="14" s="1"/>
  <c r="I203" i="7"/>
  <c r="I200" i="14" s="1"/>
  <c r="H203" i="7"/>
  <c r="H200" i="14" s="1"/>
  <c r="G203" i="7"/>
  <c r="G200" i="14" s="1"/>
  <c r="F203" i="7"/>
  <c r="F200" i="14" s="1"/>
  <c r="E203" i="7"/>
  <c r="E200" i="14" s="1"/>
  <c r="D203" i="7"/>
  <c r="D200" i="14" s="1"/>
  <c r="C203" i="7"/>
  <c r="C200" i="14" s="1"/>
  <c r="A203" i="7"/>
  <c r="A200" i="14" s="1"/>
  <c r="O202" i="7"/>
  <c r="O199" i="14" s="1"/>
  <c r="N202" i="7"/>
  <c r="N199" i="14" s="1"/>
  <c r="M202" i="7"/>
  <c r="M199" i="14" s="1"/>
  <c r="L202" i="7"/>
  <c r="L199" i="14" s="1"/>
  <c r="K202" i="7"/>
  <c r="K199" i="14" s="1"/>
  <c r="J202" i="7"/>
  <c r="J199" i="14" s="1"/>
  <c r="I202" i="7"/>
  <c r="I199" i="14" s="1"/>
  <c r="H202" i="7"/>
  <c r="H199" i="14" s="1"/>
  <c r="G202" i="7"/>
  <c r="G199" i="14" s="1"/>
  <c r="F202" i="7"/>
  <c r="F199" i="14" s="1"/>
  <c r="E202" i="7"/>
  <c r="E199" i="14" s="1"/>
  <c r="D202" i="7"/>
  <c r="D199" i="14" s="1"/>
  <c r="C202" i="7"/>
  <c r="C199" i="14" s="1"/>
  <c r="A202" i="7"/>
  <c r="A199" i="14" s="1"/>
  <c r="Q201" i="7"/>
  <c r="Q198" i="14" s="1"/>
  <c r="P201" i="7"/>
  <c r="P198" i="14" s="1"/>
  <c r="O201" i="7"/>
  <c r="O198" i="14" s="1"/>
  <c r="N201" i="7"/>
  <c r="N198" i="14" s="1"/>
  <c r="M201" i="7"/>
  <c r="M198" i="14" s="1"/>
  <c r="L201" i="7"/>
  <c r="L198" i="14" s="1"/>
  <c r="K201" i="7"/>
  <c r="K198" i="14" s="1"/>
  <c r="J201" i="7"/>
  <c r="J198" i="14" s="1"/>
  <c r="I201" i="7"/>
  <c r="I198" i="14" s="1"/>
  <c r="H201" i="7"/>
  <c r="H198" i="14" s="1"/>
  <c r="G201" i="7"/>
  <c r="G198" i="14" s="1"/>
  <c r="F201" i="7"/>
  <c r="F198" i="14" s="1"/>
  <c r="E201" i="7"/>
  <c r="E198" i="14" s="1"/>
  <c r="D201" i="7"/>
  <c r="D198" i="14" s="1"/>
  <c r="C201" i="7"/>
  <c r="C198" i="14" s="1"/>
  <c r="A201" i="7"/>
  <c r="A198" i="14" s="1"/>
  <c r="O200" i="7"/>
  <c r="O197" i="14" s="1"/>
  <c r="N200" i="7"/>
  <c r="N197" i="14" s="1"/>
  <c r="M200" i="7"/>
  <c r="M197" i="14" s="1"/>
  <c r="L200" i="7"/>
  <c r="L197" i="14" s="1"/>
  <c r="K200" i="7"/>
  <c r="K197" i="14" s="1"/>
  <c r="J200" i="7"/>
  <c r="J197" i="14" s="1"/>
  <c r="I200" i="7"/>
  <c r="I197" i="14" s="1"/>
  <c r="H200" i="7"/>
  <c r="H197" i="14" s="1"/>
  <c r="G200" i="7"/>
  <c r="G197" i="14" s="1"/>
  <c r="F200" i="7"/>
  <c r="F197" i="14" s="1"/>
  <c r="E200" i="7"/>
  <c r="E197" i="14" s="1"/>
  <c r="D200" i="7"/>
  <c r="D197" i="14" s="1"/>
  <c r="C200" i="7"/>
  <c r="C197" i="14" s="1"/>
  <c r="A200" i="7"/>
  <c r="A197" i="14" s="1"/>
  <c r="Q199" i="7"/>
  <c r="Q196" i="14" s="1"/>
  <c r="P199" i="7"/>
  <c r="P196" i="14" s="1"/>
  <c r="O199" i="7"/>
  <c r="O196" i="14" s="1"/>
  <c r="N199" i="7"/>
  <c r="N196" i="14" s="1"/>
  <c r="M199" i="7"/>
  <c r="M196" i="14" s="1"/>
  <c r="L199" i="7"/>
  <c r="L196" i="14" s="1"/>
  <c r="K199" i="7"/>
  <c r="K196" i="14" s="1"/>
  <c r="J199" i="7"/>
  <c r="J196" i="14" s="1"/>
  <c r="I199" i="7"/>
  <c r="I196" i="14" s="1"/>
  <c r="H199" i="7"/>
  <c r="H196" i="14" s="1"/>
  <c r="G199" i="7"/>
  <c r="G196" i="14" s="1"/>
  <c r="F199" i="7"/>
  <c r="F196" i="14" s="1"/>
  <c r="E199" i="7"/>
  <c r="E196" i="14" s="1"/>
  <c r="D199" i="7"/>
  <c r="D196" i="14" s="1"/>
  <c r="C199" i="7"/>
  <c r="C196" i="14" s="1"/>
  <c r="A199" i="7"/>
  <c r="A196" i="14" s="1"/>
  <c r="O198" i="7"/>
  <c r="O195" i="14" s="1"/>
  <c r="N198" i="7"/>
  <c r="N195" i="14" s="1"/>
  <c r="M198" i="7"/>
  <c r="M195" i="14" s="1"/>
  <c r="L198" i="7"/>
  <c r="L195" i="14" s="1"/>
  <c r="K198" i="7"/>
  <c r="K195" i="14" s="1"/>
  <c r="J198" i="7"/>
  <c r="J195" i="14" s="1"/>
  <c r="I198" i="7"/>
  <c r="I195" i="14" s="1"/>
  <c r="H198" i="7"/>
  <c r="H195" i="14" s="1"/>
  <c r="G198" i="7"/>
  <c r="G195" i="14" s="1"/>
  <c r="F198" i="7"/>
  <c r="F195" i="14" s="1"/>
  <c r="E198" i="7"/>
  <c r="E195" i="14" s="1"/>
  <c r="D198" i="7"/>
  <c r="D195" i="14" s="1"/>
  <c r="C198" i="7"/>
  <c r="C195" i="14" s="1"/>
  <c r="A198" i="7"/>
  <c r="A195" i="14" s="1"/>
  <c r="Q197" i="7"/>
  <c r="Q194" i="14" s="1"/>
  <c r="P197" i="7"/>
  <c r="P194" i="14" s="1"/>
  <c r="O197" i="7"/>
  <c r="O194" i="14" s="1"/>
  <c r="N197" i="7"/>
  <c r="N194" i="14" s="1"/>
  <c r="M197" i="7"/>
  <c r="M194" i="14" s="1"/>
  <c r="L197" i="7"/>
  <c r="L194" i="14" s="1"/>
  <c r="K197" i="7"/>
  <c r="K194" i="14" s="1"/>
  <c r="J197" i="7"/>
  <c r="J194" i="14" s="1"/>
  <c r="I197" i="7"/>
  <c r="I194" i="14" s="1"/>
  <c r="H197" i="7"/>
  <c r="H194" i="14" s="1"/>
  <c r="G197" i="7"/>
  <c r="G194" i="14" s="1"/>
  <c r="F197" i="7"/>
  <c r="F194" i="14" s="1"/>
  <c r="E197" i="7"/>
  <c r="E194" i="14" s="1"/>
  <c r="D197" i="7"/>
  <c r="D194" i="14" s="1"/>
  <c r="C197" i="7"/>
  <c r="C194" i="14" s="1"/>
  <c r="A197" i="7"/>
  <c r="A194" i="14" s="1"/>
  <c r="O196" i="7"/>
  <c r="O193" i="14" s="1"/>
  <c r="N196" i="7"/>
  <c r="N193" i="14" s="1"/>
  <c r="M196" i="7"/>
  <c r="M193" i="14" s="1"/>
  <c r="L196" i="7"/>
  <c r="L193" i="14" s="1"/>
  <c r="K196" i="7"/>
  <c r="K193" i="14" s="1"/>
  <c r="J196" i="7"/>
  <c r="J193" i="14" s="1"/>
  <c r="I196" i="7"/>
  <c r="I193" i="14" s="1"/>
  <c r="H196" i="7"/>
  <c r="H193" i="14" s="1"/>
  <c r="G196" i="7"/>
  <c r="G193" i="14" s="1"/>
  <c r="F196" i="7"/>
  <c r="F193" i="14" s="1"/>
  <c r="E196" i="7"/>
  <c r="E193" i="14" s="1"/>
  <c r="D196" i="7"/>
  <c r="D193" i="14" s="1"/>
  <c r="C196" i="7"/>
  <c r="C193" i="14" s="1"/>
  <c r="A196" i="7"/>
  <c r="A193" i="14" s="1"/>
  <c r="Q195" i="7"/>
  <c r="Q192" i="14" s="1"/>
  <c r="P195" i="7"/>
  <c r="P192" i="14" s="1"/>
  <c r="O195" i="7"/>
  <c r="O192" i="14" s="1"/>
  <c r="N195" i="7"/>
  <c r="N192" i="14" s="1"/>
  <c r="M195" i="7"/>
  <c r="M192" i="14" s="1"/>
  <c r="L195" i="7"/>
  <c r="L192" i="14" s="1"/>
  <c r="K195" i="7"/>
  <c r="K192" i="14" s="1"/>
  <c r="J195" i="7"/>
  <c r="J192" i="14" s="1"/>
  <c r="I195" i="7"/>
  <c r="I192" i="14" s="1"/>
  <c r="H195" i="7"/>
  <c r="H192" i="14" s="1"/>
  <c r="G195" i="7"/>
  <c r="G192" i="14" s="1"/>
  <c r="F195" i="7"/>
  <c r="F192" i="14" s="1"/>
  <c r="E195" i="7"/>
  <c r="E192" i="14" s="1"/>
  <c r="D195" i="7"/>
  <c r="D192" i="14" s="1"/>
  <c r="C195" i="7"/>
  <c r="C192" i="14" s="1"/>
  <c r="A195" i="7"/>
  <c r="A192" i="14" s="1"/>
  <c r="O194" i="7"/>
  <c r="O191" i="14" s="1"/>
  <c r="N194" i="7"/>
  <c r="N191" i="14" s="1"/>
  <c r="M194" i="7"/>
  <c r="M191" i="14" s="1"/>
  <c r="L194" i="7"/>
  <c r="L191" i="14" s="1"/>
  <c r="K194" i="7"/>
  <c r="K191" i="14" s="1"/>
  <c r="J194" i="7"/>
  <c r="J191" i="14" s="1"/>
  <c r="I194" i="7"/>
  <c r="I191" i="14" s="1"/>
  <c r="H194" i="7"/>
  <c r="H191" i="14" s="1"/>
  <c r="G194" i="7"/>
  <c r="G191" i="14" s="1"/>
  <c r="F194" i="7"/>
  <c r="F191" i="14" s="1"/>
  <c r="E194" i="7"/>
  <c r="E191" i="14" s="1"/>
  <c r="D194" i="7"/>
  <c r="D191" i="14" s="1"/>
  <c r="C194" i="7"/>
  <c r="C191" i="14" s="1"/>
  <c r="A194" i="7"/>
  <c r="A191" i="14" s="1"/>
  <c r="Q193" i="7"/>
  <c r="Q190" i="14" s="1"/>
  <c r="P193" i="7"/>
  <c r="P190" i="14" s="1"/>
  <c r="O193" i="7"/>
  <c r="O190" i="14" s="1"/>
  <c r="N193" i="7"/>
  <c r="N190" i="14" s="1"/>
  <c r="M193" i="7"/>
  <c r="M190" i="14" s="1"/>
  <c r="L193" i="7"/>
  <c r="L190" i="14" s="1"/>
  <c r="K193" i="7"/>
  <c r="K190" i="14" s="1"/>
  <c r="J193" i="7"/>
  <c r="J190" i="14" s="1"/>
  <c r="I193" i="7"/>
  <c r="I190" i="14" s="1"/>
  <c r="H193" i="7"/>
  <c r="H190" i="14" s="1"/>
  <c r="G193" i="7"/>
  <c r="G190" i="14" s="1"/>
  <c r="F193" i="7"/>
  <c r="F190" i="14" s="1"/>
  <c r="E193" i="7"/>
  <c r="E190" i="14" s="1"/>
  <c r="D193" i="7"/>
  <c r="D190" i="14" s="1"/>
  <c r="C193" i="7"/>
  <c r="C190" i="14" s="1"/>
  <c r="A193" i="7"/>
  <c r="A190" i="14" s="1"/>
  <c r="O192" i="7"/>
  <c r="O189" i="14" s="1"/>
  <c r="N192" i="7"/>
  <c r="N189" i="14" s="1"/>
  <c r="M192" i="7"/>
  <c r="M189" i="14" s="1"/>
  <c r="L192" i="7"/>
  <c r="L189" i="14" s="1"/>
  <c r="K192" i="7"/>
  <c r="K189" i="14" s="1"/>
  <c r="J192" i="7"/>
  <c r="J189" i="14" s="1"/>
  <c r="I192" i="7"/>
  <c r="I189" i="14" s="1"/>
  <c r="H192" i="7"/>
  <c r="H189" i="14" s="1"/>
  <c r="G192" i="7"/>
  <c r="G189" i="14" s="1"/>
  <c r="F192" i="7"/>
  <c r="F189" i="14" s="1"/>
  <c r="E192" i="7"/>
  <c r="E189" i="14" s="1"/>
  <c r="D192" i="7"/>
  <c r="D189" i="14" s="1"/>
  <c r="C192" i="7"/>
  <c r="C189" i="14" s="1"/>
  <c r="A192" i="7"/>
  <c r="A189" i="14" s="1"/>
  <c r="Q191" i="7"/>
  <c r="Q188" i="14" s="1"/>
  <c r="P191" i="7"/>
  <c r="P188" i="14" s="1"/>
  <c r="O191" i="7"/>
  <c r="O188" i="14" s="1"/>
  <c r="N191" i="7"/>
  <c r="N188" i="14" s="1"/>
  <c r="M191" i="7"/>
  <c r="M188" i="14" s="1"/>
  <c r="L191" i="7"/>
  <c r="L188" i="14" s="1"/>
  <c r="K191" i="7"/>
  <c r="K188" i="14" s="1"/>
  <c r="J191" i="7"/>
  <c r="J188" i="14" s="1"/>
  <c r="I191" i="7"/>
  <c r="I188" i="14" s="1"/>
  <c r="H191" i="7"/>
  <c r="H188" i="14" s="1"/>
  <c r="G191" i="7"/>
  <c r="G188" i="14" s="1"/>
  <c r="F191" i="7"/>
  <c r="F188" i="14" s="1"/>
  <c r="E191" i="7"/>
  <c r="E188" i="14" s="1"/>
  <c r="D191" i="7"/>
  <c r="D188" i="14" s="1"/>
  <c r="C191" i="7"/>
  <c r="C188" i="14" s="1"/>
  <c r="A191" i="7"/>
  <c r="A188" i="14" s="1"/>
  <c r="O190" i="7"/>
  <c r="O187" i="14" s="1"/>
  <c r="N190" i="7"/>
  <c r="N187" i="14" s="1"/>
  <c r="M190" i="7"/>
  <c r="M187" i="14" s="1"/>
  <c r="L190" i="7"/>
  <c r="L187" i="14" s="1"/>
  <c r="K190" i="7"/>
  <c r="K187" i="14" s="1"/>
  <c r="J190" i="7"/>
  <c r="J187" i="14" s="1"/>
  <c r="I190" i="7"/>
  <c r="I187" i="14" s="1"/>
  <c r="H190" i="7"/>
  <c r="H187" i="14" s="1"/>
  <c r="G190" i="7"/>
  <c r="G187" i="14" s="1"/>
  <c r="F190" i="7"/>
  <c r="F187" i="14" s="1"/>
  <c r="E190" i="7"/>
  <c r="E187" i="14" s="1"/>
  <c r="D190" i="7"/>
  <c r="D187" i="14" s="1"/>
  <c r="C190" i="7"/>
  <c r="C187" i="14" s="1"/>
  <c r="A190" i="7"/>
  <c r="A187" i="14" s="1"/>
  <c r="Q189" i="7"/>
  <c r="Q186" i="14" s="1"/>
  <c r="P189" i="7"/>
  <c r="P186" i="14" s="1"/>
  <c r="O189" i="7"/>
  <c r="O186" i="14" s="1"/>
  <c r="N189" i="7"/>
  <c r="N186" i="14" s="1"/>
  <c r="M189" i="7"/>
  <c r="M186" i="14" s="1"/>
  <c r="L189" i="7"/>
  <c r="L186" i="14" s="1"/>
  <c r="K189" i="7"/>
  <c r="K186" i="14" s="1"/>
  <c r="J189" i="7"/>
  <c r="J186" i="14" s="1"/>
  <c r="I189" i="7"/>
  <c r="I186" i="14" s="1"/>
  <c r="H189" i="7"/>
  <c r="H186" i="14" s="1"/>
  <c r="G189" i="7"/>
  <c r="G186" i="14" s="1"/>
  <c r="F189" i="7"/>
  <c r="F186" i="14" s="1"/>
  <c r="E189" i="7"/>
  <c r="E186" i="14" s="1"/>
  <c r="D189" i="7"/>
  <c r="D186" i="14" s="1"/>
  <c r="C189" i="7"/>
  <c r="C186" i="14" s="1"/>
  <c r="A189" i="7"/>
  <c r="A186" i="14" s="1"/>
  <c r="O188" i="7"/>
  <c r="O185" i="14" s="1"/>
  <c r="N188" i="7"/>
  <c r="N185" i="14" s="1"/>
  <c r="M188" i="7"/>
  <c r="M185" i="14" s="1"/>
  <c r="L188" i="7"/>
  <c r="L185" i="14" s="1"/>
  <c r="K188" i="7"/>
  <c r="K185" i="14" s="1"/>
  <c r="J188" i="7"/>
  <c r="J185" i="14" s="1"/>
  <c r="I188" i="7"/>
  <c r="I185" i="14" s="1"/>
  <c r="H188" i="7"/>
  <c r="H185" i="14" s="1"/>
  <c r="G188" i="7"/>
  <c r="G185" i="14" s="1"/>
  <c r="F188" i="7"/>
  <c r="F185" i="14" s="1"/>
  <c r="E188" i="7"/>
  <c r="E185" i="14" s="1"/>
  <c r="D188" i="7"/>
  <c r="D185" i="14" s="1"/>
  <c r="C188" i="7"/>
  <c r="C185" i="14" s="1"/>
  <c r="A188" i="7"/>
  <c r="A185" i="14" s="1"/>
  <c r="Q187" i="7"/>
  <c r="Q184" i="14" s="1"/>
  <c r="P187" i="7"/>
  <c r="P184" i="14" s="1"/>
  <c r="O187" i="7"/>
  <c r="O184" i="14" s="1"/>
  <c r="N187" i="7"/>
  <c r="N184" i="14" s="1"/>
  <c r="M187" i="7"/>
  <c r="M184" i="14" s="1"/>
  <c r="L187" i="7"/>
  <c r="L184" i="14" s="1"/>
  <c r="K187" i="7"/>
  <c r="K184" i="14" s="1"/>
  <c r="J187" i="7"/>
  <c r="J184" i="14" s="1"/>
  <c r="I187" i="7"/>
  <c r="I184" i="14" s="1"/>
  <c r="H187" i="7"/>
  <c r="H184" i="14" s="1"/>
  <c r="G187" i="7"/>
  <c r="G184" i="14" s="1"/>
  <c r="F187" i="7"/>
  <c r="F184" i="14" s="1"/>
  <c r="E187" i="7"/>
  <c r="E184" i="14" s="1"/>
  <c r="D187" i="7"/>
  <c r="D184" i="14" s="1"/>
  <c r="C187" i="7"/>
  <c r="C184" i="14" s="1"/>
  <c r="A187" i="7"/>
  <c r="A184" i="14" s="1"/>
  <c r="Q186" i="7"/>
  <c r="Q183" i="14" s="1"/>
  <c r="P186" i="7"/>
  <c r="P183" i="14" s="1"/>
  <c r="O186" i="7"/>
  <c r="O183" i="14" s="1"/>
  <c r="N186" i="7"/>
  <c r="N183" i="14" s="1"/>
  <c r="M186" i="7"/>
  <c r="M183" i="14" s="1"/>
  <c r="L186" i="7"/>
  <c r="L183" i="14" s="1"/>
  <c r="K186" i="7"/>
  <c r="K183" i="14" s="1"/>
  <c r="J186" i="7"/>
  <c r="J183" i="14" s="1"/>
  <c r="I186" i="7"/>
  <c r="I183" i="14" s="1"/>
  <c r="H186" i="7"/>
  <c r="H183" i="14" s="1"/>
  <c r="G186" i="7"/>
  <c r="G183" i="14" s="1"/>
  <c r="F186" i="7"/>
  <c r="F183" i="14" s="1"/>
  <c r="E186" i="7"/>
  <c r="E183" i="14" s="1"/>
  <c r="D186" i="7"/>
  <c r="D183" i="14" s="1"/>
  <c r="C186" i="7"/>
  <c r="C183" i="14" s="1"/>
  <c r="A186" i="7"/>
  <c r="A183" i="14" s="1"/>
  <c r="Q185" i="7"/>
  <c r="Q182" i="14" s="1"/>
  <c r="P185" i="7"/>
  <c r="P182" i="14" s="1"/>
  <c r="O185" i="7"/>
  <c r="O182" i="14" s="1"/>
  <c r="N185" i="7"/>
  <c r="N182" i="14" s="1"/>
  <c r="M185" i="7"/>
  <c r="M182" i="14" s="1"/>
  <c r="L185" i="7"/>
  <c r="L182" i="14" s="1"/>
  <c r="K185" i="7"/>
  <c r="K182" i="14" s="1"/>
  <c r="J185" i="7"/>
  <c r="J182" i="14" s="1"/>
  <c r="I185" i="7"/>
  <c r="I182" i="14" s="1"/>
  <c r="H185" i="7"/>
  <c r="H182" i="14" s="1"/>
  <c r="G185" i="7"/>
  <c r="G182" i="14" s="1"/>
  <c r="F185" i="7"/>
  <c r="F182" i="14" s="1"/>
  <c r="E185" i="7"/>
  <c r="E182" i="14" s="1"/>
  <c r="D185" i="7"/>
  <c r="D182" i="14" s="1"/>
  <c r="C185" i="7"/>
  <c r="C182" i="14" s="1"/>
  <c r="A185" i="7"/>
  <c r="A182" i="14" s="1"/>
  <c r="Q184" i="7"/>
  <c r="Q181" i="14" s="1"/>
  <c r="P184" i="7"/>
  <c r="P181" i="14" s="1"/>
  <c r="O184" i="7"/>
  <c r="O181" i="14" s="1"/>
  <c r="N184" i="7"/>
  <c r="N181" i="14" s="1"/>
  <c r="M184" i="7"/>
  <c r="M181" i="14" s="1"/>
  <c r="L184" i="7"/>
  <c r="L181" i="14" s="1"/>
  <c r="K184" i="7"/>
  <c r="K181" i="14" s="1"/>
  <c r="J184" i="7"/>
  <c r="J181" i="14" s="1"/>
  <c r="I184" i="7"/>
  <c r="I181" i="14" s="1"/>
  <c r="H184" i="7"/>
  <c r="H181" i="14" s="1"/>
  <c r="G184" i="7"/>
  <c r="G181" i="14" s="1"/>
  <c r="F184" i="7"/>
  <c r="F181" i="14" s="1"/>
  <c r="E184" i="7"/>
  <c r="E181" i="14" s="1"/>
  <c r="D184" i="7"/>
  <c r="D181" i="14" s="1"/>
  <c r="C184" i="7"/>
  <c r="C181" i="14" s="1"/>
  <c r="A184" i="7"/>
  <c r="A181" i="14" s="1"/>
  <c r="Q183" i="7"/>
  <c r="Q180" i="14" s="1"/>
  <c r="P183" i="7"/>
  <c r="P180" i="14" s="1"/>
  <c r="O183" i="7"/>
  <c r="O180" i="14" s="1"/>
  <c r="N183" i="7"/>
  <c r="N180" i="14" s="1"/>
  <c r="M183" i="7"/>
  <c r="M180" i="14" s="1"/>
  <c r="L183" i="7"/>
  <c r="L180" i="14" s="1"/>
  <c r="K183" i="7"/>
  <c r="K180" i="14" s="1"/>
  <c r="J183" i="7"/>
  <c r="J180" i="14" s="1"/>
  <c r="I183" i="7"/>
  <c r="I180" i="14" s="1"/>
  <c r="H183" i="7"/>
  <c r="H180" i="14" s="1"/>
  <c r="G183" i="7"/>
  <c r="G180" i="14" s="1"/>
  <c r="F183" i="7"/>
  <c r="F180" i="14" s="1"/>
  <c r="E183" i="7"/>
  <c r="E180" i="14" s="1"/>
  <c r="D183" i="7"/>
  <c r="D180" i="14" s="1"/>
  <c r="C183" i="7"/>
  <c r="C180" i="14" s="1"/>
  <c r="A183" i="7"/>
  <c r="A180" i="14" s="1"/>
  <c r="Q182" i="7"/>
  <c r="Q179" i="14" s="1"/>
  <c r="P182" i="7"/>
  <c r="P179" i="14" s="1"/>
  <c r="O182" i="7"/>
  <c r="O179" i="14" s="1"/>
  <c r="N182" i="7"/>
  <c r="N179" i="14" s="1"/>
  <c r="M182" i="7"/>
  <c r="M179" i="14" s="1"/>
  <c r="L182" i="7"/>
  <c r="L179" i="14" s="1"/>
  <c r="K182" i="7"/>
  <c r="K179" i="14" s="1"/>
  <c r="J182" i="7"/>
  <c r="J179" i="14" s="1"/>
  <c r="I182" i="7"/>
  <c r="I179" i="14" s="1"/>
  <c r="H182" i="7"/>
  <c r="H179" i="14" s="1"/>
  <c r="G182" i="7"/>
  <c r="G179" i="14" s="1"/>
  <c r="F182" i="7"/>
  <c r="F179" i="14" s="1"/>
  <c r="E182" i="7"/>
  <c r="E179" i="14" s="1"/>
  <c r="D182" i="7"/>
  <c r="D179" i="14" s="1"/>
  <c r="C182" i="7"/>
  <c r="C179" i="14" s="1"/>
  <c r="A182" i="7"/>
  <c r="A179" i="14" s="1"/>
  <c r="Q181" i="7"/>
  <c r="Q178" i="14" s="1"/>
  <c r="P181" i="7"/>
  <c r="P178" i="14" s="1"/>
  <c r="O181" i="7"/>
  <c r="O178" i="14" s="1"/>
  <c r="N181" i="7"/>
  <c r="N178" i="14" s="1"/>
  <c r="M181" i="7"/>
  <c r="M178" i="14" s="1"/>
  <c r="L181" i="7"/>
  <c r="L178" i="14" s="1"/>
  <c r="K181" i="7"/>
  <c r="K178" i="14" s="1"/>
  <c r="J181" i="7"/>
  <c r="J178" i="14" s="1"/>
  <c r="I181" i="7"/>
  <c r="I178" i="14" s="1"/>
  <c r="H181" i="7"/>
  <c r="H178" i="14" s="1"/>
  <c r="G181" i="7"/>
  <c r="G178" i="14" s="1"/>
  <c r="F181" i="7"/>
  <c r="F178" i="14" s="1"/>
  <c r="E181" i="7"/>
  <c r="E178" i="14" s="1"/>
  <c r="D181" i="7"/>
  <c r="D178" i="14" s="1"/>
  <c r="C181" i="7"/>
  <c r="C178" i="14" s="1"/>
  <c r="A181" i="7"/>
  <c r="A178" i="14" s="1"/>
  <c r="O180" i="7"/>
  <c r="O177" i="14" s="1"/>
  <c r="N180" i="7"/>
  <c r="N177" i="14" s="1"/>
  <c r="M180" i="7"/>
  <c r="M177" i="14" s="1"/>
  <c r="L180" i="7"/>
  <c r="L177" i="14" s="1"/>
  <c r="K180" i="7"/>
  <c r="K177" i="14" s="1"/>
  <c r="J180" i="7"/>
  <c r="J177" i="14" s="1"/>
  <c r="I180" i="7"/>
  <c r="I177" i="14" s="1"/>
  <c r="H180" i="7"/>
  <c r="H177" i="14" s="1"/>
  <c r="G180" i="7"/>
  <c r="G177" i="14" s="1"/>
  <c r="F180" i="7"/>
  <c r="F177" i="14" s="1"/>
  <c r="E180" i="7"/>
  <c r="E177" i="14" s="1"/>
  <c r="D180" i="7"/>
  <c r="D177" i="14" s="1"/>
  <c r="C180" i="7"/>
  <c r="C177" i="14" s="1"/>
  <c r="A180" i="7"/>
  <c r="A177" i="14" s="1"/>
  <c r="Q179" i="7"/>
  <c r="Q176" i="14" s="1"/>
  <c r="P179" i="7"/>
  <c r="P176" i="14" s="1"/>
  <c r="O179" i="7"/>
  <c r="O176" i="14" s="1"/>
  <c r="N179" i="7"/>
  <c r="N176" i="14" s="1"/>
  <c r="M179" i="7"/>
  <c r="M176" i="14" s="1"/>
  <c r="L179" i="7"/>
  <c r="L176" i="14" s="1"/>
  <c r="K179" i="7"/>
  <c r="K176" i="14" s="1"/>
  <c r="J179" i="7"/>
  <c r="J176" i="14" s="1"/>
  <c r="I179" i="7"/>
  <c r="I176" i="14" s="1"/>
  <c r="H179" i="7"/>
  <c r="H176" i="14" s="1"/>
  <c r="G179" i="7"/>
  <c r="G176" i="14" s="1"/>
  <c r="F179" i="7"/>
  <c r="F176" i="14" s="1"/>
  <c r="E179" i="7"/>
  <c r="E176" i="14" s="1"/>
  <c r="D179" i="7"/>
  <c r="D176" i="14" s="1"/>
  <c r="C179" i="7"/>
  <c r="C176" i="14" s="1"/>
  <c r="A179" i="7"/>
  <c r="A176" i="14" s="1"/>
  <c r="Q178" i="7"/>
  <c r="Q175" i="14" s="1"/>
  <c r="P178" i="7"/>
  <c r="P175" i="14" s="1"/>
  <c r="O178" i="7"/>
  <c r="O175" i="14" s="1"/>
  <c r="N178" i="7"/>
  <c r="N175" i="14" s="1"/>
  <c r="M178" i="7"/>
  <c r="M175" i="14" s="1"/>
  <c r="L178" i="7"/>
  <c r="L175" i="14" s="1"/>
  <c r="K178" i="7"/>
  <c r="K175" i="14" s="1"/>
  <c r="J178" i="7"/>
  <c r="J175" i="14" s="1"/>
  <c r="I178" i="7"/>
  <c r="I175" i="14" s="1"/>
  <c r="H178" i="7"/>
  <c r="H175" i="14" s="1"/>
  <c r="G178" i="7"/>
  <c r="G175" i="14" s="1"/>
  <c r="F178" i="7"/>
  <c r="F175" i="14" s="1"/>
  <c r="E178" i="7"/>
  <c r="E175" i="14" s="1"/>
  <c r="D178" i="7"/>
  <c r="D175" i="14" s="1"/>
  <c r="C178" i="7"/>
  <c r="C175" i="14" s="1"/>
  <c r="A178" i="7"/>
  <c r="A175" i="14" s="1"/>
  <c r="O177" i="7"/>
  <c r="O174" i="14" s="1"/>
  <c r="N177" i="7"/>
  <c r="N174" i="14" s="1"/>
  <c r="M177" i="7"/>
  <c r="M174" i="14" s="1"/>
  <c r="L177" i="7"/>
  <c r="L174" i="14" s="1"/>
  <c r="K177" i="7"/>
  <c r="K174" i="14" s="1"/>
  <c r="J177" i="7"/>
  <c r="J174" i="14" s="1"/>
  <c r="I177" i="7"/>
  <c r="I174" i="14" s="1"/>
  <c r="H177" i="7"/>
  <c r="H174" i="14" s="1"/>
  <c r="G177" i="7"/>
  <c r="G174" i="14" s="1"/>
  <c r="F177" i="7"/>
  <c r="F174" i="14" s="1"/>
  <c r="E177" i="7"/>
  <c r="E174" i="14" s="1"/>
  <c r="D177" i="7"/>
  <c r="D174" i="14" s="1"/>
  <c r="C177" i="7"/>
  <c r="C174" i="14" s="1"/>
  <c r="A177" i="7"/>
  <c r="A174" i="14" s="1"/>
  <c r="Q176" i="7"/>
  <c r="Q173" i="14" s="1"/>
  <c r="P176" i="7"/>
  <c r="P173" i="14" s="1"/>
  <c r="O176" i="7"/>
  <c r="O173" i="14" s="1"/>
  <c r="N176" i="7"/>
  <c r="N173" i="14" s="1"/>
  <c r="M176" i="7"/>
  <c r="M173" i="14" s="1"/>
  <c r="L176" i="7"/>
  <c r="L173" i="14" s="1"/>
  <c r="K176" i="7"/>
  <c r="K173" i="14" s="1"/>
  <c r="J176" i="7"/>
  <c r="J173" i="14" s="1"/>
  <c r="I176" i="7"/>
  <c r="I173" i="14" s="1"/>
  <c r="H176" i="7"/>
  <c r="H173" i="14" s="1"/>
  <c r="G176" i="7"/>
  <c r="G173" i="14" s="1"/>
  <c r="F176" i="7"/>
  <c r="F173" i="14" s="1"/>
  <c r="E176" i="7"/>
  <c r="E173" i="14" s="1"/>
  <c r="D176" i="7"/>
  <c r="D173" i="14" s="1"/>
  <c r="C176" i="7"/>
  <c r="C173" i="14" s="1"/>
  <c r="A176" i="7"/>
  <c r="A173" i="14" s="1"/>
  <c r="Q175" i="7"/>
  <c r="Q172" i="14" s="1"/>
  <c r="P175" i="7"/>
  <c r="P172" i="14" s="1"/>
  <c r="O175" i="7"/>
  <c r="O172" i="14" s="1"/>
  <c r="N175" i="7"/>
  <c r="N172" i="14" s="1"/>
  <c r="M175" i="7"/>
  <c r="M172" i="14" s="1"/>
  <c r="L175" i="7"/>
  <c r="L172" i="14" s="1"/>
  <c r="K175" i="7"/>
  <c r="K172" i="14" s="1"/>
  <c r="J175" i="7"/>
  <c r="J172" i="14" s="1"/>
  <c r="I175" i="7"/>
  <c r="I172" i="14" s="1"/>
  <c r="H175" i="7"/>
  <c r="H172" i="14" s="1"/>
  <c r="G175" i="7"/>
  <c r="G172" i="14" s="1"/>
  <c r="F175" i="7"/>
  <c r="F172" i="14" s="1"/>
  <c r="E175" i="7"/>
  <c r="E172" i="14" s="1"/>
  <c r="D175" i="7"/>
  <c r="D172" i="14" s="1"/>
  <c r="C175" i="7"/>
  <c r="C172" i="14" s="1"/>
  <c r="A175" i="7"/>
  <c r="A172" i="14" s="1"/>
  <c r="Q174" i="7"/>
  <c r="Q171" i="14" s="1"/>
  <c r="P174" i="7"/>
  <c r="P171" i="14" s="1"/>
  <c r="O174" i="7"/>
  <c r="O171" i="14" s="1"/>
  <c r="N174" i="7"/>
  <c r="N171" i="14" s="1"/>
  <c r="M174" i="7"/>
  <c r="M171" i="14" s="1"/>
  <c r="L174" i="7"/>
  <c r="L171" i="14" s="1"/>
  <c r="K174" i="7"/>
  <c r="K171" i="14" s="1"/>
  <c r="J174" i="7"/>
  <c r="J171" i="14" s="1"/>
  <c r="I174" i="7"/>
  <c r="I171" i="14" s="1"/>
  <c r="H174" i="7"/>
  <c r="H171" i="14" s="1"/>
  <c r="G174" i="7"/>
  <c r="G171" i="14" s="1"/>
  <c r="F174" i="7"/>
  <c r="F171" i="14" s="1"/>
  <c r="E174" i="7"/>
  <c r="E171" i="14" s="1"/>
  <c r="D174" i="7"/>
  <c r="D171" i="14" s="1"/>
  <c r="C174" i="7"/>
  <c r="C171" i="14" s="1"/>
  <c r="A174" i="7"/>
  <c r="A171" i="14" s="1"/>
  <c r="Q173" i="7"/>
  <c r="Q170" i="14" s="1"/>
  <c r="P173" i="7"/>
  <c r="P170" i="14" s="1"/>
  <c r="O173" i="7"/>
  <c r="O170" i="14" s="1"/>
  <c r="N173" i="7"/>
  <c r="N170" i="14" s="1"/>
  <c r="M173" i="7"/>
  <c r="M170" i="14" s="1"/>
  <c r="L173" i="7"/>
  <c r="L170" i="14" s="1"/>
  <c r="K173" i="7"/>
  <c r="K170" i="14" s="1"/>
  <c r="J173" i="7"/>
  <c r="J170" i="14" s="1"/>
  <c r="I173" i="7"/>
  <c r="I170" i="14" s="1"/>
  <c r="H173" i="7"/>
  <c r="H170" i="14" s="1"/>
  <c r="G173" i="7"/>
  <c r="G170" i="14" s="1"/>
  <c r="F173" i="7"/>
  <c r="F170" i="14" s="1"/>
  <c r="E173" i="7"/>
  <c r="E170" i="14" s="1"/>
  <c r="D173" i="7"/>
  <c r="D170" i="14" s="1"/>
  <c r="C173" i="7"/>
  <c r="C170" i="14" s="1"/>
  <c r="A173" i="7"/>
  <c r="A170" i="14" s="1"/>
  <c r="Q172" i="7"/>
  <c r="Q169" i="14" s="1"/>
  <c r="P172" i="7"/>
  <c r="P169" i="14" s="1"/>
  <c r="O172" i="7"/>
  <c r="O169" i="14" s="1"/>
  <c r="N172" i="7"/>
  <c r="N169" i="14" s="1"/>
  <c r="M172" i="7"/>
  <c r="M169" i="14" s="1"/>
  <c r="L172" i="7"/>
  <c r="L169" i="14" s="1"/>
  <c r="K172" i="7"/>
  <c r="K169" i="14" s="1"/>
  <c r="J172" i="7"/>
  <c r="J169" i="14" s="1"/>
  <c r="I172" i="7"/>
  <c r="I169" i="14" s="1"/>
  <c r="H172" i="7"/>
  <c r="H169" i="14" s="1"/>
  <c r="G172" i="7"/>
  <c r="G169" i="14" s="1"/>
  <c r="F172" i="7"/>
  <c r="F169" i="14" s="1"/>
  <c r="E172" i="7"/>
  <c r="E169" i="14" s="1"/>
  <c r="D172" i="7"/>
  <c r="D169" i="14" s="1"/>
  <c r="C172" i="7"/>
  <c r="C169" i="14" s="1"/>
  <c r="A172" i="7"/>
  <c r="A169" i="14" s="1"/>
  <c r="Q171" i="7"/>
  <c r="Q168" i="14" s="1"/>
  <c r="P171" i="7"/>
  <c r="P168" i="14" s="1"/>
  <c r="O171" i="7"/>
  <c r="O168" i="14" s="1"/>
  <c r="N171" i="7"/>
  <c r="N168" i="14" s="1"/>
  <c r="M171" i="7"/>
  <c r="M168" i="14" s="1"/>
  <c r="L171" i="7"/>
  <c r="L168" i="14" s="1"/>
  <c r="K171" i="7"/>
  <c r="K168" i="14" s="1"/>
  <c r="J171" i="7"/>
  <c r="J168" i="14" s="1"/>
  <c r="I171" i="7"/>
  <c r="I168" i="14" s="1"/>
  <c r="H171" i="7"/>
  <c r="H168" i="14" s="1"/>
  <c r="G171" i="7"/>
  <c r="G168" i="14" s="1"/>
  <c r="F171" i="7"/>
  <c r="F168" i="14" s="1"/>
  <c r="E171" i="7"/>
  <c r="E168" i="14" s="1"/>
  <c r="D171" i="7"/>
  <c r="D168" i="14" s="1"/>
  <c r="C171" i="7"/>
  <c r="C168" i="14" s="1"/>
  <c r="A171" i="7"/>
  <c r="A168" i="14" s="1"/>
  <c r="Q170" i="7"/>
  <c r="Q167" i="14" s="1"/>
  <c r="P170" i="7"/>
  <c r="P167" i="14" s="1"/>
  <c r="O170" i="7"/>
  <c r="O167" i="14" s="1"/>
  <c r="N170" i="7"/>
  <c r="N167" i="14" s="1"/>
  <c r="M170" i="7"/>
  <c r="M167" i="14" s="1"/>
  <c r="L170" i="7"/>
  <c r="L167" i="14" s="1"/>
  <c r="K170" i="7"/>
  <c r="K167" i="14" s="1"/>
  <c r="J170" i="7"/>
  <c r="J167" i="14" s="1"/>
  <c r="I170" i="7"/>
  <c r="I167" i="14" s="1"/>
  <c r="H170" i="7"/>
  <c r="H167" i="14" s="1"/>
  <c r="G170" i="7"/>
  <c r="G167" i="14" s="1"/>
  <c r="F170" i="7"/>
  <c r="F167" i="14" s="1"/>
  <c r="E170" i="7"/>
  <c r="E167" i="14" s="1"/>
  <c r="D170" i="7"/>
  <c r="D167" i="14" s="1"/>
  <c r="C170" i="7"/>
  <c r="C167" i="14" s="1"/>
  <c r="A170" i="7"/>
  <c r="A167" i="14" s="1"/>
  <c r="Q169" i="7"/>
  <c r="Q166" i="14" s="1"/>
  <c r="P169" i="7"/>
  <c r="P166" i="14" s="1"/>
  <c r="O169" i="7"/>
  <c r="O166" i="14" s="1"/>
  <c r="N169" i="7"/>
  <c r="N166" i="14" s="1"/>
  <c r="M169" i="7"/>
  <c r="M166" i="14" s="1"/>
  <c r="L169" i="7"/>
  <c r="L166" i="14" s="1"/>
  <c r="K169" i="7"/>
  <c r="K166" i="14" s="1"/>
  <c r="J169" i="7"/>
  <c r="J166" i="14" s="1"/>
  <c r="I169" i="7"/>
  <c r="I166" i="14" s="1"/>
  <c r="H169" i="7"/>
  <c r="H166" i="14" s="1"/>
  <c r="G169" i="7"/>
  <c r="G166" i="14" s="1"/>
  <c r="F169" i="7"/>
  <c r="F166" i="14" s="1"/>
  <c r="E169" i="7"/>
  <c r="E166" i="14" s="1"/>
  <c r="D169" i="7"/>
  <c r="D166" i="14" s="1"/>
  <c r="C169" i="7"/>
  <c r="C166" i="14" s="1"/>
  <c r="A169" i="7"/>
  <c r="A166" i="14" s="1"/>
  <c r="Q168" i="7"/>
  <c r="Q165" i="14" s="1"/>
  <c r="P168" i="7"/>
  <c r="P165" i="14" s="1"/>
  <c r="O168" i="7"/>
  <c r="O165" i="14" s="1"/>
  <c r="N168" i="7"/>
  <c r="N165" i="14" s="1"/>
  <c r="M168" i="7"/>
  <c r="M165" i="14" s="1"/>
  <c r="L168" i="7"/>
  <c r="L165" i="14" s="1"/>
  <c r="K168" i="7"/>
  <c r="K165" i="14" s="1"/>
  <c r="J168" i="7"/>
  <c r="J165" i="14" s="1"/>
  <c r="I168" i="7"/>
  <c r="I165" i="14" s="1"/>
  <c r="H168" i="7"/>
  <c r="H165" i="14" s="1"/>
  <c r="G168" i="7"/>
  <c r="G165" i="14" s="1"/>
  <c r="F168" i="7"/>
  <c r="F165" i="14" s="1"/>
  <c r="E168" i="7"/>
  <c r="E165" i="14" s="1"/>
  <c r="D168" i="7"/>
  <c r="D165" i="14" s="1"/>
  <c r="C168" i="7"/>
  <c r="C165" i="14" s="1"/>
  <c r="A168" i="7"/>
  <c r="A165" i="14" s="1"/>
  <c r="Q167" i="7"/>
  <c r="Q164" i="14" s="1"/>
  <c r="P167" i="7"/>
  <c r="P164" i="14" s="1"/>
  <c r="O167" i="7"/>
  <c r="O164" i="14" s="1"/>
  <c r="N167" i="7"/>
  <c r="N164" i="14" s="1"/>
  <c r="M167" i="7"/>
  <c r="M164" i="14" s="1"/>
  <c r="L167" i="7"/>
  <c r="L164" i="14" s="1"/>
  <c r="K167" i="7"/>
  <c r="K164" i="14" s="1"/>
  <c r="J167" i="7"/>
  <c r="J164" i="14" s="1"/>
  <c r="I167" i="7"/>
  <c r="I164" i="14" s="1"/>
  <c r="H167" i="7"/>
  <c r="H164" i="14" s="1"/>
  <c r="G167" i="7"/>
  <c r="G164" i="14" s="1"/>
  <c r="F167" i="7"/>
  <c r="F164" i="14" s="1"/>
  <c r="E167" i="7"/>
  <c r="E164" i="14" s="1"/>
  <c r="D167" i="7"/>
  <c r="D164" i="14" s="1"/>
  <c r="C167" i="7"/>
  <c r="C164" i="14" s="1"/>
  <c r="A167" i="7"/>
  <c r="A164" i="14" s="1"/>
  <c r="Q166" i="7"/>
  <c r="Q163" i="14" s="1"/>
  <c r="P166" i="7"/>
  <c r="P163" i="14" s="1"/>
  <c r="O166" i="7"/>
  <c r="O163" i="14" s="1"/>
  <c r="N166" i="7"/>
  <c r="N163" i="14" s="1"/>
  <c r="M166" i="7"/>
  <c r="M163" i="14" s="1"/>
  <c r="L166" i="7"/>
  <c r="L163" i="14" s="1"/>
  <c r="K166" i="7"/>
  <c r="K163" i="14" s="1"/>
  <c r="J166" i="7"/>
  <c r="J163" i="14" s="1"/>
  <c r="I166" i="7"/>
  <c r="I163" i="14" s="1"/>
  <c r="H166" i="7"/>
  <c r="H163" i="14" s="1"/>
  <c r="G166" i="7"/>
  <c r="G163" i="14" s="1"/>
  <c r="F166" i="7"/>
  <c r="F163" i="14" s="1"/>
  <c r="E166" i="7"/>
  <c r="E163" i="14" s="1"/>
  <c r="D166" i="7"/>
  <c r="D163" i="14" s="1"/>
  <c r="C166" i="7"/>
  <c r="C163" i="14" s="1"/>
  <c r="A166" i="7"/>
  <c r="A163" i="14" s="1"/>
  <c r="Q165" i="7"/>
  <c r="Q162" i="14" s="1"/>
  <c r="P165" i="7"/>
  <c r="P162" i="14" s="1"/>
  <c r="O165" i="7"/>
  <c r="O162" i="14" s="1"/>
  <c r="N165" i="7"/>
  <c r="N162" i="14" s="1"/>
  <c r="M165" i="7"/>
  <c r="M162" i="14" s="1"/>
  <c r="L165" i="7"/>
  <c r="L162" i="14" s="1"/>
  <c r="K165" i="7"/>
  <c r="K162" i="14" s="1"/>
  <c r="J165" i="7"/>
  <c r="J162" i="14" s="1"/>
  <c r="I165" i="7"/>
  <c r="I162" i="14" s="1"/>
  <c r="H165" i="7"/>
  <c r="H162" i="14" s="1"/>
  <c r="G165" i="7"/>
  <c r="G162" i="14" s="1"/>
  <c r="F165" i="7"/>
  <c r="F162" i="14" s="1"/>
  <c r="E165" i="7"/>
  <c r="E162" i="14" s="1"/>
  <c r="D165" i="7"/>
  <c r="D162" i="14" s="1"/>
  <c r="C165" i="7"/>
  <c r="C162" i="14" s="1"/>
  <c r="A165" i="7"/>
  <c r="A162" i="14" s="1"/>
  <c r="Q164" i="7"/>
  <c r="Q161" i="14" s="1"/>
  <c r="P164" i="7"/>
  <c r="P161" i="14" s="1"/>
  <c r="O164" i="7"/>
  <c r="O161" i="14" s="1"/>
  <c r="N164" i="7"/>
  <c r="N161" i="14" s="1"/>
  <c r="M164" i="7"/>
  <c r="M161" i="14" s="1"/>
  <c r="L164" i="7"/>
  <c r="L161" i="14" s="1"/>
  <c r="K164" i="7"/>
  <c r="K161" i="14" s="1"/>
  <c r="J164" i="7"/>
  <c r="J161" i="14" s="1"/>
  <c r="I164" i="7"/>
  <c r="I161" i="14" s="1"/>
  <c r="H164" i="7"/>
  <c r="H161" i="14" s="1"/>
  <c r="G164" i="7"/>
  <c r="G161" i="14" s="1"/>
  <c r="F164" i="7"/>
  <c r="F161" i="14" s="1"/>
  <c r="E164" i="7"/>
  <c r="E161" i="14" s="1"/>
  <c r="D164" i="7"/>
  <c r="D161" i="14" s="1"/>
  <c r="C164" i="7"/>
  <c r="C161" i="14" s="1"/>
  <c r="A164" i="7"/>
  <c r="A161" i="14" s="1"/>
  <c r="Q163" i="7"/>
  <c r="Q160" i="14" s="1"/>
  <c r="P163" i="7"/>
  <c r="P160" i="14" s="1"/>
  <c r="O163" i="7"/>
  <c r="O160" i="14" s="1"/>
  <c r="N163" i="7"/>
  <c r="N160" i="14" s="1"/>
  <c r="M163" i="7"/>
  <c r="M160" i="14" s="1"/>
  <c r="L163" i="7"/>
  <c r="L160" i="14" s="1"/>
  <c r="K163" i="7"/>
  <c r="K160" i="14" s="1"/>
  <c r="J163" i="7"/>
  <c r="J160" i="14" s="1"/>
  <c r="I163" i="7"/>
  <c r="I160" i="14" s="1"/>
  <c r="H163" i="7"/>
  <c r="H160" i="14" s="1"/>
  <c r="G163" i="7"/>
  <c r="G160" i="14" s="1"/>
  <c r="F163" i="7"/>
  <c r="F160" i="14" s="1"/>
  <c r="E163" i="7"/>
  <c r="E160" i="14" s="1"/>
  <c r="D163" i="7"/>
  <c r="D160" i="14" s="1"/>
  <c r="C163" i="7"/>
  <c r="C160" i="14" s="1"/>
  <c r="A163" i="7"/>
  <c r="A160" i="14" s="1"/>
  <c r="Q162" i="7"/>
  <c r="Q159" i="14" s="1"/>
  <c r="P162" i="7"/>
  <c r="P159" i="14" s="1"/>
  <c r="O162" i="7"/>
  <c r="O159" i="14" s="1"/>
  <c r="N162" i="7"/>
  <c r="N159" i="14" s="1"/>
  <c r="M162" i="7"/>
  <c r="M159" i="14" s="1"/>
  <c r="L162" i="7"/>
  <c r="L159" i="14" s="1"/>
  <c r="K162" i="7"/>
  <c r="K159" i="14" s="1"/>
  <c r="J162" i="7"/>
  <c r="J159" i="14" s="1"/>
  <c r="I162" i="7"/>
  <c r="I159" i="14" s="1"/>
  <c r="H162" i="7"/>
  <c r="H159" i="14" s="1"/>
  <c r="G162" i="7"/>
  <c r="G159" i="14" s="1"/>
  <c r="F162" i="7"/>
  <c r="F159" i="14" s="1"/>
  <c r="E162" i="7"/>
  <c r="E159" i="14" s="1"/>
  <c r="D162" i="7"/>
  <c r="D159" i="14" s="1"/>
  <c r="C162" i="7"/>
  <c r="C159" i="14" s="1"/>
  <c r="A162" i="7"/>
  <c r="A159" i="14" s="1"/>
  <c r="O161" i="7"/>
  <c r="O158" i="14" s="1"/>
  <c r="N161" i="7"/>
  <c r="N158" i="14" s="1"/>
  <c r="M161" i="7"/>
  <c r="M158" i="14" s="1"/>
  <c r="L161" i="7"/>
  <c r="L158" i="14" s="1"/>
  <c r="K161" i="7"/>
  <c r="K158" i="14" s="1"/>
  <c r="J161" i="7"/>
  <c r="J158" i="14" s="1"/>
  <c r="I161" i="7"/>
  <c r="I158" i="14" s="1"/>
  <c r="H161" i="7"/>
  <c r="H158" i="14" s="1"/>
  <c r="G161" i="7"/>
  <c r="G158" i="14" s="1"/>
  <c r="F161" i="7"/>
  <c r="F158" i="14" s="1"/>
  <c r="E161" i="7"/>
  <c r="E158" i="14" s="1"/>
  <c r="D161" i="7"/>
  <c r="D158" i="14" s="1"/>
  <c r="C161" i="7"/>
  <c r="C158" i="14" s="1"/>
  <c r="A161" i="7"/>
  <c r="A158" i="14" s="1"/>
  <c r="Q160" i="7"/>
  <c r="Q157" i="14" s="1"/>
  <c r="P160" i="7"/>
  <c r="P157" i="14" s="1"/>
  <c r="O160" i="7"/>
  <c r="O157" i="14" s="1"/>
  <c r="N160" i="7"/>
  <c r="N157" i="14" s="1"/>
  <c r="M160" i="7"/>
  <c r="M157" i="14" s="1"/>
  <c r="L160" i="7"/>
  <c r="L157" i="14" s="1"/>
  <c r="K160" i="7"/>
  <c r="K157" i="14" s="1"/>
  <c r="J160" i="7"/>
  <c r="J157" i="14" s="1"/>
  <c r="I160" i="7"/>
  <c r="I157" i="14" s="1"/>
  <c r="H160" i="7"/>
  <c r="H157" i="14" s="1"/>
  <c r="G160" i="7"/>
  <c r="G157" i="14" s="1"/>
  <c r="F160" i="7"/>
  <c r="F157" i="14" s="1"/>
  <c r="E160" i="7"/>
  <c r="E157" i="14" s="1"/>
  <c r="D160" i="7"/>
  <c r="D157" i="14" s="1"/>
  <c r="C160" i="7"/>
  <c r="C157" i="14" s="1"/>
  <c r="A160" i="7"/>
  <c r="A157" i="14" s="1"/>
  <c r="O159" i="7"/>
  <c r="O156" i="14" s="1"/>
  <c r="N159" i="7"/>
  <c r="N156" i="14" s="1"/>
  <c r="M159" i="7"/>
  <c r="M156" i="14" s="1"/>
  <c r="L159" i="7"/>
  <c r="L156" i="14" s="1"/>
  <c r="K159" i="7"/>
  <c r="K156" i="14" s="1"/>
  <c r="J159" i="7"/>
  <c r="J156" i="14" s="1"/>
  <c r="I159" i="7"/>
  <c r="I156" i="14" s="1"/>
  <c r="H159" i="7"/>
  <c r="H156" i="14" s="1"/>
  <c r="G159" i="7"/>
  <c r="G156" i="14" s="1"/>
  <c r="F159" i="7"/>
  <c r="F156" i="14" s="1"/>
  <c r="E159" i="7"/>
  <c r="E156" i="14" s="1"/>
  <c r="D159" i="7"/>
  <c r="D156" i="14" s="1"/>
  <c r="C159" i="7"/>
  <c r="C156" i="14" s="1"/>
  <c r="A159" i="7"/>
  <c r="A156" i="14" s="1"/>
  <c r="Q158" i="7"/>
  <c r="Q155" i="14" s="1"/>
  <c r="P158" i="7"/>
  <c r="P155" i="14" s="1"/>
  <c r="O158" i="7"/>
  <c r="O155" i="14" s="1"/>
  <c r="N158" i="7"/>
  <c r="N155" i="14" s="1"/>
  <c r="M158" i="7"/>
  <c r="M155" i="14" s="1"/>
  <c r="L158" i="7"/>
  <c r="L155" i="14" s="1"/>
  <c r="K158" i="7"/>
  <c r="K155" i="14" s="1"/>
  <c r="J158" i="7"/>
  <c r="J155" i="14" s="1"/>
  <c r="I158" i="7"/>
  <c r="I155" i="14" s="1"/>
  <c r="H158" i="7"/>
  <c r="H155" i="14" s="1"/>
  <c r="G158" i="7"/>
  <c r="G155" i="14" s="1"/>
  <c r="F158" i="7"/>
  <c r="F155" i="14" s="1"/>
  <c r="E158" i="7"/>
  <c r="E155" i="14" s="1"/>
  <c r="D158" i="7"/>
  <c r="D155" i="14" s="1"/>
  <c r="C158" i="7"/>
  <c r="C155" i="14" s="1"/>
  <c r="A158" i="7"/>
  <c r="A155" i="14" s="1"/>
  <c r="O157" i="7"/>
  <c r="O154" i="14" s="1"/>
  <c r="N157" i="7"/>
  <c r="N154" i="14" s="1"/>
  <c r="M157" i="7"/>
  <c r="M154" i="14" s="1"/>
  <c r="L157" i="7"/>
  <c r="L154" i="14" s="1"/>
  <c r="K157" i="7"/>
  <c r="K154" i="14" s="1"/>
  <c r="J157" i="7"/>
  <c r="J154" i="14" s="1"/>
  <c r="I157" i="7"/>
  <c r="I154" i="14" s="1"/>
  <c r="H157" i="7"/>
  <c r="H154" i="14" s="1"/>
  <c r="G157" i="7"/>
  <c r="G154" i="14" s="1"/>
  <c r="F157" i="7"/>
  <c r="F154" i="14" s="1"/>
  <c r="E157" i="7"/>
  <c r="E154" i="14" s="1"/>
  <c r="D157" i="7"/>
  <c r="D154" i="14" s="1"/>
  <c r="C157" i="7"/>
  <c r="C154" i="14" s="1"/>
  <c r="A157" i="7"/>
  <c r="A154" i="14" s="1"/>
  <c r="Q156" i="7"/>
  <c r="Q153" i="14" s="1"/>
  <c r="P156" i="7"/>
  <c r="P153" i="14" s="1"/>
  <c r="O156" i="7"/>
  <c r="O153" i="14" s="1"/>
  <c r="N156" i="7"/>
  <c r="N153" i="14" s="1"/>
  <c r="M156" i="7"/>
  <c r="M153" i="14" s="1"/>
  <c r="L156" i="7"/>
  <c r="L153" i="14" s="1"/>
  <c r="K156" i="7"/>
  <c r="K153" i="14" s="1"/>
  <c r="J156" i="7"/>
  <c r="J153" i="14" s="1"/>
  <c r="I156" i="7"/>
  <c r="I153" i="14" s="1"/>
  <c r="H156" i="7"/>
  <c r="H153" i="14" s="1"/>
  <c r="G156" i="7"/>
  <c r="G153" i="14" s="1"/>
  <c r="F156" i="7"/>
  <c r="F153" i="14" s="1"/>
  <c r="E156" i="7"/>
  <c r="E153" i="14" s="1"/>
  <c r="D156" i="7"/>
  <c r="D153" i="14" s="1"/>
  <c r="C156" i="7"/>
  <c r="C153" i="14" s="1"/>
  <c r="A156" i="7"/>
  <c r="A153" i="14" s="1"/>
  <c r="O155" i="7"/>
  <c r="O152" i="14" s="1"/>
  <c r="N155" i="7"/>
  <c r="N152" i="14" s="1"/>
  <c r="M155" i="7"/>
  <c r="M152" i="14" s="1"/>
  <c r="L155" i="7"/>
  <c r="L152" i="14" s="1"/>
  <c r="K155" i="7"/>
  <c r="K152" i="14" s="1"/>
  <c r="J155" i="7"/>
  <c r="J152" i="14" s="1"/>
  <c r="I155" i="7"/>
  <c r="I152" i="14" s="1"/>
  <c r="H155" i="7"/>
  <c r="H152" i="14" s="1"/>
  <c r="G155" i="7"/>
  <c r="G152" i="14" s="1"/>
  <c r="F155" i="7"/>
  <c r="F152" i="14" s="1"/>
  <c r="E155" i="7"/>
  <c r="E152" i="14" s="1"/>
  <c r="D155" i="7"/>
  <c r="D152" i="14" s="1"/>
  <c r="C155" i="7"/>
  <c r="C152" i="14" s="1"/>
  <c r="A155" i="7"/>
  <c r="A152" i="14" s="1"/>
  <c r="Q154" i="7"/>
  <c r="Q151" i="14" s="1"/>
  <c r="P154" i="7"/>
  <c r="P151" i="14" s="1"/>
  <c r="O154" i="7"/>
  <c r="O151" i="14" s="1"/>
  <c r="N154" i="7"/>
  <c r="N151" i="14" s="1"/>
  <c r="M154" i="7"/>
  <c r="M151" i="14" s="1"/>
  <c r="L154" i="7"/>
  <c r="L151" i="14" s="1"/>
  <c r="K154" i="7"/>
  <c r="K151" i="14" s="1"/>
  <c r="J154" i="7"/>
  <c r="J151" i="14" s="1"/>
  <c r="I154" i="7"/>
  <c r="I151" i="14" s="1"/>
  <c r="H154" i="7"/>
  <c r="H151" i="14" s="1"/>
  <c r="G154" i="7"/>
  <c r="G151" i="14" s="1"/>
  <c r="F154" i="7"/>
  <c r="F151" i="14" s="1"/>
  <c r="E154" i="7"/>
  <c r="E151" i="14" s="1"/>
  <c r="D154" i="7"/>
  <c r="D151" i="14" s="1"/>
  <c r="C154" i="7"/>
  <c r="C151" i="14" s="1"/>
  <c r="A154" i="7"/>
  <c r="A151" i="14" s="1"/>
  <c r="O153" i="7"/>
  <c r="O150" i="14" s="1"/>
  <c r="N153" i="7"/>
  <c r="N150" i="14" s="1"/>
  <c r="M153" i="7"/>
  <c r="M150" i="14" s="1"/>
  <c r="L153" i="7"/>
  <c r="L150" i="14" s="1"/>
  <c r="K153" i="7"/>
  <c r="K150" i="14" s="1"/>
  <c r="J153" i="7"/>
  <c r="J150" i="14" s="1"/>
  <c r="I153" i="7"/>
  <c r="I150" i="14" s="1"/>
  <c r="H153" i="7"/>
  <c r="H150" i="14" s="1"/>
  <c r="G153" i="7"/>
  <c r="G150" i="14" s="1"/>
  <c r="F153" i="7"/>
  <c r="F150" i="14" s="1"/>
  <c r="E153" i="7"/>
  <c r="E150" i="14" s="1"/>
  <c r="D153" i="7"/>
  <c r="D150" i="14" s="1"/>
  <c r="C153" i="7"/>
  <c r="C150" i="14" s="1"/>
  <c r="A153" i="7"/>
  <c r="A150" i="14" s="1"/>
  <c r="Q152" i="7"/>
  <c r="Q149" i="14" s="1"/>
  <c r="P152" i="7"/>
  <c r="P149" i="14" s="1"/>
  <c r="O152" i="7"/>
  <c r="O149" i="14" s="1"/>
  <c r="N152" i="7"/>
  <c r="N149" i="14" s="1"/>
  <c r="M152" i="7"/>
  <c r="M149" i="14" s="1"/>
  <c r="L152" i="7"/>
  <c r="L149" i="14" s="1"/>
  <c r="K152" i="7"/>
  <c r="K149" i="14" s="1"/>
  <c r="J152" i="7"/>
  <c r="J149" i="14" s="1"/>
  <c r="I152" i="7"/>
  <c r="I149" i="14" s="1"/>
  <c r="H152" i="7"/>
  <c r="H149" i="14" s="1"/>
  <c r="G152" i="7"/>
  <c r="G149" i="14" s="1"/>
  <c r="F152" i="7"/>
  <c r="F149" i="14" s="1"/>
  <c r="E152" i="7"/>
  <c r="E149" i="14" s="1"/>
  <c r="D152" i="7"/>
  <c r="D149" i="14" s="1"/>
  <c r="C152" i="7"/>
  <c r="C149" i="14" s="1"/>
  <c r="A152" i="7"/>
  <c r="A149" i="14" s="1"/>
  <c r="O151" i="7"/>
  <c r="O148" i="14" s="1"/>
  <c r="N151" i="7"/>
  <c r="N148" i="14" s="1"/>
  <c r="M151" i="7"/>
  <c r="M148" i="14" s="1"/>
  <c r="L151" i="7"/>
  <c r="L148" i="14" s="1"/>
  <c r="K151" i="7"/>
  <c r="K148" i="14" s="1"/>
  <c r="J151" i="7"/>
  <c r="J148" i="14" s="1"/>
  <c r="I151" i="7"/>
  <c r="I148" i="14" s="1"/>
  <c r="H151" i="7"/>
  <c r="H148" i="14" s="1"/>
  <c r="G151" i="7"/>
  <c r="G148" i="14" s="1"/>
  <c r="F151" i="7"/>
  <c r="F148" i="14" s="1"/>
  <c r="E151" i="7"/>
  <c r="E148" i="14" s="1"/>
  <c r="D151" i="7"/>
  <c r="D148" i="14" s="1"/>
  <c r="C151" i="7"/>
  <c r="C148" i="14" s="1"/>
  <c r="A151" i="7"/>
  <c r="A148" i="14" s="1"/>
  <c r="Q150" i="7"/>
  <c r="Q147" i="14" s="1"/>
  <c r="P150" i="7"/>
  <c r="P147" i="14" s="1"/>
  <c r="O150" i="7"/>
  <c r="O147" i="14" s="1"/>
  <c r="N150" i="7"/>
  <c r="N147" i="14" s="1"/>
  <c r="M150" i="7"/>
  <c r="M147" i="14" s="1"/>
  <c r="L150" i="7"/>
  <c r="L147" i="14" s="1"/>
  <c r="K150" i="7"/>
  <c r="K147" i="14" s="1"/>
  <c r="J150" i="7"/>
  <c r="J147" i="14" s="1"/>
  <c r="I150" i="7"/>
  <c r="I147" i="14" s="1"/>
  <c r="H150" i="7"/>
  <c r="H147" i="14" s="1"/>
  <c r="G150" i="7"/>
  <c r="G147" i="14" s="1"/>
  <c r="F150" i="7"/>
  <c r="F147" i="14" s="1"/>
  <c r="E150" i="7"/>
  <c r="E147" i="14" s="1"/>
  <c r="D150" i="7"/>
  <c r="D147" i="14" s="1"/>
  <c r="C150" i="7"/>
  <c r="C147" i="14" s="1"/>
  <c r="A150" i="7"/>
  <c r="A147" i="14" s="1"/>
  <c r="O149" i="7"/>
  <c r="O146" i="14" s="1"/>
  <c r="N149" i="7"/>
  <c r="N146" i="14" s="1"/>
  <c r="M149" i="7"/>
  <c r="M146" i="14" s="1"/>
  <c r="L149" i="7"/>
  <c r="L146" i="14" s="1"/>
  <c r="K149" i="7"/>
  <c r="K146" i="14" s="1"/>
  <c r="J149" i="7"/>
  <c r="J146" i="14" s="1"/>
  <c r="I149" i="7"/>
  <c r="I146" i="14" s="1"/>
  <c r="H149" i="7"/>
  <c r="H146" i="14" s="1"/>
  <c r="G149" i="7"/>
  <c r="G146" i="14" s="1"/>
  <c r="F149" i="7"/>
  <c r="F146" i="14" s="1"/>
  <c r="E149" i="7"/>
  <c r="E146" i="14" s="1"/>
  <c r="D149" i="7"/>
  <c r="D146" i="14" s="1"/>
  <c r="C149" i="7"/>
  <c r="C146" i="14" s="1"/>
  <c r="A149" i="7"/>
  <c r="A146" i="14" s="1"/>
  <c r="Q148" i="7"/>
  <c r="Q145" i="14" s="1"/>
  <c r="P148" i="7"/>
  <c r="P145" i="14" s="1"/>
  <c r="O148" i="7"/>
  <c r="O145" i="14" s="1"/>
  <c r="N148" i="7"/>
  <c r="N145" i="14" s="1"/>
  <c r="M148" i="7"/>
  <c r="M145" i="14" s="1"/>
  <c r="L148" i="7"/>
  <c r="L145" i="14" s="1"/>
  <c r="K148" i="7"/>
  <c r="K145" i="14" s="1"/>
  <c r="J148" i="7"/>
  <c r="J145" i="14" s="1"/>
  <c r="I148" i="7"/>
  <c r="I145" i="14" s="1"/>
  <c r="H148" i="7"/>
  <c r="H145" i="14" s="1"/>
  <c r="G148" i="7"/>
  <c r="G145" i="14" s="1"/>
  <c r="F148" i="7"/>
  <c r="F145" i="14" s="1"/>
  <c r="E148" i="7"/>
  <c r="E145" i="14" s="1"/>
  <c r="D148" i="7"/>
  <c r="D145" i="14" s="1"/>
  <c r="C148" i="7"/>
  <c r="C145" i="14" s="1"/>
  <c r="A148" i="7"/>
  <c r="A145" i="14" s="1"/>
  <c r="O147" i="7"/>
  <c r="O144" i="14" s="1"/>
  <c r="N147" i="7"/>
  <c r="N144" i="14" s="1"/>
  <c r="M147" i="7"/>
  <c r="M144" i="14" s="1"/>
  <c r="L147" i="7"/>
  <c r="L144" i="14" s="1"/>
  <c r="K147" i="7"/>
  <c r="K144" i="14" s="1"/>
  <c r="J147" i="7"/>
  <c r="J144" i="14" s="1"/>
  <c r="I147" i="7"/>
  <c r="I144" i="14" s="1"/>
  <c r="H147" i="7"/>
  <c r="H144" i="14" s="1"/>
  <c r="G147" i="7"/>
  <c r="G144" i="14" s="1"/>
  <c r="F147" i="7"/>
  <c r="F144" i="14" s="1"/>
  <c r="E147" i="7"/>
  <c r="E144" i="14" s="1"/>
  <c r="D147" i="7"/>
  <c r="D144" i="14" s="1"/>
  <c r="C147" i="7"/>
  <c r="C144" i="14" s="1"/>
  <c r="A147" i="7"/>
  <c r="A144" i="14" s="1"/>
  <c r="Q146" i="7"/>
  <c r="Q143" i="14" s="1"/>
  <c r="P146" i="7"/>
  <c r="P143" i="14" s="1"/>
  <c r="O146" i="7"/>
  <c r="O143" i="14" s="1"/>
  <c r="N146" i="7"/>
  <c r="N143" i="14" s="1"/>
  <c r="M146" i="7"/>
  <c r="M143" i="14" s="1"/>
  <c r="L146" i="7"/>
  <c r="L143" i="14" s="1"/>
  <c r="K146" i="7"/>
  <c r="K143" i="14" s="1"/>
  <c r="J146" i="7"/>
  <c r="J143" i="14" s="1"/>
  <c r="I146" i="7"/>
  <c r="I143" i="14" s="1"/>
  <c r="H146" i="7"/>
  <c r="H143" i="14" s="1"/>
  <c r="G146" i="7"/>
  <c r="G143" i="14" s="1"/>
  <c r="F146" i="7"/>
  <c r="F143" i="14" s="1"/>
  <c r="E146" i="7"/>
  <c r="E143" i="14" s="1"/>
  <c r="D146" i="7"/>
  <c r="D143" i="14" s="1"/>
  <c r="C146" i="7"/>
  <c r="C143" i="14" s="1"/>
  <c r="A146" i="7"/>
  <c r="A143" i="14" s="1"/>
  <c r="O145" i="7"/>
  <c r="O142" i="14" s="1"/>
  <c r="N145" i="7"/>
  <c r="N142" i="14" s="1"/>
  <c r="M145" i="7"/>
  <c r="M142" i="14" s="1"/>
  <c r="L145" i="7"/>
  <c r="L142" i="14" s="1"/>
  <c r="K145" i="7"/>
  <c r="K142" i="14" s="1"/>
  <c r="J145" i="7"/>
  <c r="J142" i="14" s="1"/>
  <c r="I145" i="7"/>
  <c r="I142" i="14" s="1"/>
  <c r="H145" i="7"/>
  <c r="H142" i="14" s="1"/>
  <c r="G145" i="7"/>
  <c r="G142" i="14" s="1"/>
  <c r="F145" i="7"/>
  <c r="F142" i="14" s="1"/>
  <c r="E145" i="7"/>
  <c r="E142" i="14" s="1"/>
  <c r="D145" i="7"/>
  <c r="D142" i="14" s="1"/>
  <c r="C145" i="7"/>
  <c r="C142" i="14" s="1"/>
  <c r="A145" i="7"/>
  <c r="A142" i="14" s="1"/>
  <c r="Q144" i="7"/>
  <c r="Q141" i="14" s="1"/>
  <c r="P144" i="7"/>
  <c r="P141" i="14" s="1"/>
  <c r="O144" i="7"/>
  <c r="O141" i="14" s="1"/>
  <c r="N144" i="7"/>
  <c r="N141" i="14" s="1"/>
  <c r="M144" i="7"/>
  <c r="M141" i="14" s="1"/>
  <c r="L144" i="7"/>
  <c r="L141" i="14" s="1"/>
  <c r="K144" i="7"/>
  <c r="K141" i="14" s="1"/>
  <c r="J144" i="7"/>
  <c r="J141" i="14" s="1"/>
  <c r="I144" i="7"/>
  <c r="I141" i="14" s="1"/>
  <c r="H144" i="7"/>
  <c r="H141" i="14" s="1"/>
  <c r="G144" i="7"/>
  <c r="G141" i="14" s="1"/>
  <c r="F144" i="7"/>
  <c r="F141" i="14" s="1"/>
  <c r="E144" i="7"/>
  <c r="E141" i="14" s="1"/>
  <c r="D144" i="7"/>
  <c r="D141" i="14" s="1"/>
  <c r="C144" i="7"/>
  <c r="C141" i="14" s="1"/>
  <c r="A144" i="7"/>
  <c r="A141" i="14" s="1"/>
  <c r="O143" i="7"/>
  <c r="O140" i="14" s="1"/>
  <c r="N143" i="7"/>
  <c r="N140" i="14" s="1"/>
  <c r="M143" i="7"/>
  <c r="M140" i="14" s="1"/>
  <c r="L143" i="7"/>
  <c r="L140" i="14" s="1"/>
  <c r="K143" i="7"/>
  <c r="K140" i="14" s="1"/>
  <c r="J143" i="7"/>
  <c r="J140" i="14" s="1"/>
  <c r="I143" i="7"/>
  <c r="I140" i="14" s="1"/>
  <c r="H143" i="7"/>
  <c r="H140" i="14" s="1"/>
  <c r="G143" i="7"/>
  <c r="G140" i="14" s="1"/>
  <c r="F143" i="7"/>
  <c r="F140" i="14" s="1"/>
  <c r="E143" i="7"/>
  <c r="E140" i="14" s="1"/>
  <c r="D143" i="7"/>
  <c r="D140" i="14" s="1"/>
  <c r="C143" i="7"/>
  <c r="C140" i="14" s="1"/>
  <c r="A143" i="7"/>
  <c r="A140" i="14" s="1"/>
  <c r="Q142" i="7"/>
  <c r="Q139" i="14" s="1"/>
  <c r="P142" i="7"/>
  <c r="P139" i="14" s="1"/>
  <c r="O142" i="7"/>
  <c r="O139" i="14" s="1"/>
  <c r="N142" i="7"/>
  <c r="N139" i="14" s="1"/>
  <c r="M142" i="7"/>
  <c r="M139" i="14" s="1"/>
  <c r="L142" i="7"/>
  <c r="L139" i="14" s="1"/>
  <c r="K142" i="7"/>
  <c r="K139" i="14" s="1"/>
  <c r="J142" i="7"/>
  <c r="J139" i="14" s="1"/>
  <c r="I142" i="7"/>
  <c r="I139" i="14" s="1"/>
  <c r="H142" i="7"/>
  <c r="H139" i="14" s="1"/>
  <c r="G142" i="7"/>
  <c r="G139" i="14" s="1"/>
  <c r="F142" i="7"/>
  <c r="F139" i="14" s="1"/>
  <c r="E142" i="7"/>
  <c r="E139" i="14" s="1"/>
  <c r="D142" i="7"/>
  <c r="D139" i="14" s="1"/>
  <c r="C142" i="7"/>
  <c r="C139" i="14" s="1"/>
  <c r="A142" i="7"/>
  <c r="A139" i="14" s="1"/>
  <c r="O141" i="7"/>
  <c r="O138" i="14" s="1"/>
  <c r="N141" i="7"/>
  <c r="N138" i="14" s="1"/>
  <c r="M141" i="7"/>
  <c r="M138" i="14" s="1"/>
  <c r="L141" i="7"/>
  <c r="L138" i="14" s="1"/>
  <c r="K141" i="7"/>
  <c r="K138" i="14" s="1"/>
  <c r="J141" i="7"/>
  <c r="J138" i="14" s="1"/>
  <c r="I141" i="7"/>
  <c r="I138" i="14" s="1"/>
  <c r="H141" i="7"/>
  <c r="H138" i="14" s="1"/>
  <c r="G141" i="7"/>
  <c r="G138" i="14" s="1"/>
  <c r="F141" i="7"/>
  <c r="F138" i="14" s="1"/>
  <c r="E141" i="7"/>
  <c r="E138" i="14" s="1"/>
  <c r="D141" i="7"/>
  <c r="D138" i="14" s="1"/>
  <c r="C141" i="7"/>
  <c r="C138" i="14" s="1"/>
  <c r="A141" i="7"/>
  <c r="A138" i="14" s="1"/>
  <c r="Q140" i="7"/>
  <c r="Q137" i="14" s="1"/>
  <c r="P140" i="7"/>
  <c r="P137" i="14" s="1"/>
  <c r="O140" i="7"/>
  <c r="O137" i="14" s="1"/>
  <c r="N140" i="7"/>
  <c r="N137" i="14" s="1"/>
  <c r="M140" i="7"/>
  <c r="M137" i="14" s="1"/>
  <c r="L140" i="7"/>
  <c r="L137" i="14" s="1"/>
  <c r="K140" i="7"/>
  <c r="K137" i="14" s="1"/>
  <c r="J140" i="7"/>
  <c r="J137" i="14" s="1"/>
  <c r="I140" i="7"/>
  <c r="I137" i="14" s="1"/>
  <c r="H140" i="7"/>
  <c r="H137" i="14" s="1"/>
  <c r="G140" i="7"/>
  <c r="G137" i="14" s="1"/>
  <c r="F140" i="7"/>
  <c r="F137" i="14" s="1"/>
  <c r="E140" i="7"/>
  <c r="E137" i="14" s="1"/>
  <c r="D140" i="7"/>
  <c r="D137" i="14" s="1"/>
  <c r="C140" i="7"/>
  <c r="C137" i="14" s="1"/>
  <c r="A140" i="7"/>
  <c r="A137" i="14" s="1"/>
  <c r="O139" i="7"/>
  <c r="O136" i="14" s="1"/>
  <c r="N139" i="7"/>
  <c r="N136" i="14" s="1"/>
  <c r="M139" i="7"/>
  <c r="M136" i="14" s="1"/>
  <c r="L139" i="7"/>
  <c r="L136" i="14" s="1"/>
  <c r="K139" i="7"/>
  <c r="K136" i="14" s="1"/>
  <c r="J139" i="7"/>
  <c r="J136" i="14" s="1"/>
  <c r="I139" i="7"/>
  <c r="I136" i="14" s="1"/>
  <c r="H139" i="7"/>
  <c r="H136" i="14" s="1"/>
  <c r="G139" i="7"/>
  <c r="G136" i="14" s="1"/>
  <c r="F139" i="7"/>
  <c r="F136" i="14" s="1"/>
  <c r="E139" i="7"/>
  <c r="E136" i="14" s="1"/>
  <c r="D139" i="7"/>
  <c r="D136" i="14" s="1"/>
  <c r="C139" i="7"/>
  <c r="C136" i="14" s="1"/>
  <c r="A139" i="7"/>
  <c r="A136" i="14" s="1"/>
  <c r="Q138" i="7"/>
  <c r="Q135" i="14" s="1"/>
  <c r="P138" i="7"/>
  <c r="P135" i="14" s="1"/>
  <c r="O138" i="7"/>
  <c r="O135" i="14" s="1"/>
  <c r="N138" i="7"/>
  <c r="N135" i="14" s="1"/>
  <c r="M138" i="7"/>
  <c r="M135" i="14" s="1"/>
  <c r="L138" i="7"/>
  <c r="L135" i="14" s="1"/>
  <c r="K138" i="7"/>
  <c r="K135" i="14" s="1"/>
  <c r="J138" i="7"/>
  <c r="J135" i="14" s="1"/>
  <c r="I138" i="7"/>
  <c r="I135" i="14" s="1"/>
  <c r="H138" i="7"/>
  <c r="H135" i="14" s="1"/>
  <c r="G138" i="7"/>
  <c r="G135" i="14" s="1"/>
  <c r="F138" i="7"/>
  <c r="F135" i="14" s="1"/>
  <c r="E138" i="7"/>
  <c r="E135" i="14" s="1"/>
  <c r="D138" i="7"/>
  <c r="D135" i="14" s="1"/>
  <c r="C138" i="7"/>
  <c r="C135" i="14" s="1"/>
  <c r="A138" i="7"/>
  <c r="A135" i="14" s="1"/>
  <c r="O137" i="7"/>
  <c r="O134" i="14" s="1"/>
  <c r="N137" i="7"/>
  <c r="N134" i="14" s="1"/>
  <c r="M137" i="7"/>
  <c r="M134" i="14" s="1"/>
  <c r="L137" i="7"/>
  <c r="L134" i="14" s="1"/>
  <c r="K137" i="7"/>
  <c r="K134" i="14" s="1"/>
  <c r="J137" i="7"/>
  <c r="J134" i="14" s="1"/>
  <c r="I137" i="7"/>
  <c r="I134" i="14" s="1"/>
  <c r="H137" i="7"/>
  <c r="H134" i="14" s="1"/>
  <c r="G137" i="7"/>
  <c r="G134" i="14" s="1"/>
  <c r="F137" i="7"/>
  <c r="F134" i="14" s="1"/>
  <c r="E137" i="7"/>
  <c r="E134" i="14" s="1"/>
  <c r="D137" i="7"/>
  <c r="D134" i="14" s="1"/>
  <c r="C137" i="7"/>
  <c r="C134" i="14" s="1"/>
  <c r="A137" i="7"/>
  <c r="A134" i="14" s="1"/>
  <c r="Q136" i="7"/>
  <c r="Q133" i="14" s="1"/>
  <c r="P136" i="7"/>
  <c r="P133" i="14" s="1"/>
  <c r="O136" i="7"/>
  <c r="O133" i="14" s="1"/>
  <c r="N136" i="7"/>
  <c r="N133" i="14" s="1"/>
  <c r="M136" i="7"/>
  <c r="M133" i="14" s="1"/>
  <c r="L136" i="7"/>
  <c r="L133" i="14" s="1"/>
  <c r="K136" i="7"/>
  <c r="K133" i="14" s="1"/>
  <c r="J136" i="7"/>
  <c r="J133" i="14" s="1"/>
  <c r="I136" i="7"/>
  <c r="I133" i="14" s="1"/>
  <c r="H136" i="7"/>
  <c r="H133" i="14" s="1"/>
  <c r="G136" i="7"/>
  <c r="G133" i="14" s="1"/>
  <c r="F136" i="7"/>
  <c r="F133" i="14" s="1"/>
  <c r="E136" i="7"/>
  <c r="E133" i="14" s="1"/>
  <c r="D136" i="7"/>
  <c r="D133" i="14" s="1"/>
  <c r="C136" i="7"/>
  <c r="C133" i="14" s="1"/>
  <c r="A136" i="7"/>
  <c r="A133" i="14" s="1"/>
  <c r="O135" i="7"/>
  <c r="O132" i="14" s="1"/>
  <c r="N135" i="7"/>
  <c r="N132" i="14" s="1"/>
  <c r="M135" i="7"/>
  <c r="M132" i="14" s="1"/>
  <c r="L135" i="7"/>
  <c r="L132" i="14" s="1"/>
  <c r="K135" i="7"/>
  <c r="K132" i="14" s="1"/>
  <c r="J135" i="7"/>
  <c r="J132" i="14" s="1"/>
  <c r="I135" i="7"/>
  <c r="I132" i="14" s="1"/>
  <c r="H135" i="7"/>
  <c r="H132" i="14" s="1"/>
  <c r="G135" i="7"/>
  <c r="G132" i="14" s="1"/>
  <c r="F135" i="7"/>
  <c r="F132" i="14" s="1"/>
  <c r="E135" i="7"/>
  <c r="E132" i="14" s="1"/>
  <c r="D135" i="7"/>
  <c r="D132" i="14" s="1"/>
  <c r="C135" i="7"/>
  <c r="C132" i="14" s="1"/>
  <c r="A135" i="7"/>
  <c r="A132" i="14" s="1"/>
  <c r="Q134" i="7"/>
  <c r="Q131" i="14" s="1"/>
  <c r="P134" i="7"/>
  <c r="P131" i="14" s="1"/>
  <c r="O134" i="7"/>
  <c r="O131" i="14" s="1"/>
  <c r="N134" i="7"/>
  <c r="N131" i="14" s="1"/>
  <c r="M134" i="7"/>
  <c r="M131" i="14" s="1"/>
  <c r="L134" i="7"/>
  <c r="L131" i="14" s="1"/>
  <c r="K134" i="7"/>
  <c r="K131" i="14" s="1"/>
  <c r="J134" i="7"/>
  <c r="J131" i="14" s="1"/>
  <c r="I134" i="7"/>
  <c r="I131" i="14" s="1"/>
  <c r="H134" i="7"/>
  <c r="H131" i="14" s="1"/>
  <c r="G134" i="7"/>
  <c r="G131" i="14" s="1"/>
  <c r="F134" i="7"/>
  <c r="F131" i="14" s="1"/>
  <c r="E134" i="7"/>
  <c r="E131" i="14" s="1"/>
  <c r="D134" i="7"/>
  <c r="D131" i="14" s="1"/>
  <c r="C134" i="7"/>
  <c r="C131" i="14" s="1"/>
  <c r="A134" i="7"/>
  <c r="A131" i="14" s="1"/>
  <c r="O133" i="7"/>
  <c r="O130" i="14" s="1"/>
  <c r="N133" i="7"/>
  <c r="N130" i="14" s="1"/>
  <c r="M133" i="7"/>
  <c r="M130" i="14" s="1"/>
  <c r="L133" i="7"/>
  <c r="L130" i="14" s="1"/>
  <c r="K133" i="7"/>
  <c r="K130" i="14" s="1"/>
  <c r="J133" i="7"/>
  <c r="J130" i="14" s="1"/>
  <c r="I133" i="7"/>
  <c r="I130" i="14" s="1"/>
  <c r="H133" i="7"/>
  <c r="H130" i="14" s="1"/>
  <c r="G133" i="7"/>
  <c r="G130" i="14" s="1"/>
  <c r="F133" i="7"/>
  <c r="F130" i="14" s="1"/>
  <c r="E133" i="7"/>
  <c r="E130" i="14" s="1"/>
  <c r="D133" i="7"/>
  <c r="D130" i="14" s="1"/>
  <c r="C133" i="7"/>
  <c r="C130" i="14" s="1"/>
  <c r="A133" i="7"/>
  <c r="A130" i="14" s="1"/>
  <c r="Q132" i="7"/>
  <c r="Q129" i="14" s="1"/>
  <c r="P132" i="7"/>
  <c r="P129" i="14" s="1"/>
  <c r="O132" i="7"/>
  <c r="O129" i="14" s="1"/>
  <c r="N132" i="7"/>
  <c r="N129" i="14" s="1"/>
  <c r="M132" i="7"/>
  <c r="M129" i="14" s="1"/>
  <c r="L132" i="7"/>
  <c r="L129" i="14" s="1"/>
  <c r="K132" i="7"/>
  <c r="K129" i="14" s="1"/>
  <c r="J132" i="7"/>
  <c r="J129" i="14" s="1"/>
  <c r="I132" i="7"/>
  <c r="I129" i="14" s="1"/>
  <c r="H132" i="7"/>
  <c r="H129" i="14" s="1"/>
  <c r="G132" i="7"/>
  <c r="G129" i="14" s="1"/>
  <c r="F132" i="7"/>
  <c r="F129" i="14" s="1"/>
  <c r="E132" i="7"/>
  <c r="E129" i="14" s="1"/>
  <c r="D132" i="7"/>
  <c r="D129" i="14" s="1"/>
  <c r="C132" i="7"/>
  <c r="C129" i="14" s="1"/>
  <c r="A132" i="7"/>
  <c r="A129" i="14" s="1"/>
  <c r="O131" i="7"/>
  <c r="O128" i="14" s="1"/>
  <c r="N131" i="7"/>
  <c r="N128" i="14" s="1"/>
  <c r="M131" i="7"/>
  <c r="M128" i="14" s="1"/>
  <c r="L131" i="7"/>
  <c r="L128" i="14" s="1"/>
  <c r="K131" i="7"/>
  <c r="K128" i="14" s="1"/>
  <c r="J131" i="7"/>
  <c r="J128" i="14" s="1"/>
  <c r="I131" i="7"/>
  <c r="I128" i="14" s="1"/>
  <c r="H131" i="7"/>
  <c r="H128" i="14" s="1"/>
  <c r="G131" i="7"/>
  <c r="G128" i="14" s="1"/>
  <c r="F131" i="7"/>
  <c r="F128" i="14" s="1"/>
  <c r="E131" i="7"/>
  <c r="E128" i="14" s="1"/>
  <c r="D131" i="7"/>
  <c r="D128" i="14" s="1"/>
  <c r="C131" i="7"/>
  <c r="C128" i="14" s="1"/>
  <c r="A131" i="7"/>
  <c r="A128" i="14" s="1"/>
  <c r="Q130" i="7"/>
  <c r="Q127" i="14" s="1"/>
  <c r="P130" i="7"/>
  <c r="P127" i="14" s="1"/>
  <c r="O130" i="7"/>
  <c r="O127" i="14" s="1"/>
  <c r="N130" i="7"/>
  <c r="N127" i="14" s="1"/>
  <c r="M130" i="7"/>
  <c r="M127" i="14" s="1"/>
  <c r="L130" i="7"/>
  <c r="L127" i="14" s="1"/>
  <c r="K130" i="7"/>
  <c r="K127" i="14" s="1"/>
  <c r="J130" i="7"/>
  <c r="J127" i="14" s="1"/>
  <c r="I130" i="7"/>
  <c r="I127" i="14" s="1"/>
  <c r="H130" i="7"/>
  <c r="H127" i="14" s="1"/>
  <c r="G130" i="7"/>
  <c r="G127" i="14" s="1"/>
  <c r="F130" i="7"/>
  <c r="F127" i="14" s="1"/>
  <c r="E130" i="7"/>
  <c r="E127" i="14" s="1"/>
  <c r="D130" i="7"/>
  <c r="D127" i="14" s="1"/>
  <c r="C130" i="7"/>
  <c r="C127" i="14" s="1"/>
  <c r="A130" i="7"/>
  <c r="A127" i="14" s="1"/>
  <c r="O129" i="7"/>
  <c r="O126" i="14" s="1"/>
  <c r="N129" i="7"/>
  <c r="N126" i="14" s="1"/>
  <c r="M129" i="7"/>
  <c r="M126" i="14" s="1"/>
  <c r="L129" i="7"/>
  <c r="L126" i="14" s="1"/>
  <c r="K129" i="7"/>
  <c r="K126" i="14" s="1"/>
  <c r="J129" i="7"/>
  <c r="J126" i="14" s="1"/>
  <c r="I129" i="7"/>
  <c r="I126" i="14" s="1"/>
  <c r="H129" i="7"/>
  <c r="H126" i="14" s="1"/>
  <c r="G129" i="7"/>
  <c r="G126" i="14" s="1"/>
  <c r="F129" i="7"/>
  <c r="F126" i="14" s="1"/>
  <c r="E129" i="7"/>
  <c r="E126" i="14" s="1"/>
  <c r="D129" i="7"/>
  <c r="D126" i="14" s="1"/>
  <c r="C129" i="7"/>
  <c r="C126" i="14" s="1"/>
  <c r="A129" i="7"/>
  <c r="A126" i="14" s="1"/>
  <c r="Q128" i="7"/>
  <c r="Q125" i="14" s="1"/>
  <c r="P128" i="7"/>
  <c r="P125" i="14" s="1"/>
  <c r="O128" i="7"/>
  <c r="O125" i="14" s="1"/>
  <c r="N128" i="7"/>
  <c r="N125" i="14" s="1"/>
  <c r="M128" i="7"/>
  <c r="M125" i="14" s="1"/>
  <c r="L128" i="7"/>
  <c r="L125" i="14" s="1"/>
  <c r="K128" i="7"/>
  <c r="K125" i="14" s="1"/>
  <c r="J128" i="7"/>
  <c r="J125" i="14" s="1"/>
  <c r="I128" i="7"/>
  <c r="I125" i="14" s="1"/>
  <c r="H128" i="7"/>
  <c r="H125" i="14" s="1"/>
  <c r="G128" i="7"/>
  <c r="G125" i="14" s="1"/>
  <c r="F128" i="7"/>
  <c r="F125" i="14" s="1"/>
  <c r="E128" i="7"/>
  <c r="E125" i="14" s="1"/>
  <c r="D128" i="7"/>
  <c r="D125" i="14" s="1"/>
  <c r="C128" i="7"/>
  <c r="C125" i="14" s="1"/>
  <c r="A128" i="7"/>
  <c r="A125" i="14" s="1"/>
  <c r="O127" i="7"/>
  <c r="O124" i="14" s="1"/>
  <c r="N127" i="7"/>
  <c r="N124" i="14" s="1"/>
  <c r="M127" i="7"/>
  <c r="M124" i="14" s="1"/>
  <c r="L127" i="7"/>
  <c r="L124" i="14" s="1"/>
  <c r="K127" i="7"/>
  <c r="K124" i="14" s="1"/>
  <c r="J127" i="7"/>
  <c r="J124" i="14" s="1"/>
  <c r="I127" i="7"/>
  <c r="I124" i="14" s="1"/>
  <c r="H127" i="7"/>
  <c r="H124" i="14" s="1"/>
  <c r="G127" i="7"/>
  <c r="G124" i="14" s="1"/>
  <c r="F127" i="7"/>
  <c r="F124" i="14" s="1"/>
  <c r="E127" i="7"/>
  <c r="E124" i="14" s="1"/>
  <c r="D127" i="7"/>
  <c r="D124" i="14" s="1"/>
  <c r="C127" i="7"/>
  <c r="C124" i="14" s="1"/>
  <c r="A127" i="7"/>
  <c r="A124" i="14" s="1"/>
  <c r="Q126" i="7"/>
  <c r="Q123" i="14" s="1"/>
  <c r="P126" i="7"/>
  <c r="P123" i="14" s="1"/>
  <c r="O126" i="7"/>
  <c r="O123" i="14" s="1"/>
  <c r="N126" i="7"/>
  <c r="N123" i="14" s="1"/>
  <c r="M126" i="7"/>
  <c r="M123" i="14" s="1"/>
  <c r="L126" i="7"/>
  <c r="L123" i="14" s="1"/>
  <c r="K126" i="7"/>
  <c r="K123" i="14" s="1"/>
  <c r="J126" i="7"/>
  <c r="J123" i="14" s="1"/>
  <c r="I126" i="7"/>
  <c r="I123" i="14" s="1"/>
  <c r="H126" i="7"/>
  <c r="H123" i="14" s="1"/>
  <c r="G126" i="7"/>
  <c r="G123" i="14" s="1"/>
  <c r="F126" i="7"/>
  <c r="F123" i="14" s="1"/>
  <c r="E126" i="7"/>
  <c r="E123" i="14" s="1"/>
  <c r="D126" i="7"/>
  <c r="D123" i="14" s="1"/>
  <c r="C126" i="7"/>
  <c r="C123" i="14" s="1"/>
  <c r="A126" i="7"/>
  <c r="A123" i="14" s="1"/>
  <c r="O125" i="7"/>
  <c r="O122" i="14" s="1"/>
  <c r="N125" i="7"/>
  <c r="N122" i="14" s="1"/>
  <c r="M125" i="7"/>
  <c r="M122" i="14" s="1"/>
  <c r="L125" i="7"/>
  <c r="L122" i="14" s="1"/>
  <c r="K125" i="7"/>
  <c r="K122" i="14" s="1"/>
  <c r="J125" i="7"/>
  <c r="J122" i="14" s="1"/>
  <c r="I125" i="7"/>
  <c r="I122" i="14" s="1"/>
  <c r="H125" i="7"/>
  <c r="H122" i="14" s="1"/>
  <c r="G125" i="7"/>
  <c r="G122" i="14" s="1"/>
  <c r="F125" i="7"/>
  <c r="F122" i="14" s="1"/>
  <c r="E125" i="7"/>
  <c r="E122" i="14" s="1"/>
  <c r="D125" i="7"/>
  <c r="D122" i="14" s="1"/>
  <c r="C125" i="7"/>
  <c r="C122" i="14" s="1"/>
  <c r="A125" i="7"/>
  <c r="A122" i="14" s="1"/>
  <c r="Q124" i="7"/>
  <c r="Q121" i="14" s="1"/>
  <c r="P124" i="7"/>
  <c r="P121" i="14" s="1"/>
  <c r="O124" i="7"/>
  <c r="O121" i="14" s="1"/>
  <c r="N124" i="7"/>
  <c r="N121" i="14" s="1"/>
  <c r="M124" i="7"/>
  <c r="M121" i="14" s="1"/>
  <c r="L124" i="7"/>
  <c r="L121" i="14" s="1"/>
  <c r="K124" i="7"/>
  <c r="K121" i="14" s="1"/>
  <c r="J124" i="7"/>
  <c r="J121" i="14" s="1"/>
  <c r="I124" i="7"/>
  <c r="I121" i="14" s="1"/>
  <c r="H124" i="7"/>
  <c r="H121" i="14" s="1"/>
  <c r="G124" i="7"/>
  <c r="G121" i="14" s="1"/>
  <c r="F124" i="7"/>
  <c r="F121" i="14" s="1"/>
  <c r="E124" i="7"/>
  <c r="E121" i="14" s="1"/>
  <c r="D124" i="7"/>
  <c r="D121" i="14" s="1"/>
  <c r="C124" i="7"/>
  <c r="C121" i="14" s="1"/>
  <c r="A124" i="7"/>
  <c r="A121" i="14" s="1"/>
  <c r="O123" i="7"/>
  <c r="O120" i="14" s="1"/>
  <c r="N123" i="7"/>
  <c r="N120" i="14" s="1"/>
  <c r="M123" i="7"/>
  <c r="M120" i="14" s="1"/>
  <c r="L123" i="7"/>
  <c r="L120" i="14" s="1"/>
  <c r="K123" i="7"/>
  <c r="K120" i="14" s="1"/>
  <c r="J123" i="7"/>
  <c r="J120" i="14" s="1"/>
  <c r="I123" i="7"/>
  <c r="I120" i="14" s="1"/>
  <c r="H123" i="7"/>
  <c r="H120" i="14" s="1"/>
  <c r="G123" i="7"/>
  <c r="G120" i="14" s="1"/>
  <c r="F123" i="7"/>
  <c r="F120" i="14" s="1"/>
  <c r="E123" i="7"/>
  <c r="E120" i="14" s="1"/>
  <c r="D123" i="7"/>
  <c r="D120" i="14" s="1"/>
  <c r="C123" i="7"/>
  <c r="C120" i="14" s="1"/>
  <c r="A123" i="7"/>
  <c r="A120" i="14" s="1"/>
  <c r="Q122" i="7"/>
  <c r="Q119" i="14" s="1"/>
  <c r="P122" i="7"/>
  <c r="P119" i="14" s="1"/>
  <c r="O122" i="7"/>
  <c r="O119" i="14" s="1"/>
  <c r="N122" i="7"/>
  <c r="N119" i="14" s="1"/>
  <c r="M122" i="7"/>
  <c r="M119" i="14" s="1"/>
  <c r="L122" i="7"/>
  <c r="L119" i="14" s="1"/>
  <c r="K122" i="7"/>
  <c r="K119" i="14" s="1"/>
  <c r="J122" i="7"/>
  <c r="J119" i="14" s="1"/>
  <c r="I122" i="7"/>
  <c r="I119" i="14" s="1"/>
  <c r="H122" i="7"/>
  <c r="H119" i="14" s="1"/>
  <c r="G122" i="7"/>
  <c r="G119" i="14" s="1"/>
  <c r="F122" i="7"/>
  <c r="F119" i="14" s="1"/>
  <c r="E122" i="7"/>
  <c r="E119" i="14" s="1"/>
  <c r="D122" i="7"/>
  <c r="D119" i="14" s="1"/>
  <c r="C122" i="7"/>
  <c r="C119" i="14" s="1"/>
  <c r="A122" i="7"/>
  <c r="A119" i="14" s="1"/>
  <c r="Q121" i="7"/>
  <c r="Q118" i="14" s="1"/>
  <c r="P121" i="7"/>
  <c r="P118" i="14" s="1"/>
  <c r="O121" i="7"/>
  <c r="O118" i="14" s="1"/>
  <c r="N121" i="7"/>
  <c r="N118" i="14" s="1"/>
  <c r="M121" i="7"/>
  <c r="M118" i="14" s="1"/>
  <c r="L121" i="7"/>
  <c r="L118" i="14" s="1"/>
  <c r="K121" i="7"/>
  <c r="K118" i="14" s="1"/>
  <c r="J121" i="7"/>
  <c r="J118" i="14" s="1"/>
  <c r="I121" i="7"/>
  <c r="I118" i="14" s="1"/>
  <c r="H121" i="7"/>
  <c r="H118" i="14" s="1"/>
  <c r="G121" i="7"/>
  <c r="G118" i="14" s="1"/>
  <c r="F121" i="7"/>
  <c r="F118" i="14" s="1"/>
  <c r="E121" i="7"/>
  <c r="E118" i="14" s="1"/>
  <c r="D121" i="7"/>
  <c r="D118" i="14" s="1"/>
  <c r="C121" i="7"/>
  <c r="C118" i="14" s="1"/>
  <c r="A121" i="7"/>
  <c r="A118" i="14" s="1"/>
  <c r="Q120" i="7"/>
  <c r="Q117" i="14" s="1"/>
  <c r="P120" i="7"/>
  <c r="P117" i="14" s="1"/>
  <c r="O120" i="7"/>
  <c r="O117" i="14" s="1"/>
  <c r="N120" i="7"/>
  <c r="N117" i="14" s="1"/>
  <c r="M120" i="7"/>
  <c r="M117" i="14" s="1"/>
  <c r="L120" i="7"/>
  <c r="L117" i="14" s="1"/>
  <c r="K120" i="7"/>
  <c r="K117" i="14" s="1"/>
  <c r="J120" i="7"/>
  <c r="J117" i="14" s="1"/>
  <c r="I120" i="7"/>
  <c r="I117" i="14" s="1"/>
  <c r="H120" i="7"/>
  <c r="H117" i="14" s="1"/>
  <c r="G120" i="7"/>
  <c r="G117" i="14" s="1"/>
  <c r="F120" i="7"/>
  <c r="F117" i="14" s="1"/>
  <c r="E120" i="7"/>
  <c r="E117" i="14" s="1"/>
  <c r="D120" i="7"/>
  <c r="D117" i="14" s="1"/>
  <c r="C120" i="7"/>
  <c r="C117" i="14" s="1"/>
  <c r="A120" i="7"/>
  <c r="A117" i="14" s="1"/>
  <c r="Q119" i="7"/>
  <c r="Q116" i="14" s="1"/>
  <c r="P119" i="7"/>
  <c r="P116" i="14" s="1"/>
  <c r="O119" i="7"/>
  <c r="O116" i="14" s="1"/>
  <c r="N119" i="7"/>
  <c r="N116" i="14" s="1"/>
  <c r="M119" i="7"/>
  <c r="M116" i="14" s="1"/>
  <c r="L119" i="7"/>
  <c r="L116" i="14" s="1"/>
  <c r="K119" i="7"/>
  <c r="K116" i="14" s="1"/>
  <c r="J119" i="7"/>
  <c r="J116" i="14" s="1"/>
  <c r="I119" i="7"/>
  <c r="I116" i="14" s="1"/>
  <c r="H119" i="7"/>
  <c r="H116" i="14" s="1"/>
  <c r="G119" i="7"/>
  <c r="G116" i="14" s="1"/>
  <c r="F119" i="7"/>
  <c r="F116" i="14" s="1"/>
  <c r="E119" i="7"/>
  <c r="E116" i="14" s="1"/>
  <c r="D119" i="7"/>
  <c r="D116" i="14" s="1"/>
  <c r="C119" i="7"/>
  <c r="C116" i="14" s="1"/>
  <c r="A119" i="7"/>
  <c r="A116" i="14" s="1"/>
  <c r="Q118" i="7"/>
  <c r="Q115" i="14" s="1"/>
  <c r="P118" i="7"/>
  <c r="P115" i="14" s="1"/>
  <c r="O118" i="7"/>
  <c r="O115" i="14" s="1"/>
  <c r="N118" i="7"/>
  <c r="N115" i="14" s="1"/>
  <c r="M118" i="7"/>
  <c r="M115" i="14" s="1"/>
  <c r="L118" i="7"/>
  <c r="L115" i="14" s="1"/>
  <c r="K118" i="7"/>
  <c r="K115" i="14" s="1"/>
  <c r="J118" i="7"/>
  <c r="J115" i="14" s="1"/>
  <c r="I118" i="7"/>
  <c r="I115" i="14" s="1"/>
  <c r="H118" i="7"/>
  <c r="H115" i="14" s="1"/>
  <c r="G118" i="7"/>
  <c r="G115" i="14" s="1"/>
  <c r="F118" i="7"/>
  <c r="F115" i="14" s="1"/>
  <c r="E118" i="7"/>
  <c r="E115" i="14" s="1"/>
  <c r="D118" i="7"/>
  <c r="D115" i="14" s="1"/>
  <c r="C118" i="7"/>
  <c r="C115" i="14" s="1"/>
  <c r="A118" i="7"/>
  <c r="A115" i="14" s="1"/>
  <c r="Q117" i="7"/>
  <c r="Q114" i="14" s="1"/>
  <c r="P117" i="7"/>
  <c r="P114" i="14" s="1"/>
  <c r="O117" i="7"/>
  <c r="O114" i="14" s="1"/>
  <c r="N117" i="7"/>
  <c r="N114" i="14" s="1"/>
  <c r="M117" i="7"/>
  <c r="M114" i="14" s="1"/>
  <c r="L117" i="7"/>
  <c r="L114" i="14" s="1"/>
  <c r="K117" i="7"/>
  <c r="K114" i="14" s="1"/>
  <c r="J117" i="7"/>
  <c r="J114" i="14" s="1"/>
  <c r="I117" i="7"/>
  <c r="I114" i="14" s="1"/>
  <c r="H117" i="7"/>
  <c r="H114" i="14" s="1"/>
  <c r="G117" i="7"/>
  <c r="G114" i="14" s="1"/>
  <c r="F117" i="7"/>
  <c r="F114" i="14" s="1"/>
  <c r="E117" i="7"/>
  <c r="E114" i="14" s="1"/>
  <c r="D117" i="7"/>
  <c r="D114" i="14" s="1"/>
  <c r="C117" i="7"/>
  <c r="C114" i="14" s="1"/>
  <c r="A117" i="7"/>
  <c r="A114" i="14" s="1"/>
  <c r="Q116" i="7"/>
  <c r="Q113" i="14" s="1"/>
  <c r="P116" i="7"/>
  <c r="P113" i="14" s="1"/>
  <c r="O116" i="7"/>
  <c r="O113" i="14" s="1"/>
  <c r="N116" i="7"/>
  <c r="N113" i="14" s="1"/>
  <c r="M116" i="7"/>
  <c r="M113" i="14" s="1"/>
  <c r="L116" i="7"/>
  <c r="L113" i="14" s="1"/>
  <c r="K116" i="7"/>
  <c r="K113" i="14" s="1"/>
  <c r="J116" i="7"/>
  <c r="J113" i="14" s="1"/>
  <c r="I116" i="7"/>
  <c r="I113" i="14" s="1"/>
  <c r="H116" i="7"/>
  <c r="H113" i="14" s="1"/>
  <c r="G116" i="7"/>
  <c r="G113" i="14" s="1"/>
  <c r="F116" i="7"/>
  <c r="F113" i="14" s="1"/>
  <c r="E116" i="7"/>
  <c r="E113" i="14" s="1"/>
  <c r="D116" i="7"/>
  <c r="D113" i="14" s="1"/>
  <c r="C116" i="7"/>
  <c r="C113" i="14" s="1"/>
  <c r="A116" i="7"/>
  <c r="A113" i="14" s="1"/>
  <c r="Q115" i="7"/>
  <c r="Q112" i="14" s="1"/>
  <c r="P115" i="7"/>
  <c r="P112" i="14" s="1"/>
  <c r="O115" i="7"/>
  <c r="O112" i="14" s="1"/>
  <c r="N115" i="7"/>
  <c r="N112" i="14" s="1"/>
  <c r="M115" i="7"/>
  <c r="M112" i="14" s="1"/>
  <c r="L115" i="7"/>
  <c r="L112" i="14" s="1"/>
  <c r="K115" i="7"/>
  <c r="K112" i="14" s="1"/>
  <c r="J115" i="7"/>
  <c r="J112" i="14" s="1"/>
  <c r="I115" i="7"/>
  <c r="I112" i="14" s="1"/>
  <c r="H115" i="7"/>
  <c r="H112" i="14" s="1"/>
  <c r="G115" i="7"/>
  <c r="G112" i="14" s="1"/>
  <c r="F115" i="7"/>
  <c r="F112" i="14" s="1"/>
  <c r="E115" i="7"/>
  <c r="E112" i="14" s="1"/>
  <c r="D115" i="7"/>
  <c r="D112" i="14" s="1"/>
  <c r="C115" i="7"/>
  <c r="C112" i="14" s="1"/>
  <c r="A115" i="7"/>
  <c r="A112" i="14" s="1"/>
  <c r="O114" i="7"/>
  <c r="O111" i="14" s="1"/>
  <c r="N114" i="7"/>
  <c r="N111" i="14" s="1"/>
  <c r="M114" i="7"/>
  <c r="M111" i="14" s="1"/>
  <c r="L114" i="7"/>
  <c r="L111" i="14" s="1"/>
  <c r="K114" i="7"/>
  <c r="K111" i="14" s="1"/>
  <c r="J114" i="7"/>
  <c r="J111" i="14" s="1"/>
  <c r="I114" i="7"/>
  <c r="I111" i="14" s="1"/>
  <c r="H114" i="7"/>
  <c r="H111" i="14" s="1"/>
  <c r="G114" i="7"/>
  <c r="G111" i="14" s="1"/>
  <c r="F114" i="7"/>
  <c r="F111" i="14" s="1"/>
  <c r="E114" i="7"/>
  <c r="E111" i="14" s="1"/>
  <c r="D114" i="7"/>
  <c r="D111" i="14" s="1"/>
  <c r="C114" i="7"/>
  <c r="C111" i="14" s="1"/>
  <c r="A114" i="7"/>
  <c r="A111" i="14" s="1"/>
  <c r="Q113" i="7"/>
  <c r="Q110" i="14" s="1"/>
  <c r="P113" i="7"/>
  <c r="P110" i="14" s="1"/>
  <c r="O113" i="7"/>
  <c r="O110" i="14" s="1"/>
  <c r="N113" i="7"/>
  <c r="N110" i="14" s="1"/>
  <c r="M113" i="7"/>
  <c r="M110" i="14" s="1"/>
  <c r="L113" i="7"/>
  <c r="L110" i="14" s="1"/>
  <c r="K113" i="7"/>
  <c r="K110" i="14" s="1"/>
  <c r="J113" i="7"/>
  <c r="J110" i="14" s="1"/>
  <c r="I113" i="7"/>
  <c r="I110" i="14" s="1"/>
  <c r="H113" i="7"/>
  <c r="H110" i="14" s="1"/>
  <c r="G113" i="7"/>
  <c r="G110" i="14" s="1"/>
  <c r="F113" i="7"/>
  <c r="F110" i="14" s="1"/>
  <c r="E113" i="7"/>
  <c r="E110" i="14" s="1"/>
  <c r="D113" i="7"/>
  <c r="D110" i="14" s="1"/>
  <c r="C113" i="7"/>
  <c r="C110" i="14" s="1"/>
  <c r="A113" i="7"/>
  <c r="A110" i="14" s="1"/>
  <c r="O112" i="7"/>
  <c r="O109" i="14" s="1"/>
  <c r="N112" i="7"/>
  <c r="N109" i="14" s="1"/>
  <c r="M112" i="7"/>
  <c r="M109" i="14" s="1"/>
  <c r="L112" i="7"/>
  <c r="L109" i="14" s="1"/>
  <c r="K112" i="7"/>
  <c r="K109" i="14" s="1"/>
  <c r="J112" i="7"/>
  <c r="J109" i="14" s="1"/>
  <c r="I112" i="7"/>
  <c r="I109" i="14" s="1"/>
  <c r="H112" i="7"/>
  <c r="H109" i="14" s="1"/>
  <c r="G112" i="7"/>
  <c r="G109" i="14" s="1"/>
  <c r="F112" i="7"/>
  <c r="F109" i="14" s="1"/>
  <c r="E112" i="7"/>
  <c r="E109" i="14" s="1"/>
  <c r="D112" i="7"/>
  <c r="D109" i="14" s="1"/>
  <c r="C112" i="7"/>
  <c r="C109" i="14" s="1"/>
  <c r="A112" i="7"/>
  <c r="A109" i="14" s="1"/>
  <c r="Q111" i="7"/>
  <c r="Q108" i="14" s="1"/>
  <c r="P111" i="7"/>
  <c r="P108" i="14" s="1"/>
  <c r="O111" i="7"/>
  <c r="O108" i="14" s="1"/>
  <c r="N111" i="7"/>
  <c r="N108" i="14" s="1"/>
  <c r="M111" i="7"/>
  <c r="M108" i="14" s="1"/>
  <c r="L111" i="7"/>
  <c r="L108" i="14" s="1"/>
  <c r="K111" i="7"/>
  <c r="K108" i="14" s="1"/>
  <c r="J111" i="7"/>
  <c r="J108" i="14" s="1"/>
  <c r="I111" i="7"/>
  <c r="I108" i="14" s="1"/>
  <c r="H111" i="7"/>
  <c r="H108" i="14" s="1"/>
  <c r="G111" i="7"/>
  <c r="G108" i="14" s="1"/>
  <c r="F111" i="7"/>
  <c r="F108" i="14" s="1"/>
  <c r="E111" i="7"/>
  <c r="E108" i="14" s="1"/>
  <c r="D111" i="7"/>
  <c r="D108" i="14" s="1"/>
  <c r="C111" i="7"/>
  <c r="C108" i="14" s="1"/>
  <c r="A111" i="7"/>
  <c r="A108" i="14" s="1"/>
  <c r="Q110" i="7"/>
  <c r="Q107" i="14" s="1"/>
  <c r="P110" i="7"/>
  <c r="P107" i="14" s="1"/>
  <c r="O110" i="7"/>
  <c r="O107" i="14" s="1"/>
  <c r="N110" i="7"/>
  <c r="N107" i="14" s="1"/>
  <c r="M110" i="7"/>
  <c r="M107" i="14" s="1"/>
  <c r="L110" i="7"/>
  <c r="L107" i="14" s="1"/>
  <c r="K110" i="7"/>
  <c r="K107" i="14" s="1"/>
  <c r="J110" i="7"/>
  <c r="J107" i="14" s="1"/>
  <c r="I110" i="7"/>
  <c r="I107" i="14" s="1"/>
  <c r="H110" i="7"/>
  <c r="H107" i="14" s="1"/>
  <c r="G110" i="7"/>
  <c r="G107" i="14" s="1"/>
  <c r="F110" i="7"/>
  <c r="F107" i="14" s="1"/>
  <c r="E110" i="7"/>
  <c r="E107" i="14" s="1"/>
  <c r="D110" i="7"/>
  <c r="D107" i="14" s="1"/>
  <c r="C110" i="7"/>
  <c r="C107" i="14" s="1"/>
  <c r="A110" i="7"/>
  <c r="A107" i="14" s="1"/>
  <c r="Q109" i="7"/>
  <c r="Q106" i="14" s="1"/>
  <c r="P109" i="7"/>
  <c r="P106" i="14" s="1"/>
  <c r="O109" i="7"/>
  <c r="O106" i="14" s="1"/>
  <c r="N109" i="7"/>
  <c r="N106" i="14" s="1"/>
  <c r="M109" i="7"/>
  <c r="M106" i="14" s="1"/>
  <c r="L109" i="7"/>
  <c r="L106" i="14" s="1"/>
  <c r="K109" i="7"/>
  <c r="K106" i="14" s="1"/>
  <c r="J109" i="7"/>
  <c r="J106" i="14" s="1"/>
  <c r="I109" i="7"/>
  <c r="I106" i="14" s="1"/>
  <c r="H109" i="7"/>
  <c r="H106" i="14" s="1"/>
  <c r="G109" i="7"/>
  <c r="G106" i="14" s="1"/>
  <c r="F109" i="7"/>
  <c r="F106" i="14" s="1"/>
  <c r="E109" i="7"/>
  <c r="E106" i="14" s="1"/>
  <c r="D109" i="7"/>
  <c r="D106" i="14" s="1"/>
  <c r="C109" i="7"/>
  <c r="C106" i="14" s="1"/>
  <c r="A109" i="7"/>
  <c r="A106" i="14" s="1"/>
  <c r="Q108" i="7"/>
  <c r="Q105" i="14" s="1"/>
  <c r="P108" i="7"/>
  <c r="P105" i="14" s="1"/>
  <c r="O108" i="7"/>
  <c r="O105" i="14" s="1"/>
  <c r="N108" i="7"/>
  <c r="N105" i="14" s="1"/>
  <c r="M108" i="7"/>
  <c r="M105" i="14" s="1"/>
  <c r="L108" i="7"/>
  <c r="L105" i="14" s="1"/>
  <c r="K108" i="7"/>
  <c r="K105" i="14" s="1"/>
  <c r="J108" i="7"/>
  <c r="J105" i="14" s="1"/>
  <c r="I108" i="7"/>
  <c r="I105" i="14" s="1"/>
  <c r="H108" i="7"/>
  <c r="H105" i="14" s="1"/>
  <c r="G108" i="7"/>
  <c r="G105" i="14" s="1"/>
  <c r="F108" i="7"/>
  <c r="F105" i="14" s="1"/>
  <c r="E108" i="7"/>
  <c r="E105" i="14" s="1"/>
  <c r="D108" i="7"/>
  <c r="D105" i="14" s="1"/>
  <c r="C108" i="7"/>
  <c r="C105" i="14" s="1"/>
  <c r="A108" i="7"/>
  <c r="A105" i="14" s="1"/>
  <c r="Q107" i="7"/>
  <c r="Q104" i="14" s="1"/>
  <c r="P107" i="7"/>
  <c r="P104" i="14" s="1"/>
  <c r="O107" i="7"/>
  <c r="O104" i="14" s="1"/>
  <c r="N107" i="7"/>
  <c r="N104" i="14" s="1"/>
  <c r="M107" i="7"/>
  <c r="M104" i="14" s="1"/>
  <c r="L107" i="7"/>
  <c r="L104" i="14" s="1"/>
  <c r="K107" i="7"/>
  <c r="K104" i="14" s="1"/>
  <c r="J107" i="7"/>
  <c r="J104" i="14" s="1"/>
  <c r="I107" i="7"/>
  <c r="I104" i="14" s="1"/>
  <c r="H107" i="7"/>
  <c r="H104" i="14" s="1"/>
  <c r="G107" i="7"/>
  <c r="G104" i="14" s="1"/>
  <c r="F107" i="7"/>
  <c r="F104" i="14" s="1"/>
  <c r="E107" i="7"/>
  <c r="E104" i="14" s="1"/>
  <c r="D107" i="7"/>
  <c r="D104" i="14" s="1"/>
  <c r="C107" i="7"/>
  <c r="C104" i="14" s="1"/>
  <c r="A107" i="7"/>
  <c r="A104" i="14" s="1"/>
  <c r="Q106" i="7"/>
  <c r="Q103" i="14" s="1"/>
  <c r="P106" i="7"/>
  <c r="P103" i="14" s="1"/>
  <c r="O106" i="7"/>
  <c r="O103" i="14" s="1"/>
  <c r="N106" i="7"/>
  <c r="N103" i="14" s="1"/>
  <c r="M106" i="7"/>
  <c r="M103" i="14" s="1"/>
  <c r="L106" i="7"/>
  <c r="L103" i="14" s="1"/>
  <c r="K106" i="7"/>
  <c r="K103" i="14" s="1"/>
  <c r="J106" i="7"/>
  <c r="J103" i="14" s="1"/>
  <c r="I106" i="7"/>
  <c r="I103" i="14" s="1"/>
  <c r="H106" i="7"/>
  <c r="H103" i="14" s="1"/>
  <c r="G106" i="7"/>
  <c r="G103" i="14" s="1"/>
  <c r="F106" i="7"/>
  <c r="F103" i="14" s="1"/>
  <c r="E106" i="7"/>
  <c r="E103" i="14" s="1"/>
  <c r="D106" i="7"/>
  <c r="D103" i="14" s="1"/>
  <c r="C106" i="7"/>
  <c r="C103" i="14" s="1"/>
  <c r="A106" i="7"/>
  <c r="A103" i="14" s="1"/>
  <c r="Q105" i="7"/>
  <c r="Q102" i="14" s="1"/>
  <c r="P105" i="7"/>
  <c r="P102" i="14" s="1"/>
  <c r="O105" i="7"/>
  <c r="O102" i="14" s="1"/>
  <c r="N105" i="7"/>
  <c r="N102" i="14" s="1"/>
  <c r="M105" i="7"/>
  <c r="M102" i="14" s="1"/>
  <c r="L105" i="7"/>
  <c r="L102" i="14" s="1"/>
  <c r="K105" i="7"/>
  <c r="K102" i="14" s="1"/>
  <c r="J105" i="7"/>
  <c r="J102" i="14" s="1"/>
  <c r="I105" i="7"/>
  <c r="I102" i="14" s="1"/>
  <c r="H105" i="7"/>
  <c r="H102" i="14" s="1"/>
  <c r="G105" i="7"/>
  <c r="G102" i="14" s="1"/>
  <c r="F105" i="7"/>
  <c r="F102" i="14" s="1"/>
  <c r="E105" i="7"/>
  <c r="E102" i="14" s="1"/>
  <c r="D105" i="7"/>
  <c r="D102" i="14" s="1"/>
  <c r="C105" i="7"/>
  <c r="C102" i="14" s="1"/>
  <c r="A105" i="7"/>
  <c r="A102" i="14" s="1"/>
  <c r="Q104" i="7"/>
  <c r="Q101" i="14" s="1"/>
  <c r="P104" i="7"/>
  <c r="P101" i="14" s="1"/>
  <c r="O104" i="7"/>
  <c r="O101" i="14" s="1"/>
  <c r="N104" i="7"/>
  <c r="N101" i="14" s="1"/>
  <c r="M104" i="7"/>
  <c r="M101" i="14" s="1"/>
  <c r="L104" i="7"/>
  <c r="L101" i="14" s="1"/>
  <c r="K104" i="7"/>
  <c r="K101" i="14" s="1"/>
  <c r="J104" i="7"/>
  <c r="J101" i="14" s="1"/>
  <c r="I104" i="7"/>
  <c r="I101" i="14" s="1"/>
  <c r="H104" i="7"/>
  <c r="H101" i="14" s="1"/>
  <c r="G104" i="7"/>
  <c r="G101" i="14" s="1"/>
  <c r="F104" i="7"/>
  <c r="F101" i="14" s="1"/>
  <c r="E104" i="7"/>
  <c r="E101" i="14" s="1"/>
  <c r="D104" i="7"/>
  <c r="D101" i="14" s="1"/>
  <c r="C104" i="7"/>
  <c r="C101" i="14" s="1"/>
  <c r="A104" i="7"/>
  <c r="A101" i="14" s="1"/>
  <c r="Q103" i="7"/>
  <c r="Q100" i="14" s="1"/>
  <c r="P103" i="7"/>
  <c r="P100" i="14" s="1"/>
  <c r="O103" i="7"/>
  <c r="O100" i="14" s="1"/>
  <c r="N103" i="7"/>
  <c r="N100" i="14" s="1"/>
  <c r="M103" i="7"/>
  <c r="M100" i="14" s="1"/>
  <c r="L103" i="7"/>
  <c r="L100" i="14" s="1"/>
  <c r="K103" i="7"/>
  <c r="K100" i="14" s="1"/>
  <c r="J103" i="7"/>
  <c r="J100" i="14" s="1"/>
  <c r="I103" i="7"/>
  <c r="I100" i="14" s="1"/>
  <c r="H103" i="7"/>
  <c r="H100" i="14" s="1"/>
  <c r="G103" i="7"/>
  <c r="G100" i="14" s="1"/>
  <c r="F103" i="7"/>
  <c r="F100" i="14" s="1"/>
  <c r="E103" i="7"/>
  <c r="E100" i="14" s="1"/>
  <c r="D103" i="7"/>
  <c r="D100" i="14" s="1"/>
  <c r="C103" i="7"/>
  <c r="C100" i="14" s="1"/>
  <c r="A103" i="7"/>
  <c r="A100" i="14" s="1"/>
  <c r="Q102" i="7"/>
  <c r="Q99" i="14" s="1"/>
  <c r="P102" i="7"/>
  <c r="P99" i="14" s="1"/>
  <c r="O102" i="7"/>
  <c r="O99" i="14" s="1"/>
  <c r="N102" i="7"/>
  <c r="N99" i="14" s="1"/>
  <c r="M102" i="7"/>
  <c r="M99" i="14" s="1"/>
  <c r="L102" i="7"/>
  <c r="L99" i="14" s="1"/>
  <c r="K102" i="7"/>
  <c r="K99" i="14" s="1"/>
  <c r="J102" i="7"/>
  <c r="J99" i="14" s="1"/>
  <c r="I102" i="7"/>
  <c r="I99" i="14" s="1"/>
  <c r="H102" i="7"/>
  <c r="H99" i="14" s="1"/>
  <c r="G102" i="7"/>
  <c r="G99" i="14" s="1"/>
  <c r="F102" i="7"/>
  <c r="F99" i="14" s="1"/>
  <c r="E102" i="7"/>
  <c r="E99" i="14" s="1"/>
  <c r="D102" i="7"/>
  <c r="D99" i="14" s="1"/>
  <c r="C102" i="7"/>
  <c r="C99" i="14" s="1"/>
  <c r="A102" i="7"/>
  <c r="A99" i="14" s="1"/>
  <c r="Q101" i="7"/>
  <c r="Q98" i="14" s="1"/>
  <c r="P101" i="7"/>
  <c r="P98" i="14" s="1"/>
  <c r="O101" i="7"/>
  <c r="O98" i="14" s="1"/>
  <c r="N101" i="7"/>
  <c r="N98" i="14" s="1"/>
  <c r="M101" i="7"/>
  <c r="M98" i="14" s="1"/>
  <c r="L101" i="7"/>
  <c r="L98" i="14" s="1"/>
  <c r="K101" i="7"/>
  <c r="K98" i="14" s="1"/>
  <c r="J101" i="7"/>
  <c r="J98" i="14" s="1"/>
  <c r="I101" i="7"/>
  <c r="I98" i="14" s="1"/>
  <c r="H101" i="7"/>
  <c r="H98" i="14" s="1"/>
  <c r="G101" i="7"/>
  <c r="G98" i="14" s="1"/>
  <c r="F101" i="7"/>
  <c r="F98" i="14" s="1"/>
  <c r="E101" i="7"/>
  <c r="E98" i="14" s="1"/>
  <c r="D101" i="7"/>
  <c r="D98" i="14" s="1"/>
  <c r="C101" i="7"/>
  <c r="C98" i="14" s="1"/>
  <c r="A101" i="7"/>
  <c r="A98" i="14" s="1"/>
  <c r="Q100" i="7"/>
  <c r="Q97" i="14" s="1"/>
  <c r="P100" i="7"/>
  <c r="P97" i="14" s="1"/>
  <c r="O100" i="7"/>
  <c r="O97" i="14" s="1"/>
  <c r="N100" i="7"/>
  <c r="N97" i="14" s="1"/>
  <c r="M100" i="7"/>
  <c r="M97" i="14" s="1"/>
  <c r="L100" i="7"/>
  <c r="L97" i="14" s="1"/>
  <c r="K100" i="7"/>
  <c r="K97" i="14" s="1"/>
  <c r="J100" i="7"/>
  <c r="J97" i="14" s="1"/>
  <c r="I100" i="7"/>
  <c r="I97" i="14" s="1"/>
  <c r="H100" i="7"/>
  <c r="H97" i="14" s="1"/>
  <c r="G100" i="7"/>
  <c r="G97" i="14" s="1"/>
  <c r="F100" i="7"/>
  <c r="F97" i="14" s="1"/>
  <c r="E100" i="7"/>
  <c r="E97" i="14" s="1"/>
  <c r="D100" i="7"/>
  <c r="D97" i="14" s="1"/>
  <c r="C100" i="7"/>
  <c r="C97" i="14" s="1"/>
  <c r="A100" i="7"/>
  <c r="A97" i="14" s="1"/>
  <c r="Q99" i="7"/>
  <c r="Q96" i="14" s="1"/>
  <c r="P99" i="7"/>
  <c r="P96" i="14" s="1"/>
  <c r="O99" i="7"/>
  <c r="O96" i="14" s="1"/>
  <c r="N99" i="7"/>
  <c r="N96" i="14" s="1"/>
  <c r="M99" i="7"/>
  <c r="M96" i="14" s="1"/>
  <c r="L99" i="7"/>
  <c r="L96" i="14" s="1"/>
  <c r="K99" i="7"/>
  <c r="K96" i="14" s="1"/>
  <c r="J99" i="7"/>
  <c r="J96" i="14" s="1"/>
  <c r="I99" i="7"/>
  <c r="I96" i="14" s="1"/>
  <c r="H99" i="7"/>
  <c r="H96" i="14" s="1"/>
  <c r="G99" i="7"/>
  <c r="G96" i="14" s="1"/>
  <c r="F99" i="7"/>
  <c r="F96" i="14" s="1"/>
  <c r="E99" i="7"/>
  <c r="E96" i="14" s="1"/>
  <c r="D99" i="7"/>
  <c r="D96" i="14" s="1"/>
  <c r="C99" i="7"/>
  <c r="C96" i="14" s="1"/>
  <c r="A99" i="7"/>
  <c r="A96" i="14" s="1"/>
  <c r="O98" i="7"/>
  <c r="O95" i="14" s="1"/>
  <c r="N98" i="7"/>
  <c r="N95" i="14" s="1"/>
  <c r="M98" i="7"/>
  <c r="M95" i="14" s="1"/>
  <c r="L98" i="7"/>
  <c r="L95" i="14" s="1"/>
  <c r="K98" i="7"/>
  <c r="K95" i="14" s="1"/>
  <c r="J98" i="7"/>
  <c r="J95" i="14" s="1"/>
  <c r="I98" i="7"/>
  <c r="I95" i="14" s="1"/>
  <c r="H98" i="7"/>
  <c r="H95" i="14" s="1"/>
  <c r="G98" i="7"/>
  <c r="G95" i="14" s="1"/>
  <c r="F98" i="7"/>
  <c r="F95" i="14" s="1"/>
  <c r="E98" i="7"/>
  <c r="E95" i="14" s="1"/>
  <c r="D98" i="7"/>
  <c r="D95" i="14" s="1"/>
  <c r="C98" i="7"/>
  <c r="C95" i="14" s="1"/>
  <c r="A98" i="7"/>
  <c r="A95" i="14" s="1"/>
  <c r="O97" i="7"/>
  <c r="O94" i="14" s="1"/>
  <c r="N97" i="7"/>
  <c r="N94" i="14" s="1"/>
  <c r="M97" i="7"/>
  <c r="M94" i="14" s="1"/>
  <c r="L97" i="7"/>
  <c r="L94" i="14" s="1"/>
  <c r="K97" i="7"/>
  <c r="K94" i="14" s="1"/>
  <c r="J97" i="7"/>
  <c r="J94" i="14" s="1"/>
  <c r="I97" i="7"/>
  <c r="I94" i="14" s="1"/>
  <c r="H97" i="7"/>
  <c r="H94" i="14" s="1"/>
  <c r="G97" i="7"/>
  <c r="G94" i="14" s="1"/>
  <c r="F97" i="7"/>
  <c r="F94" i="14" s="1"/>
  <c r="E97" i="7"/>
  <c r="E94" i="14" s="1"/>
  <c r="D97" i="7"/>
  <c r="D94" i="14" s="1"/>
  <c r="C97" i="7"/>
  <c r="C94" i="14" s="1"/>
  <c r="A97" i="7"/>
  <c r="A94" i="14" s="1"/>
  <c r="O96" i="7"/>
  <c r="O93" i="14" s="1"/>
  <c r="N96" i="7"/>
  <c r="N93" i="14" s="1"/>
  <c r="M96" i="7"/>
  <c r="M93" i="14" s="1"/>
  <c r="L96" i="7"/>
  <c r="L93" i="14" s="1"/>
  <c r="K96" i="7"/>
  <c r="K93" i="14" s="1"/>
  <c r="J96" i="7"/>
  <c r="J93" i="14" s="1"/>
  <c r="I96" i="7"/>
  <c r="I93" i="14" s="1"/>
  <c r="H96" i="7"/>
  <c r="H93" i="14" s="1"/>
  <c r="G96" i="7"/>
  <c r="G93" i="14" s="1"/>
  <c r="F96" i="7"/>
  <c r="F93" i="14" s="1"/>
  <c r="E96" i="7"/>
  <c r="E93" i="14" s="1"/>
  <c r="D96" i="7"/>
  <c r="D93" i="14" s="1"/>
  <c r="C96" i="7"/>
  <c r="C93" i="14" s="1"/>
  <c r="A96" i="7"/>
  <c r="A93" i="14" s="1"/>
  <c r="O95" i="7"/>
  <c r="O92" i="14" s="1"/>
  <c r="N95" i="7"/>
  <c r="N92" i="14" s="1"/>
  <c r="M95" i="7"/>
  <c r="M92" i="14" s="1"/>
  <c r="L95" i="7"/>
  <c r="L92" i="14" s="1"/>
  <c r="K95" i="7"/>
  <c r="K92" i="14" s="1"/>
  <c r="J95" i="7"/>
  <c r="J92" i="14" s="1"/>
  <c r="I95" i="7"/>
  <c r="I92" i="14" s="1"/>
  <c r="H95" i="7"/>
  <c r="H92" i="14" s="1"/>
  <c r="G95" i="7"/>
  <c r="G92" i="14" s="1"/>
  <c r="F95" i="7"/>
  <c r="F92" i="14" s="1"/>
  <c r="E95" i="7"/>
  <c r="E92" i="14" s="1"/>
  <c r="D95" i="7"/>
  <c r="D92" i="14" s="1"/>
  <c r="C95" i="7"/>
  <c r="C92" i="14" s="1"/>
  <c r="A95" i="7"/>
  <c r="A92" i="14" s="1"/>
  <c r="O94" i="7"/>
  <c r="O91" i="14" s="1"/>
  <c r="N94" i="7"/>
  <c r="N91" i="14" s="1"/>
  <c r="M94" i="7"/>
  <c r="M91" i="14" s="1"/>
  <c r="L94" i="7"/>
  <c r="L91" i="14" s="1"/>
  <c r="K94" i="7"/>
  <c r="K91" i="14" s="1"/>
  <c r="J94" i="7"/>
  <c r="J91" i="14" s="1"/>
  <c r="I94" i="7"/>
  <c r="I91" i="14" s="1"/>
  <c r="H94" i="7"/>
  <c r="H91" i="14" s="1"/>
  <c r="G94" i="7"/>
  <c r="G91" i="14" s="1"/>
  <c r="F94" i="7"/>
  <c r="F91" i="14" s="1"/>
  <c r="E94" i="7"/>
  <c r="E91" i="14" s="1"/>
  <c r="D94" i="7"/>
  <c r="D91" i="14" s="1"/>
  <c r="C94" i="7"/>
  <c r="C91" i="14" s="1"/>
  <c r="A94" i="7"/>
  <c r="A91" i="14" s="1"/>
  <c r="O93" i="7"/>
  <c r="O90" i="14" s="1"/>
  <c r="N93" i="7"/>
  <c r="N90" i="14" s="1"/>
  <c r="M93" i="7"/>
  <c r="M90" i="14" s="1"/>
  <c r="L93" i="7"/>
  <c r="L90" i="14" s="1"/>
  <c r="K93" i="7"/>
  <c r="K90" i="14" s="1"/>
  <c r="J93" i="7"/>
  <c r="J90" i="14" s="1"/>
  <c r="I93" i="7"/>
  <c r="I90" i="14" s="1"/>
  <c r="H93" i="7"/>
  <c r="H90" i="14" s="1"/>
  <c r="G93" i="7"/>
  <c r="G90" i="14" s="1"/>
  <c r="F93" i="7"/>
  <c r="F90" i="14" s="1"/>
  <c r="E93" i="7"/>
  <c r="E90" i="14" s="1"/>
  <c r="D93" i="7"/>
  <c r="D90" i="14" s="1"/>
  <c r="C93" i="7"/>
  <c r="C90" i="14" s="1"/>
  <c r="A93" i="7"/>
  <c r="A90" i="14" s="1"/>
  <c r="O92" i="7"/>
  <c r="O89" i="14" s="1"/>
  <c r="N92" i="7"/>
  <c r="N89" i="14" s="1"/>
  <c r="M92" i="7"/>
  <c r="M89" i="14" s="1"/>
  <c r="L92" i="7"/>
  <c r="L89" i="14" s="1"/>
  <c r="K92" i="7"/>
  <c r="K89" i="14" s="1"/>
  <c r="J92" i="7"/>
  <c r="J89" i="14" s="1"/>
  <c r="I92" i="7"/>
  <c r="I89" i="14" s="1"/>
  <c r="H92" i="7"/>
  <c r="H89" i="14" s="1"/>
  <c r="G92" i="7"/>
  <c r="G89" i="14" s="1"/>
  <c r="F92" i="7"/>
  <c r="F89" i="14" s="1"/>
  <c r="E92" i="7"/>
  <c r="E89" i="14" s="1"/>
  <c r="D92" i="7"/>
  <c r="D89" i="14" s="1"/>
  <c r="C92" i="7"/>
  <c r="C89" i="14" s="1"/>
  <c r="A92" i="7"/>
  <c r="A89" i="14" s="1"/>
  <c r="O91" i="7"/>
  <c r="O88" i="14" s="1"/>
  <c r="N91" i="7"/>
  <c r="N88" i="14" s="1"/>
  <c r="M91" i="7"/>
  <c r="M88" i="14" s="1"/>
  <c r="L91" i="7"/>
  <c r="L88" i="14" s="1"/>
  <c r="K91" i="7"/>
  <c r="K88" i="14" s="1"/>
  <c r="J91" i="7"/>
  <c r="J88" i="14" s="1"/>
  <c r="I91" i="7"/>
  <c r="I88" i="14" s="1"/>
  <c r="H91" i="7"/>
  <c r="H88" i="14" s="1"/>
  <c r="G91" i="7"/>
  <c r="G88" i="14" s="1"/>
  <c r="F91" i="7"/>
  <c r="F88" i="14" s="1"/>
  <c r="E91" i="7"/>
  <c r="E88" i="14" s="1"/>
  <c r="D91" i="7"/>
  <c r="D88" i="14" s="1"/>
  <c r="C91" i="7"/>
  <c r="C88" i="14" s="1"/>
  <c r="A91" i="7"/>
  <c r="A88" i="14" s="1"/>
  <c r="O90" i="7"/>
  <c r="O87" i="14" s="1"/>
  <c r="N90" i="7"/>
  <c r="N87" i="14" s="1"/>
  <c r="M90" i="7"/>
  <c r="M87" i="14" s="1"/>
  <c r="L90" i="7"/>
  <c r="L87" i="14" s="1"/>
  <c r="K90" i="7"/>
  <c r="K87" i="14" s="1"/>
  <c r="J90" i="7"/>
  <c r="J87" i="14" s="1"/>
  <c r="I90" i="7"/>
  <c r="I87" i="14" s="1"/>
  <c r="H90" i="7"/>
  <c r="H87" i="14" s="1"/>
  <c r="G90" i="7"/>
  <c r="G87" i="14" s="1"/>
  <c r="F90" i="7"/>
  <c r="F87" i="14" s="1"/>
  <c r="E90" i="7"/>
  <c r="E87" i="14" s="1"/>
  <c r="D90" i="7"/>
  <c r="D87" i="14" s="1"/>
  <c r="C90" i="7"/>
  <c r="C87" i="14" s="1"/>
  <c r="A90" i="7"/>
  <c r="A87" i="14" s="1"/>
  <c r="O89" i="7"/>
  <c r="O86" i="14" s="1"/>
  <c r="N89" i="7"/>
  <c r="N86" i="14" s="1"/>
  <c r="M89" i="7"/>
  <c r="M86" i="14" s="1"/>
  <c r="L89" i="7"/>
  <c r="L86" i="14" s="1"/>
  <c r="K89" i="7"/>
  <c r="K86" i="14" s="1"/>
  <c r="J89" i="7"/>
  <c r="J86" i="14" s="1"/>
  <c r="I89" i="7"/>
  <c r="I86" i="14" s="1"/>
  <c r="H89" i="7"/>
  <c r="H86" i="14" s="1"/>
  <c r="G89" i="7"/>
  <c r="G86" i="14" s="1"/>
  <c r="F89" i="7"/>
  <c r="F86" i="14" s="1"/>
  <c r="E89" i="7"/>
  <c r="E86" i="14" s="1"/>
  <c r="D89" i="7"/>
  <c r="D86" i="14" s="1"/>
  <c r="C89" i="7"/>
  <c r="C86" i="14" s="1"/>
  <c r="A89" i="7"/>
  <c r="A86" i="14" s="1"/>
  <c r="Q88" i="7"/>
  <c r="Q85" i="14" s="1"/>
  <c r="P88" i="7"/>
  <c r="P85" i="14" s="1"/>
  <c r="O88" i="7"/>
  <c r="O85" i="14" s="1"/>
  <c r="N88" i="7"/>
  <c r="N85" i="14" s="1"/>
  <c r="M88" i="7"/>
  <c r="M85" i="14" s="1"/>
  <c r="L88" i="7"/>
  <c r="L85" i="14" s="1"/>
  <c r="K88" i="7"/>
  <c r="K85" i="14" s="1"/>
  <c r="J88" i="7"/>
  <c r="J85" i="14" s="1"/>
  <c r="I88" i="7"/>
  <c r="I85" i="14" s="1"/>
  <c r="H88" i="7"/>
  <c r="H85" i="14" s="1"/>
  <c r="G88" i="7"/>
  <c r="G85" i="14" s="1"/>
  <c r="F88" i="7"/>
  <c r="F85" i="14" s="1"/>
  <c r="E88" i="7"/>
  <c r="E85" i="14" s="1"/>
  <c r="D88" i="7"/>
  <c r="D85" i="14" s="1"/>
  <c r="C88" i="7"/>
  <c r="C85" i="14" s="1"/>
  <c r="A88" i="7"/>
  <c r="Q87" i="7"/>
  <c r="Q84" i="14" s="1"/>
  <c r="P87" i="7"/>
  <c r="P84" i="14" s="1"/>
  <c r="O87" i="7"/>
  <c r="O84" i="14" s="1"/>
  <c r="N87" i="7"/>
  <c r="N84" i="14" s="1"/>
  <c r="M87" i="7"/>
  <c r="M84" i="14" s="1"/>
  <c r="L87" i="7"/>
  <c r="L84" i="14" s="1"/>
  <c r="K87" i="7"/>
  <c r="K84" i="14" s="1"/>
  <c r="J87" i="7"/>
  <c r="J84" i="14" s="1"/>
  <c r="I87" i="7"/>
  <c r="I84" i="14" s="1"/>
  <c r="H87" i="7"/>
  <c r="H84" i="14" s="1"/>
  <c r="G87" i="7"/>
  <c r="G84" i="14" s="1"/>
  <c r="F87" i="7"/>
  <c r="F84" i="14" s="1"/>
  <c r="E87" i="7"/>
  <c r="E84" i="14" s="1"/>
  <c r="D87" i="7"/>
  <c r="D84" i="14" s="1"/>
  <c r="C87" i="7"/>
  <c r="C84" i="14" s="1"/>
  <c r="A87" i="7"/>
  <c r="A84" i="14" s="1"/>
  <c r="Q86" i="7"/>
  <c r="Q83" i="14" s="1"/>
  <c r="P86" i="7"/>
  <c r="P83" i="14" s="1"/>
  <c r="O86" i="7"/>
  <c r="O83" i="14" s="1"/>
  <c r="N86" i="7"/>
  <c r="N83" i="14" s="1"/>
  <c r="M86" i="7"/>
  <c r="M83" i="14" s="1"/>
  <c r="L86" i="7"/>
  <c r="L83" i="14" s="1"/>
  <c r="K86" i="7"/>
  <c r="K83" i="14" s="1"/>
  <c r="J86" i="7"/>
  <c r="J83" i="14" s="1"/>
  <c r="I86" i="7"/>
  <c r="I83" i="14" s="1"/>
  <c r="H86" i="7"/>
  <c r="H83" i="14" s="1"/>
  <c r="G86" i="7"/>
  <c r="G83" i="14" s="1"/>
  <c r="F86" i="7"/>
  <c r="F83" i="14" s="1"/>
  <c r="E86" i="7"/>
  <c r="E83" i="14" s="1"/>
  <c r="D86" i="7"/>
  <c r="D83" i="14" s="1"/>
  <c r="C86" i="7"/>
  <c r="C83" i="14" s="1"/>
  <c r="A86" i="7"/>
  <c r="A83" i="14" s="1"/>
  <c r="Q85" i="7"/>
  <c r="Q82" i="14" s="1"/>
  <c r="P85" i="7"/>
  <c r="P82" i="14" s="1"/>
  <c r="O85" i="7"/>
  <c r="O82" i="14" s="1"/>
  <c r="N85" i="7"/>
  <c r="N82" i="14" s="1"/>
  <c r="M85" i="7"/>
  <c r="M82" i="14" s="1"/>
  <c r="L85" i="7"/>
  <c r="L82" i="14" s="1"/>
  <c r="K85" i="7"/>
  <c r="K82" i="14" s="1"/>
  <c r="J85" i="7"/>
  <c r="J82" i="14" s="1"/>
  <c r="I85" i="7"/>
  <c r="I82" i="14" s="1"/>
  <c r="H85" i="7"/>
  <c r="H82" i="14" s="1"/>
  <c r="G85" i="7"/>
  <c r="G82" i="14" s="1"/>
  <c r="F85" i="7"/>
  <c r="F82" i="14" s="1"/>
  <c r="E85" i="7"/>
  <c r="E82" i="14" s="1"/>
  <c r="D85" i="7"/>
  <c r="D82" i="14" s="1"/>
  <c r="C85" i="7"/>
  <c r="C82" i="14" s="1"/>
  <c r="A85" i="7"/>
  <c r="A82" i="14" s="1"/>
  <c r="Q84" i="7"/>
  <c r="Q81" i="14" s="1"/>
  <c r="P84" i="7"/>
  <c r="P81" i="14" s="1"/>
  <c r="O84" i="7"/>
  <c r="O81" i="14" s="1"/>
  <c r="N84" i="7"/>
  <c r="N81" i="14" s="1"/>
  <c r="M84" i="7"/>
  <c r="M81" i="14" s="1"/>
  <c r="L84" i="7"/>
  <c r="L81" i="14" s="1"/>
  <c r="K84" i="7"/>
  <c r="K81" i="14" s="1"/>
  <c r="J84" i="7"/>
  <c r="J81" i="14" s="1"/>
  <c r="I84" i="7"/>
  <c r="I81" i="14" s="1"/>
  <c r="H84" i="7"/>
  <c r="H81" i="14" s="1"/>
  <c r="G84" i="7"/>
  <c r="G81" i="14" s="1"/>
  <c r="F84" i="7"/>
  <c r="F81" i="14" s="1"/>
  <c r="E84" i="7"/>
  <c r="E81" i="14" s="1"/>
  <c r="D84" i="7"/>
  <c r="D81" i="14" s="1"/>
  <c r="C84" i="7"/>
  <c r="C81" i="14" s="1"/>
  <c r="A84" i="7"/>
  <c r="A81" i="14" s="1"/>
  <c r="Q83" i="7"/>
  <c r="Q80" i="14" s="1"/>
  <c r="P83" i="7"/>
  <c r="P80" i="14" s="1"/>
  <c r="O83" i="7"/>
  <c r="O80" i="14" s="1"/>
  <c r="N83" i="7"/>
  <c r="N80" i="14" s="1"/>
  <c r="M83" i="7"/>
  <c r="M80" i="14" s="1"/>
  <c r="L83" i="7"/>
  <c r="L80" i="14" s="1"/>
  <c r="K83" i="7"/>
  <c r="K80" i="14" s="1"/>
  <c r="J83" i="7"/>
  <c r="J80" i="14" s="1"/>
  <c r="I83" i="7"/>
  <c r="I80" i="14" s="1"/>
  <c r="H83" i="7"/>
  <c r="H80" i="14" s="1"/>
  <c r="G83" i="7"/>
  <c r="G80" i="14" s="1"/>
  <c r="F83" i="7"/>
  <c r="F80" i="14" s="1"/>
  <c r="E83" i="7"/>
  <c r="E80" i="14" s="1"/>
  <c r="D83" i="7"/>
  <c r="D80" i="14" s="1"/>
  <c r="C83" i="7"/>
  <c r="C80" i="14" s="1"/>
  <c r="A83" i="7"/>
  <c r="A80" i="14" s="1"/>
  <c r="Q82" i="7"/>
  <c r="Q79" i="14" s="1"/>
  <c r="P82" i="7"/>
  <c r="P79" i="14" s="1"/>
  <c r="O82" i="7"/>
  <c r="O79" i="14" s="1"/>
  <c r="N82" i="7"/>
  <c r="N79" i="14" s="1"/>
  <c r="M82" i="7"/>
  <c r="M79" i="14" s="1"/>
  <c r="L82" i="7"/>
  <c r="L79" i="14" s="1"/>
  <c r="K82" i="7"/>
  <c r="K79" i="14" s="1"/>
  <c r="J82" i="7"/>
  <c r="J79" i="14" s="1"/>
  <c r="I82" i="7"/>
  <c r="I79" i="14" s="1"/>
  <c r="H82" i="7"/>
  <c r="H79" i="14" s="1"/>
  <c r="G82" i="7"/>
  <c r="G79" i="14" s="1"/>
  <c r="F82" i="7"/>
  <c r="F79" i="14" s="1"/>
  <c r="E82" i="7"/>
  <c r="E79" i="14" s="1"/>
  <c r="D82" i="7"/>
  <c r="D79" i="14" s="1"/>
  <c r="C82" i="7"/>
  <c r="C79" i="14" s="1"/>
  <c r="A82" i="7"/>
  <c r="A79" i="14" s="1"/>
  <c r="Q81" i="7"/>
  <c r="Q78" i="14" s="1"/>
  <c r="P81" i="7"/>
  <c r="P78" i="14" s="1"/>
  <c r="O81" i="7"/>
  <c r="O78" i="14" s="1"/>
  <c r="N81" i="7"/>
  <c r="N78" i="14" s="1"/>
  <c r="M81" i="7"/>
  <c r="M78" i="14" s="1"/>
  <c r="L81" i="7"/>
  <c r="L78" i="14" s="1"/>
  <c r="K81" i="7"/>
  <c r="K78" i="14" s="1"/>
  <c r="J81" i="7"/>
  <c r="J78" i="14" s="1"/>
  <c r="I81" i="7"/>
  <c r="I78" i="14" s="1"/>
  <c r="H81" i="7"/>
  <c r="H78" i="14" s="1"/>
  <c r="G81" i="7"/>
  <c r="G78" i="14" s="1"/>
  <c r="F81" i="7"/>
  <c r="F78" i="14" s="1"/>
  <c r="E81" i="7"/>
  <c r="E78" i="14" s="1"/>
  <c r="D81" i="7"/>
  <c r="D78" i="14" s="1"/>
  <c r="C81" i="7"/>
  <c r="C78" i="14" s="1"/>
  <c r="A81" i="7"/>
  <c r="A78" i="14" s="1"/>
  <c r="Q80" i="7"/>
  <c r="Q77" i="14" s="1"/>
  <c r="P80" i="7"/>
  <c r="P77" i="14" s="1"/>
  <c r="O80" i="7"/>
  <c r="O77" i="14" s="1"/>
  <c r="N80" i="7"/>
  <c r="N77" i="14" s="1"/>
  <c r="M80" i="7"/>
  <c r="M77" i="14" s="1"/>
  <c r="L80" i="7"/>
  <c r="L77" i="14" s="1"/>
  <c r="K80" i="7"/>
  <c r="K77" i="14" s="1"/>
  <c r="J80" i="7"/>
  <c r="J77" i="14" s="1"/>
  <c r="I80" i="7"/>
  <c r="I77" i="14" s="1"/>
  <c r="H80" i="7"/>
  <c r="H77" i="14" s="1"/>
  <c r="G80" i="7"/>
  <c r="G77" i="14" s="1"/>
  <c r="F80" i="7"/>
  <c r="F77" i="14" s="1"/>
  <c r="E80" i="7"/>
  <c r="E77" i="14" s="1"/>
  <c r="D80" i="7"/>
  <c r="D77" i="14" s="1"/>
  <c r="C80" i="7"/>
  <c r="C77" i="14" s="1"/>
  <c r="A80" i="7"/>
  <c r="A77" i="14" s="1"/>
  <c r="Q79" i="7"/>
  <c r="Q76" i="14" s="1"/>
  <c r="P79" i="7"/>
  <c r="P76" i="14" s="1"/>
  <c r="O79" i="7"/>
  <c r="O76" i="14" s="1"/>
  <c r="N79" i="7"/>
  <c r="N76" i="14" s="1"/>
  <c r="M79" i="7"/>
  <c r="M76" i="14" s="1"/>
  <c r="L79" i="7"/>
  <c r="L76" i="14" s="1"/>
  <c r="K79" i="7"/>
  <c r="K76" i="14" s="1"/>
  <c r="J79" i="7"/>
  <c r="J76" i="14" s="1"/>
  <c r="I79" i="7"/>
  <c r="I76" i="14" s="1"/>
  <c r="H79" i="7"/>
  <c r="H76" i="14" s="1"/>
  <c r="G79" i="7"/>
  <c r="G76" i="14" s="1"/>
  <c r="F79" i="7"/>
  <c r="F76" i="14" s="1"/>
  <c r="E79" i="7"/>
  <c r="E76" i="14" s="1"/>
  <c r="D79" i="7"/>
  <c r="D76" i="14" s="1"/>
  <c r="C79" i="7"/>
  <c r="C76" i="14" s="1"/>
  <c r="A79" i="7"/>
  <c r="A76" i="14" s="1"/>
  <c r="Q78" i="7"/>
  <c r="Q75" i="14" s="1"/>
  <c r="P78" i="7"/>
  <c r="P75" i="14" s="1"/>
  <c r="O78" i="7"/>
  <c r="O75" i="14" s="1"/>
  <c r="N78" i="7"/>
  <c r="N75" i="14" s="1"/>
  <c r="M78" i="7"/>
  <c r="M75" i="14" s="1"/>
  <c r="L78" i="7"/>
  <c r="L75" i="14" s="1"/>
  <c r="K78" i="7"/>
  <c r="K75" i="14" s="1"/>
  <c r="J78" i="7"/>
  <c r="J75" i="14" s="1"/>
  <c r="I78" i="7"/>
  <c r="I75" i="14" s="1"/>
  <c r="H78" i="7"/>
  <c r="H75" i="14" s="1"/>
  <c r="G78" i="7"/>
  <c r="G75" i="14" s="1"/>
  <c r="F78" i="7"/>
  <c r="F75" i="14" s="1"/>
  <c r="E78" i="7"/>
  <c r="E75" i="14" s="1"/>
  <c r="D78" i="7"/>
  <c r="D75" i="14" s="1"/>
  <c r="C78" i="7"/>
  <c r="C75" i="14" s="1"/>
  <c r="A78" i="7"/>
  <c r="A75" i="14" s="1"/>
  <c r="Q77" i="7"/>
  <c r="Q74" i="14" s="1"/>
  <c r="P77" i="7"/>
  <c r="P74" i="14" s="1"/>
  <c r="O77" i="7"/>
  <c r="O74" i="14" s="1"/>
  <c r="N77" i="7"/>
  <c r="N74" i="14" s="1"/>
  <c r="M77" i="7"/>
  <c r="M74" i="14" s="1"/>
  <c r="L77" i="7"/>
  <c r="L74" i="14" s="1"/>
  <c r="K77" i="7"/>
  <c r="K74" i="14" s="1"/>
  <c r="J77" i="7"/>
  <c r="J74" i="14" s="1"/>
  <c r="I77" i="7"/>
  <c r="I74" i="14" s="1"/>
  <c r="H77" i="7"/>
  <c r="H74" i="14" s="1"/>
  <c r="G77" i="7"/>
  <c r="G74" i="14" s="1"/>
  <c r="F77" i="7"/>
  <c r="F74" i="14" s="1"/>
  <c r="E77" i="7"/>
  <c r="E74" i="14" s="1"/>
  <c r="D77" i="7"/>
  <c r="D74" i="14" s="1"/>
  <c r="C77" i="7"/>
  <c r="C74" i="14" s="1"/>
  <c r="A77" i="7"/>
  <c r="A74" i="14" s="1"/>
  <c r="Q76" i="7"/>
  <c r="Q73" i="14" s="1"/>
  <c r="P76" i="7"/>
  <c r="P73" i="14" s="1"/>
  <c r="O76" i="7"/>
  <c r="O73" i="14" s="1"/>
  <c r="N76" i="7"/>
  <c r="N73" i="14" s="1"/>
  <c r="M76" i="7"/>
  <c r="M73" i="14" s="1"/>
  <c r="L76" i="7"/>
  <c r="L73" i="14" s="1"/>
  <c r="K76" i="7"/>
  <c r="K73" i="14" s="1"/>
  <c r="J76" i="7"/>
  <c r="J73" i="14" s="1"/>
  <c r="I76" i="7"/>
  <c r="I73" i="14" s="1"/>
  <c r="H76" i="7"/>
  <c r="H73" i="14" s="1"/>
  <c r="G76" i="7"/>
  <c r="G73" i="14" s="1"/>
  <c r="F76" i="7"/>
  <c r="F73" i="14" s="1"/>
  <c r="E76" i="7"/>
  <c r="E73" i="14" s="1"/>
  <c r="D76" i="7"/>
  <c r="D73" i="14" s="1"/>
  <c r="C76" i="7"/>
  <c r="C73" i="14" s="1"/>
  <c r="A76" i="7"/>
  <c r="A73" i="14" s="1"/>
  <c r="Q75" i="7"/>
  <c r="Q72" i="14" s="1"/>
  <c r="P75" i="7"/>
  <c r="P72" i="14" s="1"/>
  <c r="O75" i="7"/>
  <c r="O72" i="14" s="1"/>
  <c r="N75" i="7"/>
  <c r="N72" i="14" s="1"/>
  <c r="M75" i="7"/>
  <c r="M72" i="14" s="1"/>
  <c r="L75" i="7"/>
  <c r="L72" i="14" s="1"/>
  <c r="K75" i="7"/>
  <c r="K72" i="14" s="1"/>
  <c r="J75" i="7"/>
  <c r="J72" i="14" s="1"/>
  <c r="I75" i="7"/>
  <c r="I72" i="14" s="1"/>
  <c r="H75" i="7"/>
  <c r="H72" i="14" s="1"/>
  <c r="G75" i="7"/>
  <c r="G72" i="14" s="1"/>
  <c r="F75" i="7"/>
  <c r="F72" i="14" s="1"/>
  <c r="E75" i="7"/>
  <c r="E72" i="14" s="1"/>
  <c r="D75" i="7"/>
  <c r="D72" i="14" s="1"/>
  <c r="C75" i="7"/>
  <c r="C72" i="14" s="1"/>
  <c r="A75" i="7"/>
  <c r="A72" i="14" s="1"/>
  <c r="Q74" i="7"/>
  <c r="Q71" i="14" s="1"/>
  <c r="P74" i="7"/>
  <c r="P71" i="14" s="1"/>
  <c r="O74" i="7"/>
  <c r="O71" i="14" s="1"/>
  <c r="N74" i="7"/>
  <c r="N71" i="14" s="1"/>
  <c r="M74" i="7"/>
  <c r="M71" i="14" s="1"/>
  <c r="L74" i="7"/>
  <c r="L71" i="14" s="1"/>
  <c r="K74" i="7"/>
  <c r="K71" i="14" s="1"/>
  <c r="J74" i="7"/>
  <c r="J71" i="14" s="1"/>
  <c r="I74" i="7"/>
  <c r="I71" i="14" s="1"/>
  <c r="H74" i="7"/>
  <c r="H71" i="14" s="1"/>
  <c r="G74" i="7"/>
  <c r="G71" i="14" s="1"/>
  <c r="F74" i="7"/>
  <c r="F71" i="14" s="1"/>
  <c r="E74" i="7"/>
  <c r="E71" i="14" s="1"/>
  <c r="D74" i="7"/>
  <c r="D71" i="14" s="1"/>
  <c r="C74" i="7"/>
  <c r="C71" i="14" s="1"/>
  <c r="A74" i="7"/>
  <c r="A71" i="14" s="1"/>
  <c r="Q73" i="7"/>
  <c r="Q70" i="14" s="1"/>
  <c r="P73" i="7"/>
  <c r="P70" i="14" s="1"/>
  <c r="O73" i="7"/>
  <c r="O70" i="14" s="1"/>
  <c r="N73" i="7"/>
  <c r="N70" i="14" s="1"/>
  <c r="M73" i="7"/>
  <c r="M70" i="14" s="1"/>
  <c r="L73" i="7"/>
  <c r="L70" i="14" s="1"/>
  <c r="K73" i="7"/>
  <c r="K70" i="14" s="1"/>
  <c r="J73" i="7"/>
  <c r="J70" i="14" s="1"/>
  <c r="I73" i="7"/>
  <c r="I70" i="14" s="1"/>
  <c r="H73" i="7"/>
  <c r="H70" i="14" s="1"/>
  <c r="G73" i="7"/>
  <c r="G70" i="14" s="1"/>
  <c r="F73" i="7"/>
  <c r="F70" i="14" s="1"/>
  <c r="E73" i="7"/>
  <c r="E70" i="14" s="1"/>
  <c r="D73" i="7"/>
  <c r="D70" i="14" s="1"/>
  <c r="C73" i="7"/>
  <c r="C70" i="14" s="1"/>
  <c r="A73" i="7"/>
  <c r="A70" i="14" s="1"/>
  <c r="Q72" i="7"/>
  <c r="Q69" i="14" s="1"/>
  <c r="P72" i="7"/>
  <c r="P69" i="14" s="1"/>
  <c r="O72" i="7"/>
  <c r="O69" i="14" s="1"/>
  <c r="N72" i="7"/>
  <c r="N69" i="14" s="1"/>
  <c r="M72" i="7"/>
  <c r="M69" i="14" s="1"/>
  <c r="L72" i="7"/>
  <c r="L69" i="14" s="1"/>
  <c r="K72" i="7"/>
  <c r="K69" i="14" s="1"/>
  <c r="J72" i="7"/>
  <c r="J69" i="14" s="1"/>
  <c r="I72" i="7"/>
  <c r="I69" i="14" s="1"/>
  <c r="H72" i="7"/>
  <c r="H69" i="14" s="1"/>
  <c r="G72" i="7"/>
  <c r="G69" i="14" s="1"/>
  <c r="F72" i="7"/>
  <c r="F69" i="14" s="1"/>
  <c r="E72" i="7"/>
  <c r="E69" i="14" s="1"/>
  <c r="D72" i="7"/>
  <c r="D69" i="14" s="1"/>
  <c r="C72" i="7"/>
  <c r="C69" i="14" s="1"/>
  <c r="A72" i="7"/>
  <c r="A69" i="14" s="1"/>
  <c r="Q71" i="7"/>
  <c r="Q68" i="14" s="1"/>
  <c r="P71" i="7"/>
  <c r="P68" i="14" s="1"/>
  <c r="O71" i="7"/>
  <c r="O68" i="14" s="1"/>
  <c r="N71" i="7"/>
  <c r="N68" i="14" s="1"/>
  <c r="M71" i="7"/>
  <c r="M68" i="14" s="1"/>
  <c r="L71" i="7"/>
  <c r="L68" i="14" s="1"/>
  <c r="K71" i="7"/>
  <c r="K68" i="14" s="1"/>
  <c r="J71" i="7"/>
  <c r="J68" i="14" s="1"/>
  <c r="I71" i="7"/>
  <c r="I68" i="14" s="1"/>
  <c r="H71" i="7"/>
  <c r="H68" i="14" s="1"/>
  <c r="G71" i="7"/>
  <c r="G68" i="14" s="1"/>
  <c r="F71" i="7"/>
  <c r="F68" i="14" s="1"/>
  <c r="E71" i="7"/>
  <c r="E68" i="14" s="1"/>
  <c r="D71" i="7"/>
  <c r="D68" i="14" s="1"/>
  <c r="C71" i="7"/>
  <c r="C68" i="14" s="1"/>
  <c r="A71" i="7"/>
  <c r="A68" i="14" s="1"/>
  <c r="Q70" i="7"/>
  <c r="Q67" i="14" s="1"/>
  <c r="P70" i="7"/>
  <c r="P67" i="14" s="1"/>
  <c r="O70" i="7"/>
  <c r="O67" i="14" s="1"/>
  <c r="N70" i="7"/>
  <c r="N67" i="14" s="1"/>
  <c r="M70" i="7"/>
  <c r="M67" i="14" s="1"/>
  <c r="L70" i="7"/>
  <c r="L67" i="14" s="1"/>
  <c r="K70" i="7"/>
  <c r="K67" i="14" s="1"/>
  <c r="J70" i="7"/>
  <c r="J67" i="14" s="1"/>
  <c r="I70" i="7"/>
  <c r="I67" i="14" s="1"/>
  <c r="H70" i="7"/>
  <c r="H67" i="14" s="1"/>
  <c r="G70" i="7"/>
  <c r="G67" i="14" s="1"/>
  <c r="F70" i="7"/>
  <c r="F67" i="14" s="1"/>
  <c r="E70" i="7"/>
  <c r="E67" i="14" s="1"/>
  <c r="D70" i="7"/>
  <c r="D67" i="14" s="1"/>
  <c r="C70" i="7"/>
  <c r="C67" i="14" s="1"/>
  <c r="A70" i="7"/>
  <c r="A67" i="14" s="1"/>
  <c r="Q69" i="7"/>
  <c r="Q66" i="14" s="1"/>
  <c r="P69" i="7"/>
  <c r="P66" i="14" s="1"/>
  <c r="O69" i="7"/>
  <c r="O66" i="14" s="1"/>
  <c r="N69" i="7"/>
  <c r="N66" i="14" s="1"/>
  <c r="M69" i="7"/>
  <c r="M66" i="14" s="1"/>
  <c r="L69" i="7"/>
  <c r="L66" i="14" s="1"/>
  <c r="K69" i="7"/>
  <c r="K66" i="14" s="1"/>
  <c r="J69" i="7"/>
  <c r="J66" i="14" s="1"/>
  <c r="I69" i="7"/>
  <c r="I66" i="14" s="1"/>
  <c r="H69" i="7"/>
  <c r="H66" i="14" s="1"/>
  <c r="G69" i="7"/>
  <c r="G66" i="14" s="1"/>
  <c r="F69" i="7"/>
  <c r="F66" i="14" s="1"/>
  <c r="E69" i="7"/>
  <c r="E66" i="14" s="1"/>
  <c r="D69" i="7"/>
  <c r="D66" i="14" s="1"/>
  <c r="C69" i="7"/>
  <c r="C66" i="14" s="1"/>
  <c r="A69" i="7"/>
  <c r="A66" i="14" s="1"/>
  <c r="Q68" i="7"/>
  <c r="Q65" i="14" s="1"/>
  <c r="P68" i="7"/>
  <c r="P65" i="14" s="1"/>
  <c r="O68" i="7"/>
  <c r="O65" i="14" s="1"/>
  <c r="N68" i="7"/>
  <c r="N65" i="14" s="1"/>
  <c r="M68" i="7"/>
  <c r="M65" i="14" s="1"/>
  <c r="L68" i="7"/>
  <c r="L65" i="14" s="1"/>
  <c r="K68" i="7"/>
  <c r="K65" i="14" s="1"/>
  <c r="J68" i="7"/>
  <c r="J65" i="14" s="1"/>
  <c r="I68" i="7"/>
  <c r="I65" i="14" s="1"/>
  <c r="H68" i="7"/>
  <c r="H65" i="14" s="1"/>
  <c r="G68" i="7"/>
  <c r="G65" i="14" s="1"/>
  <c r="F68" i="7"/>
  <c r="F65" i="14" s="1"/>
  <c r="E68" i="7"/>
  <c r="E65" i="14" s="1"/>
  <c r="D68" i="7"/>
  <c r="D65" i="14" s="1"/>
  <c r="C68" i="7"/>
  <c r="C65" i="14" s="1"/>
  <c r="A68" i="7"/>
  <c r="A65" i="14" s="1"/>
  <c r="Q67" i="7"/>
  <c r="Q64" i="14" s="1"/>
  <c r="P67" i="7"/>
  <c r="P64" i="14" s="1"/>
  <c r="O67" i="7"/>
  <c r="O64" i="14" s="1"/>
  <c r="N67" i="7"/>
  <c r="N64" i="14" s="1"/>
  <c r="M67" i="7"/>
  <c r="M64" i="14" s="1"/>
  <c r="L67" i="7"/>
  <c r="L64" i="14" s="1"/>
  <c r="K67" i="7"/>
  <c r="K64" i="14" s="1"/>
  <c r="J67" i="7"/>
  <c r="J64" i="14" s="1"/>
  <c r="I67" i="7"/>
  <c r="I64" i="14" s="1"/>
  <c r="H67" i="7"/>
  <c r="H64" i="14" s="1"/>
  <c r="G67" i="7"/>
  <c r="G64" i="14" s="1"/>
  <c r="F67" i="7"/>
  <c r="F64" i="14" s="1"/>
  <c r="E67" i="7"/>
  <c r="E64" i="14" s="1"/>
  <c r="D67" i="7"/>
  <c r="D64" i="14" s="1"/>
  <c r="C67" i="7"/>
  <c r="C64" i="14" s="1"/>
  <c r="A67" i="7"/>
  <c r="A64" i="14" s="1"/>
  <c r="Q66" i="7"/>
  <c r="Q63" i="14" s="1"/>
  <c r="P66" i="7"/>
  <c r="P63" i="14" s="1"/>
  <c r="O66" i="7"/>
  <c r="O63" i="14" s="1"/>
  <c r="N66" i="7"/>
  <c r="N63" i="14" s="1"/>
  <c r="M66" i="7"/>
  <c r="M63" i="14" s="1"/>
  <c r="L66" i="7"/>
  <c r="L63" i="14" s="1"/>
  <c r="K66" i="7"/>
  <c r="K63" i="14" s="1"/>
  <c r="J66" i="7"/>
  <c r="J63" i="14" s="1"/>
  <c r="I66" i="7"/>
  <c r="I63" i="14" s="1"/>
  <c r="H66" i="7"/>
  <c r="H63" i="14" s="1"/>
  <c r="G66" i="7"/>
  <c r="G63" i="14" s="1"/>
  <c r="F66" i="7"/>
  <c r="F63" i="14" s="1"/>
  <c r="E66" i="7"/>
  <c r="E63" i="14" s="1"/>
  <c r="D66" i="7"/>
  <c r="D63" i="14" s="1"/>
  <c r="C66" i="7"/>
  <c r="C63" i="14" s="1"/>
  <c r="A66" i="7"/>
  <c r="A63" i="14" s="1"/>
  <c r="Q65" i="7"/>
  <c r="Q62" i="14" s="1"/>
  <c r="P65" i="7"/>
  <c r="P62" i="14" s="1"/>
  <c r="O65" i="7"/>
  <c r="O62" i="14" s="1"/>
  <c r="N65" i="7"/>
  <c r="N62" i="14" s="1"/>
  <c r="M65" i="7"/>
  <c r="M62" i="14" s="1"/>
  <c r="L65" i="7"/>
  <c r="L62" i="14" s="1"/>
  <c r="K65" i="7"/>
  <c r="K62" i="14" s="1"/>
  <c r="J65" i="7"/>
  <c r="J62" i="14" s="1"/>
  <c r="I65" i="7"/>
  <c r="I62" i="14" s="1"/>
  <c r="H65" i="7"/>
  <c r="H62" i="14" s="1"/>
  <c r="G65" i="7"/>
  <c r="G62" i="14" s="1"/>
  <c r="F65" i="7"/>
  <c r="F62" i="14" s="1"/>
  <c r="E65" i="7"/>
  <c r="E62" i="14" s="1"/>
  <c r="D65" i="7"/>
  <c r="D62" i="14" s="1"/>
  <c r="C65" i="7"/>
  <c r="C62" i="14" s="1"/>
  <c r="A65" i="7"/>
  <c r="A62" i="14" s="1"/>
  <c r="Q64" i="7"/>
  <c r="Q61" i="14" s="1"/>
  <c r="P64" i="7"/>
  <c r="P61" i="14" s="1"/>
  <c r="O64" i="7"/>
  <c r="O61" i="14" s="1"/>
  <c r="N64" i="7"/>
  <c r="N61" i="14" s="1"/>
  <c r="M64" i="7"/>
  <c r="M61" i="14" s="1"/>
  <c r="L64" i="7"/>
  <c r="L61" i="14" s="1"/>
  <c r="K64" i="7"/>
  <c r="K61" i="14" s="1"/>
  <c r="J64" i="7"/>
  <c r="J61" i="14" s="1"/>
  <c r="I64" i="7"/>
  <c r="I61" i="14" s="1"/>
  <c r="H64" i="7"/>
  <c r="H61" i="14" s="1"/>
  <c r="G64" i="7"/>
  <c r="G61" i="14" s="1"/>
  <c r="F64" i="7"/>
  <c r="F61" i="14" s="1"/>
  <c r="E64" i="7"/>
  <c r="E61" i="14" s="1"/>
  <c r="D64" i="7"/>
  <c r="D61" i="14" s="1"/>
  <c r="C64" i="7"/>
  <c r="C61" i="14" s="1"/>
  <c r="A64" i="7"/>
  <c r="A61" i="14" s="1"/>
  <c r="Q63" i="7"/>
  <c r="Q60" i="14" s="1"/>
  <c r="P63" i="7"/>
  <c r="P60" i="14" s="1"/>
  <c r="O63" i="7"/>
  <c r="O60" i="14" s="1"/>
  <c r="N63" i="7"/>
  <c r="N60" i="14" s="1"/>
  <c r="M63" i="7"/>
  <c r="M60" i="14" s="1"/>
  <c r="L63" i="7"/>
  <c r="L60" i="14" s="1"/>
  <c r="K63" i="7"/>
  <c r="K60" i="14" s="1"/>
  <c r="J63" i="7"/>
  <c r="J60" i="14" s="1"/>
  <c r="I63" i="7"/>
  <c r="I60" i="14" s="1"/>
  <c r="H63" i="7"/>
  <c r="H60" i="14" s="1"/>
  <c r="G63" i="7"/>
  <c r="G60" i="14" s="1"/>
  <c r="F63" i="7"/>
  <c r="F60" i="14" s="1"/>
  <c r="E63" i="7"/>
  <c r="E60" i="14" s="1"/>
  <c r="D63" i="7"/>
  <c r="D60" i="14" s="1"/>
  <c r="C63" i="7"/>
  <c r="C60" i="14" s="1"/>
  <c r="A63" i="7"/>
  <c r="A60" i="14" s="1"/>
  <c r="Q62" i="7"/>
  <c r="Q59" i="14" s="1"/>
  <c r="P62" i="7"/>
  <c r="P59" i="14" s="1"/>
  <c r="O62" i="7"/>
  <c r="O59" i="14" s="1"/>
  <c r="N62" i="7"/>
  <c r="N59" i="14" s="1"/>
  <c r="M62" i="7"/>
  <c r="M59" i="14" s="1"/>
  <c r="L62" i="7"/>
  <c r="L59" i="14" s="1"/>
  <c r="K62" i="7"/>
  <c r="K59" i="14" s="1"/>
  <c r="J62" i="7"/>
  <c r="J59" i="14" s="1"/>
  <c r="I62" i="7"/>
  <c r="I59" i="14" s="1"/>
  <c r="H62" i="7"/>
  <c r="H59" i="14" s="1"/>
  <c r="G62" i="7"/>
  <c r="G59" i="14" s="1"/>
  <c r="F62" i="7"/>
  <c r="F59" i="14" s="1"/>
  <c r="E62" i="7"/>
  <c r="E59" i="14" s="1"/>
  <c r="D62" i="7"/>
  <c r="D59" i="14" s="1"/>
  <c r="C62" i="7"/>
  <c r="C59" i="14" s="1"/>
  <c r="A62" i="7"/>
  <c r="A59" i="14" s="1"/>
  <c r="Q61" i="7"/>
  <c r="Q58" i="14" s="1"/>
  <c r="P61" i="7"/>
  <c r="P58" i="14" s="1"/>
  <c r="O61" i="7"/>
  <c r="O58" i="14" s="1"/>
  <c r="N61" i="7"/>
  <c r="N58" i="14" s="1"/>
  <c r="M61" i="7"/>
  <c r="M58" i="14" s="1"/>
  <c r="L61" i="7"/>
  <c r="L58" i="14" s="1"/>
  <c r="K61" i="7"/>
  <c r="K58" i="14" s="1"/>
  <c r="J61" i="7"/>
  <c r="J58" i="14" s="1"/>
  <c r="I61" i="7"/>
  <c r="I58" i="14" s="1"/>
  <c r="H61" i="7"/>
  <c r="H58" i="14" s="1"/>
  <c r="G61" i="7"/>
  <c r="G58" i="14" s="1"/>
  <c r="F61" i="7"/>
  <c r="F58" i="14" s="1"/>
  <c r="E61" i="7"/>
  <c r="E58" i="14" s="1"/>
  <c r="D61" i="7"/>
  <c r="D58" i="14" s="1"/>
  <c r="C61" i="7"/>
  <c r="C58" i="14" s="1"/>
  <c r="A61" i="7"/>
  <c r="A58" i="14" s="1"/>
  <c r="Q60" i="7"/>
  <c r="Q57" i="14" s="1"/>
  <c r="P60" i="7"/>
  <c r="P57" i="14" s="1"/>
  <c r="O60" i="7"/>
  <c r="O57" i="14" s="1"/>
  <c r="N60" i="7"/>
  <c r="N57" i="14" s="1"/>
  <c r="M60" i="7"/>
  <c r="M57" i="14" s="1"/>
  <c r="L60" i="7"/>
  <c r="L57" i="14" s="1"/>
  <c r="K60" i="7"/>
  <c r="K57" i="14" s="1"/>
  <c r="J60" i="7"/>
  <c r="J57" i="14" s="1"/>
  <c r="I60" i="7"/>
  <c r="I57" i="14" s="1"/>
  <c r="H60" i="7"/>
  <c r="H57" i="14" s="1"/>
  <c r="G60" i="7"/>
  <c r="G57" i="14" s="1"/>
  <c r="F60" i="7"/>
  <c r="F57" i="14" s="1"/>
  <c r="E60" i="7"/>
  <c r="E57" i="14" s="1"/>
  <c r="D60" i="7"/>
  <c r="D57" i="14" s="1"/>
  <c r="C60" i="7"/>
  <c r="C57" i="14" s="1"/>
  <c r="A60" i="7"/>
  <c r="A57" i="14" s="1"/>
  <c r="Q59" i="7"/>
  <c r="Q56" i="14" s="1"/>
  <c r="P59" i="7"/>
  <c r="P56" i="14" s="1"/>
  <c r="O59" i="7"/>
  <c r="O56" i="14" s="1"/>
  <c r="N59" i="7"/>
  <c r="N56" i="14" s="1"/>
  <c r="M59" i="7"/>
  <c r="M56" i="14" s="1"/>
  <c r="L59" i="7"/>
  <c r="L56" i="14" s="1"/>
  <c r="K59" i="7"/>
  <c r="K56" i="14" s="1"/>
  <c r="J59" i="7"/>
  <c r="J56" i="14" s="1"/>
  <c r="I59" i="7"/>
  <c r="I56" i="14" s="1"/>
  <c r="H59" i="7"/>
  <c r="H56" i="14" s="1"/>
  <c r="G59" i="7"/>
  <c r="G56" i="14" s="1"/>
  <c r="F59" i="7"/>
  <c r="F56" i="14" s="1"/>
  <c r="E59" i="7"/>
  <c r="E56" i="14" s="1"/>
  <c r="D59" i="7"/>
  <c r="D56" i="14" s="1"/>
  <c r="C59" i="7"/>
  <c r="C56" i="14" s="1"/>
  <c r="A59" i="7"/>
  <c r="A56" i="14" s="1"/>
  <c r="Q58" i="7"/>
  <c r="Q55" i="14" s="1"/>
  <c r="P58" i="7"/>
  <c r="P55" i="14" s="1"/>
  <c r="O58" i="7"/>
  <c r="O55" i="14" s="1"/>
  <c r="N58" i="7"/>
  <c r="N55" i="14" s="1"/>
  <c r="M58" i="7"/>
  <c r="M55" i="14" s="1"/>
  <c r="L58" i="7"/>
  <c r="L55" i="14" s="1"/>
  <c r="K58" i="7"/>
  <c r="K55" i="14" s="1"/>
  <c r="J58" i="7"/>
  <c r="J55" i="14" s="1"/>
  <c r="I58" i="7"/>
  <c r="I55" i="14" s="1"/>
  <c r="H58" i="7"/>
  <c r="H55" i="14" s="1"/>
  <c r="G58" i="7"/>
  <c r="G55" i="14" s="1"/>
  <c r="F58" i="7"/>
  <c r="F55" i="14" s="1"/>
  <c r="E58" i="7"/>
  <c r="E55" i="14" s="1"/>
  <c r="D58" i="7"/>
  <c r="D55" i="14" s="1"/>
  <c r="C58" i="7"/>
  <c r="C55" i="14" s="1"/>
  <c r="A58" i="7"/>
  <c r="A55" i="14" s="1"/>
  <c r="Q57" i="7"/>
  <c r="Q54" i="14" s="1"/>
  <c r="P57" i="7"/>
  <c r="P54" i="14" s="1"/>
  <c r="O57" i="7"/>
  <c r="O54" i="14" s="1"/>
  <c r="N57" i="7"/>
  <c r="N54" i="14" s="1"/>
  <c r="M57" i="7"/>
  <c r="M54" i="14" s="1"/>
  <c r="L57" i="7"/>
  <c r="L54" i="14" s="1"/>
  <c r="K57" i="7"/>
  <c r="K54" i="14" s="1"/>
  <c r="J57" i="7"/>
  <c r="J54" i="14" s="1"/>
  <c r="I57" i="7"/>
  <c r="I54" i="14" s="1"/>
  <c r="H57" i="7"/>
  <c r="H54" i="14" s="1"/>
  <c r="G57" i="7"/>
  <c r="G54" i="14" s="1"/>
  <c r="F57" i="7"/>
  <c r="F54" i="14" s="1"/>
  <c r="E57" i="7"/>
  <c r="E54" i="14" s="1"/>
  <c r="D57" i="7"/>
  <c r="D54" i="14" s="1"/>
  <c r="C57" i="7"/>
  <c r="C54" i="14" s="1"/>
  <c r="A57" i="7"/>
  <c r="A54" i="14" s="1"/>
  <c r="Q56" i="7"/>
  <c r="Q53" i="14" s="1"/>
  <c r="P56" i="7"/>
  <c r="P53" i="14" s="1"/>
  <c r="O56" i="7"/>
  <c r="O53" i="14" s="1"/>
  <c r="N56" i="7"/>
  <c r="N53" i="14" s="1"/>
  <c r="M56" i="7"/>
  <c r="M53" i="14" s="1"/>
  <c r="L56" i="7"/>
  <c r="L53" i="14" s="1"/>
  <c r="K56" i="7"/>
  <c r="K53" i="14" s="1"/>
  <c r="J56" i="7"/>
  <c r="J53" i="14" s="1"/>
  <c r="I56" i="7"/>
  <c r="I53" i="14" s="1"/>
  <c r="H56" i="7"/>
  <c r="H53" i="14" s="1"/>
  <c r="G56" i="7"/>
  <c r="G53" i="14" s="1"/>
  <c r="F56" i="7"/>
  <c r="F53" i="14" s="1"/>
  <c r="E56" i="7"/>
  <c r="E53" i="14" s="1"/>
  <c r="D56" i="7"/>
  <c r="D53" i="14" s="1"/>
  <c r="C56" i="7"/>
  <c r="C53" i="14" s="1"/>
  <c r="A56" i="7"/>
  <c r="A53" i="14" s="1"/>
  <c r="Q55" i="7"/>
  <c r="Q52" i="14" s="1"/>
  <c r="P55" i="7"/>
  <c r="P52" i="14" s="1"/>
  <c r="O55" i="7"/>
  <c r="O52" i="14" s="1"/>
  <c r="N55" i="7"/>
  <c r="N52" i="14" s="1"/>
  <c r="M55" i="7"/>
  <c r="M52" i="14" s="1"/>
  <c r="L55" i="7"/>
  <c r="L52" i="14" s="1"/>
  <c r="K55" i="7"/>
  <c r="K52" i="14" s="1"/>
  <c r="J55" i="7"/>
  <c r="J52" i="14" s="1"/>
  <c r="I55" i="7"/>
  <c r="I52" i="14" s="1"/>
  <c r="H55" i="7"/>
  <c r="H52" i="14" s="1"/>
  <c r="G55" i="7"/>
  <c r="G52" i="14" s="1"/>
  <c r="F55" i="7"/>
  <c r="F52" i="14" s="1"/>
  <c r="E55" i="7"/>
  <c r="E52" i="14" s="1"/>
  <c r="D55" i="7"/>
  <c r="D52" i="14" s="1"/>
  <c r="C55" i="7"/>
  <c r="C52" i="14" s="1"/>
  <c r="A55" i="7"/>
  <c r="A52" i="14" s="1"/>
  <c r="Q54" i="7"/>
  <c r="Q51" i="14" s="1"/>
  <c r="P54" i="7"/>
  <c r="P51" i="14" s="1"/>
  <c r="O54" i="7"/>
  <c r="O51" i="14" s="1"/>
  <c r="N54" i="7"/>
  <c r="N51" i="14" s="1"/>
  <c r="M54" i="7"/>
  <c r="M51" i="14" s="1"/>
  <c r="L54" i="7"/>
  <c r="L51" i="14" s="1"/>
  <c r="K54" i="7"/>
  <c r="K51" i="14" s="1"/>
  <c r="J54" i="7"/>
  <c r="J51" i="14" s="1"/>
  <c r="I54" i="7"/>
  <c r="I51" i="14" s="1"/>
  <c r="H54" i="7"/>
  <c r="H51" i="14" s="1"/>
  <c r="G54" i="7"/>
  <c r="G51" i="14" s="1"/>
  <c r="F54" i="7"/>
  <c r="F51" i="14" s="1"/>
  <c r="E54" i="7"/>
  <c r="E51" i="14" s="1"/>
  <c r="D54" i="7"/>
  <c r="D51" i="14" s="1"/>
  <c r="C54" i="7"/>
  <c r="C51" i="14" s="1"/>
  <c r="A54" i="7"/>
  <c r="A51" i="14" s="1"/>
  <c r="Q53" i="7"/>
  <c r="Q50" i="14" s="1"/>
  <c r="P53" i="7"/>
  <c r="P50" i="14" s="1"/>
  <c r="O53" i="7"/>
  <c r="O50" i="14" s="1"/>
  <c r="N53" i="7"/>
  <c r="N50" i="14" s="1"/>
  <c r="M53" i="7"/>
  <c r="M50" i="14" s="1"/>
  <c r="L53" i="7"/>
  <c r="L50" i="14" s="1"/>
  <c r="K53" i="7"/>
  <c r="K50" i="14" s="1"/>
  <c r="J53" i="7"/>
  <c r="J50" i="14" s="1"/>
  <c r="I53" i="7"/>
  <c r="I50" i="14" s="1"/>
  <c r="H53" i="7"/>
  <c r="H50" i="14" s="1"/>
  <c r="G53" i="7"/>
  <c r="G50" i="14" s="1"/>
  <c r="F53" i="7"/>
  <c r="F50" i="14" s="1"/>
  <c r="E53" i="7"/>
  <c r="E50" i="14" s="1"/>
  <c r="D53" i="7"/>
  <c r="D50" i="14" s="1"/>
  <c r="C53" i="7"/>
  <c r="C50" i="14" s="1"/>
  <c r="A53" i="7"/>
  <c r="A50" i="14" s="1"/>
  <c r="Q52" i="7"/>
  <c r="Q49" i="14" s="1"/>
  <c r="P52" i="7"/>
  <c r="P49" i="14" s="1"/>
  <c r="O52" i="7"/>
  <c r="N52" i="7"/>
  <c r="M52" i="7"/>
  <c r="L52" i="7"/>
  <c r="K52" i="7"/>
  <c r="J52" i="7"/>
  <c r="I52" i="7"/>
  <c r="H52" i="7"/>
  <c r="G52" i="7"/>
  <c r="F52" i="7"/>
  <c r="E52" i="7"/>
  <c r="D52" i="7"/>
  <c r="C52" i="7"/>
  <c r="A52" i="7"/>
  <c r="A49" i="14" s="1"/>
  <c r="Q51" i="7"/>
  <c r="Q48" i="14" s="1"/>
  <c r="P51" i="7"/>
  <c r="P48" i="14" s="1"/>
  <c r="O51" i="7"/>
  <c r="O48" i="14" s="1"/>
  <c r="N51" i="7"/>
  <c r="N48" i="14" s="1"/>
  <c r="M51" i="7"/>
  <c r="M48" i="14" s="1"/>
  <c r="L51" i="7"/>
  <c r="L48" i="14" s="1"/>
  <c r="K51" i="7"/>
  <c r="K48" i="14" s="1"/>
  <c r="J51" i="7"/>
  <c r="J48" i="14" s="1"/>
  <c r="I51" i="7"/>
  <c r="I48" i="14" s="1"/>
  <c r="H51" i="7"/>
  <c r="H48" i="14" s="1"/>
  <c r="G51" i="7"/>
  <c r="G48" i="14" s="1"/>
  <c r="F51" i="7"/>
  <c r="F48" i="14" s="1"/>
  <c r="E51" i="7"/>
  <c r="E48" i="14" s="1"/>
  <c r="D51" i="7"/>
  <c r="D48" i="14" s="1"/>
  <c r="C51" i="7"/>
  <c r="C48" i="14" s="1"/>
  <c r="A51" i="7"/>
  <c r="A48" i="14" s="1"/>
  <c r="Q50" i="7"/>
  <c r="Q47" i="14" s="1"/>
  <c r="P50" i="7"/>
  <c r="P47" i="14" s="1"/>
  <c r="O50" i="7"/>
  <c r="O47" i="14" s="1"/>
  <c r="N50" i="7"/>
  <c r="N47" i="14" s="1"/>
  <c r="M50" i="7"/>
  <c r="M47" i="14" s="1"/>
  <c r="L50" i="7"/>
  <c r="L47" i="14" s="1"/>
  <c r="K50" i="7"/>
  <c r="K47" i="14" s="1"/>
  <c r="J50" i="7"/>
  <c r="J47" i="14" s="1"/>
  <c r="I50" i="7"/>
  <c r="I47" i="14" s="1"/>
  <c r="H50" i="7"/>
  <c r="H47" i="14" s="1"/>
  <c r="G50" i="7"/>
  <c r="G47" i="14" s="1"/>
  <c r="F50" i="7"/>
  <c r="F47" i="14" s="1"/>
  <c r="E50" i="7"/>
  <c r="E47" i="14" s="1"/>
  <c r="D50" i="7"/>
  <c r="D47" i="14" s="1"/>
  <c r="C50" i="7"/>
  <c r="C47" i="14" s="1"/>
  <c r="A50" i="7"/>
  <c r="A47" i="14" s="1"/>
  <c r="Q49" i="7"/>
  <c r="Q46" i="14" s="1"/>
  <c r="P49" i="7"/>
  <c r="P46" i="14" s="1"/>
  <c r="O49" i="7"/>
  <c r="O46" i="14" s="1"/>
  <c r="N49" i="7"/>
  <c r="N46" i="14" s="1"/>
  <c r="M49" i="7"/>
  <c r="M46" i="14" s="1"/>
  <c r="L49" i="7"/>
  <c r="L46" i="14" s="1"/>
  <c r="K49" i="7"/>
  <c r="K46" i="14" s="1"/>
  <c r="J49" i="7"/>
  <c r="J46" i="14" s="1"/>
  <c r="I49" i="7"/>
  <c r="I46" i="14" s="1"/>
  <c r="H49" i="7"/>
  <c r="H46" i="14" s="1"/>
  <c r="G49" i="7"/>
  <c r="G46" i="14" s="1"/>
  <c r="F49" i="7"/>
  <c r="F46" i="14" s="1"/>
  <c r="E49" i="7"/>
  <c r="E46" i="14" s="1"/>
  <c r="D49" i="7"/>
  <c r="D46" i="14" s="1"/>
  <c r="C49" i="7"/>
  <c r="C46" i="14" s="1"/>
  <c r="A49" i="7"/>
  <c r="A46" i="14" s="1"/>
  <c r="Q48" i="7"/>
  <c r="Q45" i="14" s="1"/>
  <c r="P48" i="7"/>
  <c r="P45" i="14" s="1"/>
  <c r="O48" i="7"/>
  <c r="O45" i="14" s="1"/>
  <c r="N48" i="7"/>
  <c r="N45" i="14" s="1"/>
  <c r="M48" i="7"/>
  <c r="M45" i="14" s="1"/>
  <c r="L48" i="7"/>
  <c r="L45" i="14" s="1"/>
  <c r="K48" i="7"/>
  <c r="K45" i="14" s="1"/>
  <c r="J48" i="7"/>
  <c r="J45" i="14" s="1"/>
  <c r="I48" i="7"/>
  <c r="I45" i="14" s="1"/>
  <c r="H48" i="7"/>
  <c r="H45" i="14" s="1"/>
  <c r="G48" i="7"/>
  <c r="G45" i="14" s="1"/>
  <c r="F48" i="7"/>
  <c r="F45" i="14" s="1"/>
  <c r="E48" i="7"/>
  <c r="E45" i="14" s="1"/>
  <c r="D48" i="7"/>
  <c r="D45" i="14" s="1"/>
  <c r="C48" i="7"/>
  <c r="C45" i="14" s="1"/>
  <c r="A48" i="7"/>
  <c r="A45" i="14" s="1"/>
  <c r="Q47" i="7"/>
  <c r="Q44" i="14" s="1"/>
  <c r="P47" i="7"/>
  <c r="P44" i="14" s="1"/>
  <c r="O47" i="7"/>
  <c r="O44" i="14" s="1"/>
  <c r="N47" i="7"/>
  <c r="N44" i="14" s="1"/>
  <c r="M47" i="7"/>
  <c r="M44" i="14" s="1"/>
  <c r="L47" i="7"/>
  <c r="L44" i="14" s="1"/>
  <c r="K47" i="7"/>
  <c r="K44" i="14" s="1"/>
  <c r="J47" i="7"/>
  <c r="J44" i="14" s="1"/>
  <c r="I47" i="7"/>
  <c r="I44" i="14" s="1"/>
  <c r="H47" i="7"/>
  <c r="H44" i="14" s="1"/>
  <c r="G47" i="7"/>
  <c r="G44" i="14" s="1"/>
  <c r="F47" i="7"/>
  <c r="F44" i="14" s="1"/>
  <c r="E47" i="7"/>
  <c r="E44" i="14" s="1"/>
  <c r="D47" i="7"/>
  <c r="D44" i="14" s="1"/>
  <c r="C47" i="7"/>
  <c r="C44" i="14" s="1"/>
  <c r="A47" i="7"/>
  <c r="A44" i="14" s="1"/>
  <c r="Q46" i="7"/>
  <c r="Q43" i="14" s="1"/>
  <c r="P46" i="7"/>
  <c r="P43" i="14" s="1"/>
  <c r="O46" i="7"/>
  <c r="O43" i="14" s="1"/>
  <c r="N46" i="7"/>
  <c r="N43" i="14" s="1"/>
  <c r="M46" i="7"/>
  <c r="M43" i="14" s="1"/>
  <c r="L46" i="7"/>
  <c r="L43" i="14" s="1"/>
  <c r="K46" i="7"/>
  <c r="K43" i="14" s="1"/>
  <c r="J46" i="7"/>
  <c r="J43" i="14" s="1"/>
  <c r="I46" i="7"/>
  <c r="I43" i="14" s="1"/>
  <c r="H46" i="7"/>
  <c r="H43" i="14" s="1"/>
  <c r="G46" i="7"/>
  <c r="G43" i="14" s="1"/>
  <c r="F46" i="7"/>
  <c r="F43" i="14" s="1"/>
  <c r="E46" i="7"/>
  <c r="E43" i="14" s="1"/>
  <c r="D46" i="7"/>
  <c r="D43" i="14" s="1"/>
  <c r="C46" i="7"/>
  <c r="C43" i="14" s="1"/>
  <c r="A46" i="7"/>
  <c r="A43" i="14" s="1"/>
  <c r="Q45" i="7"/>
  <c r="Q42" i="14" s="1"/>
  <c r="P45" i="7"/>
  <c r="P42" i="14" s="1"/>
  <c r="O45" i="7"/>
  <c r="O42" i="14" s="1"/>
  <c r="N45" i="7"/>
  <c r="N42" i="14" s="1"/>
  <c r="M45" i="7"/>
  <c r="M42" i="14" s="1"/>
  <c r="L45" i="7"/>
  <c r="L42" i="14" s="1"/>
  <c r="K45" i="7"/>
  <c r="K42" i="14" s="1"/>
  <c r="J45" i="7"/>
  <c r="J42" i="14" s="1"/>
  <c r="I45" i="7"/>
  <c r="I42" i="14" s="1"/>
  <c r="H45" i="7"/>
  <c r="H42" i="14" s="1"/>
  <c r="G45" i="7"/>
  <c r="G42" i="14" s="1"/>
  <c r="F45" i="7"/>
  <c r="F42" i="14" s="1"/>
  <c r="E45" i="7"/>
  <c r="E42" i="14" s="1"/>
  <c r="D45" i="7"/>
  <c r="D42" i="14" s="1"/>
  <c r="C45" i="7"/>
  <c r="C42" i="14" s="1"/>
  <c r="A45" i="7"/>
  <c r="A42" i="14" s="1"/>
  <c r="Q44" i="7"/>
  <c r="Q41" i="14" s="1"/>
  <c r="P44" i="7"/>
  <c r="P41" i="14" s="1"/>
  <c r="O44" i="7"/>
  <c r="O41" i="14" s="1"/>
  <c r="N44" i="7"/>
  <c r="N41" i="14" s="1"/>
  <c r="M44" i="7"/>
  <c r="M41" i="14" s="1"/>
  <c r="L44" i="7"/>
  <c r="L41" i="14" s="1"/>
  <c r="K44" i="7"/>
  <c r="K41" i="14" s="1"/>
  <c r="J44" i="7"/>
  <c r="J41" i="14" s="1"/>
  <c r="I44" i="7"/>
  <c r="I41" i="14" s="1"/>
  <c r="H44" i="7"/>
  <c r="H41" i="14" s="1"/>
  <c r="G44" i="7"/>
  <c r="G41" i="14" s="1"/>
  <c r="F44" i="7"/>
  <c r="F41" i="14" s="1"/>
  <c r="E44" i="7"/>
  <c r="E41" i="14" s="1"/>
  <c r="D44" i="7"/>
  <c r="D41" i="14" s="1"/>
  <c r="C44" i="7"/>
  <c r="C41" i="14" s="1"/>
  <c r="A44" i="7"/>
  <c r="A41" i="14" s="1"/>
  <c r="Q43" i="7"/>
  <c r="Q40" i="14" s="1"/>
  <c r="P43" i="7"/>
  <c r="P40" i="14" s="1"/>
  <c r="O43" i="7"/>
  <c r="O40" i="14" s="1"/>
  <c r="N43" i="7"/>
  <c r="N40" i="14" s="1"/>
  <c r="M43" i="7"/>
  <c r="M40" i="14" s="1"/>
  <c r="L43" i="7"/>
  <c r="L40" i="14" s="1"/>
  <c r="K43" i="7"/>
  <c r="K40" i="14" s="1"/>
  <c r="J43" i="7"/>
  <c r="J40" i="14" s="1"/>
  <c r="I43" i="7"/>
  <c r="I40" i="14" s="1"/>
  <c r="H43" i="7"/>
  <c r="H40" i="14" s="1"/>
  <c r="G43" i="7"/>
  <c r="G40" i="14" s="1"/>
  <c r="F43" i="7"/>
  <c r="F40" i="14" s="1"/>
  <c r="E43" i="7"/>
  <c r="E40" i="14" s="1"/>
  <c r="D43" i="7"/>
  <c r="D40" i="14" s="1"/>
  <c r="C43" i="7"/>
  <c r="C40" i="14" s="1"/>
  <c r="A43" i="7"/>
  <c r="A40" i="14" s="1"/>
  <c r="Q42" i="7"/>
  <c r="Q39" i="14" s="1"/>
  <c r="P42" i="7"/>
  <c r="P39" i="14" s="1"/>
  <c r="O42" i="7"/>
  <c r="O39" i="14" s="1"/>
  <c r="N42" i="7"/>
  <c r="N39" i="14" s="1"/>
  <c r="M42" i="7"/>
  <c r="M39" i="14" s="1"/>
  <c r="L42" i="7"/>
  <c r="L39" i="14" s="1"/>
  <c r="K42" i="7"/>
  <c r="K39" i="14" s="1"/>
  <c r="J42" i="7"/>
  <c r="J39" i="14" s="1"/>
  <c r="I42" i="7"/>
  <c r="I39" i="14" s="1"/>
  <c r="H42" i="7"/>
  <c r="H39" i="14" s="1"/>
  <c r="G42" i="7"/>
  <c r="G39" i="14" s="1"/>
  <c r="F42" i="7"/>
  <c r="F39" i="14" s="1"/>
  <c r="E42" i="7"/>
  <c r="E39" i="14" s="1"/>
  <c r="D42" i="7"/>
  <c r="D39" i="14" s="1"/>
  <c r="C42" i="7"/>
  <c r="C39" i="14" s="1"/>
  <c r="A42" i="7"/>
  <c r="A39" i="14" s="1"/>
  <c r="Q41" i="7"/>
  <c r="Q38" i="14" s="1"/>
  <c r="P41" i="7"/>
  <c r="P38" i="14" s="1"/>
  <c r="O41" i="7"/>
  <c r="O38" i="14" s="1"/>
  <c r="N41" i="7"/>
  <c r="N38" i="14" s="1"/>
  <c r="M41" i="7"/>
  <c r="M38" i="14" s="1"/>
  <c r="L41" i="7"/>
  <c r="L38" i="14" s="1"/>
  <c r="K41" i="7"/>
  <c r="K38" i="14" s="1"/>
  <c r="J41" i="7"/>
  <c r="J38" i="14" s="1"/>
  <c r="I41" i="7"/>
  <c r="I38" i="14" s="1"/>
  <c r="H41" i="7"/>
  <c r="H38" i="14" s="1"/>
  <c r="G41" i="7"/>
  <c r="G38" i="14" s="1"/>
  <c r="F41" i="7"/>
  <c r="F38" i="14" s="1"/>
  <c r="E41" i="7"/>
  <c r="E38" i="14" s="1"/>
  <c r="D41" i="7"/>
  <c r="D38" i="14" s="1"/>
  <c r="C41" i="7"/>
  <c r="C38" i="14" s="1"/>
  <c r="A41" i="7"/>
  <c r="A38" i="14" s="1"/>
  <c r="O40" i="7"/>
  <c r="O37" i="14" s="1"/>
  <c r="N40" i="7"/>
  <c r="N37" i="14" s="1"/>
  <c r="M40" i="7"/>
  <c r="M37" i="14" s="1"/>
  <c r="L40" i="7"/>
  <c r="L37" i="14" s="1"/>
  <c r="K40" i="7"/>
  <c r="K37" i="14" s="1"/>
  <c r="J40" i="7"/>
  <c r="J37" i="14" s="1"/>
  <c r="I40" i="7"/>
  <c r="I37" i="14" s="1"/>
  <c r="H40" i="7"/>
  <c r="H37" i="14" s="1"/>
  <c r="G40" i="7"/>
  <c r="G37" i="14" s="1"/>
  <c r="F40" i="7"/>
  <c r="F37" i="14" s="1"/>
  <c r="E40" i="7"/>
  <c r="E37" i="14" s="1"/>
  <c r="D40" i="7"/>
  <c r="D37" i="14" s="1"/>
  <c r="C40" i="7"/>
  <c r="C37" i="14" s="1"/>
  <c r="A40" i="7"/>
  <c r="A37" i="14" s="1"/>
  <c r="Q39" i="7"/>
  <c r="Q36" i="14" s="1"/>
  <c r="P39" i="7"/>
  <c r="P36" i="14" s="1"/>
  <c r="O39" i="7"/>
  <c r="O36" i="14" s="1"/>
  <c r="N39" i="7"/>
  <c r="N36" i="14" s="1"/>
  <c r="M39" i="7"/>
  <c r="M36" i="14" s="1"/>
  <c r="L39" i="7"/>
  <c r="L36" i="14" s="1"/>
  <c r="K39" i="7"/>
  <c r="K36" i="14" s="1"/>
  <c r="J39" i="7"/>
  <c r="J36" i="14" s="1"/>
  <c r="I39" i="7"/>
  <c r="I36" i="14" s="1"/>
  <c r="H39" i="7"/>
  <c r="H36" i="14" s="1"/>
  <c r="G39" i="7"/>
  <c r="G36" i="14" s="1"/>
  <c r="F39" i="7"/>
  <c r="F36" i="14" s="1"/>
  <c r="E39" i="7"/>
  <c r="E36" i="14" s="1"/>
  <c r="D39" i="7"/>
  <c r="D36" i="14" s="1"/>
  <c r="C39" i="7"/>
  <c r="C36" i="14" s="1"/>
  <c r="A39" i="7"/>
  <c r="A36" i="14" s="1"/>
  <c r="O38" i="7"/>
  <c r="O35" i="14" s="1"/>
  <c r="N38" i="7"/>
  <c r="N35" i="14" s="1"/>
  <c r="M38" i="7"/>
  <c r="M35" i="14" s="1"/>
  <c r="L38" i="7"/>
  <c r="L35" i="14" s="1"/>
  <c r="K38" i="7"/>
  <c r="K35" i="14" s="1"/>
  <c r="J38" i="7"/>
  <c r="J35" i="14" s="1"/>
  <c r="I38" i="7"/>
  <c r="I35" i="14" s="1"/>
  <c r="H38" i="7"/>
  <c r="H35" i="14" s="1"/>
  <c r="G38" i="7"/>
  <c r="G35" i="14" s="1"/>
  <c r="F38" i="7"/>
  <c r="F35" i="14" s="1"/>
  <c r="E38" i="7"/>
  <c r="E35" i="14" s="1"/>
  <c r="D38" i="7"/>
  <c r="D35" i="14" s="1"/>
  <c r="C38" i="7"/>
  <c r="C35" i="14" s="1"/>
  <c r="A38" i="7"/>
  <c r="A35" i="14" s="1"/>
  <c r="Q37" i="7"/>
  <c r="Q34" i="14" s="1"/>
  <c r="P37" i="7"/>
  <c r="P34" i="14" s="1"/>
  <c r="O37" i="7"/>
  <c r="O34" i="14" s="1"/>
  <c r="N37" i="7"/>
  <c r="N34" i="14" s="1"/>
  <c r="M37" i="7"/>
  <c r="M34" i="14" s="1"/>
  <c r="L37" i="7"/>
  <c r="L34" i="14" s="1"/>
  <c r="K37" i="7"/>
  <c r="K34" i="14" s="1"/>
  <c r="J37" i="7"/>
  <c r="J34" i="14" s="1"/>
  <c r="I37" i="7"/>
  <c r="I34" i="14" s="1"/>
  <c r="H37" i="7"/>
  <c r="H34" i="14" s="1"/>
  <c r="G37" i="7"/>
  <c r="G34" i="14" s="1"/>
  <c r="F37" i="7"/>
  <c r="F34" i="14" s="1"/>
  <c r="E37" i="7"/>
  <c r="E34" i="14" s="1"/>
  <c r="D37" i="7"/>
  <c r="D34" i="14" s="1"/>
  <c r="C37" i="7"/>
  <c r="C34" i="14" s="1"/>
  <c r="A37" i="7"/>
  <c r="A34" i="14" s="1"/>
  <c r="O36" i="7"/>
  <c r="O33" i="14" s="1"/>
  <c r="N36" i="7"/>
  <c r="N33" i="14" s="1"/>
  <c r="M36" i="7"/>
  <c r="M33" i="14" s="1"/>
  <c r="L36" i="7"/>
  <c r="L33" i="14" s="1"/>
  <c r="K36" i="7"/>
  <c r="K33" i="14" s="1"/>
  <c r="J36" i="7"/>
  <c r="J33" i="14" s="1"/>
  <c r="I36" i="7"/>
  <c r="I33" i="14" s="1"/>
  <c r="H36" i="7"/>
  <c r="H33" i="14" s="1"/>
  <c r="G36" i="7"/>
  <c r="G33" i="14" s="1"/>
  <c r="F36" i="7"/>
  <c r="F33" i="14" s="1"/>
  <c r="E36" i="7"/>
  <c r="E33" i="14" s="1"/>
  <c r="D36" i="7"/>
  <c r="D33" i="14" s="1"/>
  <c r="C36" i="7"/>
  <c r="C33" i="14" s="1"/>
  <c r="A36" i="7"/>
  <c r="A33" i="14" s="1"/>
  <c r="Q35" i="7"/>
  <c r="Q32" i="14" s="1"/>
  <c r="P35" i="7"/>
  <c r="P32" i="14" s="1"/>
  <c r="O35" i="7"/>
  <c r="O32" i="14" s="1"/>
  <c r="N35" i="7"/>
  <c r="N32" i="14" s="1"/>
  <c r="M35" i="7"/>
  <c r="M32" i="14" s="1"/>
  <c r="L35" i="7"/>
  <c r="L32" i="14" s="1"/>
  <c r="K35" i="7"/>
  <c r="K32" i="14" s="1"/>
  <c r="J35" i="7"/>
  <c r="J32" i="14" s="1"/>
  <c r="I35" i="7"/>
  <c r="I32" i="14" s="1"/>
  <c r="H35" i="7"/>
  <c r="H32" i="14" s="1"/>
  <c r="G35" i="7"/>
  <c r="G32" i="14" s="1"/>
  <c r="F35" i="7"/>
  <c r="F32" i="14" s="1"/>
  <c r="E35" i="7"/>
  <c r="E32" i="14" s="1"/>
  <c r="D35" i="7"/>
  <c r="D32" i="14" s="1"/>
  <c r="C35" i="7"/>
  <c r="C32" i="14" s="1"/>
  <c r="A35" i="7"/>
  <c r="A32" i="14" s="1"/>
  <c r="Q34" i="7"/>
  <c r="Q31" i="14" s="1"/>
  <c r="P34" i="7"/>
  <c r="P31" i="14" s="1"/>
  <c r="O34" i="7"/>
  <c r="O31" i="14" s="1"/>
  <c r="N34" i="7"/>
  <c r="N31" i="14" s="1"/>
  <c r="M34" i="7"/>
  <c r="M31" i="14" s="1"/>
  <c r="L34" i="7"/>
  <c r="L31" i="14" s="1"/>
  <c r="K34" i="7"/>
  <c r="K31" i="14" s="1"/>
  <c r="J34" i="7"/>
  <c r="J31" i="14" s="1"/>
  <c r="I34" i="7"/>
  <c r="I31" i="14" s="1"/>
  <c r="H34" i="7"/>
  <c r="H31" i="14" s="1"/>
  <c r="G34" i="7"/>
  <c r="G31" i="14" s="1"/>
  <c r="F34" i="7"/>
  <c r="F31" i="14" s="1"/>
  <c r="E34" i="7"/>
  <c r="E31" i="14" s="1"/>
  <c r="D34" i="7"/>
  <c r="D31" i="14" s="1"/>
  <c r="C34" i="7"/>
  <c r="C31" i="14" s="1"/>
  <c r="A34" i="7"/>
  <c r="A31" i="14" s="1"/>
  <c r="Q33" i="7"/>
  <c r="Q30" i="14" s="1"/>
  <c r="P33" i="7"/>
  <c r="P30" i="14" s="1"/>
  <c r="O33" i="7"/>
  <c r="O30" i="14" s="1"/>
  <c r="N33" i="7"/>
  <c r="N30" i="14" s="1"/>
  <c r="M33" i="7"/>
  <c r="M30" i="14" s="1"/>
  <c r="L33" i="7"/>
  <c r="L30" i="14" s="1"/>
  <c r="K33" i="7"/>
  <c r="K30" i="14" s="1"/>
  <c r="J33" i="7"/>
  <c r="J30" i="14" s="1"/>
  <c r="I33" i="7"/>
  <c r="I30" i="14" s="1"/>
  <c r="H33" i="7"/>
  <c r="H30" i="14" s="1"/>
  <c r="G33" i="7"/>
  <c r="G30" i="14" s="1"/>
  <c r="F33" i="7"/>
  <c r="F30" i="14" s="1"/>
  <c r="E33" i="7"/>
  <c r="E30" i="14" s="1"/>
  <c r="D33" i="7"/>
  <c r="D30" i="14" s="1"/>
  <c r="C33" i="7"/>
  <c r="C30" i="14" s="1"/>
  <c r="A33" i="7"/>
  <c r="A30" i="14" s="1"/>
  <c r="Q32" i="7"/>
  <c r="Q29" i="14" s="1"/>
  <c r="P32" i="7"/>
  <c r="P29" i="14" s="1"/>
  <c r="O32" i="7"/>
  <c r="O29" i="14" s="1"/>
  <c r="N32" i="7"/>
  <c r="N29" i="14" s="1"/>
  <c r="M32" i="7"/>
  <c r="M29" i="14" s="1"/>
  <c r="L32" i="7"/>
  <c r="L29" i="14" s="1"/>
  <c r="K32" i="7"/>
  <c r="K29" i="14" s="1"/>
  <c r="J32" i="7"/>
  <c r="J29" i="14" s="1"/>
  <c r="I32" i="7"/>
  <c r="I29" i="14" s="1"/>
  <c r="H32" i="7"/>
  <c r="H29" i="14" s="1"/>
  <c r="G32" i="7"/>
  <c r="G29" i="14" s="1"/>
  <c r="F32" i="7"/>
  <c r="F29" i="14" s="1"/>
  <c r="E32" i="7"/>
  <c r="E29" i="14" s="1"/>
  <c r="D32" i="7"/>
  <c r="D29" i="14" s="1"/>
  <c r="C32" i="7"/>
  <c r="C29" i="14" s="1"/>
  <c r="A32" i="7"/>
  <c r="A29" i="14" s="1"/>
  <c r="Q31" i="7"/>
  <c r="Q28" i="14" s="1"/>
  <c r="P31" i="7"/>
  <c r="P28" i="14" s="1"/>
  <c r="O31" i="7"/>
  <c r="O28" i="14" s="1"/>
  <c r="N31" i="7"/>
  <c r="N28" i="14" s="1"/>
  <c r="M31" i="7"/>
  <c r="M28" i="14" s="1"/>
  <c r="L31" i="7"/>
  <c r="L28" i="14" s="1"/>
  <c r="K31" i="7"/>
  <c r="K28" i="14" s="1"/>
  <c r="J31" i="7"/>
  <c r="J28" i="14" s="1"/>
  <c r="I31" i="7"/>
  <c r="I28" i="14" s="1"/>
  <c r="H31" i="7"/>
  <c r="H28" i="14" s="1"/>
  <c r="G31" i="7"/>
  <c r="G28" i="14" s="1"/>
  <c r="F31" i="7"/>
  <c r="F28" i="14" s="1"/>
  <c r="E31" i="7"/>
  <c r="E28" i="14" s="1"/>
  <c r="D31" i="7"/>
  <c r="D28" i="14" s="1"/>
  <c r="C31" i="7"/>
  <c r="C28" i="14" s="1"/>
  <c r="A31" i="7"/>
  <c r="A28" i="14" s="1"/>
  <c r="Q30" i="7"/>
  <c r="Q27" i="14" s="1"/>
  <c r="P30" i="7"/>
  <c r="P27" i="14" s="1"/>
  <c r="O30" i="7"/>
  <c r="O27" i="14" s="1"/>
  <c r="N30" i="7"/>
  <c r="N27" i="14" s="1"/>
  <c r="M30" i="7"/>
  <c r="M27" i="14" s="1"/>
  <c r="L30" i="7"/>
  <c r="L27" i="14" s="1"/>
  <c r="K30" i="7"/>
  <c r="K27" i="14" s="1"/>
  <c r="J30" i="7"/>
  <c r="J27" i="14" s="1"/>
  <c r="I30" i="7"/>
  <c r="I27" i="14" s="1"/>
  <c r="H30" i="7"/>
  <c r="H27" i="14" s="1"/>
  <c r="G30" i="7"/>
  <c r="G27" i="14" s="1"/>
  <c r="F30" i="7"/>
  <c r="F27" i="14" s="1"/>
  <c r="E30" i="7"/>
  <c r="E27" i="14" s="1"/>
  <c r="D30" i="7"/>
  <c r="D27" i="14" s="1"/>
  <c r="C30" i="7"/>
  <c r="C27" i="14" s="1"/>
  <c r="A30" i="7"/>
  <c r="A27" i="14" s="1"/>
  <c r="Q29" i="7"/>
  <c r="Q26" i="14" s="1"/>
  <c r="P29" i="7"/>
  <c r="P26" i="14" s="1"/>
  <c r="O29" i="7"/>
  <c r="O26" i="14" s="1"/>
  <c r="N29" i="7"/>
  <c r="N26" i="14" s="1"/>
  <c r="M29" i="7"/>
  <c r="M26" i="14" s="1"/>
  <c r="L29" i="7"/>
  <c r="L26" i="14" s="1"/>
  <c r="K29" i="7"/>
  <c r="K26" i="14" s="1"/>
  <c r="J29" i="7"/>
  <c r="J26" i="14" s="1"/>
  <c r="I29" i="7"/>
  <c r="I26" i="14" s="1"/>
  <c r="H29" i="7"/>
  <c r="H26" i="14" s="1"/>
  <c r="G29" i="7"/>
  <c r="G26" i="14" s="1"/>
  <c r="F29" i="7"/>
  <c r="F26" i="14" s="1"/>
  <c r="E29" i="7"/>
  <c r="E26" i="14" s="1"/>
  <c r="D29" i="7"/>
  <c r="D26" i="14" s="1"/>
  <c r="C29" i="7"/>
  <c r="C26" i="14" s="1"/>
  <c r="A29" i="7"/>
  <c r="A26" i="14" s="1"/>
  <c r="Q28" i="7"/>
  <c r="Q25" i="14" s="1"/>
  <c r="P28" i="7"/>
  <c r="P25" i="14" s="1"/>
  <c r="O28" i="7"/>
  <c r="O25" i="14" s="1"/>
  <c r="N28" i="7"/>
  <c r="N25" i="14" s="1"/>
  <c r="M28" i="7"/>
  <c r="M25" i="14" s="1"/>
  <c r="L28" i="7"/>
  <c r="L25" i="14" s="1"/>
  <c r="K28" i="7"/>
  <c r="K25" i="14" s="1"/>
  <c r="J28" i="7"/>
  <c r="J25" i="14" s="1"/>
  <c r="I28" i="7"/>
  <c r="I25" i="14" s="1"/>
  <c r="H28" i="7"/>
  <c r="H25" i="14" s="1"/>
  <c r="G28" i="7"/>
  <c r="G25" i="14" s="1"/>
  <c r="F28" i="7"/>
  <c r="F25" i="14" s="1"/>
  <c r="E28" i="7"/>
  <c r="E25" i="14" s="1"/>
  <c r="D28" i="7"/>
  <c r="D25" i="14" s="1"/>
  <c r="C28" i="7"/>
  <c r="C25" i="14" s="1"/>
  <c r="A28" i="7"/>
  <c r="A25" i="14" s="1"/>
  <c r="Q27" i="7"/>
  <c r="Q24" i="14" s="1"/>
  <c r="P27" i="7"/>
  <c r="P24" i="14" s="1"/>
  <c r="O27" i="7"/>
  <c r="O24" i="14" s="1"/>
  <c r="N27" i="7"/>
  <c r="N24" i="14" s="1"/>
  <c r="M27" i="7"/>
  <c r="M24" i="14" s="1"/>
  <c r="L27" i="7"/>
  <c r="L24" i="14" s="1"/>
  <c r="K27" i="7"/>
  <c r="K24" i="14" s="1"/>
  <c r="J27" i="7"/>
  <c r="J24" i="14" s="1"/>
  <c r="I27" i="7"/>
  <c r="I24" i="14" s="1"/>
  <c r="H27" i="7"/>
  <c r="H24" i="14" s="1"/>
  <c r="G27" i="7"/>
  <c r="G24" i="14" s="1"/>
  <c r="F27" i="7"/>
  <c r="F24" i="14" s="1"/>
  <c r="E27" i="7"/>
  <c r="E24" i="14" s="1"/>
  <c r="D27" i="7"/>
  <c r="D24" i="14" s="1"/>
  <c r="C27" i="7"/>
  <c r="C24" i="14" s="1"/>
  <c r="A27" i="7"/>
  <c r="A24" i="14" s="1"/>
  <c r="Q26" i="7"/>
  <c r="Q23" i="14" s="1"/>
  <c r="P26" i="7"/>
  <c r="P23" i="14" s="1"/>
  <c r="O26" i="7"/>
  <c r="O23" i="14" s="1"/>
  <c r="N26" i="7"/>
  <c r="N23" i="14" s="1"/>
  <c r="M26" i="7"/>
  <c r="M23" i="14" s="1"/>
  <c r="L26" i="7"/>
  <c r="L23" i="14" s="1"/>
  <c r="K26" i="7"/>
  <c r="K23" i="14" s="1"/>
  <c r="J26" i="7"/>
  <c r="J23" i="14" s="1"/>
  <c r="I26" i="7"/>
  <c r="I23" i="14" s="1"/>
  <c r="H26" i="7"/>
  <c r="H23" i="14" s="1"/>
  <c r="G26" i="7"/>
  <c r="G23" i="14" s="1"/>
  <c r="F26" i="7"/>
  <c r="F23" i="14" s="1"/>
  <c r="E26" i="7"/>
  <c r="E23" i="14" s="1"/>
  <c r="D26" i="7"/>
  <c r="D23" i="14" s="1"/>
  <c r="C26" i="7"/>
  <c r="C23" i="14" s="1"/>
  <c r="A26" i="7"/>
  <c r="A23" i="14" s="1"/>
  <c r="Q25" i="7"/>
  <c r="Q22" i="14" s="1"/>
  <c r="P25" i="7"/>
  <c r="P22" i="14" s="1"/>
  <c r="O25" i="7"/>
  <c r="O22" i="14" s="1"/>
  <c r="N25" i="7"/>
  <c r="N22" i="14" s="1"/>
  <c r="M25" i="7"/>
  <c r="M22" i="14" s="1"/>
  <c r="L25" i="7"/>
  <c r="L22" i="14" s="1"/>
  <c r="K25" i="7"/>
  <c r="K22" i="14" s="1"/>
  <c r="J25" i="7"/>
  <c r="J22" i="14" s="1"/>
  <c r="I25" i="7"/>
  <c r="I22" i="14" s="1"/>
  <c r="H25" i="7"/>
  <c r="H22" i="14" s="1"/>
  <c r="G25" i="7"/>
  <c r="G22" i="14" s="1"/>
  <c r="F25" i="7"/>
  <c r="F22" i="14" s="1"/>
  <c r="E25" i="7"/>
  <c r="E22" i="14" s="1"/>
  <c r="D25" i="7"/>
  <c r="D22" i="14" s="1"/>
  <c r="C25" i="7"/>
  <c r="C22" i="14" s="1"/>
  <c r="A25" i="7"/>
  <c r="A22" i="14" s="1"/>
  <c r="Q24" i="7"/>
  <c r="Q21" i="14" s="1"/>
  <c r="P24" i="7"/>
  <c r="P21" i="14" s="1"/>
  <c r="O24" i="7"/>
  <c r="O21" i="14" s="1"/>
  <c r="N24" i="7"/>
  <c r="N21" i="14" s="1"/>
  <c r="M24" i="7"/>
  <c r="M21" i="14" s="1"/>
  <c r="L24" i="7"/>
  <c r="L21" i="14" s="1"/>
  <c r="K24" i="7"/>
  <c r="K21" i="14" s="1"/>
  <c r="J24" i="7"/>
  <c r="J21" i="14" s="1"/>
  <c r="I24" i="7"/>
  <c r="I21" i="14" s="1"/>
  <c r="H24" i="7"/>
  <c r="H21" i="14" s="1"/>
  <c r="G24" i="7"/>
  <c r="G21" i="14" s="1"/>
  <c r="F24" i="7"/>
  <c r="F21" i="14" s="1"/>
  <c r="E24" i="7"/>
  <c r="E21" i="14" s="1"/>
  <c r="D24" i="7"/>
  <c r="D21" i="14" s="1"/>
  <c r="C24" i="7"/>
  <c r="C21" i="14" s="1"/>
  <c r="A24" i="7"/>
  <c r="A21" i="14" s="1"/>
  <c r="Q23" i="7"/>
  <c r="Q20" i="14" s="1"/>
  <c r="P23" i="7"/>
  <c r="P20" i="14" s="1"/>
  <c r="O23" i="7"/>
  <c r="O20" i="14" s="1"/>
  <c r="N23" i="7"/>
  <c r="N20" i="14" s="1"/>
  <c r="M23" i="7"/>
  <c r="M20" i="14" s="1"/>
  <c r="L23" i="7"/>
  <c r="L20" i="14" s="1"/>
  <c r="K23" i="7"/>
  <c r="K20" i="14" s="1"/>
  <c r="J23" i="7"/>
  <c r="J20" i="14" s="1"/>
  <c r="I23" i="7"/>
  <c r="I20" i="14" s="1"/>
  <c r="H23" i="7"/>
  <c r="H20" i="14" s="1"/>
  <c r="G23" i="7"/>
  <c r="G20" i="14" s="1"/>
  <c r="F23" i="7"/>
  <c r="F20" i="14" s="1"/>
  <c r="E23" i="7"/>
  <c r="E20" i="14" s="1"/>
  <c r="D23" i="7"/>
  <c r="D20" i="14" s="1"/>
  <c r="C23" i="7"/>
  <c r="C20" i="14" s="1"/>
  <c r="A23" i="7"/>
  <c r="A20" i="14" s="1"/>
  <c r="Q22" i="7"/>
  <c r="Q19" i="14" s="1"/>
  <c r="P22" i="7"/>
  <c r="P19" i="14" s="1"/>
  <c r="O22" i="7"/>
  <c r="O19" i="14" s="1"/>
  <c r="N22" i="7"/>
  <c r="N19" i="14" s="1"/>
  <c r="M22" i="7"/>
  <c r="M19" i="14" s="1"/>
  <c r="L22" i="7"/>
  <c r="L19" i="14" s="1"/>
  <c r="K22" i="7"/>
  <c r="K19" i="14" s="1"/>
  <c r="J22" i="7"/>
  <c r="J19" i="14" s="1"/>
  <c r="I22" i="7"/>
  <c r="I19" i="14" s="1"/>
  <c r="H22" i="7"/>
  <c r="H19" i="14" s="1"/>
  <c r="G22" i="7"/>
  <c r="G19" i="14" s="1"/>
  <c r="F22" i="7"/>
  <c r="F19" i="14" s="1"/>
  <c r="E22" i="7"/>
  <c r="E19" i="14" s="1"/>
  <c r="D22" i="7"/>
  <c r="D19" i="14" s="1"/>
  <c r="C22" i="7"/>
  <c r="C19" i="14" s="1"/>
  <c r="A22" i="7"/>
  <c r="A19" i="14" s="1"/>
  <c r="Q21" i="7"/>
  <c r="Q18" i="14" s="1"/>
  <c r="P21" i="7"/>
  <c r="P18" i="14" s="1"/>
  <c r="O21" i="7"/>
  <c r="O18" i="14" s="1"/>
  <c r="N21" i="7"/>
  <c r="N18" i="14" s="1"/>
  <c r="M21" i="7"/>
  <c r="M18" i="14" s="1"/>
  <c r="L21" i="7"/>
  <c r="L18" i="14" s="1"/>
  <c r="K21" i="7"/>
  <c r="K18" i="14" s="1"/>
  <c r="J21" i="7"/>
  <c r="J18" i="14" s="1"/>
  <c r="I21" i="7"/>
  <c r="I18" i="14" s="1"/>
  <c r="H21" i="7"/>
  <c r="H18" i="14" s="1"/>
  <c r="G21" i="7"/>
  <c r="G18" i="14" s="1"/>
  <c r="F21" i="7"/>
  <c r="F18" i="14" s="1"/>
  <c r="E21" i="7"/>
  <c r="E18" i="14" s="1"/>
  <c r="D21" i="7"/>
  <c r="D18" i="14" s="1"/>
  <c r="C21" i="7"/>
  <c r="C18" i="14" s="1"/>
  <c r="A21" i="7"/>
  <c r="A18" i="14" s="1"/>
  <c r="Q20" i="7"/>
  <c r="Q17" i="14" s="1"/>
  <c r="P20" i="7"/>
  <c r="P17" i="14" s="1"/>
  <c r="O20" i="7"/>
  <c r="O17" i="14" s="1"/>
  <c r="N20" i="7"/>
  <c r="N17" i="14" s="1"/>
  <c r="M20" i="7"/>
  <c r="M17" i="14" s="1"/>
  <c r="L20" i="7"/>
  <c r="L17" i="14" s="1"/>
  <c r="K20" i="7"/>
  <c r="K17" i="14" s="1"/>
  <c r="J20" i="7"/>
  <c r="J17" i="14" s="1"/>
  <c r="I20" i="7"/>
  <c r="I17" i="14" s="1"/>
  <c r="H20" i="7"/>
  <c r="H17" i="14" s="1"/>
  <c r="G20" i="7"/>
  <c r="G17" i="14" s="1"/>
  <c r="F20" i="7"/>
  <c r="F17" i="14" s="1"/>
  <c r="E20" i="7"/>
  <c r="E17" i="14" s="1"/>
  <c r="D20" i="7"/>
  <c r="D17" i="14" s="1"/>
  <c r="C20" i="7"/>
  <c r="C17" i="14" s="1"/>
  <c r="A20" i="7"/>
  <c r="A17" i="14" s="1"/>
  <c r="Q19" i="7"/>
  <c r="Q16" i="14" s="1"/>
  <c r="P19" i="7"/>
  <c r="P16" i="14" s="1"/>
  <c r="O19" i="7"/>
  <c r="O16" i="14" s="1"/>
  <c r="N19" i="7"/>
  <c r="N16" i="14" s="1"/>
  <c r="M19" i="7"/>
  <c r="M16" i="14" s="1"/>
  <c r="L19" i="7"/>
  <c r="L16" i="14" s="1"/>
  <c r="K19" i="7"/>
  <c r="K16" i="14" s="1"/>
  <c r="J19" i="7"/>
  <c r="J16" i="14" s="1"/>
  <c r="I19" i="7"/>
  <c r="I16" i="14" s="1"/>
  <c r="H19" i="7"/>
  <c r="H16" i="14" s="1"/>
  <c r="G19" i="7"/>
  <c r="G16" i="14" s="1"/>
  <c r="F19" i="7"/>
  <c r="F16" i="14" s="1"/>
  <c r="E19" i="7"/>
  <c r="E16" i="14" s="1"/>
  <c r="D19" i="7"/>
  <c r="D16" i="14" s="1"/>
  <c r="C19" i="7"/>
  <c r="C16" i="14" s="1"/>
  <c r="A19" i="7"/>
  <c r="A16" i="14" s="1"/>
  <c r="Q18" i="7"/>
  <c r="Q15" i="14" s="1"/>
  <c r="P18" i="7"/>
  <c r="P15" i="14" s="1"/>
  <c r="O18" i="7"/>
  <c r="O15" i="14" s="1"/>
  <c r="N18" i="7"/>
  <c r="N15" i="14" s="1"/>
  <c r="M18" i="7"/>
  <c r="M15" i="14" s="1"/>
  <c r="L18" i="7"/>
  <c r="L15" i="14" s="1"/>
  <c r="K18" i="7"/>
  <c r="K15" i="14" s="1"/>
  <c r="J18" i="7"/>
  <c r="J15" i="14" s="1"/>
  <c r="I18" i="7"/>
  <c r="I15" i="14" s="1"/>
  <c r="H18" i="7"/>
  <c r="H15" i="14" s="1"/>
  <c r="G18" i="7"/>
  <c r="G15" i="14" s="1"/>
  <c r="F18" i="7"/>
  <c r="F15" i="14" s="1"/>
  <c r="E18" i="7"/>
  <c r="E15" i="14" s="1"/>
  <c r="D18" i="7"/>
  <c r="D15" i="14" s="1"/>
  <c r="C18" i="7"/>
  <c r="C15" i="14" s="1"/>
  <c r="A18" i="7"/>
  <c r="A15" i="14" s="1"/>
  <c r="Q17" i="7"/>
  <c r="Q14" i="14" s="1"/>
  <c r="P17" i="7"/>
  <c r="P14" i="14" s="1"/>
  <c r="O17" i="7"/>
  <c r="O14" i="14" s="1"/>
  <c r="N17" i="7"/>
  <c r="N14" i="14" s="1"/>
  <c r="M17" i="7"/>
  <c r="M14" i="14" s="1"/>
  <c r="L17" i="7"/>
  <c r="L14" i="14" s="1"/>
  <c r="K17" i="7"/>
  <c r="K14" i="14" s="1"/>
  <c r="J17" i="7"/>
  <c r="J14" i="14" s="1"/>
  <c r="I17" i="7"/>
  <c r="I14" i="14" s="1"/>
  <c r="H17" i="7"/>
  <c r="H14" i="14" s="1"/>
  <c r="G17" i="7"/>
  <c r="G14" i="14" s="1"/>
  <c r="F17" i="7"/>
  <c r="F14" i="14" s="1"/>
  <c r="E17" i="7"/>
  <c r="E14" i="14" s="1"/>
  <c r="D17" i="7"/>
  <c r="D14" i="14" s="1"/>
  <c r="C17" i="7"/>
  <c r="C14" i="14" s="1"/>
  <c r="A17" i="7"/>
  <c r="A14" i="14" s="1"/>
  <c r="Q16" i="7"/>
  <c r="Q13" i="14" s="1"/>
  <c r="P16" i="7"/>
  <c r="P13" i="14" s="1"/>
  <c r="O16" i="7"/>
  <c r="O13" i="14" s="1"/>
  <c r="N16" i="7"/>
  <c r="N13" i="14" s="1"/>
  <c r="M16" i="7"/>
  <c r="M13" i="14" s="1"/>
  <c r="L16" i="7"/>
  <c r="L13" i="14" s="1"/>
  <c r="K16" i="7"/>
  <c r="K13" i="14" s="1"/>
  <c r="J16" i="7"/>
  <c r="J13" i="14" s="1"/>
  <c r="I16" i="7"/>
  <c r="I13" i="14" s="1"/>
  <c r="H16" i="7"/>
  <c r="H13" i="14" s="1"/>
  <c r="G16" i="7"/>
  <c r="G13" i="14" s="1"/>
  <c r="F16" i="7"/>
  <c r="F13" i="14" s="1"/>
  <c r="E16" i="7"/>
  <c r="E13" i="14" s="1"/>
  <c r="D16" i="7"/>
  <c r="D13" i="14" s="1"/>
  <c r="C16" i="7"/>
  <c r="C13" i="14" s="1"/>
  <c r="A16" i="7"/>
  <c r="A13" i="14" s="1"/>
  <c r="Q15" i="7"/>
  <c r="Q12" i="14" s="1"/>
  <c r="P15" i="7"/>
  <c r="P12" i="14" s="1"/>
  <c r="O15" i="7"/>
  <c r="O12" i="14" s="1"/>
  <c r="N15" i="7"/>
  <c r="N12" i="14" s="1"/>
  <c r="M15" i="7"/>
  <c r="M12" i="14" s="1"/>
  <c r="L15" i="7"/>
  <c r="L12" i="14" s="1"/>
  <c r="K15" i="7"/>
  <c r="K12" i="14" s="1"/>
  <c r="J15" i="7"/>
  <c r="J12" i="14" s="1"/>
  <c r="I15" i="7"/>
  <c r="I12" i="14" s="1"/>
  <c r="H15" i="7"/>
  <c r="H12" i="14" s="1"/>
  <c r="G15" i="7"/>
  <c r="G12" i="14" s="1"/>
  <c r="F15" i="7"/>
  <c r="F12" i="14" s="1"/>
  <c r="E15" i="7"/>
  <c r="E12" i="14" s="1"/>
  <c r="D15" i="7"/>
  <c r="D12" i="14" s="1"/>
  <c r="C15" i="7"/>
  <c r="C12" i="14" s="1"/>
  <c r="A15" i="7"/>
  <c r="A12" i="14" s="1"/>
  <c r="Q14" i="7"/>
  <c r="Q11" i="14" s="1"/>
  <c r="P14" i="7"/>
  <c r="P11" i="14" s="1"/>
  <c r="O14" i="7"/>
  <c r="O11" i="14" s="1"/>
  <c r="N14" i="7"/>
  <c r="N11" i="14" s="1"/>
  <c r="M14" i="7"/>
  <c r="M11" i="14" s="1"/>
  <c r="L14" i="7"/>
  <c r="L11" i="14" s="1"/>
  <c r="K14" i="7"/>
  <c r="K11" i="14" s="1"/>
  <c r="J14" i="7"/>
  <c r="J11" i="14" s="1"/>
  <c r="I14" i="7"/>
  <c r="I11" i="14" s="1"/>
  <c r="H14" i="7"/>
  <c r="H11" i="14" s="1"/>
  <c r="G14" i="7"/>
  <c r="G11" i="14" s="1"/>
  <c r="F14" i="7"/>
  <c r="F11" i="14" s="1"/>
  <c r="E14" i="7"/>
  <c r="E11" i="14" s="1"/>
  <c r="D14" i="7"/>
  <c r="D11" i="14" s="1"/>
  <c r="C14" i="7"/>
  <c r="C11" i="14" s="1"/>
  <c r="A14" i="7"/>
  <c r="A11" i="14" s="1"/>
  <c r="Q13" i="7"/>
  <c r="Q10" i="14" s="1"/>
  <c r="P13" i="7"/>
  <c r="P10" i="14" s="1"/>
  <c r="O13" i="7"/>
  <c r="O10" i="14" s="1"/>
  <c r="N13" i="7"/>
  <c r="N10" i="14" s="1"/>
  <c r="M13" i="7"/>
  <c r="M10" i="14" s="1"/>
  <c r="L13" i="7"/>
  <c r="L10" i="14" s="1"/>
  <c r="K13" i="7"/>
  <c r="K10" i="14" s="1"/>
  <c r="J13" i="7"/>
  <c r="J10" i="14" s="1"/>
  <c r="I13" i="7"/>
  <c r="I10" i="14" s="1"/>
  <c r="H13" i="7"/>
  <c r="H10" i="14" s="1"/>
  <c r="G13" i="7"/>
  <c r="G10" i="14" s="1"/>
  <c r="F13" i="7"/>
  <c r="F10" i="14" s="1"/>
  <c r="E13" i="7"/>
  <c r="E10" i="14" s="1"/>
  <c r="D13" i="7"/>
  <c r="D10" i="14" s="1"/>
  <c r="C13" i="7"/>
  <c r="C10" i="14" s="1"/>
  <c r="A13" i="7"/>
  <c r="A10" i="14" s="1"/>
  <c r="O12" i="7"/>
  <c r="O9" i="14" s="1"/>
  <c r="N12" i="7"/>
  <c r="N9" i="14" s="1"/>
  <c r="M12" i="7"/>
  <c r="M9" i="14" s="1"/>
  <c r="L12" i="7"/>
  <c r="L9" i="14" s="1"/>
  <c r="K12" i="7"/>
  <c r="K9" i="14" s="1"/>
  <c r="J12" i="7"/>
  <c r="J9" i="14" s="1"/>
  <c r="I12" i="7"/>
  <c r="I9" i="14" s="1"/>
  <c r="H12" i="7"/>
  <c r="H9" i="14" s="1"/>
  <c r="G12" i="7"/>
  <c r="G9" i="14" s="1"/>
  <c r="F12" i="7"/>
  <c r="F9" i="14" s="1"/>
  <c r="E12" i="7"/>
  <c r="E9" i="14" s="1"/>
  <c r="D12" i="7"/>
  <c r="D9" i="14" s="1"/>
  <c r="C12" i="7"/>
  <c r="C9" i="14" s="1"/>
  <c r="A12" i="7"/>
  <c r="A9" i="14" s="1"/>
  <c r="O11" i="7"/>
  <c r="O8" i="14" s="1"/>
  <c r="N11" i="7"/>
  <c r="N8" i="14" s="1"/>
  <c r="M11" i="7"/>
  <c r="M8" i="14" s="1"/>
  <c r="L11" i="7"/>
  <c r="L8" i="14" s="1"/>
  <c r="K11" i="7"/>
  <c r="K8" i="14" s="1"/>
  <c r="J11" i="7"/>
  <c r="J8" i="14" s="1"/>
  <c r="I11" i="7"/>
  <c r="I8" i="14" s="1"/>
  <c r="H11" i="7"/>
  <c r="H8" i="14" s="1"/>
  <c r="G11" i="7"/>
  <c r="G8" i="14" s="1"/>
  <c r="F11" i="7"/>
  <c r="F8" i="14" s="1"/>
  <c r="E11" i="7"/>
  <c r="E8" i="14" s="1"/>
  <c r="D11" i="7"/>
  <c r="D8" i="14" s="1"/>
  <c r="C11" i="7"/>
  <c r="C8" i="14" s="1"/>
  <c r="A11" i="7"/>
  <c r="A8" i="14" s="1"/>
  <c r="Q10" i="7"/>
  <c r="Q7" i="14" s="1"/>
  <c r="P10" i="7"/>
  <c r="P7" i="14" s="1"/>
  <c r="O10" i="7"/>
  <c r="O7" i="14" s="1"/>
  <c r="N10" i="7"/>
  <c r="N7" i="14" s="1"/>
  <c r="M10" i="7"/>
  <c r="M7" i="14" s="1"/>
  <c r="L10" i="7"/>
  <c r="L7" i="14" s="1"/>
  <c r="K10" i="7"/>
  <c r="K7" i="14" s="1"/>
  <c r="J10" i="7"/>
  <c r="J7" i="14" s="1"/>
  <c r="I10" i="7"/>
  <c r="I7" i="14" s="1"/>
  <c r="H10" i="7"/>
  <c r="H7" i="14" s="1"/>
  <c r="G10" i="7"/>
  <c r="G7" i="14" s="1"/>
  <c r="F10" i="7"/>
  <c r="F7" i="14" s="1"/>
  <c r="E10" i="7"/>
  <c r="E7" i="14" s="1"/>
  <c r="D10" i="7"/>
  <c r="D7" i="14" s="1"/>
  <c r="C10" i="7"/>
  <c r="C7" i="14" s="1"/>
  <c r="A10" i="7"/>
  <c r="A7" i="14" s="1"/>
  <c r="Q9" i="7"/>
  <c r="Q6" i="14" s="1"/>
  <c r="P9" i="7"/>
  <c r="P6" i="14" s="1"/>
  <c r="O9" i="7"/>
  <c r="O6" i="14" s="1"/>
  <c r="N9" i="7"/>
  <c r="N6" i="14" s="1"/>
  <c r="M9" i="7"/>
  <c r="M6" i="14" s="1"/>
  <c r="L9" i="7"/>
  <c r="L6" i="14" s="1"/>
  <c r="K9" i="7"/>
  <c r="K6" i="14" s="1"/>
  <c r="J9" i="7"/>
  <c r="J6" i="14" s="1"/>
  <c r="I9" i="7"/>
  <c r="I6" i="14" s="1"/>
  <c r="H9" i="7"/>
  <c r="H6" i="14" s="1"/>
  <c r="G9" i="7"/>
  <c r="G6" i="14" s="1"/>
  <c r="F9" i="7"/>
  <c r="F6" i="14" s="1"/>
  <c r="E9" i="7"/>
  <c r="E6" i="14" s="1"/>
  <c r="D9" i="7"/>
  <c r="D6" i="14" s="1"/>
  <c r="C9" i="7"/>
  <c r="C6" i="14" s="1"/>
  <c r="A9" i="7"/>
  <c r="A6" i="14" s="1"/>
  <c r="Q8" i="7"/>
  <c r="Q5" i="14" s="1"/>
  <c r="P8" i="7"/>
  <c r="P5" i="14" s="1"/>
  <c r="O8" i="7"/>
  <c r="O5" i="14" s="1"/>
  <c r="N8" i="7"/>
  <c r="N5" i="14" s="1"/>
  <c r="M8" i="7"/>
  <c r="M5" i="14" s="1"/>
  <c r="L8" i="7"/>
  <c r="L5" i="14" s="1"/>
  <c r="K8" i="7"/>
  <c r="K5" i="14" s="1"/>
  <c r="J8" i="7"/>
  <c r="J5" i="14" s="1"/>
  <c r="I8" i="7"/>
  <c r="I5" i="14" s="1"/>
  <c r="H8" i="7"/>
  <c r="H5" i="14" s="1"/>
  <c r="G8" i="7"/>
  <c r="G5" i="14" s="1"/>
  <c r="F8" i="7"/>
  <c r="F5" i="14" s="1"/>
  <c r="E8" i="7"/>
  <c r="E5" i="14" s="1"/>
  <c r="D8" i="7"/>
  <c r="D5" i="14" s="1"/>
  <c r="C8" i="7"/>
  <c r="C5" i="14" s="1"/>
  <c r="A8" i="7"/>
  <c r="A5" i="14" s="1"/>
  <c r="Q7" i="7"/>
  <c r="Q4" i="14" s="1"/>
  <c r="P7" i="7"/>
  <c r="P4" i="14" s="1"/>
  <c r="O7" i="7"/>
  <c r="O4" i="14" s="1"/>
  <c r="N7" i="7"/>
  <c r="N4" i="14" s="1"/>
  <c r="M7" i="7"/>
  <c r="M4" i="14" s="1"/>
  <c r="L7" i="7"/>
  <c r="L4" i="14" s="1"/>
  <c r="K7" i="7"/>
  <c r="K4" i="14" s="1"/>
  <c r="J7" i="7"/>
  <c r="J4" i="14" s="1"/>
  <c r="I7" i="7"/>
  <c r="I4" i="14" s="1"/>
  <c r="H7" i="7"/>
  <c r="H4" i="14" s="1"/>
  <c r="G7" i="7"/>
  <c r="G4" i="14" s="1"/>
  <c r="F7" i="7"/>
  <c r="F4" i="14" s="1"/>
  <c r="E7" i="7"/>
  <c r="E4" i="14" s="1"/>
  <c r="D7" i="7"/>
  <c r="D4" i="14" s="1"/>
  <c r="C7" i="7"/>
  <c r="C4" i="14" s="1"/>
  <c r="A7" i="7"/>
  <c r="A4" i="14" s="1"/>
  <c r="Q6" i="7"/>
  <c r="Q3" i="14" s="1"/>
  <c r="P6" i="7"/>
  <c r="P3" i="14" s="1"/>
  <c r="O6" i="7"/>
  <c r="O3" i="14" s="1"/>
  <c r="N6" i="7"/>
  <c r="N3" i="14" s="1"/>
  <c r="M6" i="7"/>
  <c r="M3" i="14" s="1"/>
  <c r="L6" i="7"/>
  <c r="L3" i="14" s="1"/>
  <c r="K6" i="7"/>
  <c r="K3" i="14" s="1"/>
  <c r="J6" i="7"/>
  <c r="J3" i="14" s="1"/>
  <c r="I6" i="7"/>
  <c r="I3" i="14" s="1"/>
  <c r="H6" i="7"/>
  <c r="H3" i="14" s="1"/>
  <c r="G6" i="7"/>
  <c r="G3" i="14" s="1"/>
  <c r="F6" i="7"/>
  <c r="F3" i="14" s="1"/>
  <c r="E6" i="7"/>
  <c r="E3" i="14" s="1"/>
  <c r="D6" i="7"/>
  <c r="D3" i="14" s="1"/>
  <c r="C6" i="7"/>
  <c r="C3" i="14" s="1"/>
  <c r="A6" i="7"/>
  <c r="A3" i="14" s="1"/>
  <c r="O5" i="7"/>
  <c r="N5" i="7"/>
  <c r="M5" i="7"/>
  <c r="L5" i="7"/>
  <c r="K5" i="7"/>
  <c r="J5" i="7"/>
  <c r="I5" i="7"/>
  <c r="H5" i="7"/>
  <c r="G5" i="7"/>
  <c r="F5" i="7"/>
  <c r="E5" i="7"/>
  <c r="D5" i="7"/>
  <c r="C5" i="7"/>
  <c r="H2" i="7"/>
  <c r="G2" i="7"/>
  <c r="F2" i="7"/>
  <c r="D23" i="34"/>
  <c r="B23" i="34"/>
  <c r="A23" i="34"/>
  <c r="C21" i="34"/>
  <c r="B21" i="34"/>
  <c r="A20" i="34"/>
  <c r="D19" i="34"/>
  <c r="A19" i="34"/>
  <c r="C17" i="34"/>
  <c r="D16" i="34"/>
  <c r="C16" i="34"/>
  <c r="B16" i="34"/>
  <c r="D15" i="34"/>
  <c r="B15" i="34"/>
  <c r="A15" i="34"/>
  <c r="C13" i="34"/>
  <c r="B13" i="34"/>
  <c r="A12" i="34"/>
  <c r="D11" i="34"/>
  <c r="A11" i="34"/>
  <c r="C9" i="34"/>
  <c r="D8" i="34"/>
  <c r="C8" i="34"/>
  <c r="B8" i="34"/>
  <c r="D7" i="34"/>
  <c r="B7" i="34"/>
  <c r="A7" i="34"/>
  <c r="C5" i="34"/>
  <c r="B5" i="34"/>
  <c r="A4" i="34"/>
  <c r="D3" i="34"/>
  <c r="A3" i="34"/>
  <c r="E26" i="33"/>
  <c r="D26" i="33"/>
  <c r="C23" i="34" s="1"/>
  <c r="C26" i="33"/>
  <c r="F26" i="33" s="1"/>
  <c r="A26" i="33"/>
  <c r="G25" i="33"/>
  <c r="F25" i="33"/>
  <c r="H25" i="33" s="1"/>
  <c r="E25" i="33"/>
  <c r="D22" i="34" s="1"/>
  <c r="D25" i="33"/>
  <c r="C22" i="34" s="1"/>
  <c r="C25" i="33"/>
  <c r="B22" i="34" s="1"/>
  <c r="A25" i="33"/>
  <c r="A22" i="34" s="1"/>
  <c r="F24" i="33"/>
  <c r="P21" i="34" s="1"/>
  <c r="E24" i="33"/>
  <c r="D21" i="34" s="1"/>
  <c r="D24" i="33"/>
  <c r="C24" i="33"/>
  <c r="A24" i="33"/>
  <c r="A21" i="34" s="1"/>
  <c r="E23" i="33"/>
  <c r="D20" i="34" s="1"/>
  <c r="D23" i="33"/>
  <c r="C20" i="34" s="1"/>
  <c r="C23" i="33"/>
  <c r="B20" i="34" s="1"/>
  <c r="A23" i="33"/>
  <c r="E22" i="33"/>
  <c r="D22" i="33"/>
  <c r="C19" i="34" s="1"/>
  <c r="C22" i="33"/>
  <c r="F22" i="33" s="1"/>
  <c r="A22" i="33"/>
  <c r="E21" i="33"/>
  <c r="D18" i="34" s="1"/>
  <c r="D21" i="33"/>
  <c r="C18" i="34" s="1"/>
  <c r="C21" i="33"/>
  <c r="F21" i="33" s="1"/>
  <c r="A21" i="33"/>
  <c r="A18" i="34" s="1"/>
  <c r="E20" i="33"/>
  <c r="D17" i="34" s="1"/>
  <c r="D20" i="33"/>
  <c r="C20" i="33"/>
  <c r="F20" i="33" s="1"/>
  <c r="A20" i="33"/>
  <c r="A17" i="34" s="1"/>
  <c r="E19" i="33"/>
  <c r="D19" i="33"/>
  <c r="C19" i="33"/>
  <c r="F19" i="33" s="1"/>
  <c r="A19" i="33"/>
  <c r="A16" i="34" s="1"/>
  <c r="E18" i="33"/>
  <c r="D18" i="33"/>
  <c r="C15" i="34" s="1"/>
  <c r="C18" i="33"/>
  <c r="F18" i="33" s="1"/>
  <c r="A18" i="33"/>
  <c r="G17" i="33"/>
  <c r="F17" i="33"/>
  <c r="H17" i="33" s="1"/>
  <c r="E17" i="33"/>
  <c r="D14" i="34" s="1"/>
  <c r="D17" i="33"/>
  <c r="C14" i="34" s="1"/>
  <c r="C17" i="33"/>
  <c r="B14" i="34" s="1"/>
  <c r="A17" i="33"/>
  <c r="A14" i="34" s="1"/>
  <c r="F16" i="33"/>
  <c r="P13" i="34" s="1"/>
  <c r="E16" i="33"/>
  <c r="D13" i="34" s="1"/>
  <c r="D16" i="33"/>
  <c r="C16" i="33"/>
  <c r="A16" i="33"/>
  <c r="A13" i="34" s="1"/>
  <c r="E15" i="33"/>
  <c r="D12" i="34" s="1"/>
  <c r="D15" i="33"/>
  <c r="C12" i="34" s="1"/>
  <c r="C15" i="33"/>
  <c r="B12" i="34" s="1"/>
  <c r="A15" i="33"/>
  <c r="E14" i="33"/>
  <c r="D14" i="33"/>
  <c r="C11" i="34" s="1"/>
  <c r="C14" i="33"/>
  <c r="F14" i="33" s="1"/>
  <c r="A14" i="33"/>
  <c r="E13" i="33"/>
  <c r="D10" i="34" s="1"/>
  <c r="D13" i="33"/>
  <c r="C10" i="34" s="1"/>
  <c r="C13" i="33"/>
  <c r="F13" i="33" s="1"/>
  <c r="A13" i="33"/>
  <c r="A10" i="34" s="1"/>
  <c r="E12" i="33"/>
  <c r="D9" i="34" s="1"/>
  <c r="D12" i="33"/>
  <c r="C12" i="33"/>
  <c r="F12" i="33" s="1"/>
  <c r="A12" i="33"/>
  <c r="A9" i="34" s="1"/>
  <c r="E11" i="33"/>
  <c r="D11" i="33"/>
  <c r="C11" i="33"/>
  <c r="F11" i="33" s="1"/>
  <c r="A11" i="33"/>
  <c r="A8" i="34" s="1"/>
  <c r="E10" i="33"/>
  <c r="D10" i="33"/>
  <c r="C7" i="34" s="1"/>
  <c r="C10" i="33"/>
  <c r="F10" i="33" s="1"/>
  <c r="A10" i="33"/>
  <c r="G9" i="33"/>
  <c r="F9" i="33"/>
  <c r="H9" i="33" s="1"/>
  <c r="E9" i="33"/>
  <c r="D6" i="34" s="1"/>
  <c r="D9" i="33"/>
  <c r="C6" i="34" s="1"/>
  <c r="C9" i="33"/>
  <c r="B6" i="34" s="1"/>
  <c r="A9" i="33"/>
  <c r="A6" i="34" s="1"/>
  <c r="F8" i="33"/>
  <c r="P5" i="34" s="1"/>
  <c r="E8" i="33"/>
  <c r="D5" i="34" s="1"/>
  <c r="D8" i="33"/>
  <c r="C8" i="33"/>
  <c r="A8" i="33"/>
  <c r="A5" i="34" s="1"/>
  <c r="E7" i="33"/>
  <c r="D4" i="34" s="1"/>
  <c r="D7" i="33"/>
  <c r="C4" i="34" s="1"/>
  <c r="C7" i="33"/>
  <c r="B4" i="34" s="1"/>
  <c r="A7" i="33"/>
  <c r="E6" i="33"/>
  <c r="D6" i="33"/>
  <c r="C3" i="34" s="1"/>
  <c r="C6" i="33"/>
  <c r="F6" i="33" s="1"/>
  <c r="A6" i="33"/>
  <c r="E5" i="33"/>
  <c r="I3" i="33"/>
  <c r="K1" i="34" s="1"/>
  <c r="A3" i="33"/>
  <c r="A1" i="34" s="1"/>
  <c r="J22" i="8"/>
  <c r="I22" i="8"/>
  <c r="J21" i="8"/>
  <c r="I21" i="8"/>
  <c r="J20" i="8"/>
  <c r="I20" i="8"/>
  <c r="J18" i="8"/>
  <c r="I18" i="8"/>
  <c r="J17" i="8"/>
  <c r="I17" i="8"/>
  <c r="J16" i="8"/>
  <c r="I16" i="8"/>
  <c r="J13" i="8"/>
  <c r="I13" i="8"/>
  <c r="G2" i="8" s="1"/>
  <c r="G21" i="12" s="1"/>
  <c r="J12" i="8"/>
  <c r="I12" i="8"/>
  <c r="J11" i="8"/>
  <c r="I11" i="8"/>
  <c r="J8" i="8"/>
  <c r="I8" i="8"/>
  <c r="H5" i="8"/>
  <c r="G3" i="8"/>
  <c r="BG19" i="17"/>
  <c r="AZ19" i="17"/>
  <c r="AY19" i="17"/>
  <c r="AX19" i="17"/>
  <c r="AV19" i="17"/>
  <c r="BD19" i="17" s="1"/>
  <c r="AH19" i="17"/>
  <c r="AG19" i="17"/>
  <c r="AF19" i="17"/>
  <c r="AE19" i="17"/>
  <c r="AD19" i="17"/>
  <c r="N3" i="17" s="1"/>
  <c r="N19" i="17"/>
  <c r="AX14" i="17"/>
  <c r="AV14" i="17"/>
  <c r="BE14" i="17" s="1"/>
  <c r="AD14" i="17"/>
  <c r="K14" i="17"/>
  <c r="BC9" i="17"/>
  <c r="BB9" i="17"/>
  <c r="BA9" i="17"/>
  <c r="AW9" i="17"/>
  <c r="AV9" i="17"/>
  <c r="BG9" i="17" s="1"/>
  <c r="AT9" i="17"/>
  <c r="AS9" i="17"/>
  <c r="AR9" i="17"/>
  <c r="AQ9" i="17"/>
  <c r="AP9" i="17"/>
  <c r="AO9" i="17"/>
  <c r="AN9" i="17"/>
  <c r="AM9" i="17"/>
  <c r="AL9" i="17"/>
  <c r="AK9" i="17"/>
  <c r="AJ9" i="17"/>
  <c r="AI9" i="17"/>
  <c r="AH9" i="17"/>
  <c r="AG9" i="17"/>
  <c r="AF9" i="17"/>
  <c r="AE9" i="17"/>
  <c r="AD9" i="17"/>
  <c r="Z9" i="17"/>
  <c r="N2" i="17"/>
  <c r="N1" i="17"/>
  <c r="R17" i="20"/>
  <c r="N17" i="20"/>
  <c r="M17" i="20"/>
  <c r="Y16" i="20"/>
  <c r="S16" i="20"/>
  <c r="R16" i="20"/>
  <c r="N16" i="20"/>
  <c r="M16" i="20"/>
  <c r="Y15" i="20"/>
  <c r="S15" i="20"/>
  <c r="R15" i="20"/>
  <c r="N15" i="20"/>
  <c r="M15" i="20"/>
  <c r="R14" i="20"/>
  <c r="N14" i="20"/>
  <c r="S13" i="20"/>
  <c r="R13" i="20"/>
  <c r="N13" i="20"/>
  <c r="M13" i="20"/>
  <c r="S12" i="20"/>
  <c r="R12" i="20"/>
  <c r="N12" i="20"/>
  <c r="M12" i="20"/>
  <c r="S11" i="20"/>
  <c r="L7" i="20" s="1"/>
  <c r="E20" i="12" s="1"/>
  <c r="R11" i="20"/>
  <c r="N11" i="20"/>
  <c r="M11" i="20"/>
  <c r="S10" i="20"/>
  <c r="R10" i="20"/>
  <c r="N10" i="20"/>
  <c r="M10" i="20"/>
  <c r="M2" i="20" s="1"/>
  <c r="G20" i="12" s="1"/>
  <c r="R9" i="20"/>
  <c r="M4" i="20" s="1"/>
  <c r="N9" i="20"/>
  <c r="M3" i="20"/>
  <c r="AS161" i="1"/>
  <c r="AR161" i="1"/>
  <c r="AQ161" i="1"/>
  <c r="AP161" i="1"/>
  <c r="AO161" i="1"/>
  <c r="AN161" i="1"/>
  <c r="AM161" i="1"/>
  <c r="AL161" i="1"/>
  <c r="AK161" i="1"/>
  <c r="AJ161" i="1"/>
  <c r="AI161" i="1"/>
  <c r="Z161" i="1"/>
  <c r="W161" i="1"/>
  <c r="V161" i="1"/>
  <c r="U161" i="1"/>
  <c r="AS160" i="1"/>
  <c r="AR160" i="1"/>
  <c r="AQ160" i="1"/>
  <c r="AP160" i="1"/>
  <c r="AO160" i="1"/>
  <c r="AN160" i="1"/>
  <c r="AM160" i="1"/>
  <c r="AL160" i="1"/>
  <c r="AK160" i="1"/>
  <c r="AJ160" i="1"/>
  <c r="AI160" i="1"/>
  <c r="Z160" i="1"/>
  <c r="W160" i="1"/>
  <c r="V160" i="1"/>
  <c r="U160" i="1"/>
  <c r="AS159" i="1"/>
  <c r="AR159" i="1"/>
  <c r="AQ159" i="1"/>
  <c r="AP159" i="1"/>
  <c r="AO159" i="1"/>
  <c r="AN159" i="1"/>
  <c r="AM159" i="1"/>
  <c r="AL159" i="1"/>
  <c r="AK159" i="1"/>
  <c r="AJ159" i="1"/>
  <c r="AI159" i="1"/>
  <c r="Z159" i="1"/>
  <c r="W159" i="1"/>
  <c r="V159" i="1"/>
  <c r="U159" i="1"/>
  <c r="AS158" i="1"/>
  <c r="AI158" i="1"/>
  <c r="AS157" i="1"/>
  <c r="AR157" i="1"/>
  <c r="AQ157" i="1"/>
  <c r="AP157" i="1"/>
  <c r="AO157" i="1"/>
  <c r="AN157" i="1"/>
  <c r="AM157" i="1"/>
  <c r="AL157" i="1"/>
  <c r="AK157" i="1"/>
  <c r="AJ157" i="1"/>
  <c r="AI157" i="1"/>
  <c r="Z157" i="1"/>
  <c r="W157" i="1"/>
  <c r="V157" i="1"/>
  <c r="U157" i="1"/>
  <c r="AS156" i="1"/>
  <c r="AR156" i="1"/>
  <c r="AQ156" i="1"/>
  <c r="AP156" i="1"/>
  <c r="AO156" i="1"/>
  <c r="AN156" i="1"/>
  <c r="AM156" i="1"/>
  <c r="AL156" i="1"/>
  <c r="AK156" i="1"/>
  <c r="AJ156" i="1"/>
  <c r="AI156" i="1"/>
  <c r="Z156" i="1"/>
  <c r="W156" i="1"/>
  <c r="V156" i="1"/>
  <c r="U156" i="1"/>
  <c r="AS155" i="1"/>
  <c r="AR155" i="1"/>
  <c r="AQ155" i="1"/>
  <c r="AP155" i="1"/>
  <c r="AO155" i="1"/>
  <c r="AN155" i="1"/>
  <c r="AM155" i="1"/>
  <c r="AL155" i="1"/>
  <c r="AK155" i="1"/>
  <c r="AJ155" i="1"/>
  <c r="AI155" i="1"/>
  <c r="Z155" i="1"/>
  <c r="W155" i="1"/>
  <c r="V155" i="1"/>
  <c r="U155" i="1"/>
  <c r="AS154" i="1"/>
  <c r="AR154" i="1"/>
  <c r="AQ154" i="1"/>
  <c r="AP154" i="1"/>
  <c r="AO154" i="1"/>
  <c r="AN154" i="1"/>
  <c r="AM154" i="1"/>
  <c r="AL154" i="1"/>
  <c r="AK154" i="1"/>
  <c r="AJ154" i="1"/>
  <c r="AI154" i="1"/>
  <c r="Z154" i="1"/>
  <c r="W154" i="1"/>
  <c r="V154" i="1"/>
  <c r="U154" i="1"/>
  <c r="AS153" i="1"/>
  <c r="AR153" i="1"/>
  <c r="AQ153" i="1"/>
  <c r="AP153" i="1"/>
  <c r="AO153" i="1"/>
  <c r="AN153" i="1"/>
  <c r="AM153" i="1"/>
  <c r="AL153" i="1"/>
  <c r="AK153" i="1"/>
  <c r="AJ153" i="1"/>
  <c r="AI153" i="1"/>
  <c r="Z153" i="1"/>
  <c r="W153" i="1"/>
  <c r="V153" i="1"/>
  <c r="U153" i="1"/>
  <c r="AS152" i="1"/>
  <c r="AR152" i="1"/>
  <c r="AQ152" i="1"/>
  <c r="AP152" i="1"/>
  <c r="AO152" i="1"/>
  <c r="AN152" i="1"/>
  <c r="AM152" i="1"/>
  <c r="AL152" i="1"/>
  <c r="AK152" i="1"/>
  <c r="AJ152" i="1"/>
  <c r="AI152" i="1"/>
  <c r="Z152" i="1"/>
  <c r="W152" i="1"/>
  <c r="V152" i="1"/>
  <c r="U152" i="1"/>
  <c r="AS151" i="1"/>
  <c r="AR151" i="1"/>
  <c r="AQ151" i="1"/>
  <c r="AP151" i="1"/>
  <c r="AO151" i="1"/>
  <c r="AN151" i="1"/>
  <c r="AM151" i="1"/>
  <c r="AL151" i="1"/>
  <c r="AK151" i="1"/>
  <c r="AJ151" i="1"/>
  <c r="AI151" i="1"/>
  <c r="Z151" i="1"/>
  <c r="W151" i="1"/>
  <c r="V151" i="1"/>
  <c r="U151" i="1"/>
  <c r="AS150" i="1"/>
  <c r="AR150" i="1"/>
  <c r="AQ150" i="1"/>
  <c r="AP150" i="1"/>
  <c r="AO150" i="1"/>
  <c r="AN150" i="1"/>
  <c r="AM150" i="1"/>
  <c r="AL150" i="1"/>
  <c r="AK150" i="1"/>
  <c r="AJ150" i="1"/>
  <c r="AI150" i="1"/>
  <c r="Z150" i="1"/>
  <c r="W150" i="1"/>
  <c r="V150" i="1"/>
  <c r="U150" i="1"/>
  <c r="AS149" i="1"/>
  <c r="AR149" i="1"/>
  <c r="AQ149" i="1"/>
  <c r="AP149" i="1"/>
  <c r="AO149" i="1"/>
  <c r="AN149" i="1"/>
  <c r="AM149" i="1"/>
  <c r="AL149" i="1"/>
  <c r="AK149" i="1"/>
  <c r="AJ149" i="1"/>
  <c r="AI149" i="1"/>
  <c r="Z149" i="1"/>
  <c r="W149" i="1"/>
  <c r="V149" i="1"/>
  <c r="U149" i="1"/>
  <c r="AS148" i="1"/>
  <c r="AR148" i="1"/>
  <c r="AQ148" i="1"/>
  <c r="AP148" i="1"/>
  <c r="AO148" i="1"/>
  <c r="AN148" i="1"/>
  <c r="AM148" i="1"/>
  <c r="AL148" i="1"/>
  <c r="AK148" i="1"/>
  <c r="AJ148" i="1"/>
  <c r="AI148" i="1"/>
  <c r="Z148" i="1"/>
  <c r="W148" i="1"/>
  <c r="V148" i="1"/>
  <c r="U148" i="1"/>
  <c r="AS147" i="1"/>
  <c r="AR147" i="1"/>
  <c r="AQ147" i="1"/>
  <c r="AP147" i="1"/>
  <c r="AO147" i="1"/>
  <c r="AN147" i="1"/>
  <c r="AM147" i="1"/>
  <c r="AL147" i="1"/>
  <c r="AK147" i="1"/>
  <c r="AJ147" i="1"/>
  <c r="AI147" i="1"/>
  <c r="Z147" i="1"/>
  <c r="W147" i="1"/>
  <c r="V147" i="1"/>
  <c r="U147" i="1"/>
  <c r="AR146" i="1"/>
  <c r="AI146" i="1"/>
  <c r="AS143" i="1"/>
  <c r="AR143" i="1"/>
  <c r="AQ143" i="1"/>
  <c r="AP143" i="1"/>
  <c r="AO143" i="1"/>
  <c r="AN143" i="1"/>
  <c r="AM143" i="1"/>
  <c r="AL143" i="1"/>
  <c r="AK143" i="1"/>
  <c r="AJ143" i="1"/>
  <c r="AI143" i="1"/>
  <c r="Z143" i="1"/>
  <c r="W143" i="1"/>
  <c r="V143" i="1"/>
  <c r="U143" i="1"/>
  <c r="AS142" i="1"/>
  <c r="AR142" i="1"/>
  <c r="AQ142" i="1"/>
  <c r="AP142" i="1"/>
  <c r="AO142" i="1"/>
  <c r="AN142" i="1"/>
  <c r="AM142" i="1"/>
  <c r="AL142" i="1"/>
  <c r="AK142" i="1"/>
  <c r="AJ142" i="1"/>
  <c r="AI142" i="1"/>
  <c r="Z142" i="1"/>
  <c r="W142" i="1"/>
  <c r="V142" i="1"/>
  <c r="U142" i="1"/>
  <c r="AS141" i="1"/>
  <c r="AR141" i="1"/>
  <c r="AQ141" i="1"/>
  <c r="AP141" i="1"/>
  <c r="AO141" i="1"/>
  <c r="AN141" i="1"/>
  <c r="AM141" i="1"/>
  <c r="AL141" i="1"/>
  <c r="AK141" i="1"/>
  <c r="AJ141" i="1"/>
  <c r="AI141" i="1"/>
  <c r="Z141" i="1"/>
  <c r="W141" i="1"/>
  <c r="V141" i="1"/>
  <c r="U141" i="1"/>
  <c r="BK140" i="1"/>
  <c r="BJ140" i="1"/>
  <c r="AI140" i="1"/>
  <c r="AS139" i="1"/>
  <c r="AR139" i="1"/>
  <c r="AQ139" i="1"/>
  <c r="AP139" i="1"/>
  <c r="AO139" i="1"/>
  <c r="AN139" i="1"/>
  <c r="AM139" i="1"/>
  <c r="AL139" i="1"/>
  <c r="AK139" i="1"/>
  <c r="AJ139" i="1"/>
  <c r="AI139" i="1"/>
  <c r="Z139" i="1"/>
  <c r="W139" i="1"/>
  <c r="V139" i="1"/>
  <c r="U139" i="1"/>
  <c r="AS138" i="1"/>
  <c r="AR138" i="1"/>
  <c r="AQ138" i="1"/>
  <c r="AP138" i="1"/>
  <c r="AO138" i="1"/>
  <c r="AN138" i="1"/>
  <c r="AM138" i="1"/>
  <c r="AL138" i="1"/>
  <c r="AK138" i="1"/>
  <c r="AJ138" i="1"/>
  <c r="AI138" i="1"/>
  <c r="Z138" i="1"/>
  <c r="W138" i="1"/>
  <c r="V138" i="1"/>
  <c r="U138" i="1"/>
  <c r="AS137" i="1"/>
  <c r="AR137" i="1"/>
  <c r="AQ137" i="1"/>
  <c r="AP137" i="1"/>
  <c r="AO137" i="1"/>
  <c r="AN137" i="1"/>
  <c r="AM137" i="1"/>
  <c r="AL137" i="1"/>
  <c r="AK137" i="1"/>
  <c r="AJ137" i="1"/>
  <c r="AI137" i="1"/>
  <c r="Z137" i="1"/>
  <c r="W137" i="1"/>
  <c r="V137" i="1"/>
  <c r="U137" i="1"/>
  <c r="AS136" i="1"/>
  <c r="AR136" i="1"/>
  <c r="AQ136" i="1"/>
  <c r="AP136" i="1"/>
  <c r="AO136" i="1"/>
  <c r="AN136" i="1"/>
  <c r="AM136" i="1"/>
  <c r="AL136" i="1"/>
  <c r="AK136" i="1"/>
  <c r="AJ136" i="1"/>
  <c r="AI136" i="1"/>
  <c r="Z136" i="1"/>
  <c r="W136" i="1"/>
  <c r="V136" i="1"/>
  <c r="U136" i="1"/>
  <c r="AS135" i="1"/>
  <c r="AR135" i="1"/>
  <c r="AQ135" i="1"/>
  <c r="AP135" i="1"/>
  <c r="AO135" i="1"/>
  <c r="AN135" i="1"/>
  <c r="AM135" i="1"/>
  <c r="AL135" i="1"/>
  <c r="AK135" i="1"/>
  <c r="AJ135" i="1"/>
  <c r="AI135" i="1"/>
  <c r="Z135" i="1"/>
  <c r="W135" i="1"/>
  <c r="V135" i="1"/>
  <c r="U135" i="1"/>
  <c r="AS134" i="1"/>
  <c r="AR134" i="1"/>
  <c r="AQ134" i="1"/>
  <c r="AP134" i="1"/>
  <c r="AO134" i="1"/>
  <c r="AN134" i="1"/>
  <c r="AM134" i="1"/>
  <c r="AL134" i="1"/>
  <c r="AK134" i="1"/>
  <c r="AJ134" i="1"/>
  <c r="AI134" i="1"/>
  <c r="Z134" i="1"/>
  <c r="W134" i="1"/>
  <c r="V134" i="1"/>
  <c r="U134" i="1"/>
  <c r="AS133" i="1"/>
  <c r="AR133" i="1"/>
  <c r="AQ133" i="1"/>
  <c r="AP133" i="1"/>
  <c r="AO133" i="1"/>
  <c r="AN133" i="1"/>
  <c r="AM133" i="1"/>
  <c r="AL133" i="1"/>
  <c r="AK133" i="1"/>
  <c r="AJ133" i="1"/>
  <c r="AI133" i="1"/>
  <c r="Z133" i="1"/>
  <c r="W133" i="1"/>
  <c r="V133" i="1"/>
  <c r="U133" i="1"/>
  <c r="AS132" i="1"/>
  <c r="AR132" i="1"/>
  <c r="AQ132" i="1"/>
  <c r="AP132" i="1"/>
  <c r="AO132" i="1"/>
  <c r="AN132" i="1"/>
  <c r="AM132" i="1"/>
  <c r="AL132" i="1"/>
  <c r="AK132" i="1"/>
  <c r="AJ132" i="1"/>
  <c r="AI132" i="1"/>
  <c r="Z132" i="1"/>
  <c r="W132" i="1"/>
  <c r="V132" i="1"/>
  <c r="U132" i="1"/>
  <c r="AS131" i="1"/>
  <c r="AR131" i="1"/>
  <c r="AQ131" i="1"/>
  <c r="AP131" i="1"/>
  <c r="AO131" i="1"/>
  <c r="AN131" i="1"/>
  <c r="AM131" i="1"/>
  <c r="AL131" i="1"/>
  <c r="AK131" i="1"/>
  <c r="AJ131" i="1"/>
  <c r="AI131" i="1"/>
  <c r="Z131" i="1"/>
  <c r="W131" i="1"/>
  <c r="V131" i="1"/>
  <c r="U131" i="1"/>
  <c r="AS130" i="1"/>
  <c r="AR130" i="1"/>
  <c r="AQ130" i="1"/>
  <c r="AP130" i="1"/>
  <c r="AO130" i="1"/>
  <c r="AN130" i="1"/>
  <c r="AM130" i="1"/>
  <c r="AL130" i="1"/>
  <c r="AK130" i="1"/>
  <c r="AJ130" i="1"/>
  <c r="AI130" i="1"/>
  <c r="Z130" i="1"/>
  <c r="W130" i="1"/>
  <c r="V130" i="1"/>
  <c r="U130" i="1"/>
  <c r="AS128" i="1"/>
  <c r="AR128" i="1"/>
  <c r="AQ128" i="1"/>
  <c r="AP128" i="1"/>
  <c r="AO128" i="1"/>
  <c r="AN128" i="1"/>
  <c r="AM128" i="1"/>
  <c r="AL128" i="1"/>
  <c r="AK128" i="1"/>
  <c r="AJ128" i="1"/>
  <c r="AI128" i="1"/>
  <c r="Z128" i="1"/>
  <c r="W128" i="1"/>
  <c r="V128" i="1"/>
  <c r="U128" i="1"/>
  <c r="AS127" i="1"/>
  <c r="AR127" i="1"/>
  <c r="AQ127" i="1"/>
  <c r="AP127" i="1"/>
  <c r="AO127" i="1"/>
  <c r="AN127" i="1"/>
  <c r="AM127" i="1"/>
  <c r="AL127" i="1"/>
  <c r="AK127" i="1"/>
  <c r="AJ127" i="1"/>
  <c r="AI127" i="1"/>
  <c r="Z127" i="1"/>
  <c r="W127" i="1"/>
  <c r="V127" i="1"/>
  <c r="U127" i="1"/>
  <c r="AS126" i="1"/>
  <c r="AR126" i="1"/>
  <c r="AQ126" i="1"/>
  <c r="AP126" i="1"/>
  <c r="AO126" i="1"/>
  <c r="AN126" i="1"/>
  <c r="AM126" i="1"/>
  <c r="AL126" i="1"/>
  <c r="AK126" i="1"/>
  <c r="AJ126" i="1"/>
  <c r="AI126" i="1"/>
  <c r="Z126" i="1"/>
  <c r="W126" i="1"/>
  <c r="V126" i="1"/>
  <c r="U126" i="1"/>
  <c r="AS125" i="1"/>
  <c r="AR125" i="1"/>
  <c r="AQ125" i="1"/>
  <c r="AP125" i="1"/>
  <c r="AO125" i="1"/>
  <c r="AN125" i="1"/>
  <c r="AM125" i="1"/>
  <c r="AL125" i="1"/>
  <c r="AK125" i="1"/>
  <c r="AJ125" i="1"/>
  <c r="AI125" i="1"/>
  <c r="Z125" i="1"/>
  <c r="W125" i="1"/>
  <c r="V125" i="1"/>
  <c r="U125" i="1"/>
  <c r="AS124" i="1"/>
  <c r="AR124" i="1"/>
  <c r="AQ124" i="1"/>
  <c r="AP124" i="1"/>
  <c r="AO124" i="1"/>
  <c r="AN124" i="1"/>
  <c r="AM124" i="1"/>
  <c r="AL124" i="1"/>
  <c r="AK124" i="1"/>
  <c r="AJ124" i="1"/>
  <c r="AI124" i="1"/>
  <c r="Z124" i="1"/>
  <c r="W124" i="1"/>
  <c r="V124" i="1"/>
  <c r="U124" i="1"/>
  <c r="AS123" i="1"/>
  <c r="AR123" i="1"/>
  <c r="AQ123" i="1"/>
  <c r="AP123" i="1"/>
  <c r="AO123" i="1"/>
  <c r="AN123" i="1"/>
  <c r="AM123" i="1"/>
  <c r="AL123" i="1"/>
  <c r="AK123" i="1"/>
  <c r="AJ123" i="1"/>
  <c r="AI123" i="1"/>
  <c r="Z123" i="1"/>
  <c r="W123" i="1"/>
  <c r="V123" i="1"/>
  <c r="U123" i="1"/>
  <c r="BK122" i="1"/>
  <c r="BJ122" i="1"/>
  <c r="AS121" i="1"/>
  <c r="AR121" i="1"/>
  <c r="AQ121" i="1"/>
  <c r="AP121" i="1"/>
  <c r="AO121" i="1"/>
  <c r="AN121" i="1"/>
  <c r="AM121" i="1"/>
  <c r="AL121" i="1"/>
  <c r="AK121" i="1"/>
  <c r="AJ121" i="1"/>
  <c r="AI121" i="1"/>
  <c r="Z121" i="1"/>
  <c r="W121" i="1"/>
  <c r="V121" i="1"/>
  <c r="U121" i="1"/>
  <c r="AR120" i="1"/>
  <c r="AI120" i="1"/>
  <c r="BJ119" i="1"/>
  <c r="AS119" i="1"/>
  <c r="AR119" i="1"/>
  <c r="AQ119" i="1"/>
  <c r="AP119" i="1"/>
  <c r="AO119" i="1"/>
  <c r="AN119" i="1"/>
  <c r="AM119" i="1"/>
  <c r="AL119" i="1"/>
  <c r="AK119" i="1"/>
  <c r="AJ119" i="1"/>
  <c r="AI119" i="1"/>
  <c r="Z119" i="1"/>
  <c r="W119" i="1"/>
  <c r="V119" i="1"/>
  <c r="U119" i="1"/>
  <c r="BJ118" i="1"/>
  <c r="AS118" i="1"/>
  <c r="AR118" i="1"/>
  <c r="AQ118" i="1"/>
  <c r="AP118" i="1"/>
  <c r="AO118" i="1"/>
  <c r="AN118" i="1"/>
  <c r="AM118" i="1"/>
  <c r="AL118" i="1"/>
  <c r="AK118" i="1"/>
  <c r="AJ118" i="1"/>
  <c r="AI118" i="1"/>
  <c r="Z118" i="1"/>
  <c r="W118" i="1"/>
  <c r="V118" i="1"/>
  <c r="U118" i="1"/>
  <c r="BJ117" i="1"/>
  <c r="AS117" i="1"/>
  <c r="AR117" i="1"/>
  <c r="AQ117" i="1"/>
  <c r="AP117" i="1"/>
  <c r="AO117" i="1"/>
  <c r="AN117" i="1"/>
  <c r="AM117" i="1"/>
  <c r="AL117" i="1"/>
  <c r="AK117" i="1"/>
  <c r="AJ117" i="1"/>
  <c r="AI117" i="1"/>
  <c r="Z117" i="1"/>
  <c r="W117" i="1"/>
  <c r="V117" i="1"/>
  <c r="U117" i="1"/>
  <c r="BJ116" i="1"/>
  <c r="AS116" i="1"/>
  <c r="AR116" i="1"/>
  <c r="AQ116" i="1"/>
  <c r="AP116" i="1"/>
  <c r="AO116" i="1"/>
  <c r="AN116" i="1"/>
  <c r="AM116" i="1"/>
  <c r="AL116" i="1"/>
  <c r="AK116" i="1"/>
  <c r="AJ116" i="1"/>
  <c r="AI116" i="1"/>
  <c r="Z116" i="1"/>
  <c r="W116" i="1"/>
  <c r="V116" i="1"/>
  <c r="U116" i="1"/>
  <c r="BJ115" i="1"/>
  <c r="AS115" i="1"/>
  <c r="AR115" i="1"/>
  <c r="AQ115" i="1"/>
  <c r="AP115" i="1"/>
  <c r="AO115" i="1"/>
  <c r="AN115" i="1"/>
  <c r="AM115" i="1"/>
  <c r="AL115" i="1"/>
  <c r="AK115" i="1"/>
  <c r="AJ115" i="1"/>
  <c r="AI115" i="1"/>
  <c r="Z115" i="1"/>
  <c r="W115" i="1"/>
  <c r="V115" i="1"/>
  <c r="U115" i="1"/>
  <c r="BJ114" i="1"/>
  <c r="AS114" i="1"/>
  <c r="AR114" i="1"/>
  <c r="AQ114" i="1"/>
  <c r="AP114" i="1"/>
  <c r="AO114" i="1"/>
  <c r="AN114" i="1"/>
  <c r="AM114" i="1"/>
  <c r="AL114" i="1"/>
  <c r="AK114" i="1"/>
  <c r="AJ114" i="1"/>
  <c r="AI114" i="1"/>
  <c r="Z114" i="1"/>
  <c r="W114" i="1"/>
  <c r="V114" i="1"/>
  <c r="U114" i="1"/>
  <c r="AS113" i="1"/>
  <c r="AR113" i="1"/>
  <c r="AQ113" i="1"/>
  <c r="AP113" i="1"/>
  <c r="AO113" i="1"/>
  <c r="AN113" i="1"/>
  <c r="AM113" i="1"/>
  <c r="AL113" i="1"/>
  <c r="AK113" i="1"/>
  <c r="AJ113" i="1"/>
  <c r="AI113" i="1"/>
  <c r="Z113" i="1"/>
  <c r="W113" i="1"/>
  <c r="V113" i="1"/>
  <c r="U113" i="1"/>
  <c r="BJ112" i="1"/>
  <c r="AS112" i="1"/>
  <c r="AR112" i="1"/>
  <c r="AQ112" i="1"/>
  <c r="AP112" i="1"/>
  <c r="AO112" i="1"/>
  <c r="AN112" i="1"/>
  <c r="AM112" i="1"/>
  <c r="AL112" i="1"/>
  <c r="AK112" i="1"/>
  <c r="AJ112" i="1"/>
  <c r="AI112" i="1"/>
  <c r="Z112" i="1"/>
  <c r="W112" i="1"/>
  <c r="V112" i="1"/>
  <c r="U112" i="1"/>
  <c r="BJ111" i="1"/>
  <c r="AS111" i="1"/>
  <c r="AR111" i="1"/>
  <c r="AQ111" i="1"/>
  <c r="AP111" i="1"/>
  <c r="AO111" i="1"/>
  <c r="AN111" i="1"/>
  <c r="AM111" i="1"/>
  <c r="AL111" i="1"/>
  <c r="AK111" i="1"/>
  <c r="AJ111" i="1"/>
  <c r="AI111" i="1"/>
  <c r="Z111" i="1"/>
  <c r="W111" i="1"/>
  <c r="V111" i="1"/>
  <c r="U111" i="1"/>
  <c r="BK110" i="1"/>
  <c r="BJ110" i="1"/>
  <c r="AR110" i="1"/>
  <c r="AI110" i="1"/>
  <c r="AS109" i="1"/>
  <c r="AR109" i="1"/>
  <c r="AQ109" i="1"/>
  <c r="AP109" i="1"/>
  <c r="AO109" i="1"/>
  <c r="AN109" i="1"/>
  <c r="AM109" i="1"/>
  <c r="AL109" i="1"/>
  <c r="AK109" i="1"/>
  <c r="AJ109" i="1"/>
  <c r="AI109" i="1"/>
  <c r="Z109" i="1"/>
  <c r="W109" i="1"/>
  <c r="V109" i="1"/>
  <c r="U109" i="1"/>
  <c r="BK108" i="1"/>
  <c r="BJ108" i="1"/>
  <c r="AI108" i="1"/>
  <c r="AS107" i="1"/>
  <c r="AR107" i="1"/>
  <c r="AQ107" i="1"/>
  <c r="AP107" i="1"/>
  <c r="AO107" i="1"/>
  <c r="AN107" i="1"/>
  <c r="AM107" i="1"/>
  <c r="AL107" i="1"/>
  <c r="AK107" i="1"/>
  <c r="AJ107" i="1"/>
  <c r="AI107" i="1"/>
  <c r="Z107" i="1"/>
  <c r="W107" i="1"/>
  <c r="V107" i="1"/>
  <c r="U107" i="1"/>
  <c r="AS106" i="1"/>
  <c r="AR106" i="1"/>
  <c r="AQ106" i="1"/>
  <c r="AP106" i="1"/>
  <c r="AO106" i="1"/>
  <c r="AN106" i="1"/>
  <c r="AM106" i="1"/>
  <c r="AL106" i="1"/>
  <c r="AK106" i="1"/>
  <c r="AJ106" i="1"/>
  <c r="AI106" i="1"/>
  <c r="Z106" i="1"/>
  <c r="W106" i="1"/>
  <c r="V106" i="1"/>
  <c r="U106" i="1"/>
  <c r="AS105" i="1"/>
  <c r="AR105" i="1"/>
  <c r="AQ105" i="1"/>
  <c r="AP105" i="1"/>
  <c r="AO105" i="1"/>
  <c r="AN105" i="1"/>
  <c r="AM105" i="1"/>
  <c r="AL105" i="1"/>
  <c r="AK105" i="1"/>
  <c r="AJ105" i="1"/>
  <c r="AI105" i="1"/>
  <c r="Z105" i="1"/>
  <c r="W105" i="1"/>
  <c r="V105" i="1"/>
  <c r="U105" i="1"/>
  <c r="AS104" i="1"/>
  <c r="AR104" i="1"/>
  <c r="AQ104" i="1"/>
  <c r="AP104" i="1"/>
  <c r="AO104" i="1"/>
  <c r="AN104" i="1"/>
  <c r="AM104" i="1"/>
  <c r="AL104" i="1"/>
  <c r="AK104" i="1"/>
  <c r="AJ104" i="1"/>
  <c r="AI104" i="1"/>
  <c r="Z104" i="1"/>
  <c r="W104" i="1"/>
  <c r="V104" i="1"/>
  <c r="U104" i="1"/>
  <c r="AS103" i="1"/>
  <c r="AR103" i="1"/>
  <c r="AQ103" i="1"/>
  <c r="AP103" i="1"/>
  <c r="AO103" i="1"/>
  <c r="AN103" i="1"/>
  <c r="AM103" i="1"/>
  <c r="AL103" i="1"/>
  <c r="AK103" i="1"/>
  <c r="AJ103" i="1"/>
  <c r="AI103" i="1"/>
  <c r="Z103" i="1"/>
  <c r="W103" i="1"/>
  <c r="V103" i="1"/>
  <c r="U103" i="1"/>
  <c r="AS102" i="1"/>
  <c r="AR102" i="1"/>
  <c r="AQ102" i="1"/>
  <c r="AP102" i="1"/>
  <c r="AO102" i="1"/>
  <c r="AN102" i="1"/>
  <c r="AM102" i="1"/>
  <c r="AL102" i="1"/>
  <c r="AK102" i="1"/>
  <c r="AJ102" i="1"/>
  <c r="AI102" i="1"/>
  <c r="Z102" i="1"/>
  <c r="W102" i="1"/>
  <c r="V102" i="1"/>
  <c r="U102" i="1"/>
  <c r="AS101" i="1"/>
  <c r="AR101" i="1"/>
  <c r="AQ101" i="1"/>
  <c r="AP101" i="1"/>
  <c r="AO101" i="1"/>
  <c r="AN101" i="1"/>
  <c r="AM101" i="1"/>
  <c r="AL101" i="1"/>
  <c r="AK101" i="1"/>
  <c r="AJ101" i="1"/>
  <c r="AI101" i="1"/>
  <c r="Z101" i="1"/>
  <c r="W101" i="1"/>
  <c r="V101" i="1"/>
  <c r="U101" i="1"/>
  <c r="AS100" i="1"/>
  <c r="AR100" i="1"/>
  <c r="AQ100" i="1"/>
  <c r="AP100" i="1"/>
  <c r="AO100" i="1"/>
  <c r="AN100" i="1"/>
  <c r="AM100" i="1"/>
  <c r="AL100" i="1"/>
  <c r="AK100" i="1"/>
  <c r="AJ100" i="1"/>
  <c r="AI100" i="1"/>
  <c r="Z100" i="1"/>
  <c r="W100" i="1"/>
  <c r="V100" i="1"/>
  <c r="U100" i="1"/>
  <c r="AS99" i="1"/>
  <c r="AR99" i="1"/>
  <c r="AQ99" i="1"/>
  <c r="AP99" i="1"/>
  <c r="AO99" i="1"/>
  <c r="AN99" i="1"/>
  <c r="AM99" i="1"/>
  <c r="AL99" i="1"/>
  <c r="AK99" i="1"/>
  <c r="AJ99" i="1"/>
  <c r="AI99" i="1"/>
  <c r="Z99" i="1"/>
  <c r="W99" i="1"/>
  <c r="V99" i="1"/>
  <c r="U99" i="1"/>
  <c r="AS98" i="1"/>
  <c r="AR98" i="1"/>
  <c r="AQ98" i="1"/>
  <c r="AP98" i="1"/>
  <c r="AO98" i="1"/>
  <c r="AN98" i="1"/>
  <c r="AM98" i="1"/>
  <c r="AL98" i="1"/>
  <c r="AK98" i="1"/>
  <c r="AJ98" i="1"/>
  <c r="AI98" i="1"/>
  <c r="Z98" i="1"/>
  <c r="W98" i="1"/>
  <c r="V98" i="1"/>
  <c r="U98" i="1"/>
  <c r="AS97" i="1"/>
  <c r="AR97" i="1"/>
  <c r="AQ97" i="1"/>
  <c r="AP97" i="1"/>
  <c r="AO97" i="1"/>
  <c r="AN97" i="1"/>
  <c r="AM97" i="1"/>
  <c r="AL97" i="1"/>
  <c r="AK97" i="1"/>
  <c r="AJ97" i="1"/>
  <c r="AI97" i="1"/>
  <c r="Z97" i="1"/>
  <c r="W97" i="1"/>
  <c r="V97" i="1"/>
  <c r="U97" i="1"/>
  <c r="AS96" i="1"/>
  <c r="AR96" i="1"/>
  <c r="AQ96" i="1"/>
  <c r="AP96" i="1"/>
  <c r="AO96" i="1"/>
  <c r="AN96" i="1"/>
  <c r="AM96" i="1"/>
  <c r="AL96" i="1"/>
  <c r="AK96" i="1"/>
  <c r="AJ96" i="1"/>
  <c r="AI96" i="1"/>
  <c r="Z96" i="1"/>
  <c r="W96" i="1"/>
  <c r="V96" i="1"/>
  <c r="U96" i="1"/>
  <c r="AS95" i="1"/>
  <c r="AR95" i="1"/>
  <c r="AQ95" i="1"/>
  <c r="AP95" i="1"/>
  <c r="AO95" i="1"/>
  <c r="AN95" i="1"/>
  <c r="AM95" i="1"/>
  <c r="AL95" i="1"/>
  <c r="AK95" i="1"/>
  <c r="AJ95" i="1"/>
  <c r="AI95" i="1"/>
  <c r="Z95" i="1"/>
  <c r="W95" i="1"/>
  <c r="V95" i="1"/>
  <c r="U95" i="1"/>
  <c r="AS94" i="1"/>
  <c r="AR94" i="1"/>
  <c r="AQ94" i="1"/>
  <c r="AP94" i="1"/>
  <c r="AO94" i="1"/>
  <c r="AN94" i="1"/>
  <c r="AM94" i="1"/>
  <c r="AL94" i="1"/>
  <c r="AK94" i="1"/>
  <c r="AJ94" i="1"/>
  <c r="AI94" i="1"/>
  <c r="Z94" i="1"/>
  <c r="W94" i="1"/>
  <c r="V94" i="1"/>
  <c r="U94" i="1"/>
  <c r="AS93" i="1"/>
  <c r="AR93" i="1"/>
  <c r="AQ93" i="1"/>
  <c r="AP93" i="1"/>
  <c r="AO93" i="1"/>
  <c r="AN93" i="1"/>
  <c r="AM93" i="1"/>
  <c r="AL93" i="1"/>
  <c r="AK93" i="1"/>
  <c r="AJ93" i="1"/>
  <c r="AI93" i="1"/>
  <c r="Z93" i="1"/>
  <c r="W93" i="1"/>
  <c r="V93" i="1"/>
  <c r="U93" i="1"/>
  <c r="BK92" i="1"/>
  <c r="BJ92" i="1"/>
  <c r="AI92" i="1"/>
  <c r="AS91" i="1"/>
  <c r="AR91" i="1"/>
  <c r="AQ91" i="1"/>
  <c r="AP91" i="1"/>
  <c r="AO91" i="1"/>
  <c r="AN91" i="1"/>
  <c r="AM91" i="1"/>
  <c r="AL91" i="1"/>
  <c r="AK91" i="1"/>
  <c r="AJ91" i="1"/>
  <c r="AI91" i="1"/>
  <c r="Z91" i="1"/>
  <c r="W91" i="1"/>
  <c r="V91" i="1"/>
  <c r="U91" i="1"/>
  <c r="AS90" i="1"/>
  <c r="AR90" i="1"/>
  <c r="AQ90" i="1"/>
  <c r="AP90" i="1"/>
  <c r="AO90" i="1"/>
  <c r="AN90" i="1"/>
  <c r="AM90" i="1"/>
  <c r="AL90" i="1"/>
  <c r="AK90" i="1"/>
  <c r="AJ90" i="1"/>
  <c r="AI90" i="1"/>
  <c r="Z90" i="1"/>
  <c r="W90" i="1"/>
  <c r="V90" i="1"/>
  <c r="U90" i="1"/>
  <c r="AS89" i="1"/>
  <c r="AR89" i="1"/>
  <c r="AQ89" i="1"/>
  <c r="AP89" i="1"/>
  <c r="AO89" i="1"/>
  <c r="AN89" i="1"/>
  <c r="AM89" i="1"/>
  <c r="AL89" i="1"/>
  <c r="AK89" i="1"/>
  <c r="AJ89" i="1"/>
  <c r="AI89" i="1"/>
  <c r="Z89" i="1"/>
  <c r="W89" i="1"/>
  <c r="V89" i="1"/>
  <c r="U89" i="1"/>
  <c r="BK88" i="1"/>
  <c r="BJ88" i="1"/>
  <c r="AI88" i="1"/>
  <c r="AS87" i="1"/>
  <c r="AR87" i="1"/>
  <c r="AQ87" i="1"/>
  <c r="AP87" i="1"/>
  <c r="AO87" i="1"/>
  <c r="AN87" i="1"/>
  <c r="AM87" i="1"/>
  <c r="AL87" i="1"/>
  <c r="AK87" i="1"/>
  <c r="AJ87" i="1"/>
  <c r="AI87" i="1"/>
  <c r="Z87" i="1"/>
  <c r="W87" i="1"/>
  <c r="V87" i="1"/>
  <c r="U87" i="1"/>
  <c r="AS86" i="1"/>
  <c r="AR86" i="1"/>
  <c r="AQ86" i="1"/>
  <c r="AP86" i="1"/>
  <c r="AO86" i="1"/>
  <c r="AN86" i="1"/>
  <c r="AM86" i="1"/>
  <c r="AL86" i="1"/>
  <c r="AK86" i="1"/>
  <c r="AJ86" i="1"/>
  <c r="AI86" i="1"/>
  <c r="Z86" i="1"/>
  <c r="W86" i="1"/>
  <c r="V86" i="1"/>
  <c r="U86" i="1"/>
  <c r="AI85" i="1"/>
  <c r="BJ84" i="1"/>
  <c r="AS84" i="1"/>
  <c r="AR84" i="1"/>
  <c r="AQ84" i="1"/>
  <c r="AP84" i="1"/>
  <c r="AO84" i="1"/>
  <c r="AN84" i="1"/>
  <c r="AM84" i="1"/>
  <c r="AL84" i="1"/>
  <c r="AK84" i="1"/>
  <c r="AJ84" i="1"/>
  <c r="AI84" i="1"/>
  <c r="Z84" i="1"/>
  <c r="W84" i="1"/>
  <c r="V84" i="1"/>
  <c r="U84" i="1"/>
  <c r="BJ83" i="1"/>
  <c r="AS83" i="1"/>
  <c r="AR83" i="1"/>
  <c r="AQ83" i="1"/>
  <c r="AP83" i="1"/>
  <c r="AO83" i="1"/>
  <c r="AN83" i="1"/>
  <c r="AM83" i="1"/>
  <c r="AL83" i="1"/>
  <c r="AK83" i="1"/>
  <c r="AJ83" i="1"/>
  <c r="AI83" i="1"/>
  <c r="Z83" i="1"/>
  <c r="W83" i="1"/>
  <c r="V83" i="1"/>
  <c r="U83" i="1"/>
  <c r="BJ82" i="1"/>
  <c r="AS82" i="1"/>
  <c r="AR82" i="1"/>
  <c r="AQ82" i="1"/>
  <c r="AP82" i="1"/>
  <c r="AO82" i="1"/>
  <c r="AN82" i="1"/>
  <c r="AM82" i="1"/>
  <c r="AL82" i="1"/>
  <c r="AK82" i="1"/>
  <c r="AJ82" i="1"/>
  <c r="AI82" i="1"/>
  <c r="Z82" i="1"/>
  <c r="W82" i="1"/>
  <c r="V82" i="1"/>
  <c r="U82" i="1"/>
  <c r="BJ81" i="1"/>
  <c r="AS81" i="1"/>
  <c r="AR81" i="1"/>
  <c r="AQ81" i="1"/>
  <c r="AP81" i="1"/>
  <c r="AO81" i="1"/>
  <c r="AN81" i="1"/>
  <c r="AM81" i="1"/>
  <c r="AL81" i="1"/>
  <c r="AK81" i="1"/>
  <c r="AJ81" i="1"/>
  <c r="AI81" i="1"/>
  <c r="Z81" i="1"/>
  <c r="W81" i="1"/>
  <c r="V81" i="1"/>
  <c r="U81" i="1"/>
  <c r="BJ80" i="1"/>
  <c r="AS80" i="1"/>
  <c r="AR80" i="1"/>
  <c r="AQ80" i="1"/>
  <c r="AP80" i="1"/>
  <c r="AO80" i="1"/>
  <c r="AN80" i="1"/>
  <c r="AM80" i="1"/>
  <c r="AL80" i="1"/>
  <c r="AK80" i="1"/>
  <c r="AJ80" i="1"/>
  <c r="AI80" i="1"/>
  <c r="Z80" i="1"/>
  <c r="W80" i="1"/>
  <c r="V80" i="1"/>
  <c r="U80" i="1"/>
  <c r="AS79" i="1"/>
  <c r="AR79" i="1"/>
  <c r="AQ79" i="1"/>
  <c r="AP79" i="1"/>
  <c r="AO79" i="1"/>
  <c r="AN79" i="1"/>
  <c r="AM79" i="1"/>
  <c r="AL79" i="1"/>
  <c r="AK79" i="1"/>
  <c r="AJ79" i="1"/>
  <c r="AI79" i="1"/>
  <c r="Z79" i="1"/>
  <c r="W79" i="1"/>
  <c r="V79" i="1"/>
  <c r="U79" i="1"/>
  <c r="AS78" i="1"/>
  <c r="AR78" i="1"/>
  <c r="AQ78" i="1"/>
  <c r="AP78" i="1"/>
  <c r="AO78" i="1"/>
  <c r="AN78" i="1"/>
  <c r="AM78" i="1"/>
  <c r="AL78" i="1"/>
  <c r="AK78" i="1"/>
  <c r="AJ78" i="1"/>
  <c r="AI78" i="1"/>
  <c r="Z78" i="1"/>
  <c r="W78" i="1"/>
  <c r="V78" i="1"/>
  <c r="U78" i="1"/>
  <c r="AS77" i="1"/>
  <c r="AR77" i="1"/>
  <c r="AQ77" i="1"/>
  <c r="AP77" i="1"/>
  <c r="AO77" i="1"/>
  <c r="AN77" i="1"/>
  <c r="AM77" i="1"/>
  <c r="AL77" i="1"/>
  <c r="AK77" i="1"/>
  <c r="AJ77" i="1"/>
  <c r="AI77" i="1"/>
  <c r="Z77" i="1"/>
  <c r="W77" i="1"/>
  <c r="V77" i="1"/>
  <c r="U77" i="1"/>
  <c r="AS76" i="1"/>
  <c r="AR76" i="1"/>
  <c r="AQ76" i="1"/>
  <c r="AP76" i="1"/>
  <c r="AO76" i="1"/>
  <c r="AN76" i="1"/>
  <c r="AM76" i="1"/>
  <c r="AL76" i="1"/>
  <c r="AK76" i="1"/>
  <c r="AJ76" i="1"/>
  <c r="AI76" i="1"/>
  <c r="Z76" i="1"/>
  <c r="W76" i="1"/>
  <c r="V76" i="1"/>
  <c r="U76" i="1"/>
  <c r="BK75" i="1"/>
  <c r="BJ75" i="1"/>
  <c r="AI75" i="1"/>
  <c r="AS74" i="1"/>
  <c r="AR74" i="1"/>
  <c r="AQ74" i="1"/>
  <c r="AP74" i="1"/>
  <c r="AO74" i="1"/>
  <c r="AN74" i="1"/>
  <c r="AM74" i="1"/>
  <c r="AL74" i="1"/>
  <c r="AK74" i="1"/>
  <c r="AJ74" i="1"/>
  <c r="AI74" i="1"/>
  <c r="Z74" i="1"/>
  <c r="W74" i="1"/>
  <c r="V74" i="1"/>
  <c r="U74" i="1"/>
  <c r="AS73" i="1"/>
  <c r="AR73" i="1"/>
  <c r="AQ73" i="1"/>
  <c r="AP73" i="1"/>
  <c r="AO73" i="1"/>
  <c r="AN73" i="1"/>
  <c r="AM73" i="1"/>
  <c r="AL73" i="1"/>
  <c r="AK73" i="1"/>
  <c r="AJ73" i="1"/>
  <c r="AI73" i="1"/>
  <c r="Z73" i="1"/>
  <c r="W73" i="1"/>
  <c r="V73" i="1"/>
  <c r="U73" i="1"/>
  <c r="AS72" i="1"/>
  <c r="AR72" i="1"/>
  <c r="AQ72" i="1"/>
  <c r="AP72" i="1"/>
  <c r="AO72" i="1"/>
  <c r="AN72" i="1"/>
  <c r="AM72" i="1"/>
  <c r="AL72" i="1"/>
  <c r="AK72" i="1"/>
  <c r="AJ72" i="1"/>
  <c r="AI72" i="1"/>
  <c r="Z72" i="1"/>
  <c r="W72" i="1"/>
  <c r="V72" i="1"/>
  <c r="U72" i="1"/>
  <c r="AS71" i="1"/>
  <c r="AR71" i="1"/>
  <c r="AQ71" i="1"/>
  <c r="AP71" i="1"/>
  <c r="AO71" i="1"/>
  <c r="AN71" i="1"/>
  <c r="AM71" i="1"/>
  <c r="AL71" i="1"/>
  <c r="AK71" i="1"/>
  <c r="AJ71" i="1"/>
  <c r="AI71" i="1"/>
  <c r="Z71" i="1"/>
  <c r="W71" i="1"/>
  <c r="V71" i="1"/>
  <c r="U71" i="1"/>
  <c r="BK70" i="1"/>
  <c r="AS70" i="1"/>
  <c r="AR70" i="1"/>
  <c r="AQ70" i="1"/>
  <c r="AP70" i="1"/>
  <c r="AO70" i="1"/>
  <c r="AN70" i="1"/>
  <c r="AM70" i="1"/>
  <c r="AL70" i="1"/>
  <c r="AK70" i="1"/>
  <c r="AJ70" i="1"/>
  <c r="AI70" i="1"/>
  <c r="Z70" i="1"/>
  <c r="W70" i="1"/>
  <c r="V70" i="1"/>
  <c r="U70" i="1"/>
  <c r="BK69" i="1"/>
  <c r="AS69" i="1"/>
  <c r="AR69" i="1"/>
  <c r="AQ69" i="1"/>
  <c r="AP69" i="1"/>
  <c r="AO69" i="1"/>
  <c r="AN69" i="1"/>
  <c r="AM69" i="1"/>
  <c r="AL69" i="1"/>
  <c r="AK69" i="1"/>
  <c r="AJ69" i="1"/>
  <c r="AI69" i="1"/>
  <c r="Z69" i="1"/>
  <c r="W69" i="1"/>
  <c r="V69" i="1"/>
  <c r="U69" i="1"/>
  <c r="BJ68" i="1"/>
  <c r="AS68" i="1"/>
  <c r="AR68" i="1"/>
  <c r="AQ68" i="1"/>
  <c r="AP68" i="1"/>
  <c r="AO68" i="1"/>
  <c r="AN68" i="1"/>
  <c r="AM68" i="1"/>
  <c r="AL68" i="1"/>
  <c r="AK68" i="1"/>
  <c r="AJ68" i="1"/>
  <c r="AI68" i="1"/>
  <c r="Z68" i="1"/>
  <c r="W68" i="1"/>
  <c r="V68" i="1"/>
  <c r="U68" i="1"/>
  <c r="BJ67" i="1"/>
  <c r="AS67" i="1"/>
  <c r="AR67" i="1"/>
  <c r="AQ67" i="1"/>
  <c r="AP67" i="1"/>
  <c r="AO67" i="1"/>
  <c r="AN67" i="1"/>
  <c r="AM67" i="1"/>
  <c r="AL67" i="1"/>
  <c r="AK67" i="1"/>
  <c r="AJ67" i="1"/>
  <c r="AI67" i="1"/>
  <c r="Z67" i="1"/>
  <c r="W67" i="1"/>
  <c r="V67" i="1"/>
  <c r="U67" i="1"/>
  <c r="BK66" i="1"/>
  <c r="AS66" i="1"/>
  <c r="AR66" i="1"/>
  <c r="AQ66" i="1"/>
  <c r="AP66" i="1"/>
  <c r="AO66" i="1"/>
  <c r="AN66" i="1"/>
  <c r="AM66" i="1"/>
  <c r="AL66" i="1"/>
  <c r="AK66" i="1"/>
  <c r="AJ66" i="1"/>
  <c r="AI66" i="1"/>
  <c r="Z66" i="1"/>
  <c r="W66" i="1"/>
  <c r="V66" i="1"/>
  <c r="U66" i="1"/>
  <c r="AS65" i="1"/>
  <c r="AR65" i="1"/>
  <c r="AQ65" i="1"/>
  <c r="AP65" i="1"/>
  <c r="AO65" i="1"/>
  <c r="AN65" i="1"/>
  <c r="AM65" i="1"/>
  <c r="AL65" i="1"/>
  <c r="AK65" i="1"/>
  <c r="AJ65" i="1"/>
  <c r="AI65" i="1"/>
  <c r="Z65" i="1"/>
  <c r="W65" i="1"/>
  <c r="V65" i="1"/>
  <c r="U65" i="1"/>
  <c r="AS64" i="1"/>
  <c r="AR64" i="1"/>
  <c r="AQ64" i="1"/>
  <c r="AP64" i="1"/>
  <c r="AO64" i="1"/>
  <c r="AN64" i="1"/>
  <c r="AM64" i="1"/>
  <c r="AL64" i="1"/>
  <c r="AK64" i="1"/>
  <c r="AJ64" i="1"/>
  <c r="AI64" i="1"/>
  <c r="Z64" i="1"/>
  <c r="W64" i="1"/>
  <c r="V64" i="1"/>
  <c r="U64" i="1"/>
  <c r="AS63" i="1"/>
  <c r="AR63" i="1"/>
  <c r="AQ63" i="1"/>
  <c r="AP63" i="1"/>
  <c r="AO63" i="1"/>
  <c r="AN63" i="1"/>
  <c r="AM63" i="1"/>
  <c r="AL63" i="1"/>
  <c r="AK63" i="1"/>
  <c r="AJ63" i="1"/>
  <c r="AI63" i="1"/>
  <c r="Z63" i="1"/>
  <c r="W63" i="1"/>
  <c r="V63" i="1"/>
  <c r="U63" i="1"/>
  <c r="AS62" i="1"/>
  <c r="AR62" i="1"/>
  <c r="AQ62" i="1"/>
  <c r="AP62" i="1"/>
  <c r="AO62" i="1"/>
  <c r="AN62" i="1"/>
  <c r="AM62" i="1"/>
  <c r="AL62" i="1"/>
  <c r="AK62" i="1"/>
  <c r="AJ62" i="1"/>
  <c r="AI62" i="1"/>
  <c r="Z62" i="1"/>
  <c r="W62" i="1"/>
  <c r="V62" i="1"/>
  <c r="U62" i="1"/>
  <c r="AS61" i="1"/>
  <c r="AR61" i="1"/>
  <c r="AQ61" i="1"/>
  <c r="AP61" i="1"/>
  <c r="AO61" i="1"/>
  <c r="AN61" i="1"/>
  <c r="AM61" i="1"/>
  <c r="AL61" i="1"/>
  <c r="AK61" i="1"/>
  <c r="AJ61" i="1"/>
  <c r="AI61" i="1"/>
  <c r="Z61" i="1"/>
  <c r="W61" i="1"/>
  <c r="V61" i="1"/>
  <c r="U61" i="1"/>
  <c r="AS60" i="1"/>
  <c r="AR60" i="1"/>
  <c r="AQ60" i="1"/>
  <c r="AP60" i="1"/>
  <c r="AO60" i="1"/>
  <c r="AN60" i="1"/>
  <c r="AM60" i="1"/>
  <c r="AL60" i="1"/>
  <c r="AK60" i="1"/>
  <c r="AJ60" i="1"/>
  <c r="AI60" i="1"/>
  <c r="Z60" i="1"/>
  <c r="W60" i="1"/>
  <c r="V60" i="1"/>
  <c r="U60" i="1"/>
  <c r="AS59" i="1"/>
  <c r="AR59" i="1"/>
  <c r="AQ59" i="1"/>
  <c r="AP59" i="1"/>
  <c r="AO59" i="1"/>
  <c r="AN59" i="1"/>
  <c r="AM59" i="1"/>
  <c r="AL59" i="1"/>
  <c r="AK59" i="1"/>
  <c r="AJ59" i="1"/>
  <c r="AI59" i="1"/>
  <c r="Z59" i="1"/>
  <c r="W59" i="1"/>
  <c r="V59" i="1"/>
  <c r="U59" i="1"/>
  <c r="BJ58" i="1"/>
  <c r="AS58" i="1"/>
  <c r="AR58" i="1"/>
  <c r="AQ58" i="1"/>
  <c r="AP58" i="1"/>
  <c r="AO58" i="1"/>
  <c r="AN58" i="1"/>
  <c r="AM58" i="1"/>
  <c r="AL58" i="1"/>
  <c r="AK58" i="1"/>
  <c r="AJ58" i="1"/>
  <c r="AI58" i="1"/>
  <c r="Z58" i="1"/>
  <c r="W58" i="1"/>
  <c r="V58" i="1"/>
  <c r="U58" i="1"/>
  <c r="AS57" i="1"/>
  <c r="AR57" i="1"/>
  <c r="AQ57" i="1"/>
  <c r="AP57" i="1"/>
  <c r="AO57" i="1"/>
  <c r="AN57" i="1"/>
  <c r="AM57" i="1"/>
  <c r="AL57" i="1"/>
  <c r="AK57" i="1"/>
  <c r="AJ57" i="1"/>
  <c r="AI57" i="1"/>
  <c r="Z57" i="1"/>
  <c r="W57" i="1"/>
  <c r="V57" i="1"/>
  <c r="U57" i="1"/>
  <c r="AS56" i="1"/>
  <c r="AR56" i="1"/>
  <c r="AQ56" i="1"/>
  <c r="AP56" i="1"/>
  <c r="AO56" i="1"/>
  <c r="AN56" i="1"/>
  <c r="AM56" i="1"/>
  <c r="AL56" i="1"/>
  <c r="AK56" i="1"/>
  <c r="AJ56" i="1"/>
  <c r="AI56" i="1"/>
  <c r="Z56" i="1"/>
  <c r="W56" i="1"/>
  <c r="V56" i="1"/>
  <c r="U56" i="1"/>
  <c r="BK55" i="1"/>
  <c r="BJ55" i="1"/>
  <c r="AI55" i="1"/>
  <c r="AS54" i="1"/>
  <c r="AR54" i="1"/>
  <c r="AQ54" i="1"/>
  <c r="AP54" i="1"/>
  <c r="AO54" i="1"/>
  <c r="AN54" i="1"/>
  <c r="AM54" i="1"/>
  <c r="AL54" i="1"/>
  <c r="AK54" i="1"/>
  <c r="AJ54" i="1"/>
  <c r="AI54" i="1"/>
  <c r="Z54" i="1"/>
  <c r="W54" i="1"/>
  <c r="V54" i="1"/>
  <c r="U54" i="1"/>
  <c r="BJ53" i="1"/>
  <c r="AS53" i="1"/>
  <c r="AR53" i="1"/>
  <c r="AQ53" i="1"/>
  <c r="AP53" i="1"/>
  <c r="AO53" i="1"/>
  <c r="AN53" i="1"/>
  <c r="AM53" i="1"/>
  <c r="AL53" i="1"/>
  <c r="AK53" i="1"/>
  <c r="AJ53" i="1"/>
  <c r="AI53" i="1"/>
  <c r="Z53" i="1"/>
  <c r="W53" i="1"/>
  <c r="V53" i="1"/>
  <c r="U53" i="1"/>
  <c r="BJ52" i="1"/>
  <c r="AS52" i="1"/>
  <c r="AR52" i="1"/>
  <c r="AQ52" i="1"/>
  <c r="AP52" i="1"/>
  <c r="AO52" i="1"/>
  <c r="AN52" i="1"/>
  <c r="AM52" i="1"/>
  <c r="AL52" i="1"/>
  <c r="AK52" i="1"/>
  <c r="AJ52" i="1"/>
  <c r="AI52" i="1"/>
  <c r="Z52" i="1"/>
  <c r="W52" i="1"/>
  <c r="V52" i="1"/>
  <c r="U52" i="1"/>
  <c r="AS51" i="1"/>
  <c r="AR51" i="1"/>
  <c r="AQ51" i="1"/>
  <c r="AP51" i="1"/>
  <c r="AO51" i="1"/>
  <c r="AN51" i="1"/>
  <c r="AM51" i="1"/>
  <c r="AL51" i="1"/>
  <c r="AK51" i="1"/>
  <c r="AJ51" i="1"/>
  <c r="AI51" i="1"/>
  <c r="Z51" i="1"/>
  <c r="W51" i="1"/>
  <c r="V51" i="1"/>
  <c r="U51" i="1"/>
  <c r="BJ50" i="1"/>
  <c r="AS50" i="1"/>
  <c r="AR50" i="1"/>
  <c r="AQ50" i="1"/>
  <c r="AP50" i="1"/>
  <c r="AO50" i="1"/>
  <c r="AN50" i="1"/>
  <c r="AM50" i="1"/>
  <c r="AL50" i="1"/>
  <c r="AK50" i="1"/>
  <c r="AJ50" i="1"/>
  <c r="AI50" i="1"/>
  <c r="Z50" i="1"/>
  <c r="W50" i="1"/>
  <c r="V50" i="1"/>
  <c r="U50" i="1"/>
  <c r="AS49" i="1"/>
  <c r="AR49" i="1"/>
  <c r="AQ49" i="1"/>
  <c r="AP49" i="1"/>
  <c r="AO49" i="1"/>
  <c r="AN49" i="1"/>
  <c r="AM49" i="1"/>
  <c r="AL49" i="1"/>
  <c r="AK49" i="1"/>
  <c r="AJ49" i="1"/>
  <c r="AI49" i="1"/>
  <c r="Z49" i="1"/>
  <c r="W49" i="1"/>
  <c r="V49" i="1"/>
  <c r="U49" i="1"/>
  <c r="AS48" i="1"/>
  <c r="AR48" i="1"/>
  <c r="AQ48" i="1"/>
  <c r="AP48" i="1"/>
  <c r="AO48" i="1"/>
  <c r="AN48" i="1"/>
  <c r="AM48" i="1"/>
  <c r="AL48" i="1"/>
  <c r="AK48" i="1"/>
  <c r="AJ48" i="1"/>
  <c r="AI48" i="1"/>
  <c r="Z48" i="1"/>
  <c r="W48" i="1"/>
  <c r="V48" i="1"/>
  <c r="U48" i="1"/>
  <c r="BJ47" i="1"/>
  <c r="AS47" i="1"/>
  <c r="AR47" i="1"/>
  <c r="AQ47" i="1"/>
  <c r="AP47" i="1"/>
  <c r="AO47" i="1"/>
  <c r="AN47" i="1"/>
  <c r="AM47" i="1"/>
  <c r="AL47" i="1"/>
  <c r="AK47" i="1"/>
  <c r="AJ47" i="1"/>
  <c r="AI47" i="1"/>
  <c r="Z47" i="1"/>
  <c r="W47" i="1"/>
  <c r="V47" i="1"/>
  <c r="U47" i="1"/>
  <c r="BJ46" i="1"/>
  <c r="AS46" i="1"/>
  <c r="AR46" i="1"/>
  <c r="AQ46" i="1"/>
  <c r="AP46" i="1"/>
  <c r="AO46" i="1"/>
  <c r="AN46" i="1"/>
  <c r="AM46" i="1"/>
  <c r="AL46" i="1"/>
  <c r="AK46" i="1"/>
  <c r="AJ46" i="1"/>
  <c r="AI46" i="1"/>
  <c r="Z46" i="1"/>
  <c r="W46" i="1"/>
  <c r="V46" i="1"/>
  <c r="U46" i="1"/>
  <c r="AS45" i="1"/>
  <c r="AR45" i="1"/>
  <c r="AQ45" i="1"/>
  <c r="AP45" i="1"/>
  <c r="AO45" i="1"/>
  <c r="AN45" i="1"/>
  <c r="AM45" i="1"/>
  <c r="AL45" i="1"/>
  <c r="AK45" i="1"/>
  <c r="AJ45" i="1"/>
  <c r="AI45" i="1"/>
  <c r="Z45" i="1"/>
  <c r="W45" i="1"/>
  <c r="V45" i="1"/>
  <c r="U45" i="1"/>
  <c r="AS44" i="1"/>
  <c r="AR44" i="1"/>
  <c r="AQ44" i="1"/>
  <c r="AP44" i="1"/>
  <c r="AO44" i="1"/>
  <c r="AN44" i="1"/>
  <c r="AM44" i="1"/>
  <c r="AL44" i="1"/>
  <c r="AK44" i="1"/>
  <c r="AJ44" i="1"/>
  <c r="AI44" i="1"/>
  <c r="Z44" i="1"/>
  <c r="W44" i="1"/>
  <c r="V44" i="1"/>
  <c r="U44" i="1"/>
  <c r="AS43" i="1"/>
  <c r="AR43" i="1"/>
  <c r="AQ43" i="1"/>
  <c r="AP43" i="1"/>
  <c r="AO43" i="1"/>
  <c r="AN43" i="1"/>
  <c r="AM43" i="1"/>
  <c r="AL43" i="1"/>
  <c r="AK43" i="1"/>
  <c r="AJ43" i="1"/>
  <c r="AI43" i="1"/>
  <c r="Z43" i="1"/>
  <c r="W43" i="1"/>
  <c r="V43" i="1"/>
  <c r="U43" i="1"/>
  <c r="AS42" i="1"/>
  <c r="AR42" i="1"/>
  <c r="AQ42" i="1"/>
  <c r="AP42" i="1"/>
  <c r="AO42" i="1"/>
  <c r="AN42" i="1"/>
  <c r="AM42" i="1"/>
  <c r="AL42" i="1"/>
  <c r="AK42" i="1"/>
  <c r="AJ42" i="1"/>
  <c r="AI42" i="1"/>
  <c r="Z42" i="1"/>
  <c r="W42" i="1"/>
  <c r="V42" i="1"/>
  <c r="U42" i="1"/>
  <c r="AS41" i="1"/>
  <c r="AR41" i="1"/>
  <c r="AQ41" i="1"/>
  <c r="AP41" i="1"/>
  <c r="AO41" i="1"/>
  <c r="AN41" i="1"/>
  <c r="AM41" i="1"/>
  <c r="AL41" i="1"/>
  <c r="AK41" i="1"/>
  <c r="AJ41" i="1"/>
  <c r="AI41" i="1"/>
  <c r="Z41" i="1"/>
  <c r="W41" i="1"/>
  <c r="V41" i="1"/>
  <c r="U41" i="1"/>
  <c r="AS40" i="1"/>
  <c r="AR40" i="1"/>
  <c r="AQ40" i="1"/>
  <c r="AP40" i="1"/>
  <c r="AO40" i="1"/>
  <c r="AN40" i="1"/>
  <c r="AM40" i="1"/>
  <c r="AL40" i="1"/>
  <c r="AK40" i="1"/>
  <c r="AJ40" i="1"/>
  <c r="AI40" i="1"/>
  <c r="Z40" i="1"/>
  <c r="W40" i="1"/>
  <c r="V40" i="1"/>
  <c r="U40" i="1"/>
  <c r="BK39" i="1"/>
  <c r="BJ39" i="1"/>
  <c r="AI39" i="1"/>
  <c r="AS38" i="1"/>
  <c r="AR38" i="1"/>
  <c r="AQ38" i="1"/>
  <c r="AP38" i="1"/>
  <c r="AO38" i="1"/>
  <c r="AN38" i="1"/>
  <c r="AM38" i="1"/>
  <c r="AL38" i="1"/>
  <c r="AK38" i="1"/>
  <c r="AJ38" i="1"/>
  <c r="AI38" i="1"/>
  <c r="Z38" i="1"/>
  <c r="W38" i="1"/>
  <c r="V38" i="1"/>
  <c r="U38" i="1"/>
  <c r="AS37" i="1"/>
  <c r="AR37" i="1"/>
  <c r="AQ37" i="1"/>
  <c r="AP37" i="1"/>
  <c r="AO37" i="1"/>
  <c r="AN37" i="1"/>
  <c r="AM37" i="1"/>
  <c r="AL37" i="1"/>
  <c r="AK37" i="1"/>
  <c r="AJ37" i="1"/>
  <c r="AI37" i="1"/>
  <c r="Z37" i="1"/>
  <c r="W37" i="1"/>
  <c r="V37" i="1"/>
  <c r="U37" i="1"/>
  <c r="AS36" i="1"/>
  <c r="AR36" i="1"/>
  <c r="AQ36" i="1"/>
  <c r="AP36" i="1"/>
  <c r="AO36" i="1"/>
  <c r="AN36" i="1"/>
  <c r="AM36" i="1"/>
  <c r="AL36" i="1"/>
  <c r="AK36" i="1"/>
  <c r="AJ36" i="1"/>
  <c r="AI36" i="1"/>
  <c r="Z36" i="1"/>
  <c r="W36" i="1"/>
  <c r="V36" i="1"/>
  <c r="U36" i="1"/>
  <c r="AS35" i="1"/>
  <c r="AR35" i="1"/>
  <c r="AQ35" i="1"/>
  <c r="AP35" i="1"/>
  <c r="AO35" i="1"/>
  <c r="AN35" i="1"/>
  <c r="AM35" i="1"/>
  <c r="AL35" i="1"/>
  <c r="AK35" i="1"/>
  <c r="AJ35" i="1"/>
  <c r="AI35" i="1"/>
  <c r="Z35" i="1"/>
  <c r="W35" i="1"/>
  <c r="V35" i="1"/>
  <c r="U35" i="1"/>
  <c r="AS34" i="1"/>
  <c r="AR34" i="1"/>
  <c r="AQ34" i="1"/>
  <c r="AP34" i="1"/>
  <c r="AO34" i="1"/>
  <c r="AN34" i="1"/>
  <c r="AM34" i="1"/>
  <c r="AL34" i="1"/>
  <c r="AK34" i="1"/>
  <c r="AJ34" i="1"/>
  <c r="AI34" i="1"/>
  <c r="Z34" i="1"/>
  <c r="W34" i="1"/>
  <c r="V34" i="1"/>
  <c r="U34" i="1"/>
  <c r="AS33" i="1"/>
  <c r="AR33" i="1"/>
  <c r="AQ33" i="1"/>
  <c r="AP33" i="1"/>
  <c r="AO33" i="1"/>
  <c r="AN33" i="1"/>
  <c r="AM33" i="1"/>
  <c r="AL33" i="1"/>
  <c r="AK33" i="1"/>
  <c r="AJ33" i="1"/>
  <c r="AI33" i="1"/>
  <c r="Z33" i="1"/>
  <c r="W33" i="1"/>
  <c r="V33" i="1"/>
  <c r="U33" i="1"/>
  <c r="AS32" i="1"/>
  <c r="AR32" i="1"/>
  <c r="AQ32" i="1"/>
  <c r="AP32" i="1"/>
  <c r="AO32" i="1"/>
  <c r="AN32" i="1"/>
  <c r="AM32" i="1"/>
  <c r="AL32" i="1"/>
  <c r="AK32" i="1"/>
  <c r="AJ32" i="1"/>
  <c r="AI32" i="1"/>
  <c r="Z32" i="1"/>
  <c r="W32" i="1"/>
  <c r="V32" i="1"/>
  <c r="U32" i="1"/>
  <c r="AS31" i="1"/>
  <c r="AR31" i="1"/>
  <c r="AQ31" i="1"/>
  <c r="AP31" i="1"/>
  <c r="AO31" i="1"/>
  <c r="AN31" i="1"/>
  <c r="AM31" i="1"/>
  <c r="AL31" i="1"/>
  <c r="AK31" i="1"/>
  <c r="AJ31" i="1"/>
  <c r="AI31" i="1"/>
  <c r="Z31" i="1"/>
  <c r="W31" i="1"/>
  <c r="V31" i="1"/>
  <c r="U31" i="1"/>
  <c r="AS30" i="1"/>
  <c r="AR30" i="1"/>
  <c r="AQ30" i="1"/>
  <c r="AP30" i="1"/>
  <c r="AO30" i="1"/>
  <c r="AN30" i="1"/>
  <c r="AM30" i="1"/>
  <c r="AL30" i="1"/>
  <c r="AK30" i="1"/>
  <c r="AJ30" i="1"/>
  <c r="AI30" i="1"/>
  <c r="Z30" i="1"/>
  <c r="W30" i="1"/>
  <c r="V30" i="1"/>
  <c r="U30" i="1"/>
  <c r="AS29" i="1"/>
  <c r="AR29" i="1"/>
  <c r="AQ29" i="1"/>
  <c r="AP29" i="1"/>
  <c r="AO29" i="1"/>
  <c r="AN29" i="1"/>
  <c r="AM29" i="1"/>
  <c r="AL29" i="1"/>
  <c r="AK29" i="1"/>
  <c r="AJ29" i="1"/>
  <c r="AI29" i="1"/>
  <c r="Z29" i="1"/>
  <c r="W29" i="1"/>
  <c r="V29" i="1"/>
  <c r="U29" i="1"/>
  <c r="AI28" i="1"/>
  <c r="AS27" i="1"/>
  <c r="AR27" i="1"/>
  <c r="AQ27" i="1"/>
  <c r="AP27" i="1"/>
  <c r="AO27" i="1"/>
  <c r="AN27" i="1"/>
  <c r="AM27" i="1"/>
  <c r="AL27" i="1"/>
  <c r="AK27" i="1"/>
  <c r="AJ27" i="1"/>
  <c r="Z27" i="1"/>
  <c r="W27" i="1"/>
  <c r="V27" i="1"/>
  <c r="U27" i="1"/>
  <c r="AS26" i="1"/>
  <c r="AR26" i="1"/>
  <c r="AQ26" i="1"/>
  <c r="AP26" i="1"/>
  <c r="AO26" i="1"/>
  <c r="AN26" i="1"/>
  <c r="AM26" i="1"/>
  <c r="AL26" i="1"/>
  <c r="AK26" i="1"/>
  <c r="AJ26" i="1"/>
  <c r="AI26" i="1"/>
  <c r="Z26" i="1"/>
  <c r="W26" i="1"/>
  <c r="V26" i="1"/>
  <c r="U26" i="1"/>
  <c r="AS25" i="1"/>
  <c r="AR25" i="1"/>
  <c r="AQ25" i="1"/>
  <c r="AP25" i="1"/>
  <c r="AO25" i="1"/>
  <c r="AN25" i="1"/>
  <c r="AM25" i="1"/>
  <c r="AL25" i="1"/>
  <c r="AK25" i="1"/>
  <c r="AJ25" i="1"/>
  <c r="AI25" i="1"/>
  <c r="Z25" i="1"/>
  <c r="W25" i="1"/>
  <c r="V25" i="1"/>
  <c r="U25" i="1"/>
  <c r="AS24" i="1"/>
  <c r="AR24" i="1"/>
  <c r="AQ24" i="1"/>
  <c r="AP24" i="1"/>
  <c r="AO24" i="1"/>
  <c r="AN24" i="1"/>
  <c r="AM24" i="1"/>
  <c r="AL24" i="1"/>
  <c r="AK24" i="1"/>
  <c r="AJ24" i="1"/>
  <c r="AI24" i="1"/>
  <c r="Z24" i="1"/>
  <c r="W24" i="1"/>
  <c r="V24" i="1"/>
  <c r="U24" i="1"/>
  <c r="AS23" i="1"/>
  <c r="AR23" i="1"/>
  <c r="AQ23" i="1"/>
  <c r="AP23" i="1"/>
  <c r="AO23" i="1"/>
  <c r="AN23" i="1"/>
  <c r="AM23" i="1"/>
  <c r="AL23" i="1"/>
  <c r="AK23" i="1"/>
  <c r="AJ23" i="1"/>
  <c r="AI23" i="1"/>
  <c r="Z23" i="1"/>
  <c r="W23" i="1"/>
  <c r="V23" i="1"/>
  <c r="U23" i="1"/>
  <c r="AS22" i="1"/>
  <c r="AR22" i="1"/>
  <c r="AQ22" i="1"/>
  <c r="AP22" i="1"/>
  <c r="AO22" i="1"/>
  <c r="AN22" i="1"/>
  <c r="AM22" i="1"/>
  <c r="AL22" i="1"/>
  <c r="AK22" i="1"/>
  <c r="AJ22" i="1"/>
  <c r="AI22" i="1"/>
  <c r="Z22" i="1"/>
  <c r="W22" i="1"/>
  <c r="V22" i="1"/>
  <c r="U22" i="1"/>
  <c r="AS21" i="1"/>
  <c r="AR21" i="1"/>
  <c r="AQ21" i="1"/>
  <c r="AP21" i="1"/>
  <c r="AO21" i="1"/>
  <c r="AN21" i="1"/>
  <c r="AM21" i="1"/>
  <c r="AL21" i="1"/>
  <c r="AK21" i="1"/>
  <c r="AJ21" i="1"/>
  <c r="AI21" i="1"/>
  <c r="Z21" i="1"/>
  <c r="W21" i="1"/>
  <c r="V21" i="1"/>
  <c r="U21" i="1"/>
  <c r="AS20" i="1"/>
  <c r="AR20" i="1"/>
  <c r="AQ20" i="1"/>
  <c r="AP20" i="1"/>
  <c r="AO20" i="1"/>
  <c r="AN20" i="1"/>
  <c r="AM20" i="1"/>
  <c r="AL20" i="1"/>
  <c r="AK20" i="1"/>
  <c r="AJ20" i="1"/>
  <c r="AI20" i="1"/>
  <c r="Z20" i="1"/>
  <c r="W20" i="1"/>
  <c r="V20" i="1"/>
  <c r="U20" i="1"/>
  <c r="AS19" i="1"/>
  <c r="AR19" i="1"/>
  <c r="AQ19" i="1"/>
  <c r="AP19" i="1"/>
  <c r="AO19" i="1"/>
  <c r="AN19" i="1"/>
  <c r="AM19" i="1"/>
  <c r="AL19" i="1"/>
  <c r="AK19" i="1"/>
  <c r="AJ19" i="1"/>
  <c r="AI19" i="1"/>
  <c r="Z19" i="1"/>
  <c r="W19" i="1"/>
  <c r="V19" i="1"/>
  <c r="U19" i="1"/>
  <c r="AS18" i="1"/>
  <c r="AR18" i="1"/>
  <c r="AQ18" i="1"/>
  <c r="AP18" i="1"/>
  <c r="AO18" i="1"/>
  <c r="P9" i="1" s="1"/>
  <c r="AN18" i="1"/>
  <c r="AM18" i="1"/>
  <c r="AL18" i="1"/>
  <c r="AK18" i="1"/>
  <c r="AJ18" i="1"/>
  <c r="AI18" i="1"/>
  <c r="Z18" i="1"/>
  <c r="W18" i="1"/>
  <c r="V18" i="1"/>
  <c r="U18" i="1"/>
  <c r="AS17" i="1"/>
  <c r="AR17" i="1"/>
  <c r="AQ17" i="1"/>
  <c r="AP17" i="1"/>
  <c r="AO17" i="1"/>
  <c r="AN17" i="1"/>
  <c r="AM17" i="1"/>
  <c r="AL17" i="1"/>
  <c r="AK17" i="1"/>
  <c r="AJ17" i="1"/>
  <c r="AI17" i="1"/>
  <c r="Z17" i="1"/>
  <c r="W17" i="1"/>
  <c r="V17" i="1"/>
  <c r="U17" i="1"/>
  <c r="AS16" i="1"/>
  <c r="AR16" i="1"/>
  <c r="AQ16" i="1"/>
  <c r="AP16" i="1"/>
  <c r="AO16" i="1"/>
  <c r="AN16" i="1"/>
  <c r="AM16" i="1"/>
  <c r="AL16" i="1"/>
  <c r="AK16" i="1"/>
  <c r="AJ16" i="1"/>
  <c r="AI16" i="1"/>
  <c r="Z16" i="1"/>
  <c r="W16" i="1"/>
  <c r="V16" i="1"/>
  <c r="U16" i="1"/>
  <c r="AS15" i="1"/>
  <c r="T9" i="1" s="1"/>
  <c r="AR15" i="1"/>
  <c r="AQ15" i="1"/>
  <c r="AP15" i="1"/>
  <c r="AO15" i="1"/>
  <c r="AN15" i="1"/>
  <c r="AM15" i="1"/>
  <c r="AL15" i="1"/>
  <c r="AK15" i="1"/>
  <c r="L9" i="1" s="1"/>
  <c r="AJ15" i="1"/>
  <c r="AI15" i="1"/>
  <c r="Z15" i="1"/>
  <c r="W15" i="1"/>
  <c r="V15" i="1"/>
  <c r="U15" i="1"/>
  <c r="AS14" i="1"/>
  <c r="AR14" i="1"/>
  <c r="AQ14" i="1"/>
  <c r="AP14" i="1"/>
  <c r="AO14" i="1"/>
  <c r="AN14" i="1"/>
  <c r="AM14" i="1"/>
  <c r="AL14" i="1"/>
  <c r="AK14" i="1"/>
  <c r="AJ14" i="1"/>
  <c r="AI14" i="1"/>
  <c r="Z14" i="1"/>
  <c r="W14" i="1"/>
  <c r="V14" i="1"/>
  <c r="U14" i="1"/>
  <c r="AS13" i="1"/>
  <c r="AR13" i="1"/>
  <c r="AQ13" i="1"/>
  <c r="R9" i="1" s="1"/>
  <c r="AP13" i="1"/>
  <c r="Q9" i="1" s="1"/>
  <c r="AO13" i="1"/>
  <c r="AN13" i="1"/>
  <c r="O9" i="1" s="1"/>
  <c r="AM13" i="1"/>
  <c r="N9" i="1" s="1"/>
  <c r="AL13" i="1"/>
  <c r="M9" i="1" s="1"/>
  <c r="AK13" i="1"/>
  <c r="AJ13" i="1"/>
  <c r="AI13" i="1"/>
  <c r="Z13" i="1"/>
  <c r="Z9" i="1" s="1"/>
  <c r="H16" i="12" s="1"/>
  <c r="W13" i="1"/>
  <c r="V13" i="1"/>
  <c r="U13" i="1"/>
  <c r="S9" i="1"/>
  <c r="K9" i="1"/>
  <c r="AB4" i="1"/>
  <c r="AA4" i="1"/>
  <c r="Z4" i="1"/>
  <c r="Y4" i="1"/>
  <c r="X4" i="1"/>
  <c r="W4" i="1"/>
  <c r="V4" i="1"/>
  <c r="U4" i="1"/>
  <c r="T4" i="1"/>
  <c r="S4" i="1"/>
  <c r="R4" i="1"/>
  <c r="Q4" i="1"/>
  <c r="P4" i="1"/>
  <c r="O4" i="1"/>
  <c r="K4" i="1"/>
  <c r="R1" i="2" s="1"/>
  <c r="K3" i="1"/>
  <c r="K2" i="1"/>
  <c r="CH244" i="5"/>
  <c r="CG244" i="5"/>
  <c r="CF244" i="5"/>
  <c r="BY244" i="5"/>
  <c r="AT244" i="5"/>
  <c r="AR244" i="5"/>
  <c r="AN244" i="5"/>
  <c r="AL244" i="5"/>
  <c r="AH244" i="5"/>
  <c r="AE244" i="5"/>
  <c r="AD244" i="5"/>
  <c r="AC244" i="5"/>
  <c r="CH243" i="5"/>
  <c r="CG243" i="5"/>
  <c r="CF243" i="5"/>
  <c r="BZ243" i="5"/>
  <c r="BB243" i="5"/>
  <c r="BA243" i="5"/>
  <c r="AZ243" i="5"/>
  <c r="AY243" i="5"/>
  <c r="AX243" i="5"/>
  <c r="AW243" i="5"/>
  <c r="AV243" i="5"/>
  <c r="AU243" i="5"/>
  <c r="AT243" i="5"/>
  <c r="AS243" i="5"/>
  <c r="AR243" i="5"/>
  <c r="AQ243" i="5"/>
  <c r="AP243" i="5"/>
  <c r="AO243" i="5"/>
  <c r="AN243" i="5"/>
  <c r="AL243" i="5"/>
  <c r="AH243" i="5"/>
  <c r="AE243" i="5"/>
  <c r="AD243" i="5"/>
  <c r="AC243" i="5"/>
  <c r="CH242" i="5"/>
  <c r="CG242" i="5"/>
  <c r="CF242" i="5"/>
  <c r="BZ242" i="5"/>
  <c r="BB242" i="5"/>
  <c r="BA242" i="5"/>
  <c r="AZ242" i="5"/>
  <c r="AY242" i="5"/>
  <c r="AX242" i="5"/>
  <c r="AW242" i="5"/>
  <c r="AV242" i="5"/>
  <c r="AU242" i="5"/>
  <c r="AT242" i="5"/>
  <c r="AS242" i="5"/>
  <c r="AR242" i="5"/>
  <c r="AQ242" i="5"/>
  <c r="AP242" i="5"/>
  <c r="AO242" i="5"/>
  <c r="AN242" i="5"/>
  <c r="AL242" i="5"/>
  <c r="AH242" i="5"/>
  <c r="AE242" i="5"/>
  <c r="AD242" i="5"/>
  <c r="AC242" i="5"/>
  <c r="CH241" i="5"/>
  <c r="CG241" i="5"/>
  <c r="CF241" i="5"/>
  <c r="BZ241" i="5"/>
  <c r="BB241" i="5"/>
  <c r="BA241" i="5"/>
  <c r="AZ241" i="5"/>
  <c r="AY241" i="5"/>
  <c r="AX241" i="5"/>
  <c r="AW241" i="5"/>
  <c r="AV241" i="5"/>
  <c r="AU241" i="5"/>
  <c r="AT241" i="5"/>
  <c r="AS241" i="5"/>
  <c r="AR241" i="5"/>
  <c r="AQ241" i="5"/>
  <c r="AP241" i="5"/>
  <c r="AO241" i="5"/>
  <c r="AN241" i="5"/>
  <c r="AL241" i="5"/>
  <c r="AH241" i="5"/>
  <c r="AE241" i="5"/>
  <c r="AD241" i="5"/>
  <c r="AC241" i="5"/>
  <c r="CH240" i="5"/>
  <c r="CG240" i="5"/>
  <c r="CF240" i="5"/>
  <c r="CH239" i="5"/>
  <c r="K24" i="10" s="1"/>
  <c r="CG239" i="5"/>
  <c r="J24" i="10" s="1"/>
  <c r="CF239" i="5"/>
  <c r="I24" i="10" s="1"/>
  <c r="BY239" i="5"/>
  <c r="B24" i="10" s="1"/>
  <c r="BC239" i="5"/>
  <c r="AZ239" i="5"/>
  <c r="AY239" i="5"/>
  <c r="AX239" i="5"/>
  <c r="AW239" i="5"/>
  <c r="AV239" i="5"/>
  <c r="AU239" i="5"/>
  <c r="AT239" i="5"/>
  <c r="AS239" i="5"/>
  <c r="AR239" i="5"/>
  <c r="AQ239" i="5"/>
  <c r="AP239" i="5"/>
  <c r="AO239" i="5"/>
  <c r="AN239" i="5"/>
  <c r="AL239" i="5"/>
  <c r="AH239" i="5"/>
  <c r="AE239" i="5"/>
  <c r="AD239" i="5"/>
  <c r="AC239" i="5"/>
  <c r="CH238" i="5"/>
  <c r="K23" i="10" s="1"/>
  <c r="CG238" i="5"/>
  <c r="J23" i="10" s="1"/>
  <c r="CF238" i="5"/>
  <c r="I23" i="10" s="1"/>
  <c r="BY238" i="5"/>
  <c r="B23" i="10" s="1"/>
  <c r="BB238" i="5"/>
  <c r="BA238" i="5"/>
  <c r="AZ238" i="5"/>
  <c r="AY238" i="5"/>
  <c r="AX238" i="5"/>
  <c r="AW238" i="5"/>
  <c r="AV238" i="5"/>
  <c r="AU238" i="5"/>
  <c r="AT238" i="5"/>
  <c r="AS238" i="5"/>
  <c r="AR238" i="5"/>
  <c r="AQ238" i="5"/>
  <c r="AP238" i="5"/>
  <c r="AO238" i="5"/>
  <c r="AN238" i="5"/>
  <c r="AL238" i="5"/>
  <c r="AH238" i="5"/>
  <c r="AE238" i="5"/>
  <c r="AD238" i="5"/>
  <c r="AC238" i="5"/>
  <c r="CH237" i="5"/>
  <c r="K22" i="10" s="1"/>
  <c r="CG237" i="5"/>
  <c r="J22" i="10" s="1"/>
  <c r="CF237" i="5"/>
  <c r="I22" i="10" s="1"/>
  <c r="BY237" i="5"/>
  <c r="B22" i="10" s="1"/>
  <c r="BC237" i="5"/>
  <c r="AZ237" i="5"/>
  <c r="AY237" i="5"/>
  <c r="AX237" i="5"/>
  <c r="AW237" i="5"/>
  <c r="AV237" i="5"/>
  <c r="AU237" i="5"/>
  <c r="AT237" i="5"/>
  <c r="AS237" i="5"/>
  <c r="AR237" i="5"/>
  <c r="AQ237" i="5"/>
  <c r="AP237" i="5"/>
  <c r="AO237" i="5"/>
  <c r="AN237" i="5"/>
  <c r="AL237" i="5"/>
  <c r="AH237" i="5"/>
  <c r="AE237" i="5"/>
  <c r="AD237" i="5"/>
  <c r="AC237" i="5"/>
  <c r="CH236" i="5"/>
  <c r="K21" i="10" s="1"/>
  <c r="CG236" i="5"/>
  <c r="J21" i="10" s="1"/>
  <c r="CF236" i="5"/>
  <c r="I21" i="10" s="1"/>
  <c r="BY236" i="5"/>
  <c r="B21" i="10" s="1"/>
  <c r="BB236" i="5"/>
  <c r="BA236" i="5"/>
  <c r="AZ236" i="5"/>
  <c r="AY236" i="5"/>
  <c r="AX236" i="5"/>
  <c r="AW236" i="5"/>
  <c r="AV236" i="5"/>
  <c r="AU236" i="5"/>
  <c r="AT236" i="5"/>
  <c r="AS236" i="5"/>
  <c r="AR236" i="5"/>
  <c r="AQ236" i="5"/>
  <c r="AP236" i="5"/>
  <c r="AO236" i="5"/>
  <c r="AN236" i="5"/>
  <c r="AL236" i="5"/>
  <c r="AH236" i="5"/>
  <c r="AE236" i="5"/>
  <c r="AD236" i="5"/>
  <c r="AC236" i="5"/>
  <c r="CH235" i="5"/>
  <c r="K20" i="10" s="1"/>
  <c r="CG235" i="5"/>
  <c r="J20" i="10" s="1"/>
  <c r="CF235" i="5"/>
  <c r="I20" i="10" s="1"/>
  <c r="BY235" i="5"/>
  <c r="B20" i="10" s="1"/>
  <c r="BC235" i="5"/>
  <c r="AZ235" i="5"/>
  <c r="AY235" i="5"/>
  <c r="AX235" i="5"/>
  <c r="AW235" i="5"/>
  <c r="AV235" i="5"/>
  <c r="AU235" i="5"/>
  <c r="AT235" i="5"/>
  <c r="AS235" i="5"/>
  <c r="AR235" i="5"/>
  <c r="AQ235" i="5"/>
  <c r="AP235" i="5"/>
  <c r="AO235" i="5"/>
  <c r="AN235" i="5"/>
  <c r="AL235" i="5"/>
  <c r="AH235" i="5"/>
  <c r="AE235" i="5"/>
  <c r="AD235" i="5"/>
  <c r="AC235" i="5"/>
  <c r="CH234" i="5"/>
  <c r="K19" i="10" s="1"/>
  <c r="CG234" i="5"/>
  <c r="J19" i="10" s="1"/>
  <c r="CF234" i="5"/>
  <c r="I19" i="10" s="1"/>
  <c r="BY234" i="5"/>
  <c r="B19" i="10" s="1"/>
  <c r="BB234" i="5"/>
  <c r="BA234" i="5"/>
  <c r="AZ234" i="5"/>
  <c r="AY234" i="5"/>
  <c r="AX234" i="5"/>
  <c r="AW234" i="5"/>
  <c r="AV234" i="5"/>
  <c r="AU234" i="5"/>
  <c r="AT234" i="5"/>
  <c r="AS234" i="5"/>
  <c r="AR234" i="5"/>
  <c r="AQ234" i="5"/>
  <c r="AP234" i="5"/>
  <c r="AO234" i="5"/>
  <c r="AN234" i="5"/>
  <c r="AL234" i="5"/>
  <c r="AH234" i="5"/>
  <c r="AE234" i="5"/>
  <c r="AD234" i="5"/>
  <c r="AC234" i="5"/>
  <c r="CH233" i="5"/>
  <c r="K18" i="10" s="1"/>
  <c r="CG233" i="5"/>
  <c r="J18" i="10" s="1"/>
  <c r="CF233" i="5"/>
  <c r="I18" i="10" s="1"/>
  <c r="BC233" i="5"/>
  <c r="AZ233" i="5"/>
  <c r="AY233" i="5"/>
  <c r="AX233" i="5"/>
  <c r="AW233" i="5"/>
  <c r="AV233" i="5"/>
  <c r="AU233" i="5"/>
  <c r="AT233" i="5"/>
  <c r="AS233" i="5"/>
  <c r="AR233" i="5"/>
  <c r="AQ233" i="5"/>
  <c r="AP233" i="5"/>
  <c r="AO233" i="5"/>
  <c r="AN233" i="5"/>
  <c r="AL233" i="5"/>
  <c r="AH233" i="5"/>
  <c r="AE233" i="5"/>
  <c r="AD233" i="5"/>
  <c r="AC233" i="5"/>
  <c r="CH232" i="5"/>
  <c r="K17" i="10" s="1"/>
  <c r="CG232" i="5"/>
  <c r="J17" i="10" s="1"/>
  <c r="CF232" i="5"/>
  <c r="I17" i="10" s="1"/>
  <c r="BB232" i="5"/>
  <c r="BA232" i="5"/>
  <c r="AZ232" i="5"/>
  <c r="AY232" i="5"/>
  <c r="AX232" i="5"/>
  <c r="AW232" i="5"/>
  <c r="AV232" i="5"/>
  <c r="AU232" i="5"/>
  <c r="AT232" i="5"/>
  <c r="AS232" i="5"/>
  <c r="AR232" i="5"/>
  <c r="AQ232" i="5"/>
  <c r="AP232" i="5"/>
  <c r="AO232" i="5"/>
  <c r="AN232" i="5"/>
  <c r="AL232" i="5"/>
  <c r="AH232" i="5"/>
  <c r="AE232" i="5"/>
  <c r="AD232" i="5"/>
  <c r="AC232" i="5"/>
  <c r="CH231" i="5"/>
  <c r="K16" i="10" s="1"/>
  <c r="CG231" i="5"/>
  <c r="J16" i="10" s="1"/>
  <c r="CF231" i="5"/>
  <c r="I16" i="10" s="1"/>
  <c r="BY231" i="5"/>
  <c r="B16" i="10" s="1"/>
  <c r="BC231" i="5"/>
  <c r="AZ231" i="5"/>
  <c r="AY231" i="5"/>
  <c r="AX231" i="5"/>
  <c r="AW231" i="5"/>
  <c r="AV231" i="5"/>
  <c r="AU231" i="5"/>
  <c r="AT231" i="5"/>
  <c r="AS231" i="5"/>
  <c r="AR231" i="5"/>
  <c r="AQ231" i="5"/>
  <c r="AP231" i="5"/>
  <c r="AO231" i="5"/>
  <c r="AN231" i="5"/>
  <c r="AL231" i="5"/>
  <c r="AH231" i="5"/>
  <c r="AE231" i="5"/>
  <c r="AD231" i="5"/>
  <c r="AC231" i="5"/>
  <c r="CH230" i="5"/>
  <c r="K15" i="10" s="1"/>
  <c r="CG230" i="5"/>
  <c r="J15" i="10" s="1"/>
  <c r="CF230" i="5"/>
  <c r="I15" i="10" s="1"/>
  <c r="BY230" i="5"/>
  <c r="B15" i="10" s="1"/>
  <c r="BB230" i="5"/>
  <c r="BA230" i="5"/>
  <c r="AZ230" i="5"/>
  <c r="AY230" i="5"/>
  <c r="AX230" i="5"/>
  <c r="AW230" i="5"/>
  <c r="AV230" i="5"/>
  <c r="AU230" i="5"/>
  <c r="AT230" i="5"/>
  <c r="AS230" i="5"/>
  <c r="AR230" i="5"/>
  <c r="AQ230" i="5"/>
  <c r="AP230" i="5"/>
  <c r="AO230" i="5"/>
  <c r="AN230" i="5"/>
  <c r="AL230" i="5"/>
  <c r="AH230" i="5"/>
  <c r="AE230" i="5"/>
  <c r="AD230" i="5"/>
  <c r="AC230" i="5"/>
  <c r="CH229" i="5"/>
  <c r="K14" i="10" s="1"/>
  <c r="CG229" i="5"/>
  <c r="J14" i="10" s="1"/>
  <c r="CF229" i="5"/>
  <c r="I14" i="10" s="1"/>
  <c r="BC229" i="5"/>
  <c r="AZ229" i="5"/>
  <c r="AY229" i="5"/>
  <c r="AX229" i="5"/>
  <c r="AW229" i="5"/>
  <c r="AV229" i="5"/>
  <c r="AU229" i="5"/>
  <c r="AT229" i="5"/>
  <c r="AS229" i="5"/>
  <c r="AR229" i="5"/>
  <c r="AQ229" i="5"/>
  <c r="AP229" i="5"/>
  <c r="AO229" i="5"/>
  <c r="AN229" i="5"/>
  <c r="AL229" i="5"/>
  <c r="AH229" i="5"/>
  <c r="AE229" i="5"/>
  <c r="AD229" i="5"/>
  <c r="AC229" i="5"/>
  <c r="CH228" i="5"/>
  <c r="K13" i="10" s="1"/>
  <c r="CG228" i="5"/>
  <c r="J13" i="10" s="1"/>
  <c r="CF228" i="5"/>
  <c r="I13" i="10" s="1"/>
  <c r="BB228" i="5"/>
  <c r="BA228" i="5"/>
  <c r="AZ228" i="5"/>
  <c r="AY228" i="5"/>
  <c r="AX228" i="5"/>
  <c r="AW228" i="5"/>
  <c r="AV228" i="5"/>
  <c r="AU228" i="5"/>
  <c r="AT228" i="5"/>
  <c r="AS228" i="5"/>
  <c r="AR228" i="5"/>
  <c r="AQ228" i="5"/>
  <c r="AP228" i="5"/>
  <c r="AO228" i="5"/>
  <c r="AN228" i="5"/>
  <c r="AL228" i="5"/>
  <c r="AH228" i="5"/>
  <c r="AE228" i="5"/>
  <c r="AD228" i="5"/>
  <c r="AC228" i="5"/>
  <c r="CH227" i="5"/>
  <c r="K12" i="10" s="1"/>
  <c r="BC227" i="5"/>
  <c r="AZ227" i="5"/>
  <c r="AY227" i="5"/>
  <c r="AX227" i="5"/>
  <c r="AW227" i="5"/>
  <c r="AV227" i="5"/>
  <c r="AU227" i="5"/>
  <c r="AT227" i="5"/>
  <c r="AS227" i="5"/>
  <c r="AR227" i="5"/>
  <c r="AQ227" i="5"/>
  <c r="AP227" i="5"/>
  <c r="AO227" i="5"/>
  <c r="AN227" i="5"/>
  <c r="AL227" i="5"/>
  <c r="AH227" i="5"/>
  <c r="AE227" i="5"/>
  <c r="AD227" i="5"/>
  <c r="AC227" i="5"/>
  <c r="CH226" i="5"/>
  <c r="K11" i="10" s="1"/>
  <c r="BB226" i="5"/>
  <c r="BA226" i="5"/>
  <c r="AZ226" i="5"/>
  <c r="AY226" i="5"/>
  <c r="AX226" i="5"/>
  <c r="AW226" i="5"/>
  <c r="AV226" i="5"/>
  <c r="AU226" i="5"/>
  <c r="AT226" i="5"/>
  <c r="AS226" i="5"/>
  <c r="AR226" i="5"/>
  <c r="AQ226" i="5"/>
  <c r="AP226" i="5"/>
  <c r="AO226" i="5"/>
  <c r="AN226" i="5"/>
  <c r="AL226" i="5"/>
  <c r="AH226" i="5"/>
  <c r="AE226" i="5"/>
  <c r="AD226" i="5"/>
  <c r="AC226" i="5"/>
  <c r="CH225" i="5"/>
  <c r="K10" i="10" s="1"/>
  <c r="CG225" i="5"/>
  <c r="J10" i="10" s="1"/>
  <c r="CF225" i="5"/>
  <c r="I10" i="10" s="1"/>
  <c r="BC225" i="5"/>
  <c r="AZ225" i="5"/>
  <c r="AY225" i="5"/>
  <c r="AX225" i="5"/>
  <c r="AW225" i="5"/>
  <c r="AV225" i="5"/>
  <c r="AU225" i="5"/>
  <c r="AT225" i="5"/>
  <c r="AS225" i="5"/>
  <c r="AR225" i="5"/>
  <c r="AQ225" i="5"/>
  <c r="AP225" i="5"/>
  <c r="AO225" i="5"/>
  <c r="AN225" i="5"/>
  <c r="AL225" i="5"/>
  <c r="AH225" i="5"/>
  <c r="AE225" i="5"/>
  <c r="AD225" i="5"/>
  <c r="AC225" i="5"/>
  <c r="CH224" i="5"/>
  <c r="K9" i="10" s="1"/>
  <c r="CG224" i="5"/>
  <c r="J9" i="10" s="1"/>
  <c r="CF224" i="5"/>
  <c r="I9" i="10" s="1"/>
  <c r="BB224" i="5"/>
  <c r="BA224" i="5"/>
  <c r="AZ224" i="5"/>
  <c r="AY224" i="5"/>
  <c r="AX224" i="5"/>
  <c r="AW224" i="5"/>
  <c r="AV224" i="5"/>
  <c r="AU224" i="5"/>
  <c r="AT224" i="5"/>
  <c r="AS224" i="5"/>
  <c r="AR224" i="5"/>
  <c r="AQ224" i="5"/>
  <c r="AP224" i="5"/>
  <c r="AO224" i="5"/>
  <c r="AN224" i="5"/>
  <c r="AL224" i="5"/>
  <c r="AH224" i="5"/>
  <c r="AE224" i="5"/>
  <c r="AD224" i="5"/>
  <c r="AC224" i="5"/>
  <c r="AL223" i="5"/>
  <c r="CH222" i="5"/>
  <c r="CG222" i="5"/>
  <c r="CF222" i="5"/>
  <c r="BZ222" i="5"/>
  <c r="BB222" i="5"/>
  <c r="BA222" i="5"/>
  <c r="AZ222" i="5"/>
  <c r="AY222" i="5"/>
  <c r="AX222" i="5"/>
  <c r="AW222" i="5"/>
  <c r="AV222" i="5"/>
  <c r="AU222" i="5"/>
  <c r="AT222" i="5"/>
  <c r="AS222" i="5"/>
  <c r="AR222" i="5"/>
  <c r="AQ222" i="5"/>
  <c r="AP222" i="5"/>
  <c r="AO222" i="5"/>
  <c r="AN222" i="5"/>
  <c r="AL222" i="5"/>
  <c r="AH222" i="5"/>
  <c r="AE222" i="5"/>
  <c r="AD222" i="5"/>
  <c r="AC222" i="5"/>
  <c r="CH221" i="5"/>
  <c r="CG221" i="5"/>
  <c r="CF221" i="5"/>
  <c r="BZ221" i="5"/>
  <c r="BB221" i="5"/>
  <c r="BA221" i="5"/>
  <c r="AZ221" i="5"/>
  <c r="AY221" i="5"/>
  <c r="AX221" i="5"/>
  <c r="AW221" i="5"/>
  <c r="AV221" i="5"/>
  <c r="AU221" i="5"/>
  <c r="AT221" i="5"/>
  <c r="AS221" i="5"/>
  <c r="AR221" i="5"/>
  <c r="AQ221" i="5"/>
  <c r="AP221" i="5"/>
  <c r="AO221" i="5"/>
  <c r="AN221" i="5"/>
  <c r="AL221" i="5"/>
  <c r="AH221" i="5"/>
  <c r="AE221" i="5"/>
  <c r="AD221" i="5"/>
  <c r="AC221" i="5"/>
  <c r="CH220" i="5"/>
  <c r="CG220" i="5"/>
  <c r="CF220" i="5"/>
  <c r="BZ220" i="5"/>
  <c r="BB220" i="5"/>
  <c r="BA220" i="5"/>
  <c r="AZ220" i="5"/>
  <c r="AY220" i="5"/>
  <c r="AX220" i="5"/>
  <c r="AW220" i="5"/>
  <c r="AV220" i="5"/>
  <c r="AU220" i="5"/>
  <c r="AT220" i="5"/>
  <c r="AS220" i="5"/>
  <c r="AR220" i="5"/>
  <c r="AQ220" i="5"/>
  <c r="AP220" i="5"/>
  <c r="AO220" i="5"/>
  <c r="AN220" i="5"/>
  <c r="AL220" i="5"/>
  <c r="AH220" i="5"/>
  <c r="AE220" i="5"/>
  <c r="AD220" i="5"/>
  <c r="AC220" i="5"/>
  <c r="CH219" i="5"/>
  <c r="CG219" i="5"/>
  <c r="CF219" i="5"/>
  <c r="AL219" i="5"/>
  <c r="CH218" i="5"/>
  <c r="CG218" i="5"/>
  <c r="CF218" i="5"/>
  <c r="BY218" i="5"/>
  <c r="BC218" i="5"/>
  <c r="AZ218" i="5"/>
  <c r="AY218" i="5"/>
  <c r="AX218" i="5"/>
  <c r="AW218" i="5"/>
  <c r="AV218" i="5"/>
  <c r="AU218" i="5"/>
  <c r="AT218" i="5"/>
  <c r="AS218" i="5"/>
  <c r="AR218" i="5"/>
  <c r="AQ218" i="5"/>
  <c r="AP218" i="5"/>
  <c r="AO218" i="5"/>
  <c r="AN218" i="5"/>
  <c r="AL218" i="5"/>
  <c r="AH218" i="5"/>
  <c r="AE218" i="5"/>
  <c r="AD218" i="5"/>
  <c r="AC218" i="5"/>
  <c r="CH217" i="5"/>
  <c r="CG217" i="5"/>
  <c r="CF217" i="5"/>
  <c r="BY217" i="5"/>
  <c r="BB217" i="5"/>
  <c r="BA217" i="5"/>
  <c r="AZ217" i="5"/>
  <c r="AY217" i="5"/>
  <c r="AX217" i="5"/>
  <c r="AW217" i="5"/>
  <c r="AV217" i="5"/>
  <c r="AU217" i="5"/>
  <c r="AT217" i="5"/>
  <c r="AS217" i="5"/>
  <c r="AR217" i="5"/>
  <c r="AQ217" i="5"/>
  <c r="AP217" i="5"/>
  <c r="AO217" i="5"/>
  <c r="AN217" i="5"/>
  <c r="AL217" i="5"/>
  <c r="AH217" i="5"/>
  <c r="AE217" i="5"/>
  <c r="AD217" i="5"/>
  <c r="AC217" i="5"/>
  <c r="CH216" i="5"/>
  <c r="CG216" i="5"/>
  <c r="CF216" i="5"/>
  <c r="BY216" i="5"/>
  <c r="BC216" i="5"/>
  <c r="AZ216" i="5"/>
  <c r="AY216" i="5"/>
  <c r="AX216" i="5"/>
  <c r="AW216" i="5"/>
  <c r="AV216" i="5"/>
  <c r="AU216" i="5"/>
  <c r="AT216" i="5"/>
  <c r="AS216" i="5"/>
  <c r="AR216" i="5"/>
  <c r="AQ216" i="5"/>
  <c r="AP216" i="5"/>
  <c r="AO216" i="5"/>
  <c r="AN216" i="5"/>
  <c r="AL216" i="5"/>
  <c r="AH216" i="5"/>
  <c r="AE216" i="5"/>
  <c r="AD216" i="5"/>
  <c r="AC216" i="5"/>
  <c r="CH215" i="5"/>
  <c r="CG215" i="5"/>
  <c r="CF215" i="5"/>
  <c r="BY215" i="5"/>
  <c r="BB215" i="5"/>
  <c r="BA215" i="5"/>
  <c r="AZ215" i="5"/>
  <c r="AY215" i="5"/>
  <c r="AX215" i="5"/>
  <c r="AW215" i="5"/>
  <c r="AV215" i="5"/>
  <c r="AU215" i="5"/>
  <c r="AT215" i="5"/>
  <c r="AS215" i="5"/>
  <c r="AR215" i="5"/>
  <c r="AQ215" i="5"/>
  <c r="AP215" i="5"/>
  <c r="AO215" i="5"/>
  <c r="AN215" i="5"/>
  <c r="AL215" i="5"/>
  <c r="AH215" i="5"/>
  <c r="AE215" i="5"/>
  <c r="AD215" i="5"/>
  <c r="AC215" i="5"/>
  <c r="CH214" i="5"/>
  <c r="CG214" i="5"/>
  <c r="CF214" i="5"/>
  <c r="BY214" i="5"/>
  <c r="BC214" i="5"/>
  <c r="AZ214" i="5"/>
  <c r="AY214" i="5"/>
  <c r="AX214" i="5"/>
  <c r="AW214" i="5"/>
  <c r="AV214" i="5"/>
  <c r="AU214" i="5"/>
  <c r="AT214" i="5"/>
  <c r="AS214" i="5"/>
  <c r="AR214" i="5"/>
  <c r="AQ214" i="5"/>
  <c r="AP214" i="5"/>
  <c r="AO214" i="5"/>
  <c r="AN214" i="5"/>
  <c r="AL214" i="5"/>
  <c r="AH214" i="5"/>
  <c r="AE214" i="5"/>
  <c r="AD214" i="5"/>
  <c r="AC214" i="5"/>
  <c r="CH213" i="5"/>
  <c r="CG213" i="5"/>
  <c r="CF213" i="5"/>
  <c r="BY213" i="5"/>
  <c r="BB213" i="5"/>
  <c r="BA213" i="5"/>
  <c r="AZ213" i="5"/>
  <c r="AY213" i="5"/>
  <c r="AX213" i="5"/>
  <c r="AW213" i="5"/>
  <c r="AV213" i="5"/>
  <c r="AU213" i="5"/>
  <c r="AT213" i="5"/>
  <c r="AS213" i="5"/>
  <c r="AR213" i="5"/>
  <c r="AQ213" i="5"/>
  <c r="AP213" i="5"/>
  <c r="AO213" i="5"/>
  <c r="AN213" i="5"/>
  <c r="AL213" i="5"/>
  <c r="AH213" i="5"/>
  <c r="AE213" i="5"/>
  <c r="AD213" i="5"/>
  <c r="AC213" i="5"/>
  <c r="CH212" i="5"/>
  <c r="CG212" i="5"/>
  <c r="CF212" i="5"/>
  <c r="BY212" i="5"/>
  <c r="BC212" i="5"/>
  <c r="AZ212" i="5"/>
  <c r="AY212" i="5"/>
  <c r="AX212" i="5"/>
  <c r="AW212" i="5"/>
  <c r="AV212" i="5"/>
  <c r="AU212" i="5"/>
  <c r="AT212" i="5"/>
  <c r="AS212" i="5"/>
  <c r="AR212" i="5"/>
  <c r="AQ212" i="5"/>
  <c r="AP212" i="5"/>
  <c r="AO212" i="5"/>
  <c r="AN212" i="5"/>
  <c r="AL212" i="5"/>
  <c r="AH212" i="5"/>
  <c r="AE212" i="5"/>
  <c r="AD212" i="5"/>
  <c r="AC212" i="5"/>
  <c r="CH211" i="5"/>
  <c r="CG211" i="5"/>
  <c r="CF211" i="5"/>
  <c r="BY211" i="5"/>
  <c r="BB211" i="5"/>
  <c r="BA211" i="5"/>
  <c r="AZ211" i="5"/>
  <c r="AY211" i="5"/>
  <c r="AX211" i="5"/>
  <c r="AW211" i="5"/>
  <c r="AV211" i="5"/>
  <c r="AU211" i="5"/>
  <c r="AT211" i="5"/>
  <c r="AS211" i="5"/>
  <c r="AR211" i="5"/>
  <c r="AQ211" i="5"/>
  <c r="AP211" i="5"/>
  <c r="AO211" i="5"/>
  <c r="AN211" i="5"/>
  <c r="AL211" i="5"/>
  <c r="AH211" i="5"/>
  <c r="AE211" i="5"/>
  <c r="AD211" i="5"/>
  <c r="AC211" i="5"/>
  <c r="CH210" i="5"/>
  <c r="CG210" i="5"/>
  <c r="CF210" i="5"/>
  <c r="BY210" i="5"/>
  <c r="BC210" i="5"/>
  <c r="AZ210" i="5"/>
  <c r="AY210" i="5"/>
  <c r="AX210" i="5"/>
  <c r="AW210" i="5"/>
  <c r="AV210" i="5"/>
  <c r="AU210" i="5"/>
  <c r="AT210" i="5"/>
  <c r="AS210" i="5"/>
  <c r="AR210" i="5"/>
  <c r="AQ210" i="5"/>
  <c r="AP210" i="5"/>
  <c r="AO210" i="5"/>
  <c r="AN210" i="5"/>
  <c r="AL210" i="5"/>
  <c r="AH210" i="5"/>
  <c r="AE210" i="5"/>
  <c r="AD210" i="5"/>
  <c r="AC210" i="5"/>
  <c r="CH209" i="5"/>
  <c r="CG209" i="5"/>
  <c r="CF209" i="5"/>
  <c r="BY209" i="5"/>
  <c r="BB209" i="5"/>
  <c r="BA209" i="5"/>
  <c r="AZ209" i="5"/>
  <c r="AY209" i="5"/>
  <c r="AX209" i="5"/>
  <c r="AW209" i="5"/>
  <c r="AV209" i="5"/>
  <c r="AU209" i="5"/>
  <c r="AT209" i="5"/>
  <c r="AS209" i="5"/>
  <c r="AR209" i="5"/>
  <c r="AQ209" i="5"/>
  <c r="AP209" i="5"/>
  <c r="AO209" i="5"/>
  <c r="AN209" i="5"/>
  <c r="AL209" i="5"/>
  <c r="AH209" i="5"/>
  <c r="AE209" i="5"/>
  <c r="AD209" i="5"/>
  <c r="AC209" i="5"/>
  <c r="CH208" i="5"/>
  <c r="CG208" i="5"/>
  <c r="CF208" i="5"/>
  <c r="BY208" i="5"/>
  <c r="BC208" i="5"/>
  <c r="AZ208" i="5"/>
  <c r="AY208" i="5"/>
  <c r="AX208" i="5"/>
  <c r="AW208" i="5"/>
  <c r="AV208" i="5"/>
  <c r="AU208" i="5"/>
  <c r="AT208" i="5"/>
  <c r="AS208" i="5"/>
  <c r="AR208" i="5"/>
  <c r="AQ208" i="5"/>
  <c r="AP208" i="5"/>
  <c r="AO208" i="5"/>
  <c r="AN208" i="5"/>
  <c r="AL208" i="5"/>
  <c r="AH208" i="5"/>
  <c r="AE208" i="5"/>
  <c r="AD208" i="5"/>
  <c r="AC208" i="5"/>
  <c r="CH207" i="5"/>
  <c r="CG207" i="5"/>
  <c r="CF207" i="5"/>
  <c r="BY207" i="5"/>
  <c r="BB207" i="5"/>
  <c r="BA207" i="5"/>
  <c r="AZ207" i="5"/>
  <c r="AY207" i="5"/>
  <c r="AX207" i="5"/>
  <c r="AW207" i="5"/>
  <c r="AV207" i="5"/>
  <c r="AU207" i="5"/>
  <c r="AT207" i="5"/>
  <c r="AS207" i="5"/>
  <c r="AR207" i="5"/>
  <c r="AQ207" i="5"/>
  <c r="AP207" i="5"/>
  <c r="AO207" i="5"/>
  <c r="AN207" i="5"/>
  <c r="AL207" i="5"/>
  <c r="AH207" i="5"/>
  <c r="AE207" i="5"/>
  <c r="AD207" i="5"/>
  <c r="AC207" i="5"/>
  <c r="CH206" i="5"/>
  <c r="CG206" i="5"/>
  <c r="CF206" i="5"/>
  <c r="BY206" i="5"/>
  <c r="BC206" i="5"/>
  <c r="AZ206" i="5"/>
  <c r="AY206" i="5"/>
  <c r="AX206" i="5"/>
  <c r="AW206" i="5"/>
  <c r="AV206" i="5"/>
  <c r="AU206" i="5"/>
  <c r="AT206" i="5"/>
  <c r="AS206" i="5"/>
  <c r="AR206" i="5"/>
  <c r="AQ206" i="5"/>
  <c r="AP206" i="5"/>
  <c r="AO206" i="5"/>
  <c r="AN206" i="5"/>
  <c r="AL206" i="5"/>
  <c r="AH206" i="5"/>
  <c r="AE206" i="5"/>
  <c r="AD206" i="5"/>
  <c r="AC206" i="5"/>
  <c r="CH205" i="5"/>
  <c r="CG205" i="5"/>
  <c r="CF205" i="5"/>
  <c r="BY205" i="5"/>
  <c r="BB205" i="5"/>
  <c r="BA205" i="5"/>
  <c r="AZ205" i="5"/>
  <c r="AY205" i="5"/>
  <c r="AX205" i="5"/>
  <c r="AW205" i="5"/>
  <c r="AV205" i="5"/>
  <c r="AU205" i="5"/>
  <c r="AT205" i="5"/>
  <c r="AS205" i="5"/>
  <c r="AR205" i="5"/>
  <c r="AQ205" i="5"/>
  <c r="AP205" i="5"/>
  <c r="AO205" i="5"/>
  <c r="AN205" i="5"/>
  <c r="AL205" i="5"/>
  <c r="AH205" i="5"/>
  <c r="AE205" i="5"/>
  <c r="AD205" i="5"/>
  <c r="AC205" i="5"/>
  <c r="CH204" i="5"/>
  <c r="CG204" i="5"/>
  <c r="CF204" i="5"/>
  <c r="BC204" i="5"/>
  <c r="AZ204" i="5"/>
  <c r="AY204" i="5"/>
  <c r="AX204" i="5"/>
  <c r="AW204" i="5"/>
  <c r="AV204" i="5"/>
  <c r="AU204" i="5"/>
  <c r="AT204" i="5"/>
  <c r="AS204" i="5"/>
  <c r="AR204" i="5"/>
  <c r="AQ204" i="5"/>
  <c r="AP204" i="5"/>
  <c r="AO204" i="5"/>
  <c r="AN204" i="5"/>
  <c r="AL204" i="5"/>
  <c r="AH204" i="5"/>
  <c r="AE204" i="5"/>
  <c r="AD204" i="5"/>
  <c r="AC204" i="5"/>
  <c r="CH203" i="5"/>
  <c r="CG203" i="5"/>
  <c r="CF203" i="5"/>
  <c r="BB203" i="5"/>
  <c r="BA203" i="5"/>
  <c r="AZ203" i="5"/>
  <c r="AY203" i="5"/>
  <c r="AX203" i="5"/>
  <c r="AW203" i="5"/>
  <c r="AV203" i="5"/>
  <c r="AU203" i="5"/>
  <c r="AT203" i="5"/>
  <c r="AS203" i="5"/>
  <c r="AR203" i="5"/>
  <c r="AQ203" i="5"/>
  <c r="AP203" i="5"/>
  <c r="AO203" i="5"/>
  <c r="AN203" i="5"/>
  <c r="AL203" i="5"/>
  <c r="AH203" i="5"/>
  <c r="AE203" i="5"/>
  <c r="AD203" i="5"/>
  <c r="AC203" i="5"/>
  <c r="CH202" i="5"/>
  <c r="CG202" i="5"/>
  <c r="CF202" i="5"/>
  <c r="BY202" i="5"/>
  <c r="BC202" i="5"/>
  <c r="AZ202" i="5"/>
  <c r="AY202" i="5"/>
  <c r="AX202" i="5"/>
  <c r="AW202" i="5"/>
  <c r="AV202" i="5"/>
  <c r="AU202" i="5"/>
  <c r="AT202" i="5"/>
  <c r="AS202" i="5"/>
  <c r="AR202" i="5"/>
  <c r="AQ202" i="5"/>
  <c r="AP202" i="5"/>
  <c r="AO202" i="5"/>
  <c r="AN202" i="5"/>
  <c r="AL202" i="5"/>
  <c r="AH202" i="5"/>
  <c r="AE202" i="5"/>
  <c r="AD202" i="5"/>
  <c r="AC202" i="5"/>
  <c r="CH201" i="5"/>
  <c r="CG201" i="5"/>
  <c r="CF201" i="5"/>
  <c r="BY201" i="5"/>
  <c r="BB201" i="5"/>
  <c r="BA201" i="5"/>
  <c r="AZ201" i="5"/>
  <c r="AY201" i="5"/>
  <c r="AX201" i="5"/>
  <c r="AW201" i="5"/>
  <c r="AV201" i="5"/>
  <c r="AU201" i="5"/>
  <c r="AT201" i="5"/>
  <c r="AS201" i="5"/>
  <c r="AR201" i="5"/>
  <c r="AQ201" i="5"/>
  <c r="AP201" i="5"/>
  <c r="AO201" i="5"/>
  <c r="AN201" i="5"/>
  <c r="AL201" i="5"/>
  <c r="AH201" i="5"/>
  <c r="AE201" i="5"/>
  <c r="AD201" i="5"/>
  <c r="AC201" i="5"/>
  <c r="CH200" i="5"/>
  <c r="CG200" i="5"/>
  <c r="CF200" i="5"/>
  <c r="BY200" i="5"/>
  <c r="BC200" i="5"/>
  <c r="AZ200" i="5"/>
  <c r="AY200" i="5"/>
  <c r="AX200" i="5"/>
  <c r="AW200" i="5"/>
  <c r="AV200" i="5"/>
  <c r="AU200" i="5"/>
  <c r="AT200" i="5"/>
  <c r="AS200" i="5"/>
  <c r="AR200" i="5"/>
  <c r="AQ200" i="5"/>
  <c r="AP200" i="5"/>
  <c r="AO200" i="5"/>
  <c r="AN200" i="5"/>
  <c r="AL200" i="5"/>
  <c r="AH200" i="5"/>
  <c r="AE200" i="5"/>
  <c r="AD200" i="5"/>
  <c r="AC200" i="5"/>
  <c r="CH199" i="5"/>
  <c r="CG199" i="5"/>
  <c r="CF199" i="5"/>
  <c r="BY199" i="5"/>
  <c r="BB199" i="5"/>
  <c r="BA199" i="5"/>
  <c r="AZ199" i="5"/>
  <c r="AY199" i="5"/>
  <c r="AX199" i="5"/>
  <c r="AW199" i="5"/>
  <c r="AV199" i="5"/>
  <c r="AU199" i="5"/>
  <c r="AT199" i="5"/>
  <c r="AS199" i="5"/>
  <c r="AR199" i="5"/>
  <c r="AQ199" i="5"/>
  <c r="AP199" i="5"/>
  <c r="AO199" i="5"/>
  <c r="AN199" i="5"/>
  <c r="AL199" i="5"/>
  <c r="AH199" i="5"/>
  <c r="AE199" i="5"/>
  <c r="AD199" i="5"/>
  <c r="AC199" i="5"/>
  <c r="CH198" i="5"/>
  <c r="CG198" i="5"/>
  <c r="CF198" i="5"/>
  <c r="BZ198" i="5"/>
  <c r="BC198" i="5"/>
  <c r="AZ198" i="5"/>
  <c r="AY198" i="5"/>
  <c r="AX198" i="5"/>
  <c r="AW198" i="5"/>
  <c r="AV198" i="5"/>
  <c r="AU198" i="5"/>
  <c r="AT198" i="5"/>
  <c r="AS198" i="5"/>
  <c r="AR198" i="5"/>
  <c r="AQ198" i="5"/>
  <c r="AP198" i="5"/>
  <c r="AO198" i="5"/>
  <c r="AN198" i="5"/>
  <c r="AL198" i="5"/>
  <c r="AH198" i="5"/>
  <c r="AE198" i="5"/>
  <c r="AD198" i="5"/>
  <c r="AC198" i="5"/>
  <c r="CH197" i="5"/>
  <c r="CG197" i="5"/>
  <c r="CF197" i="5"/>
  <c r="BZ197" i="5"/>
  <c r="BB197" i="5"/>
  <c r="BA197" i="5"/>
  <c r="AZ197" i="5"/>
  <c r="AY197" i="5"/>
  <c r="AX197" i="5"/>
  <c r="AW197" i="5"/>
  <c r="AV197" i="5"/>
  <c r="AU197" i="5"/>
  <c r="AT197" i="5"/>
  <c r="AS197" i="5"/>
  <c r="AR197" i="5"/>
  <c r="AQ197" i="5"/>
  <c r="AP197" i="5"/>
  <c r="AO197" i="5"/>
  <c r="AN197" i="5"/>
  <c r="AL197" i="5"/>
  <c r="AH197" i="5"/>
  <c r="AE197" i="5"/>
  <c r="AD197" i="5"/>
  <c r="AC197" i="5"/>
  <c r="CH196" i="5"/>
  <c r="CG196" i="5"/>
  <c r="CF196" i="5"/>
  <c r="BZ196" i="5"/>
  <c r="BC196" i="5"/>
  <c r="AZ196" i="5"/>
  <c r="AY196" i="5"/>
  <c r="AX196" i="5"/>
  <c r="AW196" i="5"/>
  <c r="AV196" i="5"/>
  <c r="AU196" i="5"/>
  <c r="AT196" i="5"/>
  <c r="AS196" i="5"/>
  <c r="AR196" i="5"/>
  <c r="AQ196" i="5"/>
  <c r="AP196" i="5"/>
  <c r="AO196" i="5"/>
  <c r="AN196" i="5"/>
  <c r="AL196" i="5"/>
  <c r="AH196" i="5"/>
  <c r="AE196" i="5"/>
  <c r="AD196" i="5"/>
  <c r="AC196" i="5"/>
  <c r="CH195" i="5"/>
  <c r="CG195" i="5"/>
  <c r="CF195" i="5"/>
  <c r="BZ195" i="5"/>
  <c r="BB195" i="5"/>
  <c r="BA195" i="5"/>
  <c r="AZ195" i="5"/>
  <c r="AY195" i="5"/>
  <c r="AX195" i="5"/>
  <c r="AW195" i="5"/>
  <c r="AV195" i="5"/>
  <c r="AU195" i="5"/>
  <c r="AT195" i="5"/>
  <c r="AS195" i="5"/>
  <c r="AR195" i="5"/>
  <c r="AQ195" i="5"/>
  <c r="AP195" i="5"/>
  <c r="AO195" i="5"/>
  <c r="AN195" i="5"/>
  <c r="AL195" i="5"/>
  <c r="AH195" i="5"/>
  <c r="AE195" i="5"/>
  <c r="AD195" i="5"/>
  <c r="AC195" i="5"/>
  <c r="CH194" i="5"/>
  <c r="CG194" i="5"/>
  <c r="CF194" i="5"/>
  <c r="BC194" i="5"/>
  <c r="AZ194" i="5"/>
  <c r="AY194" i="5"/>
  <c r="AX194" i="5"/>
  <c r="AW194" i="5"/>
  <c r="AV194" i="5"/>
  <c r="AU194" i="5"/>
  <c r="AT194" i="5"/>
  <c r="AS194" i="5"/>
  <c r="AR194" i="5"/>
  <c r="AQ194" i="5"/>
  <c r="AP194" i="5"/>
  <c r="AO194" i="5"/>
  <c r="AN194" i="5"/>
  <c r="AL194" i="5"/>
  <c r="AH194" i="5"/>
  <c r="AE194" i="5"/>
  <c r="AD194" i="5"/>
  <c r="AC194" i="5"/>
  <c r="CH193" i="5"/>
  <c r="CG193" i="5"/>
  <c r="CF193" i="5"/>
  <c r="BB193" i="5"/>
  <c r="BA193" i="5"/>
  <c r="AZ193" i="5"/>
  <c r="AY193" i="5"/>
  <c r="AX193" i="5"/>
  <c r="AW193" i="5"/>
  <c r="AV193" i="5"/>
  <c r="AU193" i="5"/>
  <c r="AT193" i="5"/>
  <c r="AS193" i="5"/>
  <c r="AR193" i="5"/>
  <c r="AQ193" i="5"/>
  <c r="AP193" i="5"/>
  <c r="AO193" i="5"/>
  <c r="AN193" i="5"/>
  <c r="AL193" i="5"/>
  <c r="AH193" i="5"/>
  <c r="AE193" i="5"/>
  <c r="AD193" i="5"/>
  <c r="AC193" i="5"/>
  <c r="CH192" i="5"/>
  <c r="CG192" i="5"/>
  <c r="CF192" i="5"/>
  <c r="BZ192" i="5"/>
  <c r="BB192" i="5"/>
  <c r="BA192" i="5"/>
  <c r="AZ192" i="5"/>
  <c r="AY192" i="5"/>
  <c r="AX192" i="5"/>
  <c r="AW192" i="5"/>
  <c r="AV192" i="5"/>
  <c r="AU192" i="5"/>
  <c r="AT192" i="5"/>
  <c r="AS192" i="5"/>
  <c r="AR192" i="5"/>
  <c r="AQ192" i="5"/>
  <c r="AP192" i="5"/>
  <c r="AO192" i="5"/>
  <c r="AN192" i="5"/>
  <c r="AL192" i="5"/>
  <c r="AH192" i="5"/>
  <c r="AE192" i="5"/>
  <c r="AD192" i="5"/>
  <c r="AC192" i="5"/>
  <c r="CH191" i="5"/>
  <c r="CG191" i="5"/>
  <c r="CF191" i="5"/>
  <c r="BZ191" i="5"/>
  <c r="BB191" i="5"/>
  <c r="BA191" i="5"/>
  <c r="AZ191" i="5"/>
  <c r="AY191" i="5"/>
  <c r="AX191" i="5"/>
  <c r="AW191" i="5"/>
  <c r="AV191" i="5"/>
  <c r="AU191" i="5"/>
  <c r="AT191" i="5"/>
  <c r="AS191" i="5"/>
  <c r="AR191" i="5"/>
  <c r="AQ191" i="5"/>
  <c r="AP191" i="5"/>
  <c r="AO191" i="5"/>
  <c r="AN191" i="5"/>
  <c r="AL191" i="5"/>
  <c r="AH191" i="5"/>
  <c r="AE191" i="5"/>
  <c r="AD191" i="5"/>
  <c r="AC191" i="5"/>
  <c r="CH190" i="5"/>
  <c r="CG190" i="5"/>
  <c r="CF190" i="5"/>
  <c r="BZ190" i="5"/>
  <c r="BB190" i="5"/>
  <c r="BA190" i="5"/>
  <c r="AZ190" i="5"/>
  <c r="AY190" i="5"/>
  <c r="AX190" i="5"/>
  <c r="AW190" i="5"/>
  <c r="AV190" i="5"/>
  <c r="AU190" i="5"/>
  <c r="AT190" i="5"/>
  <c r="AS190" i="5"/>
  <c r="AR190" i="5"/>
  <c r="AQ190" i="5"/>
  <c r="AP190" i="5"/>
  <c r="AO190" i="5"/>
  <c r="AN190" i="5"/>
  <c r="AL190" i="5"/>
  <c r="AH190" i="5"/>
  <c r="AE190" i="5"/>
  <c r="AD190" i="5"/>
  <c r="AC190" i="5"/>
  <c r="CH189" i="5"/>
  <c r="CG189" i="5"/>
  <c r="CF189" i="5"/>
  <c r="BZ189" i="5"/>
  <c r="BB189" i="5"/>
  <c r="BA189" i="5"/>
  <c r="AZ189" i="5"/>
  <c r="AY189" i="5"/>
  <c r="AX189" i="5"/>
  <c r="AW189" i="5"/>
  <c r="AV189" i="5"/>
  <c r="AU189" i="5"/>
  <c r="AT189" i="5"/>
  <c r="AS189" i="5"/>
  <c r="AR189" i="5"/>
  <c r="AQ189" i="5"/>
  <c r="AP189" i="5"/>
  <c r="AO189" i="5"/>
  <c r="AN189" i="5"/>
  <c r="AL189" i="5"/>
  <c r="AH189" i="5"/>
  <c r="AE189" i="5"/>
  <c r="AD189" i="5"/>
  <c r="AC189" i="5"/>
  <c r="CH188" i="5"/>
  <c r="CG188" i="5"/>
  <c r="CF188" i="5"/>
  <c r="BZ188" i="5"/>
  <c r="BB188" i="5"/>
  <c r="BA188" i="5"/>
  <c r="AZ188" i="5"/>
  <c r="AY188" i="5"/>
  <c r="AX188" i="5"/>
  <c r="AW188" i="5"/>
  <c r="AV188" i="5"/>
  <c r="AU188" i="5"/>
  <c r="AT188" i="5"/>
  <c r="AS188" i="5"/>
  <c r="AR188" i="5"/>
  <c r="AQ188" i="5"/>
  <c r="AP188" i="5"/>
  <c r="AO188" i="5"/>
  <c r="AN188" i="5"/>
  <c r="AL188" i="5"/>
  <c r="AH188" i="5"/>
  <c r="AE188" i="5"/>
  <c r="AD188" i="5"/>
  <c r="AC188" i="5"/>
  <c r="CH187" i="5"/>
  <c r="CG187" i="5"/>
  <c r="CF187" i="5"/>
  <c r="BC187" i="5"/>
  <c r="AL187" i="5"/>
  <c r="CH186" i="5"/>
  <c r="CG186" i="5"/>
  <c r="CF186" i="5"/>
  <c r="BC186" i="5"/>
  <c r="AZ186" i="5"/>
  <c r="AY186" i="5"/>
  <c r="AX186" i="5"/>
  <c r="AW186" i="5"/>
  <c r="AV186" i="5"/>
  <c r="AU186" i="5"/>
  <c r="AT186" i="5"/>
  <c r="AS186" i="5"/>
  <c r="AR186" i="5"/>
  <c r="AQ186" i="5"/>
  <c r="AP186" i="5"/>
  <c r="AO186" i="5"/>
  <c r="AN186" i="5"/>
  <c r="AL186" i="5"/>
  <c r="AH186" i="5"/>
  <c r="AE186" i="5"/>
  <c r="AD186" i="5"/>
  <c r="AC186" i="5"/>
  <c r="CH185" i="5"/>
  <c r="K99" i="10" s="1"/>
  <c r="CG185" i="5"/>
  <c r="J99" i="10" s="1"/>
  <c r="CF185" i="5"/>
  <c r="I99" i="10" s="1"/>
  <c r="BB185" i="5"/>
  <c r="BA185" i="5"/>
  <c r="AZ185" i="5"/>
  <c r="AY185" i="5"/>
  <c r="AX185" i="5"/>
  <c r="AW185" i="5"/>
  <c r="AV185" i="5"/>
  <c r="AU185" i="5"/>
  <c r="AT185" i="5"/>
  <c r="AS185" i="5"/>
  <c r="AR185" i="5"/>
  <c r="AQ185" i="5"/>
  <c r="AP185" i="5"/>
  <c r="AO185" i="5"/>
  <c r="AN185" i="5"/>
  <c r="AL185" i="5"/>
  <c r="AH185" i="5"/>
  <c r="AE185" i="5"/>
  <c r="AD185" i="5"/>
  <c r="AC185" i="5"/>
  <c r="CH184" i="5"/>
  <c r="K98" i="10" s="1"/>
  <c r="CG184" i="5"/>
  <c r="J98" i="10" s="1"/>
  <c r="CF184" i="5"/>
  <c r="I98" i="10" s="1"/>
  <c r="BB184" i="5"/>
  <c r="BA184" i="5"/>
  <c r="AZ184" i="5"/>
  <c r="AY184" i="5"/>
  <c r="AX184" i="5"/>
  <c r="AW184" i="5"/>
  <c r="AV184" i="5"/>
  <c r="AU184" i="5"/>
  <c r="AT184" i="5"/>
  <c r="AS184" i="5"/>
  <c r="AR184" i="5"/>
  <c r="AQ184" i="5"/>
  <c r="AP184" i="5"/>
  <c r="AO184" i="5"/>
  <c r="AN184" i="5"/>
  <c r="AL184" i="5"/>
  <c r="AH184" i="5"/>
  <c r="AE184" i="5"/>
  <c r="AD184" i="5"/>
  <c r="AC184" i="5"/>
  <c r="CH183" i="5"/>
  <c r="BC183" i="5"/>
  <c r="AZ183" i="5"/>
  <c r="AY183" i="5"/>
  <c r="AX183" i="5"/>
  <c r="AW183" i="5"/>
  <c r="AV183" i="5"/>
  <c r="AU183" i="5"/>
  <c r="AT183" i="5"/>
  <c r="AS183" i="5"/>
  <c r="AR183" i="5"/>
  <c r="AQ183" i="5"/>
  <c r="AP183" i="5"/>
  <c r="AO183" i="5"/>
  <c r="AN183" i="5"/>
  <c r="AL183" i="5"/>
  <c r="AH183" i="5"/>
  <c r="AE183" i="5"/>
  <c r="AD183" i="5"/>
  <c r="AC183" i="5"/>
  <c r="CH182" i="5"/>
  <c r="K97" i="10" s="1"/>
  <c r="CG182" i="5"/>
  <c r="J97" i="10" s="1"/>
  <c r="CF182" i="5"/>
  <c r="I97" i="10" s="1"/>
  <c r="BB182" i="5"/>
  <c r="BA182" i="5"/>
  <c r="AZ182" i="5"/>
  <c r="AY182" i="5"/>
  <c r="AX182" i="5"/>
  <c r="AW182" i="5"/>
  <c r="AV182" i="5"/>
  <c r="AU182" i="5"/>
  <c r="AT182" i="5"/>
  <c r="AS182" i="5"/>
  <c r="AR182" i="5"/>
  <c r="AQ182" i="5"/>
  <c r="AP182" i="5"/>
  <c r="AO182" i="5"/>
  <c r="AN182" i="5"/>
  <c r="AL182" i="5"/>
  <c r="AH182" i="5"/>
  <c r="AE182" i="5"/>
  <c r="AD182" i="5"/>
  <c r="AC182" i="5"/>
  <c r="CH181" i="5"/>
  <c r="K96" i="10" s="1"/>
  <c r="CG181" i="5"/>
  <c r="J96" i="10" s="1"/>
  <c r="CF181" i="5"/>
  <c r="I96" i="10" s="1"/>
  <c r="BB181" i="5"/>
  <c r="BA181" i="5"/>
  <c r="AZ181" i="5"/>
  <c r="AY181" i="5"/>
  <c r="AX181" i="5"/>
  <c r="AW181" i="5"/>
  <c r="AV181" i="5"/>
  <c r="AU181" i="5"/>
  <c r="AT181" i="5"/>
  <c r="AS181" i="5"/>
  <c r="AR181" i="5"/>
  <c r="AQ181" i="5"/>
  <c r="AP181" i="5"/>
  <c r="AO181" i="5"/>
  <c r="AN181" i="5"/>
  <c r="AL181" i="5"/>
  <c r="AH181" i="5"/>
  <c r="AE181" i="5"/>
  <c r="AD181" i="5"/>
  <c r="AC181" i="5"/>
  <c r="CH180" i="5"/>
  <c r="K95" i="10" s="1"/>
  <c r="CG180" i="5"/>
  <c r="J95" i="10" s="1"/>
  <c r="CF180" i="5"/>
  <c r="I95" i="10" s="1"/>
  <c r="BZ180" i="5"/>
  <c r="C95" i="10" s="1"/>
  <c r="BB180" i="5"/>
  <c r="BA180" i="5"/>
  <c r="AZ180" i="5"/>
  <c r="AY180" i="5"/>
  <c r="AX180" i="5"/>
  <c r="AW180" i="5"/>
  <c r="AV180" i="5"/>
  <c r="AU180" i="5"/>
  <c r="AT180" i="5"/>
  <c r="AS180" i="5"/>
  <c r="AR180" i="5"/>
  <c r="AQ180" i="5"/>
  <c r="AP180" i="5"/>
  <c r="AO180" i="5"/>
  <c r="AN180" i="5"/>
  <c r="AL180" i="5"/>
  <c r="AH180" i="5"/>
  <c r="AE180" i="5"/>
  <c r="AD180" i="5"/>
  <c r="AC180" i="5"/>
  <c r="CH179" i="5"/>
  <c r="K94" i="10" s="1"/>
  <c r="CG179" i="5"/>
  <c r="J94" i="10" s="1"/>
  <c r="CF179" i="5"/>
  <c r="I94" i="10" s="1"/>
  <c r="BZ179" i="5"/>
  <c r="C94" i="10" s="1"/>
  <c r="BB179" i="5"/>
  <c r="BA179" i="5"/>
  <c r="AZ179" i="5"/>
  <c r="AY179" i="5"/>
  <c r="AX179" i="5"/>
  <c r="AW179" i="5"/>
  <c r="AV179" i="5"/>
  <c r="AU179" i="5"/>
  <c r="AT179" i="5"/>
  <c r="AS179" i="5"/>
  <c r="AR179" i="5"/>
  <c r="AQ179" i="5"/>
  <c r="AP179" i="5"/>
  <c r="AO179" i="5"/>
  <c r="AN179" i="5"/>
  <c r="AL179" i="5"/>
  <c r="AH179" i="5"/>
  <c r="AE179" i="5"/>
  <c r="AD179" i="5"/>
  <c r="AC179" i="5"/>
  <c r="CH178" i="5"/>
  <c r="K93" i="10" s="1"/>
  <c r="CG178" i="5"/>
  <c r="J93" i="10" s="1"/>
  <c r="CF178" i="5"/>
  <c r="I93" i="10" s="1"/>
  <c r="BZ178" i="5"/>
  <c r="C93" i="10" s="1"/>
  <c r="BB178" i="5"/>
  <c r="BA178" i="5"/>
  <c r="AZ178" i="5"/>
  <c r="AY178" i="5"/>
  <c r="AX178" i="5"/>
  <c r="AW178" i="5"/>
  <c r="AV178" i="5"/>
  <c r="AU178" i="5"/>
  <c r="AT178" i="5"/>
  <c r="AS178" i="5"/>
  <c r="AR178" i="5"/>
  <c r="AQ178" i="5"/>
  <c r="AP178" i="5"/>
  <c r="AO178" i="5"/>
  <c r="AN178" i="5"/>
  <c r="AL178" i="5"/>
  <c r="AH178" i="5"/>
  <c r="AE178" i="5"/>
  <c r="AD178" i="5"/>
  <c r="AC178" i="5"/>
  <c r="CH177" i="5"/>
  <c r="K92" i="10" s="1"/>
  <c r="CG177" i="5"/>
  <c r="J92" i="10" s="1"/>
  <c r="CF177" i="5"/>
  <c r="I92" i="10" s="1"/>
  <c r="BZ177" i="5"/>
  <c r="C92" i="10" s="1"/>
  <c r="BB177" i="5"/>
  <c r="BA177" i="5"/>
  <c r="AZ177" i="5"/>
  <c r="AY177" i="5"/>
  <c r="AX177" i="5"/>
  <c r="AW177" i="5"/>
  <c r="AV177" i="5"/>
  <c r="AU177" i="5"/>
  <c r="AT177" i="5"/>
  <c r="AS177" i="5"/>
  <c r="AR177" i="5"/>
  <c r="AQ177" i="5"/>
  <c r="AP177" i="5"/>
  <c r="AO177" i="5"/>
  <c r="AN177" i="5"/>
  <c r="AL177" i="5"/>
  <c r="AH177" i="5"/>
  <c r="AE177" i="5"/>
  <c r="AD177" i="5"/>
  <c r="AC177" i="5"/>
  <c r="CH176" i="5"/>
  <c r="K91" i="10" s="1"/>
  <c r="CG176" i="5"/>
  <c r="J91" i="10" s="1"/>
  <c r="CF176" i="5"/>
  <c r="I91" i="10" s="1"/>
  <c r="BB176" i="5"/>
  <c r="BA176" i="5"/>
  <c r="AZ176" i="5"/>
  <c r="AY176" i="5"/>
  <c r="AX176" i="5"/>
  <c r="AW176" i="5"/>
  <c r="AV176" i="5"/>
  <c r="AU176" i="5"/>
  <c r="AT176" i="5"/>
  <c r="AS176" i="5"/>
  <c r="AR176" i="5"/>
  <c r="AQ176" i="5"/>
  <c r="AP176" i="5"/>
  <c r="AO176" i="5"/>
  <c r="AN176" i="5"/>
  <c r="AL176" i="5"/>
  <c r="AH176" i="5"/>
  <c r="AE176" i="5"/>
  <c r="AD176" i="5"/>
  <c r="AC176" i="5"/>
  <c r="CH175" i="5"/>
  <c r="K90" i="10" s="1"/>
  <c r="CG175" i="5"/>
  <c r="J90" i="10" s="1"/>
  <c r="CF175" i="5"/>
  <c r="I90" i="10" s="1"/>
  <c r="BZ175" i="5"/>
  <c r="C90" i="10" s="1"/>
  <c r="BB175" i="5"/>
  <c r="BA175" i="5"/>
  <c r="AZ175" i="5"/>
  <c r="AY175" i="5"/>
  <c r="AX175" i="5"/>
  <c r="AW175" i="5"/>
  <c r="AV175" i="5"/>
  <c r="AU175" i="5"/>
  <c r="AT175" i="5"/>
  <c r="AS175" i="5"/>
  <c r="AR175" i="5"/>
  <c r="AQ175" i="5"/>
  <c r="AP175" i="5"/>
  <c r="AO175" i="5"/>
  <c r="AN175" i="5"/>
  <c r="AL175" i="5"/>
  <c r="AH175" i="5"/>
  <c r="AE175" i="5"/>
  <c r="AD175" i="5"/>
  <c r="AC175" i="5"/>
  <c r="CH174" i="5"/>
  <c r="K89" i="10" s="1"/>
  <c r="CG174" i="5"/>
  <c r="J89" i="10" s="1"/>
  <c r="CF174" i="5"/>
  <c r="I89" i="10" s="1"/>
  <c r="BZ174" i="5"/>
  <c r="C89" i="10" s="1"/>
  <c r="BB174" i="5"/>
  <c r="BA174" i="5"/>
  <c r="AZ174" i="5"/>
  <c r="AY174" i="5"/>
  <c r="AX174" i="5"/>
  <c r="AW174" i="5"/>
  <c r="AV174" i="5"/>
  <c r="AU174" i="5"/>
  <c r="AT174" i="5"/>
  <c r="AS174" i="5"/>
  <c r="AR174" i="5"/>
  <c r="AQ174" i="5"/>
  <c r="AP174" i="5"/>
  <c r="AO174" i="5"/>
  <c r="AN174" i="5"/>
  <c r="AL174" i="5"/>
  <c r="AH174" i="5"/>
  <c r="AE174" i="5"/>
  <c r="AD174" i="5"/>
  <c r="AC174" i="5"/>
  <c r="CH173" i="5"/>
  <c r="K88" i="10" s="1"/>
  <c r="CG173" i="5"/>
  <c r="J88" i="10" s="1"/>
  <c r="CF173" i="5"/>
  <c r="I88" i="10" s="1"/>
  <c r="AL173" i="5"/>
  <c r="CH172" i="5"/>
  <c r="CG172" i="5"/>
  <c r="CF172" i="5"/>
  <c r="BY172" i="5"/>
  <c r="BB172" i="5"/>
  <c r="BA172" i="5"/>
  <c r="AZ172" i="5"/>
  <c r="AY172" i="5"/>
  <c r="AX172" i="5"/>
  <c r="AW172" i="5"/>
  <c r="AV172" i="5"/>
  <c r="AU172" i="5"/>
  <c r="AT172" i="5"/>
  <c r="AS172" i="5"/>
  <c r="AR172" i="5"/>
  <c r="AQ172" i="5"/>
  <c r="AP172" i="5"/>
  <c r="AO172" i="5"/>
  <c r="AN172" i="5"/>
  <c r="AL172" i="5"/>
  <c r="AH172" i="5"/>
  <c r="AE172" i="5"/>
  <c r="AD172" i="5"/>
  <c r="AC172" i="5"/>
  <c r="CH171" i="5"/>
  <c r="CG171" i="5"/>
  <c r="CF171" i="5"/>
  <c r="BY171" i="5"/>
  <c r="BB171" i="5"/>
  <c r="BA171" i="5"/>
  <c r="AZ171" i="5"/>
  <c r="AY171" i="5"/>
  <c r="AX171" i="5"/>
  <c r="AW171" i="5"/>
  <c r="AV171" i="5"/>
  <c r="AU171" i="5"/>
  <c r="AT171" i="5"/>
  <c r="AS171" i="5"/>
  <c r="AR171" i="5"/>
  <c r="AQ171" i="5"/>
  <c r="AP171" i="5"/>
  <c r="AO171" i="5"/>
  <c r="AN171" i="5"/>
  <c r="AL171" i="5"/>
  <c r="AH171" i="5"/>
  <c r="AE171" i="5"/>
  <c r="AD171" i="5"/>
  <c r="AC171" i="5"/>
  <c r="CH170" i="5"/>
  <c r="CG170" i="5"/>
  <c r="CF170" i="5"/>
  <c r="BY170" i="5"/>
  <c r="BB170" i="5"/>
  <c r="BA170" i="5"/>
  <c r="AZ170" i="5"/>
  <c r="AY170" i="5"/>
  <c r="AX170" i="5"/>
  <c r="AW170" i="5"/>
  <c r="AV170" i="5"/>
  <c r="AU170" i="5"/>
  <c r="AT170" i="5"/>
  <c r="AS170" i="5"/>
  <c r="AR170" i="5"/>
  <c r="AQ170" i="5"/>
  <c r="AP170" i="5"/>
  <c r="AO170" i="5"/>
  <c r="AN170" i="5"/>
  <c r="AL170" i="5"/>
  <c r="AH170" i="5"/>
  <c r="AE170" i="5"/>
  <c r="AD170" i="5"/>
  <c r="AC170" i="5"/>
  <c r="CH169" i="5"/>
  <c r="CG169" i="5"/>
  <c r="CF169" i="5"/>
  <c r="BZ169" i="5"/>
  <c r="BB169" i="5"/>
  <c r="BA169" i="5"/>
  <c r="AZ169" i="5"/>
  <c r="AY169" i="5"/>
  <c r="AX169" i="5"/>
  <c r="AW169" i="5"/>
  <c r="AV169" i="5"/>
  <c r="AU169" i="5"/>
  <c r="AT169" i="5"/>
  <c r="AS169" i="5"/>
  <c r="AR169" i="5"/>
  <c r="AQ169" i="5"/>
  <c r="AP169" i="5"/>
  <c r="AO169" i="5"/>
  <c r="AN169" i="5"/>
  <c r="AL169" i="5"/>
  <c r="AH169" i="5"/>
  <c r="AE169" i="5"/>
  <c r="AD169" i="5"/>
  <c r="AC169" i="5"/>
  <c r="CH168" i="5"/>
  <c r="CG168" i="5"/>
  <c r="CF168" i="5"/>
  <c r="AL168" i="5"/>
  <c r="CH167" i="5"/>
  <c r="CG167" i="5"/>
  <c r="CF167" i="5"/>
  <c r="BY167" i="5"/>
  <c r="BC167" i="5"/>
  <c r="AZ167" i="5"/>
  <c r="AY167" i="5"/>
  <c r="AX167" i="5"/>
  <c r="AW167" i="5"/>
  <c r="AV167" i="5"/>
  <c r="AU167" i="5"/>
  <c r="AT167" i="5"/>
  <c r="AS167" i="5"/>
  <c r="AR167" i="5"/>
  <c r="AQ167" i="5"/>
  <c r="AP167" i="5"/>
  <c r="AO167" i="5"/>
  <c r="AN167" i="5"/>
  <c r="AL167" i="5"/>
  <c r="AH167" i="5"/>
  <c r="AE167" i="5"/>
  <c r="AD167" i="5"/>
  <c r="AC167" i="5"/>
  <c r="CH166" i="5"/>
  <c r="CG166" i="5"/>
  <c r="CF166" i="5"/>
  <c r="BY166" i="5"/>
  <c r="BB166" i="5"/>
  <c r="BA166" i="5"/>
  <c r="AZ166" i="5"/>
  <c r="AY166" i="5"/>
  <c r="AX166" i="5"/>
  <c r="AW166" i="5"/>
  <c r="AV166" i="5"/>
  <c r="AU166" i="5"/>
  <c r="AT166" i="5"/>
  <c r="AS166" i="5"/>
  <c r="AR166" i="5"/>
  <c r="AQ166" i="5"/>
  <c r="AP166" i="5"/>
  <c r="AO166" i="5"/>
  <c r="AN166" i="5"/>
  <c r="AL166" i="5"/>
  <c r="AH166" i="5"/>
  <c r="AE166" i="5"/>
  <c r="AD166" i="5"/>
  <c r="AC166" i="5"/>
  <c r="CH165" i="5"/>
  <c r="K49" i="10" s="1"/>
  <c r="CG165" i="5"/>
  <c r="J49" i="10" s="1"/>
  <c r="CF165" i="5"/>
  <c r="I49" i="10" s="1"/>
  <c r="BY165" i="5"/>
  <c r="B49" i="10" s="1"/>
  <c r="BC165" i="5"/>
  <c r="AZ165" i="5"/>
  <c r="AY165" i="5"/>
  <c r="AX165" i="5"/>
  <c r="AW165" i="5"/>
  <c r="AV165" i="5"/>
  <c r="AU165" i="5"/>
  <c r="AT165" i="5"/>
  <c r="AS165" i="5"/>
  <c r="AR165" i="5"/>
  <c r="AQ165" i="5"/>
  <c r="AP165" i="5"/>
  <c r="AO165" i="5"/>
  <c r="AN165" i="5"/>
  <c r="AL165" i="5"/>
  <c r="AH165" i="5"/>
  <c r="AE165" i="5"/>
  <c r="AD165" i="5"/>
  <c r="AC165" i="5"/>
  <c r="CH164" i="5"/>
  <c r="K48" i="10" s="1"/>
  <c r="CG164" i="5"/>
  <c r="J48" i="10" s="1"/>
  <c r="CF164" i="5"/>
  <c r="I48" i="10" s="1"/>
  <c r="BY164" i="5"/>
  <c r="B48" i="10" s="1"/>
  <c r="BB164" i="5"/>
  <c r="BA164" i="5"/>
  <c r="AZ164" i="5"/>
  <c r="AY164" i="5"/>
  <c r="AX164" i="5"/>
  <c r="AW164" i="5"/>
  <c r="AV164" i="5"/>
  <c r="AU164" i="5"/>
  <c r="AT164" i="5"/>
  <c r="AS164" i="5"/>
  <c r="AR164" i="5"/>
  <c r="AQ164" i="5"/>
  <c r="AP164" i="5"/>
  <c r="AO164" i="5"/>
  <c r="AN164" i="5"/>
  <c r="AL164" i="5"/>
  <c r="AH164" i="5"/>
  <c r="AE164" i="5"/>
  <c r="AD164" i="5"/>
  <c r="AC164" i="5"/>
  <c r="CH163" i="5"/>
  <c r="K47" i="10" s="1"/>
  <c r="CG163" i="5"/>
  <c r="J47" i="10" s="1"/>
  <c r="CF163" i="5"/>
  <c r="I47" i="10" s="1"/>
  <c r="BY163" i="5"/>
  <c r="B47" i="10" s="1"/>
  <c r="BC163" i="5"/>
  <c r="AZ163" i="5"/>
  <c r="AY163" i="5"/>
  <c r="AX163" i="5"/>
  <c r="AW163" i="5"/>
  <c r="AV163" i="5"/>
  <c r="AU163" i="5"/>
  <c r="AT163" i="5"/>
  <c r="AS163" i="5"/>
  <c r="AR163" i="5"/>
  <c r="AQ163" i="5"/>
  <c r="AP163" i="5"/>
  <c r="AO163" i="5"/>
  <c r="AN163" i="5"/>
  <c r="AL163" i="5"/>
  <c r="AH163" i="5"/>
  <c r="AE163" i="5"/>
  <c r="AD163" i="5"/>
  <c r="AC163" i="5"/>
  <c r="CH162" i="5"/>
  <c r="K46" i="10" s="1"/>
  <c r="CG162" i="5"/>
  <c r="J46" i="10" s="1"/>
  <c r="CF162" i="5"/>
  <c r="I46" i="10" s="1"/>
  <c r="BY162" i="5"/>
  <c r="B46" i="10" s="1"/>
  <c r="BB162" i="5"/>
  <c r="BA162" i="5"/>
  <c r="AZ162" i="5"/>
  <c r="AY162" i="5"/>
  <c r="AX162" i="5"/>
  <c r="AW162" i="5"/>
  <c r="AV162" i="5"/>
  <c r="AU162" i="5"/>
  <c r="AT162" i="5"/>
  <c r="AS162" i="5"/>
  <c r="AR162" i="5"/>
  <c r="AQ162" i="5"/>
  <c r="AP162" i="5"/>
  <c r="AO162" i="5"/>
  <c r="AN162" i="5"/>
  <c r="AL162" i="5"/>
  <c r="AH162" i="5"/>
  <c r="AE162" i="5"/>
  <c r="AD162" i="5"/>
  <c r="AC162" i="5"/>
  <c r="CH161" i="5"/>
  <c r="CG161" i="5"/>
  <c r="CF161" i="5"/>
  <c r="BY161" i="5"/>
  <c r="BC161" i="5"/>
  <c r="AZ161" i="5"/>
  <c r="AY161" i="5"/>
  <c r="AX161" i="5"/>
  <c r="AW161" i="5"/>
  <c r="AV161" i="5"/>
  <c r="AU161" i="5"/>
  <c r="AT161" i="5"/>
  <c r="AS161" i="5"/>
  <c r="AR161" i="5"/>
  <c r="AQ161" i="5"/>
  <c r="AP161" i="5"/>
  <c r="AO161" i="5"/>
  <c r="AN161" i="5"/>
  <c r="AL161" i="5"/>
  <c r="AH161" i="5"/>
  <c r="AE161" i="5"/>
  <c r="AD161" i="5"/>
  <c r="AC161" i="5"/>
  <c r="CH160" i="5"/>
  <c r="CG160" i="5"/>
  <c r="CF160" i="5"/>
  <c r="BY160" i="5"/>
  <c r="BB160" i="5"/>
  <c r="BA160" i="5"/>
  <c r="AZ160" i="5"/>
  <c r="AY160" i="5"/>
  <c r="AX160" i="5"/>
  <c r="AW160" i="5"/>
  <c r="AV160" i="5"/>
  <c r="AU160" i="5"/>
  <c r="AT160" i="5"/>
  <c r="AS160" i="5"/>
  <c r="AR160" i="5"/>
  <c r="AQ160" i="5"/>
  <c r="AP160" i="5"/>
  <c r="AO160" i="5"/>
  <c r="AN160" i="5"/>
  <c r="AL160" i="5"/>
  <c r="AH160" i="5"/>
  <c r="AE160" i="5"/>
  <c r="AD160" i="5"/>
  <c r="AC160" i="5"/>
  <c r="BC159" i="5"/>
  <c r="AZ159" i="5"/>
  <c r="AY159" i="5"/>
  <c r="AX159" i="5"/>
  <c r="AW159" i="5"/>
  <c r="AV159" i="5"/>
  <c r="AU159" i="5"/>
  <c r="AT159" i="5"/>
  <c r="AS159" i="5"/>
  <c r="AR159" i="5"/>
  <c r="AQ159" i="5"/>
  <c r="AP159" i="5"/>
  <c r="AO159" i="5"/>
  <c r="AN159" i="5"/>
  <c r="AL159" i="5"/>
  <c r="AH159" i="5"/>
  <c r="AE159" i="5"/>
  <c r="AD159" i="5"/>
  <c r="AC159" i="5"/>
  <c r="BB158" i="5"/>
  <c r="BA158" i="5"/>
  <c r="AZ158" i="5"/>
  <c r="AY158" i="5"/>
  <c r="AX158" i="5"/>
  <c r="AW158" i="5"/>
  <c r="AV158" i="5"/>
  <c r="AU158" i="5"/>
  <c r="AT158" i="5"/>
  <c r="AS158" i="5"/>
  <c r="AR158" i="5"/>
  <c r="AQ158" i="5"/>
  <c r="AP158" i="5"/>
  <c r="AO158" i="5"/>
  <c r="AN158" i="5"/>
  <c r="AL158" i="5"/>
  <c r="AH158" i="5"/>
  <c r="AE158" i="5"/>
  <c r="AD158" i="5"/>
  <c r="AC158" i="5"/>
  <c r="CH157" i="5"/>
  <c r="K45" i="10" s="1"/>
  <c r="CG157" i="5"/>
  <c r="J45" i="10" s="1"/>
  <c r="CF157" i="5"/>
  <c r="I45" i="10" s="1"/>
  <c r="BC157" i="5"/>
  <c r="AZ157" i="5"/>
  <c r="AY157" i="5"/>
  <c r="AX157" i="5"/>
  <c r="AW157" i="5"/>
  <c r="AV157" i="5"/>
  <c r="AU157" i="5"/>
  <c r="AT157" i="5"/>
  <c r="AS157" i="5"/>
  <c r="AR157" i="5"/>
  <c r="AQ157" i="5"/>
  <c r="AP157" i="5"/>
  <c r="AO157" i="5"/>
  <c r="AN157" i="5"/>
  <c r="AL157" i="5"/>
  <c r="AH157" i="5"/>
  <c r="AE157" i="5"/>
  <c r="AD157" i="5"/>
  <c r="AC157" i="5"/>
  <c r="CH156" i="5"/>
  <c r="K44" i="10" s="1"/>
  <c r="CG156" i="5"/>
  <c r="J44" i="10" s="1"/>
  <c r="CF156" i="5"/>
  <c r="I44" i="10" s="1"/>
  <c r="BB156" i="5"/>
  <c r="BA156" i="5"/>
  <c r="AZ156" i="5"/>
  <c r="AY156" i="5"/>
  <c r="AX156" i="5"/>
  <c r="AW156" i="5"/>
  <c r="AV156" i="5"/>
  <c r="AU156" i="5"/>
  <c r="AT156" i="5"/>
  <c r="AS156" i="5"/>
  <c r="AR156" i="5"/>
  <c r="AQ156" i="5"/>
  <c r="AP156" i="5"/>
  <c r="AO156" i="5"/>
  <c r="AN156" i="5"/>
  <c r="AL156" i="5"/>
  <c r="AH156" i="5"/>
  <c r="AE156" i="5"/>
  <c r="AD156" i="5"/>
  <c r="AC156" i="5"/>
  <c r="CH155" i="5"/>
  <c r="K43" i="10" s="1"/>
  <c r="CG155" i="5"/>
  <c r="J43" i="10" s="1"/>
  <c r="CF155" i="5"/>
  <c r="I43" i="10" s="1"/>
  <c r="BC155" i="5"/>
  <c r="AZ155" i="5"/>
  <c r="AY155" i="5"/>
  <c r="AX155" i="5"/>
  <c r="AW155" i="5"/>
  <c r="AV155" i="5"/>
  <c r="AU155" i="5"/>
  <c r="AT155" i="5"/>
  <c r="AS155" i="5"/>
  <c r="AR155" i="5"/>
  <c r="AQ155" i="5"/>
  <c r="AP155" i="5"/>
  <c r="AO155" i="5"/>
  <c r="AN155" i="5"/>
  <c r="AL155" i="5"/>
  <c r="AH155" i="5"/>
  <c r="AE155" i="5"/>
  <c r="AD155" i="5"/>
  <c r="AC155" i="5"/>
  <c r="CH154" i="5"/>
  <c r="K42" i="10" s="1"/>
  <c r="CG154" i="5"/>
  <c r="J42" i="10" s="1"/>
  <c r="CF154" i="5"/>
  <c r="I42" i="10" s="1"/>
  <c r="BB154" i="5"/>
  <c r="BA154" i="5"/>
  <c r="AZ154" i="5"/>
  <c r="AY154" i="5"/>
  <c r="AX154" i="5"/>
  <c r="AW154" i="5"/>
  <c r="AV154" i="5"/>
  <c r="AU154" i="5"/>
  <c r="AT154" i="5"/>
  <c r="AS154" i="5"/>
  <c r="AR154" i="5"/>
  <c r="AQ154" i="5"/>
  <c r="AP154" i="5"/>
  <c r="AO154" i="5"/>
  <c r="AN154" i="5"/>
  <c r="AL154" i="5"/>
  <c r="AH154" i="5"/>
  <c r="AE154" i="5"/>
  <c r="AD154" i="5"/>
  <c r="AC154" i="5"/>
  <c r="BC153" i="5"/>
  <c r="AZ153" i="5"/>
  <c r="AY153" i="5"/>
  <c r="AX153" i="5"/>
  <c r="AW153" i="5"/>
  <c r="AV153" i="5"/>
  <c r="AU153" i="5"/>
  <c r="AT153" i="5"/>
  <c r="AS153" i="5"/>
  <c r="AR153" i="5"/>
  <c r="AQ153" i="5"/>
  <c r="AP153" i="5"/>
  <c r="AO153" i="5"/>
  <c r="AN153" i="5"/>
  <c r="AL153" i="5"/>
  <c r="AH153" i="5"/>
  <c r="AE153" i="5"/>
  <c r="AD153" i="5"/>
  <c r="AC153" i="5"/>
  <c r="BB152" i="5"/>
  <c r="BA152" i="5"/>
  <c r="AZ152" i="5"/>
  <c r="AY152" i="5"/>
  <c r="AX152" i="5"/>
  <c r="AW152" i="5"/>
  <c r="AV152" i="5"/>
  <c r="AU152" i="5"/>
  <c r="AT152" i="5"/>
  <c r="AS152" i="5"/>
  <c r="AR152" i="5"/>
  <c r="AQ152" i="5"/>
  <c r="AP152" i="5"/>
  <c r="AO152" i="5"/>
  <c r="AN152" i="5"/>
  <c r="AL152" i="5"/>
  <c r="AH152" i="5"/>
  <c r="AE152" i="5"/>
  <c r="AD152" i="5"/>
  <c r="AC152" i="5"/>
  <c r="BC151" i="5"/>
  <c r="AZ151" i="5"/>
  <c r="AY151" i="5"/>
  <c r="AX151" i="5"/>
  <c r="AW151" i="5"/>
  <c r="AV151" i="5"/>
  <c r="AU151" i="5"/>
  <c r="AT151" i="5"/>
  <c r="AS151" i="5"/>
  <c r="AR151" i="5"/>
  <c r="AQ151" i="5"/>
  <c r="AP151" i="5"/>
  <c r="AO151" i="5"/>
  <c r="AN151" i="5"/>
  <c r="AL151" i="5"/>
  <c r="AH151" i="5"/>
  <c r="AE151" i="5"/>
  <c r="AD151" i="5"/>
  <c r="AC151" i="5"/>
  <c r="BB150" i="5"/>
  <c r="BA150" i="5"/>
  <c r="AZ150" i="5"/>
  <c r="AY150" i="5"/>
  <c r="AX150" i="5"/>
  <c r="AW150" i="5"/>
  <c r="AV150" i="5"/>
  <c r="AU150" i="5"/>
  <c r="AT150" i="5"/>
  <c r="AS150" i="5"/>
  <c r="AR150" i="5"/>
  <c r="AQ150" i="5"/>
  <c r="AP150" i="5"/>
  <c r="AO150" i="5"/>
  <c r="AN150" i="5"/>
  <c r="AL150" i="5"/>
  <c r="AH150" i="5"/>
  <c r="AE150" i="5"/>
  <c r="AD150" i="5"/>
  <c r="AC150" i="5"/>
  <c r="BC149" i="5"/>
  <c r="AZ149" i="5"/>
  <c r="AY149" i="5"/>
  <c r="AX149" i="5"/>
  <c r="AW149" i="5"/>
  <c r="AV149" i="5"/>
  <c r="AU149" i="5"/>
  <c r="AT149" i="5"/>
  <c r="AS149" i="5"/>
  <c r="AR149" i="5"/>
  <c r="AQ149" i="5"/>
  <c r="AP149" i="5"/>
  <c r="AO149" i="5"/>
  <c r="AN149" i="5"/>
  <c r="AL149" i="5"/>
  <c r="AH149" i="5"/>
  <c r="AE149" i="5"/>
  <c r="AD149" i="5"/>
  <c r="AC149" i="5"/>
  <c r="BB148" i="5"/>
  <c r="BA148" i="5"/>
  <c r="AZ148" i="5"/>
  <c r="AY148" i="5"/>
  <c r="AX148" i="5"/>
  <c r="AW148" i="5"/>
  <c r="AV148" i="5"/>
  <c r="AU148" i="5"/>
  <c r="AT148" i="5"/>
  <c r="AS148" i="5"/>
  <c r="AR148" i="5"/>
  <c r="AQ148" i="5"/>
  <c r="AP148" i="5"/>
  <c r="AO148" i="5"/>
  <c r="AN148" i="5"/>
  <c r="AL148" i="5"/>
  <c r="AH148" i="5"/>
  <c r="AE148" i="5"/>
  <c r="AD148" i="5"/>
  <c r="AC148" i="5"/>
  <c r="CH147" i="5"/>
  <c r="K41" i="10" s="1"/>
  <c r="CG147" i="5"/>
  <c r="J41" i="10" s="1"/>
  <c r="CF147" i="5"/>
  <c r="I41" i="10" s="1"/>
  <c r="BY147" i="5"/>
  <c r="B41" i="10" s="1"/>
  <c r="BC147" i="5"/>
  <c r="AZ147" i="5"/>
  <c r="AY147" i="5"/>
  <c r="AX147" i="5"/>
  <c r="AW147" i="5"/>
  <c r="AV147" i="5"/>
  <c r="AU147" i="5"/>
  <c r="AT147" i="5"/>
  <c r="AS147" i="5"/>
  <c r="AR147" i="5"/>
  <c r="AQ147" i="5"/>
  <c r="AP147" i="5"/>
  <c r="AO147" i="5"/>
  <c r="AN147" i="5"/>
  <c r="AL147" i="5"/>
  <c r="AH147" i="5"/>
  <c r="AE147" i="5"/>
  <c r="AD147" i="5"/>
  <c r="AC147" i="5"/>
  <c r="CH146" i="5"/>
  <c r="K40" i="10" s="1"/>
  <c r="CG146" i="5"/>
  <c r="J40" i="10" s="1"/>
  <c r="CF146" i="5"/>
  <c r="I40" i="10" s="1"/>
  <c r="BY146" i="5"/>
  <c r="B40" i="10" s="1"/>
  <c r="BB146" i="5"/>
  <c r="BA146" i="5"/>
  <c r="AZ146" i="5"/>
  <c r="AY146" i="5"/>
  <c r="AX146" i="5"/>
  <c r="AW146" i="5"/>
  <c r="AV146" i="5"/>
  <c r="AU146" i="5"/>
  <c r="AT146" i="5"/>
  <c r="AS146" i="5"/>
  <c r="AR146" i="5"/>
  <c r="AQ146" i="5"/>
  <c r="AP146" i="5"/>
  <c r="AO146" i="5"/>
  <c r="AN146" i="5"/>
  <c r="AL146" i="5"/>
  <c r="AH146" i="5"/>
  <c r="AE146" i="5"/>
  <c r="AD146" i="5"/>
  <c r="AC146" i="5"/>
  <c r="BC145" i="5"/>
  <c r="AZ145" i="5"/>
  <c r="AY145" i="5"/>
  <c r="AX145" i="5"/>
  <c r="AW145" i="5"/>
  <c r="AV145" i="5"/>
  <c r="AU145" i="5"/>
  <c r="AT145" i="5"/>
  <c r="AS145" i="5"/>
  <c r="AR145" i="5"/>
  <c r="AQ145" i="5"/>
  <c r="AP145" i="5"/>
  <c r="AO145" i="5"/>
  <c r="AN145" i="5"/>
  <c r="AL145" i="5"/>
  <c r="AH145" i="5"/>
  <c r="AE145" i="5"/>
  <c r="AD145" i="5"/>
  <c r="AC145" i="5"/>
  <c r="BB144" i="5"/>
  <c r="BA144" i="5"/>
  <c r="AZ144" i="5"/>
  <c r="AY144" i="5"/>
  <c r="AX144" i="5"/>
  <c r="AW144" i="5"/>
  <c r="AV144" i="5"/>
  <c r="AU144" i="5"/>
  <c r="AT144" i="5"/>
  <c r="AS144" i="5"/>
  <c r="AR144" i="5"/>
  <c r="AQ144" i="5"/>
  <c r="AP144" i="5"/>
  <c r="AO144" i="5"/>
  <c r="AN144" i="5"/>
  <c r="AL144" i="5"/>
  <c r="AH144" i="5"/>
  <c r="AE144" i="5"/>
  <c r="AD144" i="5"/>
  <c r="AC144" i="5"/>
  <c r="BC143" i="5"/>
  <c r="AZ143" i="5"/>
  <c r="AY143" i="5"/>
  <c r="AX143" i="5"/>
  <c r="AW143" i="5"/>
  <c r="AV143" i="5"/>
  <c r="AU143" i="5"/>
  <c r="AT143" i="5"/>
  <c r="AS143" i="5"/>
  <c r="AR143" i="5"/>
  <c r="AQ143" i="5"/>
  <c r="AP143" i="5"/>
  <c r="AO143" i="5"/>
  <c r="AN143" i="5"/>
  <c r="AL143" i="5"/>
  <c r="AH143" i="5"/>
  <c r="AE143" i="5"/>
  <c r="AD143" i="5"/>
  <c r="AC143" i="5"/>
  <c r="BB142" i="5"/>
  <c r="BA142" i="5"/>
  <c r="AZ142" i="5"/>
  <c r="AY142" i="5"/>
  <c r="AX142" i="5"/>
  <c r="AW142" i="5"/>
  <c r="AV142" i="5"/>
  <c r="AU142" i="5"/>
  <c r="AT142" i="5"/>
  <c r="AS142" i="5"/>
  <c r="AR142" i="5"/>
  <c r="AQ142" i="5"/>
  <c r="AP142" i="5"/>
  <c r="AO142" i="5"/>
  <c r="AN142" i="5"/>
  <c r="AL142" i="5"/>
  <c r="AH142" i="5"/>
  <c r="AE142" i="5"/>
  <c r="AD142" i="5"/>
  <c r="AC142" i="5"/>
  <c r="CH141" i="5"/>
  <c r="K39" i="10" s="1"/>
  <c r="CG141" i="5"/>
  <c r="J39" i="10" s="1"/>
  <c r="CF141" i="5"/>
  <c r="I39" i="10" s="1"/>
  <c r="BC141" i="5"/>
  <c r="AZ141" i="5"/>
  <c r="AY141" i="5"/>
  <c r="AX141" i="5"/>
  <c r="AW141" i="5"/>
  <c r="AV141" i="5"/>
  <c r="AU141" i="5"/>
  <c r="AT141" i="5"/>
  <c r="AS141" i="5"/>
  <c r="AR141" i="5"/>
  <c r="AQ141" i="5"/>
  <c r="AP141" i="5"/>
  <c r="AO141" i="5"/>
  <c r="AN141" i="5"/>
  <c r="AL141" i="5"/>
  <c r="AH141" i="5"/>
  <c r="AE141" i="5"/>
  <c r="AD141" i="5"/>
  <c r="AC141" i="5"/>
  <c r="CH140" i="5"/>
  <c r="K38" i="10" s="1"/>
  <c r="CG140" i="5"/>
  <c r="J38" i="10" s="1"/>
  <c r="CF140" i="5"/>
  <c r="I38" i="10" s="1"/>
  <c r="BB140" i="5"/>
  <c r="BA140" i="5"/>
  <c r="AZ140" i="5"/>
  <c r="AY140" i="5"/>
  <c r="AX140" i="5"/>
  <c r="AW140" i="5"/>
  <c r="AV140" i="5"/>
  <c r="AU140" i="5"/>
  <c r="AT140" i="5"/>
  <c r="AS140" i="5"/>
  <c r="AR140" i="5"/>
  <c r="AQ140" i="5"/>
  <c r="AP140" i="5"/>
  <c r="AO140" i="5"/>
  <c r="AN140" i="5"/>
  <c r="AL140" i="5"/>
  <c r="AH140" i="5"/>
  <c r="AE140" i="5"/>
  <c r="AD140" i="5"/>
  <c r="AC140" i="5"/>
  <c r="CH139" i="5"/>
  <c r="K37" i="10" s="1"/>
  <c r="CG139" i="5"/>
  <c r="J37" i="10" s="1"/>
  <c r="CF139" i="5"/>
  <c r="I37" i="10" s="1"/>
  <c r="BC139" i="5"/>
  <c r="AZ139" i="5"/>
  <c r="AY139" i="5"/>
  <c r="AX139" i="5"/>
  <c r="AW139" i="5"/>
  <c r="AV139" i="5"/>
  <c r="AU139" i="5"/>
  <c r="AT139" i="5"/>
  <c r="AS139" i="5"/>
  <c r="AR139" i="5"/>
  <c r="AQ139" i="5"/>
  <c r="AP139" i="5"/>
  <c r="AO139" i="5"/>
  <c r="AN139" i="5"/>
  <c r="AL139" i="5"/>
  <c r="AH139" i="5"/>
  <c r="AE139" i="5"/>
  <c r="AD139" i="5"/>
  <c r="AC139" i="5"/>
  <c r="CH138" i="5"/>
  <c r="K36" i="10" s="1"/>
  <c r="CG138" i="5"/>
  <c r="J36" i="10" s="1"/>
  <c r="CF138" i="5"/>
  <c r="I36" i="10" s="1"/>
  <c r="BB138" i="5"/>
  <c r="BA138" i="5"/>
  <c r="AZ138" i="5"/>
  <c r="AY138" i="5"/>
  <c r="AX138" i="5"/>
  <c r="AW138" i="5"/>
  <c r="AV138" i="5"/>
  <c r="AU138" i="5"/>
  <c r="AT138" i="5"/>
  <c r="AS138" i="5"/>
  <c r="AR138" i="5"/>
  <c r="AQ138" i="5"/>
  <c r="AP138" i="5"/>
  <c r="AO138" i="5"/>
  <c r="AN138" i="5"/>
  <c r="AL138" i="5"/>
  <c r="AH138" i="5"/>
  <c r="AE138" i="5"/>
  <c r="AD138" i="5"/>
  <c r="AC138" i="5"/>
  <c r="CH137" i="5"/>
  <c r="K35" i="10" s="1"/>
  <c r="CG137" i="5"/>
  <c r="J35" i="10" s="1"/>
  <c r="CF137" i="5"/>
  <c r="I35" i="10" s="1"/>
  <c r="BC137" i="5"/>
  <c r="AZ137" i="5"/>
  <c r="AY137" i="5"/>
  <c r="AX137" i="5"/>
  <c r="AW137" i="5"/>
  <c r="AV137" i="5"/>
  <c r="AU137" i="5"/>
  <c r="AT137" i="5"/>
  <c r="AS137" i="5"/>
  <c r="AR137" i="5"/>
  <c r="AQ137" i="5"/>
  <c r="AP137" i="5"/>
  <c r="AO137" i="5"/>
  <c r="AN137" i="5"/>
  <c r="AL137" i="5"/>
  <c r="AH137" i="5"/>
  <c r="AE137" i="5"/>
  <c r="AD137" i="5"/>
  <c r="AC137" i="5"/>
  <c r="CH136" i="5"/>
  <c r="K34" i="10" s="1"/>
  <c r="CG136" i="5"/>
  <c r="J34" i="10" s="1"/>
  <c r="CF136" i="5"/>
  <c r="I34" i="10" s="1"/>
  <c r="BB136" i="5"/>
  <c r="BA136" i="5"/>
  <c r="AZ136" i="5"/>
  <c r="AY136" i="5"/>
  <c r="AX136" i="5"/>
  <c r="AW136" i="5"/>
  <c r="AV136" i="5"/>
  <c r="AU136" i="5"/>
  <c r="AT136" i="5"/>
  <c r="AS136" i="5"/>
  <c r="AR136" i="5"/>
  <c r="AQ136" i="5"/>
  <c r="AP136" i="5"/>
  <c r="AO136" i="5"/>
  <c r="AN136" i="5"/>
  <c r="AL136" i="5"/>
  <c r="AH136" i="5"/>
  <c r="AE136" i="5"/>
  <c r="AD136" i="5"/>
  <c r="AC136" i="5"/>
  <c r="BC135" i="5"/>
  <c r="AZ135" i="5"/>
  <c r="AY135" i="5"/>
  <c r="AX135" i="5"/>
  <c r="AW135" i="5"/>
  <c r="AV135" i="5"/>
  <c r="AU135" i="5"/>
  <c r="AT135" i="5"/>
  <c r="AS135" i="5"/>
  <c r="AR135" i="5"/>
  <c r="AQ135" i="5"/>
  <c r="AP135" i="5"/>
  <c r="AO135" i="5"/>
  <c r="AN135" i="5"/>
  <c r="AL135" i="5"/>
  <c r="AH135" i="5"/>
  <c r="AE135" i="5"/>
  <c r="AD135" i="5"/>
  <c r="AC135" i="5"/>
  <c r="BB134" i="5"/>
  <c r="BA134" i="5"/>
  <c r="AZ134" i="5"/>
  <c r="AY134" i="5"/>
  <c r="AX134" i="5"/>
  <c r="AW134" i="5"/>
  <c r="AV134" i="5"/>
  <c r="AU134" i="5"/>
  <c r="AT134" i="5"/>
  <c r="AS134" i="5"/>
  <c r="AR134" i="5"/>
  <c r="AQ134" i="5"/>
  <c r="AP134" i="5"/>
  <c r="AO134" i="5"/>
  <c r="AN134" i="5"/>
  <c r="AL134" i="5"/>
  <c r="AH134" i="5"/>
  <c r="AE134" i="5"/>
  <c r="AD134" i="5"/>
  <c r="AC134" i="5"/>
  <c r="BC133" i="5"/>
  <c r="AZ133" i="5"/>
  <c r="AY133" i="5"/>
  <c r="AX133" i="5"/>
  <c r="AW133" i="5"/>
  <c r="AV133" i="5"/>
  <c r="AU133" i="5"/>
  <c r="AT133" i="5"/>
  <c r="AS133" i="5"/>
  <c r="AR133" i="5"/>
  <c r="AQ133" i="5"/>
  <c r="AP133" i="5"/>
  <c r="AO133" i="5"/>
  <c r="AN133" i="5"/>
  <c r="AL133" i="5"/>
  <c r="AH133" i="5"/>
  <c r="AE133" i="5"/>
  <c r="AD133" i="5"/>
  <c r="AC133" i="5"/>
  <c r="BB132" i="5"/>
  <c r="BA132" i="5"/>
  <c r="AZ132" i="5"/>
  <c r="AY132" i="5"/>
  <c r="AX132" i="5"/>
  <c r="AW132" i="5"/>
  <c r="AV132" i="5"/>
  <c r="AU132" i="5"/>
  <c r="AT132" i="5"/>
  <c r="AS132" i="5"/>
  <c r="AR132" i="5"/>
  <c r="AQ132" i="5"/>
  <c r="AP132" i="5"/>
  <c r="AO132" i="5"/>
  <c r="AN132" i="5"/>
  <c r="AL132" i="5"/>
  <c r="AH132" i="5"/>
  <c r="AE132" i="5"/>
  <c r="AD132" i="5"/>
  <c r="AC132" i="5"/>
  <c r="CH131" i="5"/>
  <c r="K29" i="10" s="1"/>
  <c r="CG131" i="5"/>
  <c r="J29" i="10" s="1"/>
  <c r="CF131" i="5"/>
  <c r="I29" i="10" s="1"/>
  <c r="BC131" i="5"/>
  <c r="AZ131" i="5"/>
  <c r="AY131" i="5"/>
  <c r="AX131" i="5"/>
  <c r="AW131" i="5"/>
  <c r="AV131" i="5"/>
  <c r="AU131" i="5"/>
  <c r="AT131" i="5"/>
  <c r="AS131" i="5"/>
  <c r="AR131" i="5"/>
  <c r="AQ131" i="5"/>
  <c r="AP131" i="5"/>
  <c r="AO131" i="5"/>
  <c r="AN131" i="5"/>
  <c r="AL131" i="5"/>
  <c r="AH131" i="5"/>
  <c r="AE131" i="5"/>
  <c r="AD131" i="5"/>
  <c r="AC131" i="5"/>
  <c r="CH130" i="5"/>
  <c r="K28" i="10" s="1"/>
  <c r="CG130" i="5"/>
  <c r="J28" i="10" s="1"/>
  <c r="CF130" i="5"/>
  <c r="I28" i="10" s="1"/>
  <c r="BB130" i="5"/>
  <c r="BA130" i="5"/>
  <c r="AZ130" i="5"/>
  <c r="AY130" i="5"/>
  <c r="AX130" i="5"/>
  <c r="AW130" i="5"/>
  <c r="AV130" i="5"/>
  <c r="AU130" i="5"/>
  <c r="AT130" i="5"/>
  <c r="AS130" i="5"/>
  <c r="AR130" i="5"/>
  <c r="AQ130" i="5"/>
  <c r="AP130" i="5"/>
  <c r="AO130" i="5"/>
  <c r="AN130" i="5"/>
  <c r="AL130" i="5"/>
  <c r="AH130" i="5"/>
  <c r="AE130" i="5"/>
  <c r="AD130" i="5"/>
  <c r="AC130" i="5"/>
  <c r="CH129" i="5"/>
  <c r="K27" i="10" s="1"/>
  <c r="CG129" i="5"/>
  <c r="J27" i="10" s="1"/>
  <c r="CF129" i="5"/>
  <c r="I27" i="10" s="1"/>
  <c r="BC129" i="5"/>
  <c r="AZ129" i="5"/>
  <c r="AY129" i="5"/>
  <c r="AX129" i="5"/>
  <c r="AW129" i="5"/>
  <c r="AV129" i="5"/>
  <c r="AU129" i="5"/>
  <c r="AT129" i="5"/>
  <c r="AS129" i="5"/>
  <c r="AR129" i="5"/>
  <c r="AQ129" i="5"/>
  <c r="AP129" i="5"/>
  <c r="AO129" i="5"/>
  <c r="AN129" i="5"/>
  <c r="AL129" i="5"/>
  <c r="AH129" i="5"/>
  <c r="AE129" i="5"/>
  <c r="AD129" i="5"/>
  <c r="AC129" i="5"/>
  <c r="CH128" i="5"/>
  <c r="K26" i="10" s="1"/>
  <c r="CG128" i="5"/>
  <c r="J26" i="10" s="1"/>
  <c r="CF128" i="5"/>
  <c r="I26" i="10" s="1"/>
  <c r="BB128" i="5"/>
  <c r="BA128" i="5"/>
  <c r="AZ128" i="5"/>
  <c r="AY128" i="5"/>
  <c r="AX128" i="5"/>
  <c r="AW128" i="5"/>
  <c r="AV128" i="5"/>
  <c r="AU128" i="5"/>
  <c r="AT128" i="5"/>
  <c r="AS128" i="5"/>
  <c r="AR128" i="5"/>
  <c r="AQ128" i="5"/>
  <c r="AP128" i="5"/>
  <c r="AO128" i="5"/>
  <c r="AN128" i="5"/>
  <c r="AL128" i="5"/>
  <c r="AH128" i="5"/>
  <c r="AE128" i="5"/>
  <c r="AD128" i="5"/>
  <c r="AC128" i="5"/>
  <c r="BC127" i="5"/>
  <c r="BB127" i="5"/>
  <c r="BA127" i="5"/>
  <c r="AL127" i="5"/>
  <c r="AE127" i="5"/>
  <c r="CH126" i="5"/>
  <c r="K25" i="10" s="1"/>
  <c r="CG126" i="5"/>
  <c r="J25" i="10" s="1"/>
  <c r="CF126" i="5"/>
  <c r="I25" i="10" s="1"/>
  <c r="CH125" i="5"/>
  <c r="CG125" i="5"/>
  <c r="CF125" i="5"/>
  <c r="BY125" i="5"/>
  <c r="BB125" i="5"/>
  <c r="BA125" i="5"/>
  <c r="AZ125" i="5"/>
  <c r="AY125" i="5"/>
  <c r="AX125" i="5"/>
  <c r="AW125" i="5"/>
  <c r="AV125" i="5"/>
  <c r="AU125" i="5"/>
  <c r="AT125" i="5"/>
  <c r="AS125" i="5"/>
  <c r="AR125" i="5"/>
  <c r="AQ125" i="5"/>
  <c r="AP125" i="5"/>
  <c r="AO125" i="5"/>
  <c r="AN125" i="5"/>
  <c r="AL125" i="5"/>
  <c r="AH125" i="5"/>
  <c r="AE125" i="5"/>
  <c r="AD125" i="5"/>
  <c r="AC125" i="5"/>
  <c r="CH124" i="5"/>
  <c r="CG124" i="5"/>
  <c r="CF124" i="5"/>
  <c r="BY124" i="5"/>
  <c r="BB124" i="5"/>
  <c r="BA124" i="5"/>
  <c r="AZ124" i="5"/>
  <c r="AY124" i="5"/>
  <c r="AX124" i="5"/>
  <c r="AW124" i="5"/>
  <c r="AV124" i="5"/>
  <c r="AU124" i="5"/>
  <c r="AT124" i="5"/>
  <c r="AS124" i="5"/>
  <c r="AR124" i="5"/>
  <c r="AQ124" i="5"/>
  <c r="AP124" i="5"/>
  <c r="AO124" i="5"/>
  <c r="AN124" i="5"/>
  <c r="AL124" i="5"/>
  <c r="AH124" i="5"/>
  <c r="AE124" i="5"/>
  <c r="AD124" i="5"/>
  <c r="AC124" i="5"/>
  <c r="CH123" i="5"/>
  <c r="CG123" i="5"/>
  <c r="CF123" i="5"/>
  <c r="BB123" i="5"/>
  <c r="BA123" i="5"/>
  <c r="AZ123" i="5"/>
  <c r="AY123" i="5"/>
  <c r="AX123" i="5"/>
  <c r="AW123" i="5"/>
  <c r="AV123" i="5"/>
  <c r="AU123" i="5"/>
  <c r="AT123" i="5"/>
  <c r="AS123" i="5"/>
  <c r="AR123" i="5"/>
  <c r="AQ123" i="5"/>
  <c r="AP123" i="5"/>
  <c r="AO123" i="5"/>
  <c r="AN123" i="5"/>
  <c r="AL123" i="5"/>
  <c r="AH123" i="5"/>
  <c r="AE123" i="5"/>
  <c r="AD123" i="5"/>
  <c r="AC123" i="5"/>
  <c r="CH122" i="5"/>
  <c r="CG122" i="5"/>
  <c r="CF122" i="5"/>
  <c r="BB122" i="5"/>
  <c r="BA122" i="5"/>
  <c r="AZ122" i="5"/>
  <c r="AY122" i="5"/>
  <c r="AX122" i="5"/>
  <c r="AW122" i="5"/>
  <c r="AV122" i="5"/>
  <c r="AU122" i="5"/>
  <c r="AT122" i="5"/>
  <c r="AS122" i="5"/>
  <c r="AR122" i="5"/>
  <c r="AQ122" i="5"/>
  <c r="AP122" i="5"/>
  <c r="AO122" i="5"/>
  <c r="AN122" i="5"/>
  <c r="AL122" i="5"/>
  <c r="AH122" i="5"/>
  <c r="AE122" i="5"/>
  <c r="AD122" i="5"/>
  <c r="AC122" i="5"/>
  <c r="CH121" i="5"/>
  <c r="CG121" i="5"/>
  <c r="CF121" i="5"/>
  <c r="BZ121" i="5"/>
  <c r="BB121" i="5"/>
  <c r="BA121" i="5"/>
  <c r="AZ121" i="5"/>
  <c r="AY121" i="5"/>
  <c r="AX121" i="5"/>
  <c r="AW121" i="5"/>
  <c r="AV121" i="5"/>
  <c r="AU121" i="5"/>
  <c r="AT121" i="5"/>
  <c r="AS121" i="5"/>
  <c r="AR121" i="5"/>
  <c r="AQ121" i="5"/>
  <c r="AP121" i="5"/>
  <c r="AO121" i="5"/>
  <c r="AN121" i="5"/>
  <c r="AL121" i="5"/>
  <c r="AH121" i="5"/>
  <c r="AE121" i="5"/>
  <c r="AD121" i="5"/>
  <c r="AC121" i="5"/>
  <c r="CH120" i="5"/>
  <c r="CG120" i="5"/>
  <c r="CF120" i="5"/>
  <c r="BY120" i="5"/>
  <c r="BC120" i="5"/>
  <c r="AZ120" i="5"/>
  <c r="AY120" i="5"/>
  <c r="AX120" i="5"/>
  <c r="AW120" i="5"/>
  <c r="AV120" i="5"/>
  <c r="AU120" i="5"/>
  <c r="AT120" i="5"/>
  <c r="AS120" i="5"/>
  <c r="AR120" i="5"/>
  <c r="AQ120" i="5"/>
  <c r="AP120" i="5"/>
  <c r="AO120" i="5"/>
  <c r="AN120" i="5"/>
  <c r="AL120" i="5"/>
  <c r="AH120" i="5"/>
  <c r="AE120" i="5"/>
  <c r="AD120" i="5"/>
  <c r="AC120" i="5"/>
  <c r="CH119" i="5"/>
  <c r="CG119" i="5"/>
  <c r="CF119" i="5"/>
  <c r="BY119" i="5"/>
  <c r="BB119" i="5"/>
  <c r="BA119" i="5"/>
  <c r="AZ119" i="5"/>
  <c r="AY119" i="5"/>
  <c r="AX119" i="5"/>
  <c r="AW119" i="5"/>
  <c r="AV119" i="5"/>
  <c r="AU119" i="5"/>
  <c r="AT119" i="5"/>
  <c r="AS119" i="5"/>
  <c r="AR119" i="5"/>
  <c r="AQ119" i="5"/>
  <c r="AP119" i="5"/>
  <c r="AO119" i="5"/>
  <c r="AN119" i="5"/>
  <c r="AL119" i="5"/>
  <c r="AH119" i="5"/>
  <c r="AE119" i="5"/>
  <c r="AD119" i="5"/>
  <c r="AC119" i="5"/>
  <c r="CH118" i="5"/>
  <c r="CG118" i="5"/>
  <c r="CF118" i="5"/>
  <c r="BC118" i="5"/>
  <c r="AZ118" i="5"/>
  <c r="AY118" i="5"/>
  <c r="AX118" i="5"/>
  <c r="AW118" i="5"/>
  <c r="AV118" i="5"/>
  <c r="AU118" i="5"/>
  <c r="AT118" i="5"/>
  <c r="AS118" i="5"/>
  <c r="AR118" i="5"/>
  <c r="AQ118" i="5"/>
  <c r="AP118" i="5"/>
  <c r="AO118" i="5"/>
  <c r="AN118" i="5"/>
  <c r="AL118" i="5"/>
  <c r="AH118" i="5"/>
  <c r="AE118" i="5"/>
  <c r="AD118" i="5"/>
  <c r="AC118" i="5"/>
  <c r="CH117" i="5"/>
  <c r="CG117" i="5"/>
  <c r="CF117" i="5"/>
  <c r="BB117" i="5"/>
  <c r="BA117" i="5"/>
  <c r="AZ117" i="5"/>
  <c r="AY117" i="5"/>
  <c r="AX117" i="5"/>
  <c r="AW117" i="5"/>
  <c r="AV117" i="5"/>
  <c r="AU117" i="5"/>
  <c r="AT117" i="5"/>
  <c r="AS117" i="5"/>
  <c r="AR117" i="5"/>
  <c r="AQ117" i="5"/>
  <c r="AP117" i="5"/>
  <c r="AO117" i="5"/>
  <c r="AN117" i="5"/>
  <c r="AL117" i="5"/>
  <c r="AH117" i="5"/>
  <c r="AE117" i="5"/>
  <c r="AD117" i="5"/>
  <c r="AC117" i="5"/>
  <c r="CH116" i="5"/>
  <c r="CG116" i="5"/>
  <c r="CF116" i="5"/>
  <c r="BB116" i="5"/>
  <c r="BA116" i="5"/>
  <c r="AZ116" i="5"/>
  <c r="AY116" i="5"/>
  <c r="AX116" i="5"/>
  <c r="AW116" i="5"/>
  <c r="AV116" i="5"/>
  <c r="AU116" i="5"/>
  <c r="AT116" i="5"/>
  <c r="AS116" i="5"/>
  <c r="AR116" i="5"/>
  <c r="AQ116" i="5"/>
  <c r="AP116" i="5"/>
  <c r="AO116" i="5"/>
  <c r="AN116" i="5"/>
  <c r="AL116" i="5"/>
  <c r="AH116" i="5"/>
  <c r="AE116" i="5"/>
  <c r="AD116" i="5"/>
  <c r="AC116" i="5"/>
  <c r="CH115" i="5"/>
  <c r="CG115" i="5"/>
  <c r="CF115" i="5"/>
  <c r="CH114" i="5"/>
  <c r="BY114" i="5"/>
  <c r="BB114" i="5"/>
  <c r="BA114" i="5"/>
  <c r="AZ114" i="5"/>
  <c r="AY114" i="5"/>
  <c r="AX114" i="5"/>
  <c r="AW114" i="5"/>
  <c r="AV114" i="5"/>
  <c r="AU114" i="5"/>
  <c r="AT114" i="5"/>
  <c r="AS114" i="5"/>
  <c r="AR114" i="5"/>
  <c r="AQ114" i="5"/>
  <c r="AP114" i="5"/>
  <c r="AO114" i="5"/>
  <c r="AN114" i="5"/>
  <c r="AL114" i="5"/>
  <c r="AH114" i="5"/>
  <c r="AE114" i="5"/>
  <c r="AD114" i="5"/>
  <c r="AC114" i="5"/>
  <c r="CH113" i="5"/>
  <c r="BY113" i="5"/>
  <c r="BB113" i="5"/>
  <c r="BA113" i="5"/>
  <c r="AZ113" i="5"/>
  <c r="AY113" i="5"/>
  <c r="AX113" i="5"/>
  <c r="AW113" i="5"/>
  <c r="AV113" i="5"/>
  <c r="AU113" i="5"/>
  <c r="AT113" i="5"/>
  <c r="AS113" i="5"/>
  <c r="AR113" i="5"/>
  <c r="AQ113" i="5"/>
  <c r="AP113" i="5"/>
  <c r="AO113" i="5"/>
  <c r="AN113" i="5"/>
  <c r="AL113" i="5"/>
  <c r="AH113" i="5"/>
  <c r="AE113" i="5"/>
  <c r="AD113" i="5"/>
  <c r="AC113" i="5"/>
  <c r="CH112" i="5"/>
  <c r="CG112" i="5"/>
  <c r="CF112" i="5"/>
  <c r="BY112" i="5"/>
  <c r="BB112" i="5"/>
  <c r="BA112" i="5"/>
  <c r="AZ112" i="5"/>
  <c r="AY112" i="5"/>
  <c r="AX112" i="5"/>
  <c r="AW112" i="5"/>
  <c r="AV112" i="5"/>
  <c r="AU112" i="5"/>
  <c r="AT112" i="5"/>
  <c r="AS112" i="5"/>
  <c r="AR112" i="5"/>
  <c r="AQ112" i="5"/>
  <c r="AP112" i="5"/>
  <c r="AO112" i="5"/>
  <c r="AN112" i="5"/>
  <c r="AL112" i="5"/>
  <c r="AH112" i="5"/>
  <c r="AE112" i="5"/>
  <c r="AD112" i="5"/>
  <c r="AC112" i="5"/>
  <c r="CH111" i="5"/>
  <c r="CG111" i="5"/>
  <c r="CF111" i="5"/>
  <c r="BY111" i="5"/>
  <c r="BB111" i="5"/>
  <c r="BA111" i="5"/>
  <c r="AZ111" i="5"/>
  <c r="AY111" i="5"/>
  <c r="AX111" i="5"/>
  <c r="AW111" i="5"/>
  <c r="AV111" i="5"/>
  <c r="AU111" i="5"/>
  <c r="AT111" i="5"/>
  <c r="AS111" i="5"/>
  <c r="AR111" i="5"/>
  <c r="AQ111" i="5"/>
  <c r="AP111" i="5"/>
  <c r="AO111" i="5"/>
  <c r="AN111" i="5"/>
  <c r="AL111" i="5"/>
  <c r="AH111" i="5"/>
  <c r="AE111" i="5"/>
  <c r="AD111" i="5"/>
  <c r="AC111" i="5"/>
  <c r="CH110" i="5"/>
  <c r="BB110" i="5"/>
  <c r="BA110" i="5"/>
  <c r="AZ110" i="5"/>
  <c r="AY110" i="5"/>
  <c r="AX110" i="5"/>
  <c r="AW110" i="5"/>
  <c r="AV110" i="5"/>
  <c r="AU110" i="5"/>
  <c r="AT110" i="5"/>
  <c r="AS110" i="5"/>
  <c r="AR110" i="5"/>
  <c r="AQ110" i="5"/>
  <c r="AP110" i="5"/>
  <c r="AO110" i="5"/>
  <c r="AN110" i="5"/>
  <c r="AL110" i="5"/>
  <c r="AH110" i="5"/>
  <c r="AE110" i="5"/>
  <c r="AD110" i="5"/>
  <c r="AC110" i="5"/>
  <c r="CH109" i="5"/>
  <c r="CG109" i="5"/>
  <c r="CF109" i="5"/>
  <c r="BB109" i="5"/>
  <c r="BA109" i="5"/>
  <c r="AZ109" i="5"/>
  <c r="AY109" i="5"/>
  <c r="AX109" i="5"/>
  <c r="AW109" i="5"/>
  <c r="AV109" i="5"/>
  <c r="AU109" i="5"/>
  <c r="AT109" i="5"/>
  <c r="AS109" i="5"/>
  <c r="AR109" i="5"/>
  <c r="AQ109" i="5"/>
  <c r="AP109" i="5"/>
  <c r="AO109" i="5"/>
  <c r="AN109" i="5"/>
  <c r="AL109" i="5"/>
  <c r="AH109" i="5"/>
  <c r="AE109" i="5"/>
  <c r="AD109" i="5"/>
  <c r="AC109" i="5"/>
  <c r="CH108" i="5"/>
  <c r="CG108" i="5"/>
  <c r="CF108" i="5"/>
  <c r="BB108" i="5"/>
  <c r="BA108" i="5"/>
  <c r="AZ108" i="5"/>
  <c r="AY108" i="5"/>
  <c r="AX108" i="5"/>
  <c r="AW108" i="5"/>
  <c r="AV108" i="5"/>
  <c r="AU108" i="5"/>
  <c r="AT108" i="5"/>
  <c r="AS108" i="5"/>
  <c r="AR108" i="5"/>
  <c r="AQ108" i="5"/>
  <c r="AP108" i="5"/>
  <c r="AO108" i="5"/>
  <c r="AN108" i="5"/>
  <c r="AL108" i="5"/>
  <c r="AH108" i="5"/>
  <c r="AE108" i="5"/>
  <c r="AD108" i="5"/>
  <c r="AC108" i="5"/>
  <c r="CH107" i="5"/>
  <c r="CG107" i="5"/>
  <c r="CF107" i="5"/>
  <c r="BB107" i="5"/>
  <c r="BA107" i="5"/>
  <c r="AZ107" i="5"/>
  <c r="AY107" i="5"/>
  <c r="AX107" i="5"/>
  <c r="AW107" i="5"/>
  <c r="AV107" i="5"/>
  <c r="AU107" i="5"/>
  <c r="AT107" i="5"/>
  <c r="AS107" i="5"/>
  <c r="AR107" i="5"/>
  <c r="AQ107" i="5"/>
  <c r="AP107" i="5"/>
  <c r="AO107" i="5"/>
  <c r="AN107" i="5"/>
  <c r="AL107" i="5"/>
  <c r="AH107" i="5"/>
  <c r="AE107" i="5"/>
  <c r="AD107" i="5"/>
  <c r="AC107" i="5"/>
  <c r="CH106" i="5"/>
  <c r="CG106" i="5"/>
  <c r="CF106" i="5"/>
  <c r="BZ106" i="5"/>
  <c r="BB106" i="5"/>
  <c r="BA106" i="5"/>
  <c r="AZ106" i="5"/>
  <c r="AY106" i="5"/>
  <c r="AX106" i="5"/>
  <c r="AW106" i="5"/>
  <c r="AV106" i="5"/>
  <c r="AU106" i="5"/>
  <c r="AT106" i="5"/>
  <c r="AS106" i="5"/>
  <c r="AR106" i="5"/>
  <c r="AQ106" i="5"/>
  <c r="AP106" i="5"/>
  <c r="AO106" i="5"/>
  <c r="AN106" i="5"/>
  <c r="AL106" i="5"/>
  <c r="AH106" i="5"/>
  <c r="AE106" i="5"/>
  <c r="AD106" i="5"/>
  <c r="AC106" i="5"/>
  <c r="CH105" i="5"/>
  <c r="CG105" i="5"/>
  <c r="CF105" i="5"/>
  <c r="BB105" i="5"/>
  <c r="BA105" i="5"/>
  <c r="AZ105" i="5"/>
  <c r="AY105" i="5"/>
  <c r="AX105" i="5"/>
  <c r="AW105" i="5"/>
  <c r="AV105" i="5"/>
  <c r="AU105" i="5"/>
  <c r="AT105" i="5"/>
  <c r="AS105" i="5"/>
  <c r="AR105" i="5"/>
  <c r="AQ105" i="5"/>
  <c r="AP105" i="5"/>
  <c r="AO105" i="5"/>
  <c r="AN105" i="5"/>
  <c r="AL105" i="5"/>
  <c r="AH105" i="5"/>
  <c r="AE105" i="5"/>
  <c r="AD105" i="5"/>
  <c r="AC105" i="5"/>
  <c r="BC104" i="5"/>
  <c r="AZ104" i="5"/>
  <c r="AY104" i="5"/>
  <c r="AX104" i="5"/>
  <c r="AW104" i="5"/>
  <c r="AV104" i="5"/>
  <c r="AU104" i="5"/>
  <c r="AT104" i="5"/>
  <c r="AS104" i="5"/>
  <c r="AR104" i="5"/>
  <c r="AQ104" i="5"/>
  <c r="AP104" i="5"/>
  <c r="AO104" i="5"/>
  <c r="AN104" i="5"/>
  <c r="AK104" i="5"/>
  <c r="AL104" i="5" s="1"/>
  <c r="AH104" i="5"/>
  <c r="AE104" i="5"/>
  <c r="AD104" i="5"/>
  <c r="AC104" i="5"/>
  <c r="BC103" i="5"/>
  <c r="AZ103" i="5"/>
  <c r="AY103" i="5"/>
  <c r="AX103" i="5"/>
  <c r="AW103" i="5"/>
  <c r="AV103" i="5"/>
  <c r="AU103" i="5"/>
  <c r="AT103" i="5"/>
  <c r="AS103" i="5"/>
  <c r="AR103" i="5"/>
  <c r="AQ103" i="5"/>
  <c r="AP103" i="5"/>
  <c r="AO103" i="5"/>
  <c r="AN103" i="5"/>
  <c r="AL103" i="5"/>
  <c r="AH103" i="5"/>
  <c r="AE103" i="5"/>
  <c r="AD103" i="5"/>
  <c r="AC103" i="5"/>
  <c r="BY102" i="5"/>
  <c r="BC102" i="5"/>
  <c r="AZ102" i="5"/>
  <c r="AY102" i="5"/>
  <c r="AX102" i="5"/>
  <c r="AW102" i="5"/>
  <c r="AV102" i="5"/>
  <c r="AU102" i="5"/>
  <c r="AT102" i="5"/>
  <c r="AS102" i="5"/>
  <c r="AR102" i="5"/>
  <c r="AQ102" i="5"/>
  <c r="AP102" i="5"/>
  <c r="AO102" i="5"/>
  <c r="AN102" i="5"/>
  <c r="AL102" i="5"/>
  <c r="AH102" i="5"/>
  <c r="AE102" i="5"/>
  <c r="AD102" i="5"/>
  <c r="AC102" i="5"/>
  <c r="BY101" i="5"/>
  <c r="BC101" i="5"/>
  <c r="AZ101" i="5"/>
  <c r="AY101" i="5"/>
  <c r="AX101" i="5"/>
  <c r="AW101" i="5"/>
  <c r="AV101" i="5"/>
  <c r="AU101" i="5"/>
  <c r="AT101" i="5"/>
  <c r="AS101" i="5"/>
  <c r="AR101" i="5"/>
  <c r="AQ101" i="5"/>
  <c r="AP101" i="5"/>
  <c r="AO101" i="5"/>
  <c r="AN101" i="5"/>
  <c r="AL101" i="5"/>
  <c r="AH101" i="5"/>
  <c r="AE101" i="5"/>
  <c r="AD101" i="5"/>
  <c r="AC101" i="5"/>
  <c r="BC100" i="5"/>
  <c r="AZ100" i="5"/>
  <c r="AY100" i="5"/>
  <c r="AX100" i="5"/>
  <c r="AW100" i="5"/>
  <c r="AV100" i="5"/>
  <c r="AU100" i="5"/>
  <c r="AT100" i="5"/>
  <c r="AS100" i="5"/>
  <c r="AR100" i="5"/>
  <c r="AQ100" i="5"/>
  <c r="AP100" i="5"/>
  <c r="AO100" i="5"/>
  <c r="AN100" i="5"/>
  <c r="AL100" i="5"/>
  <c r="AH100" i="5"/>
  <c r="AE100" i="5"/>
  <c r="AD100" i="5"/>
  <c r="AC100" i="5"/>
  <c r="BC99" i="5"/>
  <c r="AZ99" i="5"/>
  <c r="AY99" i="5"/>
  <c r="AX99" i="5"/>
  <c r="AW99" i="5"/>
  <c r="AV99" i="5"/>
  <c r="AU99" i="5"/>
  <c r="AT99" i="5"/>
  <c r="AS99" i="5"/>
  <c r="AR99" i="5"/>
  <c r="AQ99" i="5"/>
  <c r="AP99" i="5"/>
  <c r="AO99" i="5"/>
  <c r="AN99" i="5"/>
  <c r="AL99" i="5"/>
  <c r="AH99" i="5"/>
  <c r="AE99" i="5"/>
  <c r="AD99" i="5"/>
  <c r="AC99" i="5"/>
  <c r="BC98" i="5"/>
  <c r="AZ98" i="5"/>
  <c r="AY98" i="5"/>
  <c r="AX98" i="5"/>
  <c r="AW98" i="5"/>
  <c r="AV98" i="5"/>
  <c r="AU98" i="5"/>
  <c r="AT98" i="5"/>
  <c r="AS98" i="5"/>
  <c r="AR98" i="5"/>
  <c r="AQ98" i="5"/>
  <c r="AP98" i="5"/>
  <c r="AO98" i="5"/>
  <c r="AN98" i="5"/>
  <c r="AL98" i="5"/>
  <c r="AH98" i="5"/>
  <c r="AE98" i="5"/>
  <c r="AD98" i="5"/>
  <c r="AC98" i="5"/>
  <c r="BC97" i="5"/>
  <c r="AZ97" i="5"/>
  <c r="AY97" i="5"/>
  <c r="AX97" i="5"/>
  <c r="AW97" i="5"/>
  <c r="AV97" i="5"/>
  <c r="AU97" i="5"/>
  <c r="AT97" i="5"/>
  <c r="AS97" i="5"/>
  <c r="AR97" i="5"/>
  <c r="AQ97" i="5"/>
  <c r="AP97" i="5"/>
  <c r="AO97" i="5"/>
  <c r="AN97" i="5"/>
  <c r="AL97" i="5"/>
  <c r="AH97" i="5"/>
  <c r="AE97" i="5"/>
  <c r="AD97" i="5"/>
  <c r="AC97" i="5"/>
  <c r="BZ96" i="5"/>
  <c r="BC96" i="5"/>
  <c r="AZ96" i="5"/>
  <c r="AY96" i="5"/>
  <c r="AX96" i="5"/>
  <c r="AW96" i="5"/>
  <c r="AV96" i="5"/>
  <c r="AU96" i="5"/>
  <c r="AT96" i="5"/>
  <c r="AS96" i="5"/>
  <c r="AR96" i="5"/>
  <c r="AQ96" i="5"/>
  <c r="AP96" i="5"/>
  <c r="AO96" i="5"/>
  <c r="AN96" i="5"/>
  <c r="AL96" i="5"/>
  <c r="AH96" i="5"/>
  <c r="AE96" i="5"/>
  <c r="AD96" i="5"/>
  <c r="AC96" i="5"/>
  <c r="BC95" i="5"/>
  <c r="AZ95" i="5"/>
  <c r="AY95" i="5"/>
  <c r="AX95" i="5"/>
  <c r="AW95" i="5"/>
  <c r="AV95" i="5"/>
  <c r="AU95" i="5"/>
  <c r="AT95" i="5"/>
  <c r="AS95" i="5"/>
  <c r="AR95" i="5"/>
  <c r="AQ95" i="5"/>
  <c r="AP95" i="5"/>
  <c r="AO95" i="5"/>
  <c r="AN95" i="5"/>
  <c r="AL95" i="5"/>
  <c r="AH95" i="5"/>
  <c r="AE95" i="5"/>
  <c r="AD95" i="5"/>
  <c r="AC95" i="5"/>
  <c r="CH94" i="5"/>
  <c r="CG94" i="5"/>
  <c r="CF94" i="5"/>
  <c r="BB93" i="5"/>
  <c r="BA93" i="5"/>
  <c r="AZ93" i="5"/>
  <c r="AY93" i="5"/>
  <c r="AX93" i="5"/>
  <c r="AW93" i="5"/>
  <c r="AV93" i="5"/>
  <c r="AU93" i="5"/>
  <c r="AT93" i="5"/>
  <c r="AS93" i="5"/>
  <c r="AR93" i="5"/>
  <c r="AQ93" i="5"/>
  <c r="AP93" i="5"/>
  <c r="AO93" i="5"/>
  <c r="AN93" i="5"/>
  <c r="AL93" i="5"/>
  <c r="AH93" i="5"/>
  <c r="AE93" i="5"/>
  <c r="AD93" i="5"/>
  <c r="AC93" i="5"/>
  <c r="BB92" i="5"/>
  <c r="BA92" i="5"/>
  <c r="AZ92" i="5"/>
  <c r="AY92" i="5"/>
  <c r="AX92" i="5"/>
  <c r="AW92" i="5"/>
  <c r="AV92" i="5"/>
  <c r="AU92" i="5"/>
  <c r="AT92" i="5"/>
  <c r="AS92" i="5"/>
  <c r="AR92" i="5"/>
  <c r="AQ92" i="5"/>
  <c r="AP92" i="5"/>
  <c r="AO92" i="5"/>
  <c r="AN92" i="5"/>
  <c r="AL92" i="5"/>
  <c r="AH92" i="5"/>
  <c r="AE92" i="5"/>
  <c r="AD92" i="5"/>
  <c r="AC92" i="5"/>
  <c r="BB91" i="5"/>
  <c r="BA91" i="5"/>
  <c r="AZ91" i="5"/>
  <c r="AY91" i="5"/>
  <c r="AX91" i="5"/>
  <c r="AW91" i="5"/>
  <c r="AV91" i="5"/>
  <c r="AU91" i="5"/>
  <c r="AT91" i="5"/>
  <c r="AS91" i="5"/>
  <c r="AR91" i="5"/>
  <c r="AQ91" i="5"/>
  <c r="AP91" i="5"/>
  <c r="AO91" i="5"/>
  <c r="AN91" i="5"/>
  <c r="AL91" i="5"/>
  <c r="AH91" i="5"/>
  <c r="AE91" i="5"/>
  <c r="AD91" i="5"/>
  <c r="AC91" i="5"/>
  <c r="BB90" i="5"/>
  <c r="BA90" i="5"/>
  <c r="AZ90" i="5"/>
  <c r="AY90" i="5"/>
  <c r="AX90" i="5"/>
  <c r="AW90" i="5"/>
  <c r="AV90" i="5"/>
  <c r="AU90" i="5"/>
  <c r="AT90" i="5"/>
  <c r="AS90" i="5"/>
  <c r="AR90" i="5"/>
  <c r="AQ90" i="5"/>
  <c r="AP90" i="5"/>
  <c r="AO90" i="5"/>
  <c r="AN90" i="5"/>
  <c r="AL90" i="5"/>
  <c r="AH90" i="5"/>
  <c r="AE90" i="5"/>
  <c r="AD90" i="5"/>
  <c r="AC90" i="5"/>
  <c r="BB89" i="5"/>
  <c r="BA89" i="5"/>
  <c r="AZ89" i="5"/>
  <c r="AY89" i="5"/>
  <c r="AX89" i="5"/>
  <c r="AW89" i="5"/>
  <c r="AV89" i="5"/>
  <c r="AU89" i="5"/>
  <c r="AT89" i="5"/>
  <c r="AS89" i="5"/>
  <c r="AR89" i="5"/>
  <c r="AQ89" i="5"/>
  <c r="AP89" i="5"/>
  <c r="AO89" i="5"/>
  <c r="AN89" i="5"/>
  <c r="AL89" i="5"/>
  <c r="AH89" i="5"/>
  <c r="AE89" i="5"/>
  <c r="AD89" i="5"/>
  <c r="AC89" i="5"/>
  <c r="BB88" i="5"/>
  <c r="BA88" i="5"/>
  <c r="AZ88" i="5"/>
  <c r="AY88" i="5"/>
  <c r="AX88" i="5"/>
  <c r="AW88" i="5"/>
  <c r="AV88" i="5"/>
  <c r="AU88" i="5"/>
  <c r="AT88" i="5"/>
  <c r="AS88" i="5"/>
  <c r="AR88" i="5"/>
  <c r="AQ88" i="5"/>
  <c r="AP88" i="5"/>
  <c r="AO88" i="5"/>
  <c r="AN88" i="5"/>
  <c r="AL88" i="5"/>
  <c r="AH88" i="5"/>
  <c r="AE88" i="5"/>
  <c r="AD88" i="5"/>
  <c r="AC88" i="5"/>
  <c r="BB87" i="5"/>
  <c r="BA87" i="5"/>
  <c r="AZ87" i="5"/>
  <c r="AY87" i="5"/>
  <c r="AX87" i="5"/>
  <c r="AW87" i="5"/>
  <c r="AV87" i="5"/>
  <c r="AU87" i="5"/>
  <c r="AT87" i="5"/>
  <c r="AS87" i="5"/>
  <c r="AR87" i="5"/>
  <c r="AQ87" i="5"/>
  <c r="AP87" i="5"/>
  <c r="AO87" i="5"/>
  <c r="AN87" i="5"/>
  <c r="AL87" i="5"/>
  <c r="AH87" i="5"/>
  <c r="AE87" i="5"/>
  <c r="AD87" i="5"/>
  <c r="AC87" i="5"/>
  <c r="BB86" i="5"/>
  <c r="BA86" i="5"/>
  <c r="AZ86" i="5"/>
  <c r="AY86" i="5"/>
  <c r="AX86" i="5"/>
  <c r="AW86" i="5"/>
  <c r="AV86" i="5"/>
  <c r="AU86" i="5"/>
  <c r="AT86" i="5"/>
  <c r="AS86" i="5"/>
  <c r="AR86" i="5"/>
  <c r="AQ86" i="5"/>
  <c r="AP86" i="5"/>
  <c r="AO86" i="5"/>
  <c r="AN86" i="5"/>
  <c r="AL86" i="5"/>
  <c r="AH86" i="5"/>
  <c r="AE86" i="5"/>
  <c r="AD86" i="5"/>
  <c r="AC86" i="5"/>
  <c r="BB85" i="5"/>
  <c r="BA85" i="5"/>
  <c r="AZ85" i="5"/>
  <c r="AY85" i="5"/>
  <c r="AX85" i="5"/>
  <c r="AW85" i="5"/>
  <c r="AV85" i="5"/>
  <c r="AU85" i="5"/>
  <c r="AT85" i="5"/>
  <c r="AS85" i="5"/>
  <c r="AR85" i="5"/>
  <c r="AQ85" i="5"/>
  <c r="AP85" i="5"/>
  <c r="AO85" i="5"/>
  <c r="AN85" i="5"/>
  <c r="AL85" i="5"/>
  <c r="AH85" i="5"/>
  <c r="AE85" i="5"/>
  <c r="AD85" i="5"/>
  <c r="AC85" i="5"/>
  <c r="CH84" i="5"/>
  <c r="BZ84" i="5"/>
  <c r="BB84" i="5"/>
  <c r="BA84" i="5"/>
  <c r="AZ84" i="5"/>
  <c r="AY84" i="5"/>
  <c r="AX84" i="5"/>
  <c r="AW84" i="5"/>
  <c r="AV84" i="5"/>
  <c r="AU84" i="5"/>
  <c r="AT84" i="5"/>
  <c r="AS84" i="5"/>
  <c r="AR84" i="5"/>
  <c r="AQ84" i="5"/>
  <c r="AP84" i="5"/>
  <c r="AO84" i="5"/>
  <c r="AN84" i="5"/>
  <c r="AL84" i="5"/>
  <c r="AH84" i="5"/>
  <c r="AE84" i="5"/>
  <c r="AD84" i="5"/>
  <c r="AC84" i="5"/>
  <c r="CH83" i="5"/>
  <c r="BZ83" i="5"/>
  <c r="BB83" i="5"/>
  <c r="BA83" i="5"/>
  <c r="AZ83" i="5"/>
  <c r="AY83" i="5"/>
  <c r="AX83" i="5"/>
  <c r="AW83" i="5"/>
  <c r="AV83" i="5"/>
  <c r="AU83" i="5"/>
  <c r="AT83" i="5"/>
  <c r="AS83" i="5"/>
  <c r="AR83" i="5"/>
  <c r="AQ83" i="5"/>
  <c r="AP83" i="5"/>
  <c r="AO83" i="5"/>
  <c r="AN83" i="5"/>
  <c r="AL83" i="5"/>
  <c r="AH83" i="5"/>
  <c r="AE83" i="5"/>
  <c r="AD83" i="5"/>
  <c r="AC83" i="5"/>
  <c r="CH82" i="5"/>
  <c r="BZ82" i="5"/>
  <c r="BB82" i="5"/>
  <c r="BA82" i="5"/>
  <c r="AZ82" i="5"/>
  <c r="AY82" i="5"/>
  <c r="AX82" i="5"/>
  <c r="AW82" i="5"/>
  <c r="AV82" i="5"/>
  <c r="AU82" i="5"/>
  <c r="AT82" i="5"/>
  <c r="AS82" i="5"/>
  <c r="AR82" i="5"/>
  <c r="AQ82" i="5"/>
  <c r="AP82" i="5"/>
  <c r="AO82" i="5"/>
  <c r="AN82" i="5"/>
  <c r="AL82" i="5"/>
  <c r="AH82" i="5"/>
  <c r="AE82" i="5"/>
  <c r="AD82" i="5"/>
  <c r="AC82" i="5"/>
  <c r="CH81" i="5"/>
  <c r="BZ81" i="5"/>
  <c r="BB81" i="5"/>
  <c r="BA81" i="5"/>
  <c r="AZ81" i="5"/>
  <c r="AY81" i="5"/>
  <c r="AX81" i="5"/>
  <c r="AW81" i="5"/>
  <c r="AV81" i="5"/>
  <c r="AU81" i="5"/>
  <c r="AT81" i="5"/>
  <c r="AS81" i="5"/>
  <c r="AR81" i="5"/>
  <c r="AQ81" i="5"/>
  <c r="AP81" i="5"/>
  <c r="AO81" i="5"/>
  <c r="AN81" i="5"/>
  <c r="AL81" i="5"/>
  <c r="AH81" i="5"/>
  <c r="AE81" i="5"/>
  <c r="AD81" i="5"/>
  <c r="AC81" i="5"/>
  <c r="CH80" i="5"/>
  <c r="BZ80" i="5"/>
  <c r="BB80" i="5"/>
  <c r="BA80" i="5"/>
  <c r="AZ80" i="5"/>
  <c r="AY80" i="5"/>
  <c r="AX80" i="5"/>
  <c r="AW80" i="5"/>
  <c r="AV80" i="5"/>
  <c r="AU80" i="5"/>
  <c r="AT80" i="5"/>
  <c r="AS80" i="5"/>
  <c r="AR80" i="5"/>
  <c r="AQ80" i="5"/>
  <c r="AP80" i="5"/>
  <c r="AO80" i="5"/>
  <c r="AN80" i="5"/>
  <c r="AL80" i="5"/>
  <c r="AH80" i="5"/>
  <c r="AE80" i="5"/>
  <c r="AD80" i="5"/>
  <c r="AC80" i="5"/>
  <c r="CH79" i="5"/>
  <c r="BZ79" i="5"/>
  <c r="BB79" i="5"/>
  <c r="BA79" i="5"/>
  <c r="AZ79" i="5"/>
  <c r="AY79" i="5"/>
  <c r="AX79" i="5"/>
  <c r="AW79" i="5"/>
  <c r="AV79" i="5"/>
  <c r="AU79" i="5"/>
  <c r="AT79" i="5"/>
  <c r="AS79" i="5"/>
  <c r="AR79" i="5"/>
  <c r="AQ79" i="5"/>
  <c r="AP79" i="5"/>
  <c r="AO79" i="5"/>
  <c r="AN79" i="5"/>
  <c r="AL79" i="5"/>
  <c r="AH79" i="5"/>
  <c r="AE79" i="5"/>
  <c r="AD79" i="5"/>
  <c r="AC79" i="5"/>
  <c r="CH78" i="5"/>
  <c r="BZ78" i="5"/>
  <c r="BB78" i="5"/>
  <c r="BA78" i="5"/>
  <c r="AZ78" i="5"/>
  <c r="AY78" i="5"/>
  <c r="AX78" i="5"/>
  <c r="AW78" i="5"/>
  <c r="AV78" i="5"/>
  <c r="AU78" i="5"/>
  <c r="AT78" i="5"/>
  <c r="AS78" i="5"/>
  <c r="AR78" i="5"/>
  <c r="AQ78" i="5"/>
  <c r="AP78" i="5"/>
  <c r="AO78" i="5"/>
  <c r="AN78" i="5"/>
  <c r="AL78" i="5"/>
  <c r="AH78" i="5"/>
  <c r="AE78" i="5"/>
  <c r="AD78" i="5"/>
  <c r="AC78" i="5"/>
  <c r="CH77" i="5"/>
  <c r="BZ77" i="5"/>
  <c r="BB77" i="5"/>
  <c r="BA77" i="5"/>
  <c r="AZ77" i="5"/>
  <c r="AY77" i="5"/>
  <c r="AX77" i="5"/>
  <c r="AW77" i="5"/>
  <c r="AV77" i="5"/>
  <c r="AU77" i="5"/>
  <c r="AT77" i="5"/>
  <c r="AS77" i="5"/>
  <c r="AR77" i="5"/>
  <c r="AQ77" i="5"/>
  <c r="AP77" i="5"/>
  <c r="AO77" i="5"/>
  <c r="AN77" i="5"/>
  <c r="AL77" i="5"/>
  <c r="AH77" i="5"/>
  <c r="AE77" i="5"/>
  <c r="AD77" i="5"/>
  <c r="AC77" i="5"/>
  <c r="CH76" i="5"/>
  <c r="BZ76" i="5"/>
  <c r="BB76" i="5"/>
  <c r="BA76" i="5"/>
  <c r="AZ76" i="5"/>
  <c r="AY76" i="5"/>
  <c r="AX76" i="5"/>
  <c r="AW76" i="5"/>
  <c r="AV76" i="5"/>
  <c r="AU76" i="5"/>
  <c r="AT76" i="5"/>
  <c r="AS76" i="5"/>
  <c r="AR76" i="5"/>
  <c r="AQ76" i="5"/>
  <c r="AP76" i="5"/>
  <c r="AO76" i="5"/>
  <c r="AN76" i="5"/>
  <c r="AL76" i="5"/>
  <c r="AH76" i="5"/>
  <c r="AE76" i="5"/>
  <c r="AD76" i="5"/>
  <c r="AC76" i="5"/>
  <c r="CH75" i="5"/>
  <c r="CG75" i="5"/>
  <c r="CF75" i="5"/>
  <c r="BZ75" i="5"/>
  <c r="BB75" i="5"/>
  <c r="BA75" i="5"/>
  <c r="AZ75" i="5"/>
  <c r="AY75" i="5"/>
  <c r="AX75" i="5"/>
  <c r="AW75" i="5"/>
  <c r="AV75" i="5"/>
  <c r="AU75" i="5"/>
  <c r="AT75" i="5"/>
  <c r="AS75" i="5"/>
  <c r="AR75" i="5"/>
  <c r="AQ75" i="5"/>
  <c r="AP75" i="5"/>
  <c r="AO75" i="5"/>
  <c r="AN75" i="5"/>
  <c r="AL75" i="5"/>
  <c r="AH75" i="5"/>
  <c r="AE75" i="5"/>
  <c r="AD75" i="5"/>
  <c r="AC75" i="5"/>
  <c r="CH74" i="5"/>
  <c r="CG74" i="5"/>
  <c r="CF74" i="5"/>
  <c r="BZ74" i="5"/>
  <c r="BB74" i="5"/>
  <c r="BA74" i="5"/>
  <c r="AZ74" i="5"/>
  <c r="AY74" i="5"/>
  <c r="AX74" i="5"/>
  <c r="AW74" i="5"/>
  <c r="AV74" i="5"/>
  <c r="AU74" i="5"/>
  <c r="AT74" i="5"/>
  <c r="AS74" i="5"/>
  <c r="AR74" i="5"/>
  <c r="AQ74" i="5"/>
  <c r="AP74" i="5"/>
  <c r="AO74" i="5"/>
  <c r="AN74" i="5"/>
  <c r="AL74" i="5"/>
  <c r="AH74" i="5"/>
  <c r="AE74" i="5"/>
  <c r="AD74" i="5"/>
  <c r="AC74" i="5"/>
  <c r="CH73" i="5"/>
  <c r="CG73" i="5"/>
  <c r="CF73" i="5"/>
  <c r="BZ73" i="5"/>
  <c r="BB73" i="5"/>
  <c r="BA73" i="5"/>
  <c r="AZ73" i="5"/>
  <c r="AY73" i="5"/>
  <c r="AX73" i="5"/>
  <c r="AW73" i="5"/>
  <c r="AV73" i="5"/>
  <c r="AU73" i="5"/>
  <c r="AT73" i="5"/>
  <c r="AS73" i="5"/>
  <c r="AR73" i="5"/>
  <c r="AQ73" i="5"/>
  <c r="AP73" i="5"/>
  <c r="AO73" i="5"/>
  <c r="AN73" i="5"/>
  <c r="AL73" i="5"/>
  <c r="AH73" i="5"/>
  <c r="AE73" i="5"/>
  <c r="AD73" i="5"/>
  <c r="AC73" i="5"/>
  <c r="CH72" i="5"/>
  <c r="CG72" i="5"/>
  <c r="CF72" i="5"/>
  <c r="BZ72" i="5"/>
  <c r="BB72" i="5"/>
  <c r="BA72" i="5"/>
  <c r="AZ72" i="5"/>
  <c r="AY72" i="5"/>
  <c r="AX72" i="5"/>
  <c r="AW72" i="5"/>
  <c r="AV72" i="5"/>
  <c r="AU72" i="5"/>
  <c r="AT72" i="5"/>
  <c r="AS72" i="5"/>
  <c r="AR72" i="5"/>
  <c r="AQ72" i="5"/>
  <c r="AP72" i="5"/>
  <c r="AO72" i="5"/>
  <c r="AN72" i="5"/>
  <c r="AL72" i="5"/>
  <c r="AH72" i="5"/>
  <c r="AE72" i="5"/>
  <c r="AD72" i="5"/>
  <c r="AC72" i="5"/>
  <c r="CH71" i="5"/>
  <c r="CG71" i="5"/>
  <c r="CF71" i="5"/>
  <c r="BZ71" i="5"/>
  <c r="BB71" i="5"/>
  <c r="BA71" i="5"/>
  <c r="AZ71" i="5"/>
  <c r="AY71" i="5"/>
  <c r="AX71" i="5"/>
  <c r="AW71" i="5"/>
  <c r="AV71" i="5"/>
  <c r="AU71" i="5"/>
  <c r="AT71" i="5"/>
  <c r="AS71" i="5"/>
  <c r="AR71" i="5"/>
  <c r="AQ71" i="5"/>
  <c r="AP71" i="5"/>
  <c r="AO71" i="5"/>
  <c r="AN71" i="5"/>
  <c r="AL71" i="5"/>
  <c r="AH71" i="5"/>
  <c r="AE71" i="5"/>
  <c r="AD71" i="5"/>
  <c r="AC71" i="5"/>
  <c r="CH70" i="5"/>
  <c r="CG70" i="5"/>
  <c r="CF70" i="5"/>
  <c r="BZ70" i="5"/>
  <c r="BB70" i="5"/>
  <c r="BA70" i="5"/>
  <c r="AZ70" i="5"/>
  <c r="AY70" i="5"/>
  <c r="AX70" i="5"/>
  <c r="AW70" i="5"/>
  <c r="AV70" i="5"/>
  <c r="AU70" i="5"/>
  <c r="AT70" i="5"/>
  <c r="AS70" i="5"/>
  <c r="AR70" i="5"/>
  <c r="AQ70" i="5"/>
  <c r="AP70" i="5"/>
  <c r="AO70" i="5"/>
  <c r="AN70" i="5"/>
  <c r="AL70" i="5"/>
  <c r="AH70" i="5"/>
  <c r="AE70" i="5"/>
  <c r="AD70" i="5"/>
  <c r="AC70" i="5"/>
  <c r="CH69" i="5"/>
  <c r="CG69" i="5"/>
  <c r="CF69" i="5"/>
  <c r="BZ69" i="5"/>
  <c r="BB69" i="5"/>
  <c r="BA69" i="5"/>
  <c r="AZ69" i="5"/>
  <c r="AY69" i="5"/>
  <c r="AX69" i="5"/>
  <c r="AW69" i="5"/>
  <c r="AV69" i="5"/>
  <c r="AU69" i="5"/>
  <c r="AT69" i="5"/>
  <c r="AS69" i="5"/>
  <c r="AR69" i="5"/>
  <c r="AQ69" i="5"/>
  <c r="AP69" i="5"/>
  <c r="AO69" i="5"/>
  <c r="AN69" i="5"/>
  <c r="AL69" i="5"/>
  <c r="AH69" i="5"/>
  <c r="AE69" i="5"/>
  <c r="AD69" i="5"/>
  <c r="AC69" i="5"/>
  <c r="CH68" i="5"/>
  <c r="CG68" i="5"/>
  <c r="CF68" i="5"/>
  <c r="BZ68" i="5"/>
  <c r="BB68" i="5"/>
  <c r="BA68" i="5"/>
  <c r="AZ68" i="5"/>
  <c r="AY68" i="5"/>
  <c r="AX68" i="5"/>
  <c r="AW68" i="5"/>
  <c r="AV68" i="5"/>
  <c r="AU68" i="5"/>
  <c r="AT68" i="5"/>
  <c r="AS68" i="5"/>
  <c r="AR68" i="5"/>
  <c r="AQ68" i="5"/>
  <c r="AP68" i="5"/>
  <c r="AO68" i="5"/>
  <c r="AN68" i="5"/>
  <c r="AL68" i="5"/>
  <c r="AH68" i="5"/>
  <c r="AE68" i="5"/>
  <c r="AD68" i="5"/>
  <c r="AC68" i="5"/>
  <c r="CH67" i="5"/>
  <c r="CG67" i="5"/>
  <c r="CF67" i="5"/>
  <c r="BZ67" i="5"/>
  <c r="BB67" i="5"/>
  <c r="BA67" i="5"/>
  <c r="AZ67" i="5"/>
  <c r="AY67" i="5"/>
  <c r="AX67" i="5"/>
  <c r="AW67" i="5"/>
  <c r="AV67" i="5"/>
  <c r="AU67" i="5"/>
  <c r="AT67" i="5"/>
  <c r="AS67" i="5"/>
  <c r="AR67" i="5"/>
  <c r="AQ67" i="5"/>
  <c r="AP67" i="5"/>
  <c r="AO67" i="5"/>
  <c r="AN67" i="5"/>
  <c r="AL67" i="5"/>
  <c r="AH67" i="5"/>
  <c r="AE67" i="5"/>
  <c r="AD67" i="5"/>
  <c r="AC67" i="5"/>
  <c r="CH66" i="5"/>
  <c r="CG66" i="5"/>
  <c r="CF66" i="5"/>
  <c r="BZ66" i="5"/>
  <c r="BB66" i="5"/>
  <c r="BA66" i="5"/>
  <c r="AZ66" i="5"/>
  <c r="AY66" i="5"/>
  <c r="AX66" i="5"/>
  <c r="AW66" i="5"/>
  <c r="AV66" i="5"/>
  <c r="AU66" i="5"/>
  <c r="AT66" i="5"/>
  <c r="AS66" i="5"/>
  <c r="AR66" i="5"/>
  <c r="AQ66" i="5"/>
  <c r="AP66" i="5"/>
  <c r="AO66" i="5"/>
  <c r="AN66" i="5"/>
  <c r="AL66" i="5"/>
  <c r="AH66" i="5"/>
  <c r="AE66" i="5"/>
  <c r="AD66" i="5"/>
  <c r="AC66" i="5"/>
  <c r="CH65" i="5"/>
  <c r="CG65" i="5"/>
  <c r="CF65" i="5"/>
  <c r="BZ65" i="5"/>
  <c r="BB65" i="5"/>
  <c r="BA65" i="5"/>
  <c r="AZ65" i="5"/>
  <c r="AY65" i="5"/>
  <c r="AX65" i="5"/>
  <c r="AW65" i="5"/>
  <c r="AV65" i="5"/>
  <c r="AU65" i="5"/>
  <c r="AT65" i="5"/>
  <c r="AS65" i="5"/>
  <c r="AR65" i="5"/>
  <c r="AQ65" i="5"/>
  <c r="AP65" i="5"/>
  <c r="AO65" i="5"/>
  <c r="AN65" i="5"/>
  <c r="AL65" i="5"/>
  <c r="AH65" i="5"/>
  <c r="AE65" i="5"/>
  <c r="AD65" i="5"/>
  <c r="AC65" i="5"/>
  <c r="CH64" i="5"/>
  <c r="CG64" i="5"/>
  <c r="CF64" i="5"/>
  <c r="BZ64" i="5"/>
  <c r="BB64" i="5"/>
  <c r="BA64" i="5"/>
  <c r="AZ64" i="5"/>
  <c r="AY64" i="5"/>
  <c r="AX64" i="5"/>
  <c r="AW64" i="5"/>
  <c r="AV64" i="5"/>
  <c r="AU64" i="5"/>
  <c r="AT64" i="5"/>
  <c r="AS64" i="5"/>
  <c r="AR64" i="5"/>
  <c r="AQ64" i="5"/>
  <c r="AP64" i="5"/>
  <c r="AO64" i="5"/>
  <c r="AN64" i="5"/>
  <c r="AL64" i="5"/>
  <c r="AH64" i="5"/>
  <c r="AE64" i="5"/>
  <c r="AD64" i="5"/>
  <c r="AC64" i="5"/>
  <c r="CH63" i="5"/>
  <c r="CG63" i="5"/>
  <c r="CF63" i="5"/>
  <c r="BZ63" i="5"/>
  <c r="BB63" i="5"/>
  <c r="BA63" i="5"/>
  <c r="AZ63" i="5"/>
  <c r="AY63" i="5"/>
  <c r="AX63" i="5"/>
  <c r="AW63" i="5"/>
  <c r="AV63" i="5"/>
  <c r="AU63" i="5"/>
  <c r="AT63" i="5"/>
  <c r="AS63" i="5"/>
  <c r="AR63" i="5"/>
  <c r="AQ63" i="5"/>
  <c r="AP63" i="5"/>
  <c r="AO63" i="5"/>
  <c r="AN63" i="5"/>
  <c r="AK63" i="5"/>
  <c r="AL63" i="5" s="1"/>
  <c r="AH63" i="5"/>
  <c r="AE63" i="5"/>
  <c r="AD63" i="5"/>
  <c r="AC63" i="5"/>
  <c r="CG62" i="5"/>
  <c r="CF62" i="5"/>
  <c r="BZ62" i="5"/>
  <c r="BB62" i="5"/>
  <c r="BA62" i="5"/>
  <c r="AZ62" i="5"/>
  <c r="AY62" i="5"/>
  <c r="AX62" i="5"/>
  <c r="AW62" i="5"/>
  <c r="AV62" i="5"/>
  <c r="AU62" i="5"/>
  <c r="AT62" i="5"/>
  <c r="AS62" i="5"/>
  <c r="AR62" i="5"/>
  <c r="AQ62" i="5"/>
  <c r="AP62" i="5"/>
  <c r="AO62" i="5"/>
  <c r="AN62" i="5"/>
  <c r="AK62" i="5"/>
  <c r="AL62" i="5" s="1"/>
  <c r="AH62" i="5"/>
  <c r="AE62" i="5"/>
  <c r="AD62" i="5"/>
  <c r="AC62" i="5"/>
  <c r="CH61" i="5"/>
  <c r="CG61" i="5"/>
  <c r="CF61" i="5"/>
  <c r="BZ61" i="5"/>
  <c r="BB61" i="5"/>
  <c r="BA61" i="5"/>
  <c r="AZ61" i="5"/>
  <c r="AY61" i="5"/>
  <c r="AX61" i="5"/>
  <c r="AW61" i="5"/>
  <c r="AV61" i="5"/>
  <c r="AU61" i="5"/>
  <c r="AT61" i="5"/>
  <c r="AS61" i="5"/>
  <c r="AR61" i="5"/>
  <c r="AQ61" i="5"/>
  <c r="AP61" i="5"/>
  <c r="AO61" i="5"/>
  <c r="AN61" i="5"/>
  <c r="AL61" i="5"/>
  <c r="AH61" i="5"/>
  <c r="AE61" i="5"/>
  <c r="AD61" i="5"/>
  <c r="AC61" i="5"/>
  <c r="CH60" i="5"/>
  <c r="CG60" i="5"/>
  <c r="CF60" i="5"/>
  <c r="BZ60" i="5"/>
  <c r="BB60" i="5"/>
  <c r="BA60" i="5"/>
  <c r="AZ60" i="5"/>
  <c r="AY60" i="5"/>
  <c r="AX60" i="5"/>
  <c r="AW60" i="5"/>
  <c r="AV60" i="5"/>
  <c r="AU60" i="5"/>
  <c r="AT60" i="5"/>
  <c r="AS60" i="5"/>
  <c r="AR60" i="5"/>
  <c r="AQ60" i="5"/>
  <c r="AP60" i="5"/>
  <c r="AO60" i="5"/>
  <c r="AN60" i="5"/>
  <c r="AL60" i="5"/>
  <c r="AH60" i="5"/>
  <c r="AE60" i="5"/>
  <c r="AD60" i="5"/>
  <c r="AC60" i="5"/>
  <c r="CH59" i="5"/>
  <c r="CG59" i="5"/>
  <c r="CF59" i="5"/>
  <c r="BZ59" i="5"/>
  <c r="BB59" i="5"/>
  <c r="BA59" i="5"/>
  <c r="AZ59" i="5"/>
  <c r="AY59" i="5"/>
  <c r="AX59" i="5"/>
  <c r="AW59" i="5"/>
  <c r="AV59" i="5"/>
  <c r="AU59" i="5"/>
  <c r="AT59" i="5"/>
  <c r="AS59" i="5"/>
  <c r="AR59" i="5"/>
  <c r="AQ59" i="5"/>
  <c r="AP59" i="5"/>
  <c r="AO59" i="5"/>
  <c r="AN59" i="5"/>
  <c r="AL59" i="5"/>
  <c r="AH59" i="5"/>
  <c r="AE59" i="5"/>
  <c r="AD59" i="5"/>
  <c r="AC59" i="5"/>
  <c r="CH57" i="5"/>
  <c r="CG57" i="5"/>
  <c r="CF57" i="5"/>
  <c r="BY57" i="5"/>
  <c r="BB57" i="5"/>
  <c r="BA57" i="5"/>
  <c r="AZ57" i="5"/>
  <c r="AY57" i="5"/>
  <c r="AX57" i="5"/>
  <c r="AW57" i="5"/>
  <c r="AV57" i="5"/>
  <c r="AU57" i="5"/>
  <c r="AT57" i="5"/>
  <c r="AS57" i="5"/>
  <c r="AR57" i="5"/>
  <c r="AQ57" i="5"/>
  <c r="AP57" i="5"/>
  <c r="AO57" i="5"/>
  <c r="AN57" i="5"/>
  <c r="AL57" i="5"/>
  <c r="AH57" i="5"/>
  <c r="AE57" i="5"/>
  <c r="AD57" i="5"/>
  <c r="AC57" i="5"/>
  <c r="CH56" i="5"/>
  <c r="CG56" i="5"/>
  <c r="CF56" i="5"/>
  <c r="BY56" i="5"/>
  <c r="BB56" i="5"/>
  <c r="BA56" i="5"/>
  <c r="AZ56" i="5"/>
  <c r="AY56" i="5"/>
  <c r="AX56" i="5"/>
  <c r="AW56" i="5"/>
  <c r="AV56" i="5"/>
  <c r="AU56" i="5"/>
  <c r="AT56" i="5"/>
  <c r="AS56" i="5"/>
  <c r="AR56" i="5"/>
  <c r="AQ56" i="5"/>
  <c r="AP56" i="5"/>
  <c r="AO56" i="5"/>
  <c r="AN56" i="5"/>
  <c r="AL56" i="5"/>
  <c r="AH56" i="5"/>
  <c r="AE56" i="5"/>
  <c r="AD56" i="5"/>
  <c r="AC56" i="5"/>
  <c r="CH55" i="5"/>
  <c r="CG55" i="5"/>
  <c r="CF55" i="5"/>
  <c r="BY55" i="5"/>
  <c r="BB55" i="5"/>
  <c r="BA55" i="5"/>
  <c r="AZ55" i="5"/>
  <c r="AY55" i="5"/>
  <c r="AX55" i="5"/>
  <c r="AW55" i="5"/>
  <c r="AV55" i="5"/>
  <c r="AU55" i="5"/>
  <c r="AT55" i="5"/>
  <c r="AS55" i="5"/>
  <c r="AR55" i="5"/>
  <c r="AQ55" i="5"/>
  <c r="AP55" i="5"/>
  <c r="AO55" i="5"/>
  <c r="AN55" i="5"/>
  <c r="AL55" i="5"/>
  <c r="AH55" i="5"/>
  <c r="AE55" i="5"/>
  <c r="AD55" i="5"/>
  <c r="AC55" i="5"/>
  <c r="CH54" i="5"/>
  <c r="CG54" i="5"/>
  <c r="CF54" i="5"/>
  <c r="BY54" i="5"/>
  <c r="BB54" i="5"/>
  <c r="BA54" i="5"/>
  <c r="AZ54" i="5"/>
  <c r="AY54" i="5"/>
  <c r="AX54" i="5"/>
  <c r="AW54" i="5"/>
  <c r="AV54" i="5"/>
  <c r="AU54" i="5"/>
  <c r="AT54" i="5"/>
  <c r="AS54" i="5"/>
  <c r="AR54" i="5"/>
  <c r="AQ54" i="5"/>
  <c r="AP54" i="5"/>
  <c r="AO54" i="5"/>
  <c r="AN54" i="5"/>
  <c r="AL54" i="5"/>
  <c r="AH54" i="5"/>
  <c r="AE54" i="5"/>
  <c r="AD54" i="5"/>
  <c r="AC54" i="5"/>
  <c r="CH53" i="5"/>
  <c r="CG53" i="5"/>
  <c r="CF53" i="5"/>
  <c r="BB53" i="5"/>
  <c r="BA53" i="5"/>
  <c r="AZ53" i="5"/>
  <c r="AY53" i="5"/>
  <c r="AX53" i="5"/>
  <c r="AW53" i="5"/>
  <c r="AV53" i="5"/>
  <c r="AU53" i="5"/>
  <c r="AT53" i="5"/>
  <c r="AS53" i="5"/>
  <c r="AR53" i="5"/>
  <c r="AQ53" i="5"/>
  <c r="AP53" i="5"/>
  <c r="AO53" i="5"/>
  <c r="AN53" i="5"/>
  <c r="AL53" i="5"/>
  <c r="AH53" i="5"/>
  <c r="AE53" i="5"/>
  <c r="AD53" i="5"/>
  <c r="AC53" i="5"/>
  <c r="CH52" i="5"/>
  <c r="CG52" i="5"/>
  <c r="CF52" i="5"/>
  <c r="BB52" i="5"/>
  <c r="BA52" i="5"/>
  <c r="AZ52" i="5"/>
  <c r="AY52" i="5"/>
  <c r="AX52" i="5"/>
  <c r="AW52" i="5"/>
  <c r="AV52" i="5"/>
  <c r="AU52" i="5"/>
  <c r="AT52" i="5"/>
  <c r="AS52" i="5"/>
  <c r="AR52" i="5"/>
  <c r="AQ52" i="5"/>
  <c r="AP52" i="5"/>
  <c r="AO52" i="5"/>
  <c r="AN52" i="5"/>
  <c r="AL52" i="5"/>
  <c r="AH52" i="5"/>
  <c r="AE52" i="5"/>
  <c r="AD52" i="5"/>
  <c r="AC52" i="5"/>
  <c r="CH51" i="5"/>
  <c r="CG51" i="5"/>
  <c r="CF51" i="5"/>
  <c r="BZ51" i="5"/>
  <c r="BB51" i="5"/>
  <c r="BA51" i="5"/>
  <c r="AZ51" i="5"/>
  <c r="AY51" i="5"/>
  <c r="AX51" i="5"/>
  <c r="AW51" i="5"/>
  <c r="AV51" i="5"/>
  <c r="AU51" i="5"/>
  <c r="AT51" i="5"/>
  <c r="AS51" i="5"/>
  <c r="AR51" i="5"/>
  <c r="AQ51" i="5"/>
  <c r="AP51" i="5"/>
  <c r="AO51" i="5"/>
  <c r="AN51" i="5"/>
  <c r="AL51" i="5"/>
  <c r="AH51" i="5"/>
  <c r="AE51" i="5"/>
  <c r="AD51" i="5"/>
  <c r="AC51" i="5"/>
  <c r="CH50" i="5"/>
  <c r="CG50" i="5"/>
  <c r="CF50" i="5"/>
  <c r="BZ50" i="5"/>
  <c r="BB50" i="5"/>
  <c r="BA50" i="5"/>
  <c r="AZ50" i="5"/>
  <c r="AY50" i="5"/>
  <c r="AX50" i="5"/>
  <c r="AW50" i="5"/>
  <c r="AV50" i="5"/>
  <c r="AU50" i="5"/>
  <c r="AT50" i="5"/>
  <c r="AS50" i="5"/>
  <c r="AR50" i="5"/>
  <c r="AQ50" i="5"/>
  <c r="AP50" i="5"/>
  <c r="AO50" i="5"/>
  <c r="AN50" i="5"/>
  <c r="AL50" i="5"/>
  <c r="AH50" i="5"/>
  <c r="AE50" i="5"/>
  <c r="AD50" i="5"/>
  <c r="AC50" i="5"/>
  <c r="CH49" i="5"/>
  <c r="CG49" i="5"/>
  <c r="CF49" i="5"/>
  <c r="BZ49" i="5"/>
  <c r="BB49" i="5"/>
  <c r="BA49" i="5"/>
  <c r="AZ49" i="5"/>
  <c r="AY49" i="5"/>
  <c r="AX49" i="5"/>
  <c r="AW49" i="5"/>
  <c r="AV49" i="5"/>
  <c r="AU49" i="5"/>
  <c r="AT49" i="5"/>
  <c r="AS49" i="5"/>
  <c r="AR49" i="5"/>
  <c r="AQ49" i="5"/>
  <c r="AP49" i="5"/>
  <c r="AO49" i="5"/>
  <c r="AN49" i="5"/>
  <c r="AL49" i="5"/>
  <c r="AH49" i="5"/>
  <c r="AE49" i="5"/>
  <c r="AD49" i="5"/>
  <c r="AC49" i="5"/>
  <c r="CH48" i="5"/>
  <c r="CG48" i="5"/>
  <c r="CF48" i="5"/>
  <c r="BZ48" i="5"/>
  <c r="BB48" i="5"/>
  <c r="BA48" i="5"/>
  <c r="AZ48" i="5"/>
  <c r="AY48" i="5"/>
  <c r="AX48" i="5"/>
  <c r="AW48" i="5"/>
  <c r="AV48" i="5"/>
  <c r="AU48" i="5"/>
  <c r="AT48" i="5"/>
  <c r="AS48" i="5"/>
  <c r="AR48" i="5"/>
  <c r="AQ48" i="5"/>
  <c r="AP48" i="5"/>
  <c r="AO48" i="5"/>
  <c r="AN48" i="5"/>
  <c r="AL48" i="5"/>
  <c r="AH48" i="5"/>
  <c r="AE48" i="5"/>
  <c r="AD48" i="5"/>
  <c r="AC48" i="5"/>
  <c r="CH47" i="5"/>
  <c r="CG47" i="5"/>
  <c r="CF47" i="5"/>
  <c r="BB47" i="5"/>
  <c r="BA47" i="5"/>
  <c r="AZ47" i="5"/>
  <c r="AY47" i="5"/>
  <c r="AX47" i="5"/>
  <c r="AW47" i="5"/>
  <c r="AV47" i="5"/>
  <c r="AU47" i="5"/>
  <c r="AT47" i="5"/>
  <c r="AS47" i="5"/>
  <c r="AR47" i="5"/>
  <c r="AQ47" i="5"/>
  <c r="AP47" i="5"/>
  <c r="AO47" i="5"/>
  <c r="AN47" i="5"/>
  <c r="AL47" i="5"/>
  <c r="AH47" i="5"/>
  <c r="AE47" i="5"/>
  <c r="AD47" i="5"/>
  <c r="AC47" i="5"/>
  <c r="CH46" i="5"/>
  <c r="CG46" i="5"/>
  <c r="CF46" i="5"/>
  <c r="BC46" i="5"/>
  <c r="AZ46" i="5"/>
  <c r="AY46" i="5"/>
  <c r="AX46" i="5"/>
  <c r="AW46" i="5"/>
  <c r="AV46" i="5"/>
  <c r="AU46" i="5"/>
  <c r="AT46" i="5"/>
  <c r="AS46" i="5"/>
  <c r="AR46" i="5"/>
  <c r="AQ46" i="5"/>
  <c r="AP46" i="5"/>
  <c r="AO46" i="5"/>
  <c r="AN46" i="5"/>
  <c r="AL46" i="5"/>
  <c r="AH46" i="5"/>
  <c r="AE46" i="5"/>
  <c r="AD46" i="5"/>
  <c r="AC46" i="5"/>
  <c r="CH45" i="5"/>
  <c r="CG45" i="5"/>
  <c r="CF45" i="5"/>
  <c r="BB45" i="5"/>
  <c r="BA45" i="5"/>
  <c r="AZ45" i="5"/>
  <c r="AY45" i="5"/>
  <c r="AX45" i="5"/>
  <c r="AW45" i="5"/>
  <c r="AV45" i="5"/>
  <c r="AU45" i="5"/>
  <c r="AT45" i="5"/>
  <c r="AS45" i="5"/>
  <c r="AR45" i="5"/>
  <c r="AQ45" i="5"/>
  <c r="AP45" i="5"/>
  <c r="AO45" i="5"/>
  <c r="AN45" i="5"/>
  <c r="AL45" i="5"/>
  <c r="AH45" i="5"/>
  <c r="AE45" i="5"/>
  <c r="AD45" i="5"/>
  <c r="AC45" i="5"/>
  <c r="CH44" i="5"/>
  <c r="CG44" i="5"/>
  <c r="CF44" i="5"/>
  <c r="BC44" i="5"/>
  <c r="AZ44" i="5"/>
  <c r="AY44" i="5"/>
  <c r="AX44" i="5"/>
  <c r="AW44" i="5"/>
  <c r="AV44" i="5"/>
  <c r="AU44" i="5"/>
  <c r="AT44" i="5"/>
  <c r="AS44" i="5"/>
  <c r="AR44" i="5"/>
  <c r="AQ44" i="5"/>
  <c r="AP44" i="5"/>
  <c r="AO44" i="5"/>
  <c r="AN44" i="5"/>
  <c r="AL44" i="5"/>
  <c r="AH44" i="5"/>
  <c r="AE44" i="5"/>
  <c r="AD44" i="5"/>
  <c r="AC44" i="5"/>
  <c r="CH43" i="5"/>
  <c r="CG43" i="5"/>
  <c r="CF43" i="5"/>
  <c r="BB43" i="5"/>
  <c r="BA43" i="5"/>
  <c r="AZ43" i="5"/>
  <c r="AY43" i="5"/>
  <c r="AX43" i="5"/>
  <c r="AW43" i="5"/>
  <c r="AV43" i="5"/>
  <c r="AU43" i="5"/>
  <c r="AT43" i="5"/>
  <c r="AS43" i="5"/>
  <c r="AR43" i="5"/>
  <c r="AQ43" i="5"/>
  <c r="AP43" i="5"/>
  <c r="AO43" i="5"/>
  <c r="AN43" i="5"/>
  <c r="AL43" i="5"/>
  <c r="AH43" i="5"/>
  <c r="AE43" i="5"/>
  <c r="AD43" i="5"/>
  <c r="AC43" i="5"/>
  <c r="CH42" i="5"/>
  <c r="CG42" i="5"/>
  <c r="CF42" i="5"/>
  <c r="BC42" i="5"/>
  <c r="AZ42" i="5"/>
  <c r="AY42" i="5"/>
  <c r="AX42" i="5"/>
  <c r="AW42" i="5"/>
  <c r="AV42" i="5"/>
  <c r="AU42" i="5"/>
  <c r="AT42" i="5"/>
  <c r="AS42" i="5"/>
  <c r="AR42" i="5"/>
  <c r="AQ42" i="5"/>
  <c r="AP42" i="5"/>
  <c r="AO42" i="5"/>
  <c r="AN42" i="5"/>
  <c r="AL42" i="5"/>
  <c r="AH42" i="5"/>
  <c r="AE42" i="5"/>
  <c r="AD42" i="5"/>
  <c r="AC42" i="5"/>
  <c r="CH41" i="5"/>
  <c r="CG41" i="5"/>
  <c r="CF41" i="5"/>
  <c r="BB41" i="5"/>
  <c r="BA41" i="5"/>
  <c r="AZ41" i="5"/>
  <c r="AY41" i="5"/>
  <c r="AX41" i="5"/>
  <c r="AW41" i="5"/>
  <c r="AV41" i="5"/>
  <c r="AU41" i="5"/>
  <c r="AT41" i="5"/>
  <c r="AS41" i="5"/>
  <c r="AR41" i="5"/>
  <c r="AQ41" i="5"/>
  <c r="AP41" i="5"/>
  <c r="AO41" i="5"/>
  <c r="AN41" i="5"/>
  <c r="AL41" i="5"/>
  <c r="AH41" i="5"/>
  <c r="AE41" i="5"/>
  <c r="AD41" i="5"/>
  <c r="AC41" i="5"/>
  <c r="CH40" i="5"/>
  <c r="CG40" i="5"/>
  <c r="CF40" i="5"/>
  <c r="AL40" i="5"/>
  <c r="BY39" i="5"/>
  <c r="BB39" i="5"/>
  <c r="BA39" i="5"/>
  <c r="AZ39" i="5"/>
  <c r="AY39" i="5"/>
  <c r="AX39" i="5"/>
  <c r="AW39" i="5"/>
  <c r="AV39" i="5"/>
  <c r="AU39" i="5"/>
  <c r="AT39" i="5"/>
  <c r="AS39" i="5"/>
  <c r="AR39" i="5"/>
  <c r="AQ39" i="5"/>
  <c r="AP39" i="5"/>
  <c r="AO39" i="5"/>
  <c r="AN39" i="5"/>
  <c r="AL39" i="5"/>
  <c r="AH39" i="5"/>
  <c r="AE39" i="5"/>
  <c r="AD39" i="5"/>
  <c r="AC39" i="5"/>
  <c r="BY38" i="5"/>
  <c r="BB38" i="5"/>
  <c r="BA38" i="5"/>
  <c r="AZ38" i="5"/>
  <c r="AY38" i="5"/>
  <c r="AX38" i="5"/>
  <c r="AW38" i="5"/>
  <c r="AV38" i="5"/>
  <c r="AU38" i="5"/>
  <c r="AT38" i="5"/>
  <c r="AS38" i="5"/>
  <c r="AR38" i="5"/>
  <c r="AQ38" i="5"/>
  <c r="AP38" i="5"/>
  <c r="AO38" i="5"/>
  <c r="AN38" i="5"/>
  <c r="AL38" i="5"/>
  <c r="AH38" i="5"/>
  <c r="AE38" i="5"/>
  <c r="AD38" i="5"/>
  <c r="AC38" i="5"/>
  <c r="BB37" i="5"/>
  <c r="BA37" i="5"/>
  <c r="AZ37" i="5"/>
  <c r="AY37" i="5"/>
  <c r="AX37" i="5"/>
  <c r="AW37" i="5"/>
  <c r="AV37" i="5"/>
  <c r="AU37" i="5"/>
  <c r="AT37" i="5"/>
  <c r="AS37" i="5"/>
  <c r="AR37" i="5"/>
  <c r="AQ37" i="5"/>
  <c r="AP37" i="5"/>
  <c r="AO37" i="5"/>
  <c r="AN37" i="5"/>
  <c r="AL37" i="5"/>
  <c r="AH37" i="5"/>
  <c r="AE37" i="5"/>
  <c r="AD37" i="5"/>
  <c r="AC37" i="5"/>
  <c r="BB36" i="5"/>
  <c r="BA36" i="5"/>
  <c r="AZ36" i="5"/>
  <c r="AY36" i="5"/>
  <c r="AX36" i="5"/>
  <c r="AW36" i="5"/>
  <c r="AV36" i="5"/>
  <c r="AU36" i="5"/>
  <c r="AT36" i="5"/>
  <c r="AS36" i="5"/>
  <c r="AR36" i="5"/>
  <c r="AQ36" i="5"/>
  <c r="AP36" i="5"/>
  <c r="AO36" i="5"/>
  <c r="AN36" i="5"/>
  <c r="AL36" i="5"/>
  <c r="AH36" i="5"/>
  <c r="AE36" i="5"/>
  <c r="AD36" i="5"/>
  <c r="AC36" i="5"/>
  <c r="BB35" i="5"/>
  <c r="BA35" i="5"/>
  <c r="AZ35" i="5"/>
  <c r="AY35" i="5"/>
  <c r="AX35" i="5"/>
  <c r="AW35" i="5"/>
  <c r="AV35" i="5"/>
  <c r="AU35" i="5"/>
  <c r="AT35" i="5"/>
  <c r="AS35" i="5"/>
  <c r="AR35" i="5"/>
  <c r="AQ35" i="5"/>
  <c r="AP35" i="5"/>
  <c r="AO35" i="5"/>
  <c r="AN35" i="5"/>
  <c r="AL35" i="5"/>
  <c r="AH35" i="5"/>
  <c r="AE35" i="5"/>
  <c r="AD35" i="5"/>
  <c r="AC35" i="5"/>
  <c r="CH34" i="5"/>
  <c r="CG34" i="5"/>
  <c r="CF34" i="5"/>
  <c r="AZ34" i="5"/>
  <c r="AY34" i="5"/>
  <c r="AX34" i="5"/>
  <c r="AW34" i="5"/>
  <c r="AV34" i="5"/>
  <c r="AU34" i="5"/>
  <c r="AT34" i="5"/>
  <c r="AS34" i="5"/>
  <c r="AR34" i="5"/>
  <c r="AQ34" i="5"/>
  <c r="AP34" i="5"/>
  <c r="AO34" i="5"/>
  <c r="AN34" i="5"/>
  <c r="AL34" i="5"/>
  <c r="CH33" i="5"/>
  <c r="CG33" i="5"/>
  <c r="CF33" i="5"/>
  <c r="BY33" i="5"/>
  <c r="BB33" i="5"/>
  <c r="BA33" i="5"/>
  <c r="AZ33" i="5"/>
  <c r="AY33" i="5"/>
  <c r="AX33" i="5"/>
  <c r="AW33" i="5"/>
  <c r="AV33" i="5"/>
  <c r="AU33" i="5"/>
  <c r="AT33" i="5"/>
  <c r="AS33" i="5"/>
  <c r="AR33" i="5"/>
  <c r="AQ33" i="5"/>
  <c r="AP33" i="5"/>
  <c r="AO33" i="5"/>
  <c r="AN33" i="5"/>
  <c r="AL33" i="5"/>
  <c r="AH33" i="5"/>
  <c r="AE33" i="5"/>
  <c r="AD33" i="5"/>
  <c r="AC33" i="5"/>
  <c r="CH32" i="5"/>
  <c r="CG32" i="5"/>
  <c r="CF32" i="5"/>
  <c r="BY32" i="5"/>
  <c r="BB32" i="5"/>
  <c r="BA32" i="5"/>
  <c r="AZ32" i="5"/>
  <c r="AY32" i="5"/>
  <c r="AX32" i="5"/>
  <c r="AW32" i="5"/>
  <c r="AV32" i="5"/>
  <c r="AU32" i="5"/>
  <c r="AT32" i="5"/>
  <c r="AS32" i="5"/>
  <c r="AR32" i="5"/>
  <c r="AQ32" i="5"/>
  <c r="AP32" i="5"/>
  <c r="AO32" i="5"/>
  <c r="AN32" i="5"/>
  <c r="AL32" i="5"/>
  <c r="AH32" i="5"/>
  <c r="AE32" i="5"/>
  <c r="AD32" i="5"/>
  <c r="AC32" i="5"/>
  <c r="CH31" i="5"/>
  <c r="CG31" i="5"/>
  <c r="CF31" i="5"/>
  <c r="BY31" i="5"/>
  <c r="BB31" i="5"/>
  <c r="BA31" i="5"/>
  <c r="AZ31" i="5"/>
  <c r="AY31" i="5"/>
  <c r="AX31" i="5"/>
  <c r="AW31" i="5"/>
  <c r="AV31" i="5"/>
  <c r="AU31" i="5"/>
  <c r="AT31" i="5"/>
  <c r="AS31" i="5"/>
  <c r="AR31" i="5"/>
  <c r="AQ31" i="5"/>
  <c r="AP31" i="5"/>
  <c r="AO31" i="5"/>
  <c r="AN31" i="5"/>
  <c r="AL31" i="5"/>
  <c r="AH31" i="5"/>
  <c r="AE31" i="5"/>
  <c r="AD31" i="5"/>
  <c r="AC31" i="5"/>
  <c r="CH30" i="5"/>
  <c r="CG30" i="5"/>
  <c r="CF30" i="5"/>
  <c r="BY30" i="5"/>
  <c r="BB30" i="5"/>
  <c r="BA30" i="5"/>
  <c r="AZ30" i="5"/>
  <c r="AY30" i="5"/>
  <c r="AX30" i="5"/>
  <c r="AW30" i="5"/>
  <c r="AV30" i="5"/>
  <c r="AU30" i="5"/>
  <c r="AT30" i="5"/>
  <c r="AS30" i="5"/>
  <c r="AR30" i="5"/>
  <c r="AQ30" i="5"/>
  <c r="AP30" i="5"/>
  <c r="AO30" i="5"/>
  <c r="AN30" i="5"/>
  <c r="AL30" i="5"/>
  <c r="AH30" i="5"/>
  <c r="AE30" i="5"/>
  <c r="AD30" i="5"/>
  <c r="AC30" i="5"/>
  <c r="CH29" i="5"/>
  <c r="CG29" i="5"/>
  <c r="CF29" i="5"/>
  <c r="BY29" i="5"/>
  <c r="BB29" i="5"/>
  <c r="BA29" i="5"/>
  <c r="AZ29" i="5"/>
  <c r="AY29" i="5"/>
  <c r="AX29" i="5"/>
  <c r="AW29" i="5"/>
  <c r="AV29" i="5"/>
  <c r="AU29" i="5"/>
  <c r="AT29" i="5"/>
  <c r="AS29" i="5"/>
  <c r="AR29" i="5"/>
  <c r="AQ29" i="5"/>
  <c r="AP29" i="5"/>
  <c r="AO29" i="5"/>
  <c r="AN29" i="5"/>
  <c r="AL29" i="5"/>
  <c r="AH29" i="5"/>
  <c r="AE29" i="5"/>
  <c r="AD29" i="5"/>
  <c r="AC29" i="5"/>
  <c r="CH28" i="5"/>
  <c r="CG28" i="5"/>
  <c r="CF28" i="5"/>
  <c r="BY28" i="5"/>
  <c r="BB28" i="5"/>
  <c r="BA28" i="5"/>
  <c r="AZ28" i="5"/>
  <c r="AY28" i="5"/>
  <c r="AX28" i="5"/>
  <c r="AW28" i="5"/>
  <c r="AV28" i="5"/>
  <c r="AU28" i="5"/>
  <c r="AT28" i="5"/>
  <c r="AS28" i="5"/>
  <c r="AR28" i="5"/>
  <c r="AQ28" i="5"/>
  <c r="AP28" i="5"/>
  <c r="AO28" i="5"/>
  <c r="AN28" i="5"/>
  <c r="AL28" i="5"/>
  <c r="AH28" i="5"/>
  <c r="AE28" i="5"/>
  <c r="AD28" i="5"/>
  <c r="AC28" i="5"/>
  <c r="CH27" i="5"/>
  <c r="CG27" i="5"/>
  <c r="CF27" i="5"/>
  <c r="BY27" i="5"/>
  <c r="BB27" i="5"/>
  <c r="BA27" i="5"/>
  <c r="AZ27" i="5"/>
  <c r="AY27" i="5"/>
  <c r="AX27" i="5"/>
  <c r="AW27" i="5"/>
  <c r="AV27" i="5"/>
  <c r="AU27" i="5"/>
  <c r="AT27" i="5"/>
  <c r="AS27" i="5"/>
  <c r="AR27" i="5"/>
  <c r="AQ27" i="5"/>
  <c r="AP27" i="5"/>
  <c r="AO27" i="5"/>
  <c r="AN27" i="5"/>
  <c r="AL27" i="5"/>
  <c r="AH27" i="5"/>
  <c r="AE27" i="5"/>
  <c r="AD27" i="5"/>
  <c r="AC27" i="5"/>
  <c r="CH26" i="5"/>
  <c r="CG26" i="5"/>
  <c r="CF26" i="5"/>
  <c r="BY26" i="5"/>
  <c r="BB26" i="5"/>
  <c r="BA26" i="5"/>
  <c r="AZ26" i="5"/>
  <c r="AY26" i="5"/>
  <c r="AX26" i="5"/>
  <c r="AW26" i="5"/>
  <c r="AV26" i="5"/>
  <c r="AU26" i="5"/>
  <c r="AT26" i="5"/>
  <c r="AS26" i="5"/>
  <c r="AR26" i="5"/>
  <c r="AQ26" i="5"/>
  <c r="AP26" i="5"/>
  <c r="AO26" i="5"/>
  <c r="AN26" i="5"/>
  <c r="AL26" i="5"/>
  <c r="AH26" i="5"/>
  <c r="AE26" i="5"/>
  <c r="AD26" i="5"/>
  <c r="AC26" i="5"/>
  <c r="CH25" i="5"/>
  <c r="CG25" i="5"/>
  <c r="CF25" i="5"/>
  <c r="BY25" i="5"/>
  <c r="BB25" i="5"/>
  <c r="BA25" i="5"/>
  <c r="AZ25" i="5"/>
  <c r="AY25" i="5"/>
  <c r="AX25" i="5"/>
  <c r="AW25" i="5"/>
  <c r="AV25" i="5"/>
  <c r="AU25" i="5"/>
  <c r="AT25" i="5"/>
  <c r="AS25" i="5"/>
  <c r="AR25" i="5"/>
  <c r="AQ25" i="5"/>
  <c r="AP25" i="5"/>
  <c r="AO25" i="5"/>
  <c r="AN25" i="5"/>
  <c r="AL25" i="5"/>
  <c r="AH25" i="5"/>
  <c r="AE25" i="5"/>
  <c r="AD25" i="5"/>
  <c r="AC25" i="5"/>
  <c r="CH24" i="5"/>
  <c r="CG24" i="5"/>
  <c r="CF24" i="5"/>
  <c r="BB24" i="5"/>
  <c r="BA24" i="5"/>
  <c r="AZ24" i="5"/>
  <c r="AY24" i="5"/>
  <c r="AX24" i="5"/>
  <c r="AW24" i="5"/>
  <c r="AV24" i="5"/>
  <c r="AU24" i="5"/>
  <c r="AT24" i="5"/>
  <c r="AS24" i="5"/>
  <c r="AR24" i="5"/>
  <c r="AQ24" i="5"/>
  <c r="AP24" i="5"/>
  <c r="AO24" i="5"/>
  <c r="AN24" i="5"/>
  <c r="AL24" i="5"/>
  <c r="AH24" i="5"/>
  <c r="AE24" i="5"/>
  <c r="AD24" i="5"/>
  <c r="AC24" i="5"/>
  <c r="CH23" i="5"/>
  <c r="CG23" i="5"/>
  <c r="CF23" i="5"/>
  <c r="BB23" i="5"/>
  <c r="BA23" i="5"/>
  <c r="AZ23" i="5"/>
  <c r="AY23" i="5"/>
  <c r="AX23" i="5"/>
  <c r="AW23" i="5"/>
  <c r="AV23" i="5"/>
  <c r="AU23" i="5"/>
  <c r="AT23" i="5"/>
  <c r="AS23" i="5"/>
  <c r="AR23" i="5"/>
  <c r="AQ23" i="5"/>
  <c r="AP23" i="5"/>
  <c r="AO23" i="5"/>
  <c r="AN23" i="5"/>
  <c r="AL23" i="5"/>
  <c r="AH23" i="5"/>
  <c r="AE23" i="5"/>
  <c r="AD23" i="5"/>
  <c r="AC23" i="5"/>
  <c r="CH22" i="5"/>
  <c r="CG22" i="5"/>
  <c r="CF22" i="5"/>
  <c r="BB22" i="5"/>
  <c r="BA22" i="5"/>
  <c r="AZ22" i="5"/>
  <c r="AY22" i="5"/>
  <c r="AX22" i="5"/>
  <c r="AW22" i="5"/>
  <c r="AV22" i="5"/>
  <c r="AU22" i="5"/>
  <c r="AT22" i="5"/>
  <c r="AS22" i="5"/>
  <c r="AR22" i="5"/>
  <c r="AQ22" i="5"/>
  <c r="AP22" i="5"/>
  <c r="AO22" i="5"/>
  <c r="AN22" i="5"/>
  <c r="AL22" i="5"/>
  <c r="AH22" i="5"/>
  <c r="AE22" i="5"/>
  <c r="AD22" i="5"/>
  <c r="AC22" i="5"/>
  <c r="CH21" i="5"/>
  <c r="CG21" i="5"/>
  <c r="CF21" i="5"/>
  <c r="AL21" i="5"/>
  <c r="CH20" i="5"/>
  <c r="BY20" i="5"/>
  <c r="BB20" i="5"/>
  <c r="BA20" i="5"/>
  <c r="AZ20" i="5"/>
  <c r="AY20" i="5"/>
  <c r="AX20" i="5"/>
  <c r="AW20" i="5"/>
  <c r="AV20" i="5"/>
  <c r="AU20" i="5"/>
  <c r="AT20" i="5"/>
  <c r="AS20" i="5"/>
  <c r="AR20" i="5"/>
  <c r="AQ20" i="5"/>
  <c r="AP20" i="5"/>
  <c r="AO20" i="5"/>
  <c r="AN20" i="5"/>
  <c r="AL20" i="5"/>
  <c r="AH20" i="5"/>
  <c r="AE20" i="5"/>
  <c r="AD20" i="5"/>
  <c r="AC20" i="5"/>
  <c r="CH19" i="5"/>
  <c r="BB19" i="5"/>
  <c r="BA19" i="5"/>
  <c r="AZ19" i="5"/>
  <c r="AY19" i="5"/>
  <c r="AX19" i="5"/>
  <c r="AW19" i="5"/>
  <c r="AV19" i="5"/>
  <c r="AU19" i="5"/>
  <c r="AT19" i="5"/>
  <c r="AS19" i="5"/>
  <c r="AR19" i="5"/>
  <c r="AQ19" i="5"/>
  <c r="AP19" i="5"/>
  <c r="AO19" i="5"/>
  <c r="AN19" i="5"/>
  <c r="AL19" i="5"/>
  <c r="AH19" i="5"/>
  <c r="AE19" i="5"/>
  <c r="AD19" i="5"/>
  <c r="AC19" i="5"/>
  <c r="CH18" i="5"/>
  <c r="BC18" i="5"/>
  <c r="AZ18" i="5"/>
  <c r="AY18" i="5"/>
  <c r="AX18" i="5"/>
  <c r="AW18" i="5"/>
  <c r="AV18" i="5"/>
  <c r="AU18" i="5"/>
  <c r="AT18" i="5"/>
  <c r="AS18" i="5"/>
  <c r="AR18" i="5"/>
  <c r="AQ18" i="5"/>
  <c r="AP18" i="5"/>
  <c r="AO18" i="5"/>
  <c r="AN18" i="5"/>
  <c r="AL18" i="5"/>
  <c r="AH18" i="5"/>
  <c r="AE18" i="5"/>
  <c r="AD18" i="5"/>
  <c r="AC18" i="5"/>
  <c r="CH17" i="5"/>
  <c r="CG17" i="5"/>
  <c r="CF17" i="5"/>
  <c r="BC17" i="5"/>
  <c r="AZ17" i="5"/>
  <c r="AY17" i="5"/>
  <c r="AX17" i="5"/>
  <c r="AW17" i="5"/>
  <c r="AV17" i="5"/>
  <c r="AU17" i="5"/>
  <c r="AT17" i="5"/>
  <c r="AS17" i="5"/>
  <c r="AR17" i="5"/>
  <c r="AQ17" i="5"/>
  <c r="AP17" i="5"/>
  <c r="AO17" i="5"/>
  <c r="AN17" i="5"/>
  <c r="AL17" i="5"/>
  <c r="AH17" i="5"/>
  <c r="AE17" i="5"/>
  <c r="AD17" i="5"/>
  <c r="AC17" i="5"/>
  <c r="CH16" i="5"/>
  <c r="CG16" i="5"/>
  <c r="CF16" i="5"/>
  <c r="BB16" i="5"/>
  <c r="BA16" i="5"/>
  <c r="AZ16" i="5"/>
  <c r="AY16" i="5"/>
  <c r="AX16" i="5"/>
  <c r="AW16" i="5"/>
  <c r="AV16" i="5"/>
  <c r="AU16" i="5"/>
  <c r="AT16" i="5"/>
  <c r="AS16" i="5"/>
  <c r="AR16" i="5"/>
  <c r="AQ16" i="5"/>
  <c r="AP16" i="5"/>
  <c r="AO16" i="5"/>
  <c r="AN16" i="5"/>
  <c r="AL16" i="5"/>
  <c r="AH16" i="5"/>
  <c r="AE16" i="5"/>
  <c r="AD16" i="5"/>
  <c r="AC16" i="5"/>
  <c r="CH15" i="5"/>
  <c r="CG15" i="5"/>
  <c r="CF15" i="5"/>
  <c r="BY15" i="5"/>
  <c r="BB15" i="5"/>
  <c r="BA15" i="5"/>
  <c r="AZ15" i="5"/>
  <c r="AY15" i="5"/>
  <c r="AX15" i="5"/>
  <c r="AW15" i="5"/>
  <c r="AV15" i="5"/>
  <c r="AU15" i="5"/>
  <c r="AT15" i="5"/>
  <c r="AS15" i="5"/>
  <c r="AR15" i="5"/>
  <c r="AQ15" i="5"/>
  <c r="AP15" i="5"/>
  <c r="AO15" i="5"/>
  <c r="AN15" i="5"/>
  <c r="AL15" i="5"/>
  <c r="AH15" i="5"/>
  <c r="AE15" i="5"/>
  <c r="AD15" i="5"/>
  <c r="AC15" i="5"/>
  <c r="CH14" i="5"/>
  <c r="CG14" i="5"/>
  <c r="CF14" i="5"/>
  <c r="BY14" i="5"/>
  <c r="BB14" i="5"/>
  <c r="BA14" i="5"/>
  <c r="AZ14" i="5"/>
  <c r="AY14" i="5"/>
  <c r="AX14" i="5"/>
  <c r="AW14" i="5"/>
  <c r="AV14" i="5"/>
  <c r="AU14" i="5"/>
  <c r="AT14" i="5"/>
  <c r="AS14" i="5"/>
  <c r="AR14" i="5"/>
  <c r="AQ14" i="5"/>
  <c r="AP14" i="5"/>
  <c r="AO14" i="5"/>
  <c r="AN14" i="5"/>
  <c r="AL14" i="5"/>
  <c r="AH14" i="5"/>
  <c r="AE14" i="5"/>
  <c r="AD14" i="5"/>
  <c r="AC14" i="5"/>
  <c r="CH13" i="5"/>
  <c r="CG13" i="5"/>
  <c r="CF13" i="5"/>
  <c r="BY13" i="5"/>
  <c r="BB13" i="5"/>
  <c r="BA13" i="5"/>
  <c r="AZ13" i="5"/>
  <c r="AY13" i="5"/>
  <c r="AX13" i="5"/>
  <c r="AW13" i="5"/>
  <c r="AV13" i="5"/>
  <c r="AU13" i="5"/>
  <c r="AT13" i="5"/>
  <c r="AS13" i="5"/>
  <c r="AR13" i="5"/>
  <c r="AQ13" i="5"/>
  <c r="AP13" i="5"/>
  <c r="AO13" i="5"/>
  <c r="AN13" i="5"/>
  <c r="AL13" i="5"/>
  <c r="AH13" i="5"/>
  <c r="AE13" i="5"/>
  <c r="AD13" i="5"/>
  <c r="AC13" i="5"/>
  <c r="CH12" i="5"/>
  <c r="CG12" i="5"/>
  <c r="CF12" i="5"/>
  <c r="BZ12" i="5"/>
  <c r="BB12" i="5"/>
  <c r="BA12" i="5"/>
  <c r="AZ12" i="5"/>
  <c r="AY12" i="5"/>
  <c r="X8" i="5" s="1"/>
  <c r="AX12" i="5"/>
  <c r="AW12" i="5"/>
  <c r="AV12" i="5"/>
  <c r="AU12" i="5"/>
  <c r="AT12" i="5"/>
  <c r="AS12" i="5"/>
  <c r="AR12" i="5"/>
  <c r="AQ12" i="5"/>
  <c r="AP12" i="5"/>
  <c r="AO12" i="5"/>
  <c r="AN12" i="5"/>
  <c r="AL12" i="5"/>
  <c r="AH12" i="5"/>
  <c r="AE12" i="5"/>
  <c r="AD12" i="5"/>
  <c r="AC12" i="5"/>
  <c r="M2" i="5" s="1"/>
  <c r="G17" i="12" s="1"/>
  <c r="AH4" i="5"/>
  <c r="AG4" i="5"/>
  <c r="AF4" i="5"/>
  <c r="AE4" i="5"/>
  <c r="AD4" i="5"/>
  <c r="AC4" i="5"/>
  <c r="AB4" i="5"/>
  <c r="AA4" i="5"/>
  <c r="Z4" i="5"/>
  <c r="Y4" i="5"/>
  <c r="X4" i="5"/>
  <c r="W4" i="5"/>
  <c r="V4" i="5"/>
  <c r="U4" i="5"/>
  <c r="T4" i="5"/>
  <c r="S4" i="5"/>
  <c r="R4" i="5"/>
  <c r="Q4" i="5"/>
  <c r="M3" i="5"/>
  <c r="BG33" i="32"/>
  <c r="BF33" i="32"/>
  <c r="BE33" i="32"/>
  <c r="AB33" i="32"/>
  <c r="Y33" i="32"/>
  <c r="U33" i="32"/>
  <c r="R33" i="32"/>
  <c r="Q33" i="32"/>
  <c r="P33" i="32"/>
  <c r="BG32" i="32"/>
  <c r="BF32" i="32"/>
  <c r="BE32" i="32"/>
  <c r="AA32" i="32"/>
  <c r="Y32" i="32"/>
  <c r="U32" i="32"/>
  <c r="R32" i="32"/>
  <c r="Q32" i="32"/>
  <c r="P32" i="32"/>
  <c r="BG31" i="32"/>
  <c r="BF31" i="32"/>
  <c r="BE31" i="32"/>
  <c r="Y31" i="32"/>
  <c r="Z30" i="32"/>
  <c r="Y30" i="32"/>
  <c r="U30" i="32"/>
  <c r="R30" i="32"/>
  <c r="Q30" i="32"/>
  <c r="P30" i="32"/>
  <c r="Z29" i="32"/>
  <c r="Y29" i="32"/>
  <c r="Z28" i="32"/>
  <c r="Y28" i="32"/>
  <c r="U28" i="32"/>
  <c r="R28" i="32"/>
  <c r="Q28" i="32"/>
  <c r="P28" i="32"/>
  <c r="Z27" i="32"/>
  <c r="Y27" i="32"/>
  <c r="U27" i="32"/>
  <c r="R27" i="32"/>
  <c r="Q27" i="32"/>
  <c r="P27" i="32"/>
  <c r="Z26" i="32"/>
  <c r="Y26" i="32"/>
  <c r="U26" i="32"/>
  <c r="R26" i="32"/>
  <c r="Q26" i="32"/>
  <c r="P26" i="32"/>
  <c r="Z25" i="32"/>
  <c r="Y25" i="32"/>
  <c r="U25" i="32"/>
  <c r="R25" i="32"/>
  <c r="Q25" i="32"/>
  <c r="P25" i="32"/>
  <c r="Z24" i="32"/>
  <c r="Y24" i="32"/>
  <c r="U24" i="32"/>
  <c r="R24" i="32"/>
  <c r="Q24" i="32"/>
  <c r="P24" i="32"/>
  <c r="Z23" i="32"/>
  <c r="Y23" i="32"/>
  <c r="U23" i="32"/>
  <c r="R23" i="32"/>
  <c r="Q23" i="32"/>
  <c r="P23" i="32"/>
  <c r="Z22" i="32"/>
  <c r="Y22" i="32"/>
  <c r="U22" i="32"/>
  <c r="R22" i="32"/>
  <c r="Q22" i="32"/>
  <c r="P22" i="32"/>
  <c r="Z21" i="32"/>
  <c r="Y21" i="32"/>
  <c r="U21" i="32"/>
  <c r="R21" i="32"/>
  <c r="Q21" i="32"/>
  <c r="P21" i="32"/>
  <c r="Z20" i="32"/>
  <c r="Y20" i="32"/>
  <c r="U20" i="32"/>
  <c r="R20" i="32"/>
  <c r="Q20" i="32"/>
  <c r="P20" i="32"/>
  <c r="Z19" i="32"/>
  <c r="Y19" i="32"/>
  <c r="U19" i="32"/>
  <c r="R19" i="32"/>
  <c r="Q19" i="32"/>
  <c r="P19" i="32"/>
  <c r="Z18" i="32"/>
  <c r="Y18" i="32"/>
  <c r="U18" i="32"/>
  <c r="R18" i="32"/>
  <c r="Q18" i="32"/>
  <c r="P18" i="32"/>
  <c r="Z17" i="32"/>
  <c r="Y17" i="32"/>
  <c r="U17" i="32"/>
  <c r="R17" i="32"/>
  <c r="Q17" i="32"/>
  <c r="P17" i="32"/>
  <c r="Z16" i="32"/>
  <c r="Y16" i="32"/>
  <c r="U16" i="32"/>
  <c r="R16" i="32"/>
  <c r="Q16" i="32"/>
  <c r="P16" i="32"/>
  <c r="Z15" i="32"/>
  <c r="Y15" i="32"/>
  <c r="U15" i="32"/>
  <c r="R15" i="32"/>
  <c r="Q15" i="32"/>
  <c r="P15" i="32"/>
  <c r="Z14" i="32"/>
  <c r="Y14" i="32"/>
  <c r="U14" i="32"/>
  <c r="R14" i="32"/>
  <c r="Q14" i="32"/>
  <c r="P14" i="32"/>
  <c r="N2" i="32" s="1"/>
  <c r="G18" i="12" s="1"/>
  <c r="BG13" i="32"/>
  <c r="BF13" i="32"/>
  <c r="BE13" i="32"/>
  <c r="AY13" i="32"/>
  <c r="Z13" i="32"/>
  <c r="M8" i="32" s="1"/>
  <c r="P8" i="32" s="1"/>
  <c r="E18" i="12" s="1"/>
  <c r="Y13" i="32"/>
  <c r="N4" i="32" s="1"/>
  <c r="U13" i="32"/>
  <c r="U8" i="32" s="1"/>
  <c r="H18" i="12" s="1"/>
  <c r="R13" i="32"/>
  <c r="Q13" i="32"/>
  <c r="P13" i="32"/>
  <c r="BG12" i="32"/>
  <c r="BF12" i="32"/>
  <c r="BE12" i="32"/>
  <c r="O8" i="32"/>
  <c r="N8" i="32"/>
  <c r="W4" i="32"/>
  <c r="V4" i="32"/>
  <c r="U4" i="32"/>
  <c r="T4" i="32"/>
  <c r="S4" i="32"/>
  <c r="R4" i="32"/>
  <c r="Q4" i="32"/>
  <c r="N3" i="32"/>
  <c r="D23" i="12"/>
  <c r="E21" i="12"/>
  <c r="G19" i="12"/>
  <c r="E19" i="12"/>
  <c r="G16" i="12"/>
  <c r="F16" i="12"/>
  <c r="R254" i="7" l="1"/>
  <c r="T254" i="7" s="1"/>
  <c r="R307" i="7"/>
  <c r="T307" i="7" s="1"/>
  <c r="R253" i="7"/>
  <c r="T253" i="7" s="1"/>
  <c r="AB8" i="5"/>
  <c r="R266" i="7"/>
  <c r="T266" i="7" s="1"/>
  <c r="R286" i="7"/>
  <c r="T286" i="7" s="1"/>
  <c r="T8" i="5"/>
  <c r="R274" i="7"/>
  <c r="T274" i="7" s="1"/>
  <c r="R252" i="7"/>
  <c r="S252" i="7" s="1"/>
  <c r="R267" i="7"/>
  <c r="T267" i="7" s="1"/>
  <c r="R288" i="7"/>
  <c r="T288" i="7" s="1"/>
  <c r="R265" i="7"/>
  <c r="T265" i="7" s="1"/>
  <c r="R284" i="7"/>
  <c r="T284" i="7" s="1"/>
  <c r="D8" i="10"/>
  <c r="H8" i="10"/>
  <c r="Z8" i="5"/>
  <c r="R52" i="7"/>
  <c r="T52" i="7" s="1"/>
  <c r="R249" i="7"/>
  <c r="T249" i="7" s="1"/>
  <c r="R278" i="7"/>
  <c r="T278" i="7" s="1"/>
  <c r="R8" i="5"/>
  <c r="R242" i="7"/>
  <c r="T242" i="7" s="1"/>
  <c r="R270" i="7"/>
  <c r="R273" i="7"/>
  <c r="R275" i="7"/>
  <c r="T275" i="7" s="1"/>
  <c r="R283" i="7"/>
  <c r="T283" i="7" s="1"/>
  <c r="R292" i="7"/>
  <c r="T292" i="7" s="1"/>
  <c r="R296" i="7"/>
  <c r="T296" i="7" s="1"/>
  <c r="P8" i="5"/>
  <c r="AH8" i="5"/>
  <c r="H17" i="12" s="1"/>
  <c r="H22" i="12" s="1"/>
  <c r="S8" i="5"/>
  <c r="AA8" i="5"/>
  <c r="Q8" i="5"/>
  <c r="Y8" i="5"/>
  <c r="R293" i="7"/>
  <c r="T293" i="7" s="1"/>
  <c r="M8" i="5"/>
  <c r="W8" i="5"/>
  <c r="N8" i="5"/>
  <c r="V8" i="5"/>
  <c r="R244" i="7"/>
  <c r="R257" i="7"/>
  <c r="T257" i="7" s="1"/>
  <c r="R262" i="7"/>
  <c r="T262" i="7" s="1"/>
  <c r="R290" i="7"/>
  <c r="T290" i="7" s="1"/>
  <c r="R294" i="7"/>
  <c r="T294" i="7" s="1"/>
  <c r="R298" i="7"/>
  <c r="T298" i="7" s="1"/>
  <c r="U8" i="5"/>
  <c r="O8" i="5"/>
  <c r="S242" i="7"/>
  <c r="S278" i="7"/>
  <c r="S243" i="7"/>
  <c r="S249" i="7"/>
  <c r="S265" i="7"/>
  <c r="U9" i="1"/>
  <c r="L2" i="18"/>
  <c r="F19" i="12"/>
  <c r="M4" i="5"/>
  <c r="P15" i="34"/>
  <c r="H18" i="33"/>
  <c r="G18" i="33"/>
  <c r="P17" i="34"/>
  <c r="H20" i="33"/>
  <c r="G20" i="33"/>
  <c r="H22" i="33"/>
  <c r="G22" i="33"/>
  <c r="P19" i="34"/>
  <c r="F18" i="12"/>
  <c r="I2" i="33"/>
  <c r="P8" i="34"/>
  <c r="H11" i="33"/>
  <c r="G11" i="33"/>
  <c r="G13" i="33"/>
  <c r="P10" i="34"/>
  <c r="H13" i="33"/>
  <c r="L1" i="21"/>
  <c r="F20" i="12"/>
  <c r="G23" i="12"/>
  <c r="H6" i="33"/>
  <c r="G6" i="33"/>
  <c r="P3" i="34"/>
  <c r="P23" i="34"/>
  <c r="H26" i="33"/>
  <c r="G26" i="33"/>
  <c r="P16" i="34"/>
  <c r="H19" i="33"/>
  <c r="G19" i="33"/>
  <c r="G21" i="33"/>
  <c r="P18" i="34"/>
  <c r="H21" i="33"/>
  <c r="E16" i="12"/>
  <c r="P7" i="34"/>
  <c r="H10" i="33"/>
  <c r="G10" i="33"/>
  <c r="P9" i="34"/>
  <c r="H12" i="33"/>
  <c r="G12" i="33"/>
  <c r="H14" i="33"/>
  <c r="G14" i="33"/>
  <c r="P11" i="34"/>
  <c r="G22" i="12"/>
  <c r="BF14" i="17"/>
  <c r="BE19" i="17"/>
  <c r="B3" i="34"/>
  <c r="B11" i="34"/>
  <c r="B19" i="34"/>
  <c r="R7" i="7"/>
  <c r="R19" i="7"/>
  <c r="R27" i="7"/>
  <c r="R35" i="7"/>
  <c r="R39" i="7"/>
  <c r="R45" i="7"/>
  <c r="R53" i="7"/>
  <c r="R61" i="7"/>
  <c r="R69" i="7"/>
  <c r="R77" i="7"/>
  <c r="R85" i="7"/>
  <c r="R95" i="7"/>
  <c r="R105" i="7"/>
  <c r="R117" i="7"/>
  <c r="R123" i="7"/>
  <c r="R127" i="7"/>
  <c r="R131" i="7"/>
  <c r="R135" i="7"/>
  <c r="R139" i="7"/>
  <c r="R143" i="7"/>
  <c r="R147" i="7"/>
  <c r="R151" i="7"/>
  <c r="R155" i="7"/>
  <c r="R159" i="7"/>
  <c r="R165" i="7"/>
  <c r="R173" i="7"/>
  <c r="R179" i="7"/>
  <c r="R185" i="7"/>
  <c r="R215" i="7"/>
  <c r="CH62" i="5"/>
  <c r="AZ9" i="17"/>
  <c r="BG14" i="17"/>
  <c r="AW19" i="17"/>
  <c r="R10" i="7"/>
  <c r="R14" i="7"/>
  <c r="R22" i="7"/>
  <c r="R30" i="7"/>
  <c r="R36" i="7"/>
  <c r="R40" i="7"/>
  <c r="R48" i="7"/>
  <c r="R56" i="7"/>
  <c r="R64" i="7"/>
  <c r="R72" i="7"/>
  <c r="R80" i="7"/>
  <c r="R88" i="7"/>
  <c r="R96" i="7"/>
  <c r="R100" i="7"/>
  <c r="R108" i="7"/>
  <c r="R120" i="7"/>
  <c r="R168" i="7"/>
  <c r="R176" i="7"/>
  <c r="R180" i="7"/>
  <c r="R218" i="7"/>
  <c r="R220" i="7"/>
  <c r="R224" i="7"/>
  <c r="C224" i="14"/>
  <c r="R227" i="7"/>
  <c r="T304" i="7"/>
  <c r="S304" i="7"/>
  <c r="P6" i="34"/>
  <c r="P14" i="34"/>
  <c r="P22" i="34"/>
  <c r="R11" i="7"/>
  <c r="R17" i="7"/>
  <c r="R25" i="7"/>
  <c r="R33" i="7"/>
  <c r="R43" i="7"/>
  <c r="R51" i="7"/>
  <c r="R59" i="7"/>
  <c r="R67" i="7"/>
  <c r="R75" i="7"/>
  <c r="R83" i="7"/>
  <c r="R89" i="7"/>
  <c r="R97" i="7"/>
  <c r="R103" i="7"/>
  <c r="R111" i="7"/>
  <c r="R115" i="7"/>
  <c r="R163" i="7"/>
  <c r="R171" i="7"/>
  <c r="R177" i="7"/>
  <c r="R183" i="7"/>
  <c r="R189" i="7"/>
  <c r="R193" i="7"/>
  <c r="R197" i="7"/>
  <c r="R201" i="7"/>
  <c r="R205" i="7"/>
  <c r="R209" i="7"/>
  <c r="R213" i="7"/>
  <c r="I8" i="10"/>
  <c r="B10" i="34"/>
  <c r="B18" i="34"/>
  <c r="R8" i="7"/>
  <c r="R12" i="7"/>
  <c r="R20" i="7"/>
  <c r="R28" i="7"/>
  <c r="R46" i="7"/>
  <c r="R54" i="7"/>
  <c r="R62" i="7"/>
  <c r="R70" i="7"/>
  <c r="R78" i="7"/>
  <c r="R86" i="7"/>
  <c r="R90" i="7"/>
  <c r="R98" i="7"/>
  <c r="R106" i="7"/>
  <c r="R112" i="7"/>
  <c r="R118" i="7"/>
  <c r="R124" i="7"/>
  <c r="R128" i="7"/>
  <c r="R132" i="7"/>
  <c r="R136" i="7"/>
  <c r="R140" i="7"/>
  <c r="R144" i="7"/>
  <c r="R148" i="7"/>
  <c r="R152" i="7"/>
  <c r="R156" i="7"/>
  <c r="R160" i="7"/>
  <c r="R166" i="7"/>
  <c r="R174" i="7"/>
  <c r="R186" i="7"/>
  <c r="R190" i="7"/>
  <c r="R194" i="7"/>
  <c r="R198" i="7"/>
  <c r="R202" i="7"/>
  <c r="R206" i="7"/>
  <c r="R210" i="7"/>
  <c r="R216" i="7"/>
  <c r="C216" i="14"/>
  <c r="R219" i="7"/>
  <c r="J8" i="10"/>
  <c r="BB14" i="17"/>
  <c r="F7" i="33"/>
  <c r="G8" i="33"/>
  <c r="F15" i="33"/>
  <c r="G16" i="33"/>
  <c r="F23" i="33"/>
  <c r="G24" i="33"/>
  <c r="R15" i="7"/>
  <c r="R23" i="7"/>
  <c r="R31" i="7"/>
  <c r="R37" i="7"/>
  <c r="R41" i="7"/>
  <c r="R49" i="7"/>
  <c r="R57" i="7"/>
  <c r="R65" i="7"/>
  <c r="R73" i="7"/>
  <c r="R81" i="7"/>
  <c r="R91" i="7"/>
  <c r="R101" i="7"/>
  <c r="R109" i="7"/>
  <c r="R121" i="7"/>
  <c r="R125" i="7"/>
  <c r="R129" i="7"/>
  <c r="R133" i="7"/>
  <c r="R137" i="7"/>
  <c r="R141" i="7"/>
  <c r="R145" i="7"/>
  <c r="R149" i="7"/>
  <c r="R153" i="7"/>
  <c r="R157" i="7"/>
  <c r="R161" i="7"/>
  <c r="R169" i="7"/>
  <c r="R181" i="7"/>
  <c r="C220" i="14"/>
  <c r="R223" i="7"/>
  <c r="T255" i="7"/>
  <c r="S255" i="7"/>
  <c r="T268" i="7"/>
  <c r="S268" i="7"/>
  <c r="K8" i="10"/>
  <c r="BD9" i="17"/>
  <c r="BC14" i="17"/>
  <c r="BD14" i="17" s="1"/>
  <c r="BB19" i="17"/>
  <c r="H8" i="33"/>
  <c r="H16" i="33"/>
  <c r="H24" i="33"/>
  <c r="R6" i="7"/>
  <c r="R18" i="7"/>
  <c r="R26" i="7"/>
  <c r="R34" i="7"/>
  <c r="R38" i="7"/>
  <c r="R44" i="7"/>
  <c r="R60" i="7"/>
  <c r="R68" i="7"/>
  <c r="R76" i="7"/>
  <c r="R84" i="7"/>
  <c r="R92" i="7"/>
  <c r="R104" i="7"/>
  <c r="R116" i="7"/>
  <c r="R164" i="7"/>
  <c r="R172" i="7"/>
  <c r="R178" i="7"/>
  <c r="R184" i="7"/>
  <c r="R214" i="7"/>
  <c r="C218" i="14"/>
  <c r="R221" i="7"/>
  <c r="T247" i="7"/>
  <c r="S247" i="7"/>
  <c r="T250" i="7"/>
  <c r="S250" i="7"/>
  <c r="BE9" i="17"/>
  <c r="BC19" i="17"/>
  <c r="B9" i="34"/>
  <c r="B17" i="34"/>
  <c r="R9" i="7"/>
  <c r="R13" i="7"/>
  <c r="R21" i="7"/>
  <c r="R29" i="7"/>
  <c r="R47" i="7"/>
  <c r="R55" i="7"/>
  <c r="R63" i="7"/>
  <c r="R71" i="7"/>
  <c r="R79" i="7"/>
  <c r="R87" i="7"/>
  <c r="R93" i="7"/>
  <c r="R99" i="7"/>
  <c r="R107" i="7"/>
  <c r="R113" i="7"/>
  <c r="R119" i="7"/>
  <c r="R167" i="7"/>
  <c r="R175" i="7"/>
  <c r="R187" i="7"/>
  <c r="R191" i="7"/>
  <c r="R195" i="7"/>
  <c r="R199" i="7"/>
  <c r="R203" i="7"/>
  <c r="R207" i="7"/>
  <c r="R211" i="7"/>
  <c r="R217" i="7"/>
  <c r="T256" i="7"/>
  <c r="S256" i="7"/>
  <c r="T285" i="7"/>
  <c r="S285" i="7"/>
  <c r="R16" i="7"/>
  <c r="R24" i="7"/>
  <c r="R32" i="7"/>
  <c r="R42" i="7"/>
  <c r="R50" i="7"/>
  <c r="R58" i="7"/>
  <c r="R66" i="7"/>
  <c r="R74" i="7"/>
  <c r="R82" i="7"/>
  <c r="R94" i="7"/>
  <c r="R102" i="7"/>
  <c r="R110" i="7"/>
  <c r="R114" i="7"/>
  <c r="R122" i="7"/>
  <c r="R126" i="7"/>
  <c r="R130" i="7"/>
  <c r="R134" i="7"/>
  <c r="R138" i="7"/>
  <c r="R142" i="7"/>
  <c r="R146" i="7"/>
  <c r="R150" i="7"/>
  <c r="R154" i="7"/>
  <c r="R158" i="7"/>
  <c r="R162" i="7"/>
  <c r="R170" i="7"/>
  <c r="R182" i="7"/>
  <c r="R188" i="7"/>
  <c r="R192" i="7"/>
  <c r="R196" i="7"/>
  <c r="R200" i="7"/>
  <c r="R204" i="7"/>
  <c r="R208" i="7"/>
  <c r="R212" i="7"/>
  <c r="T248" i="7"/>
  <c r="S248" i="7"/>
  <c r="T251" i="7"/>
  <c r="S251" i="7"/>
  <c r="T264" i="7"/>
  <c r="S264" i="7"/>
  <c r="R235" i="7"/>
  <c r="B86" i="14"/>
  <c r="B88" i="14"/>
  <c r="B89" i="14"/>
  <c r="B93" i="14"/>
  <c r="B94" i="14"/>
  <c r="B124" i="14"/>
  <c r="B224" i="14"/>
  <c r="R228" i="7"/>
  <c r="R232" i="7"/>
  <c r="R246" i="7"/>
  <c r="S254" i="7"/>
  <c r="R260" i="7"/>
  <c r="S267" i="7"/>
  <c r="R272" i="7"/>
  <c r="R280" i="7"/>
  <c r="S284" i="7"/>
  <c r="S286" i="7"/>
  <c r="S292" i="7"/>
  <c r="S294" i="7"/>
  <c r="S296" i="7"/>
  <c r="S298" i="7"/>
  <c r="S307" i="7"/>
  <c r="E4" i="21"/>
  <c r="G7" i="21"/>
  <c r="R225" i="7"/>
  <c r="R229" i="7"/>
  <c r="R233" i="7"/>
  <c r="R241" i="7"/>
  <c r="R269" i="7"/>
  <c r="R277" i="7"/>
  <c r="R301" i="7"/>
  <c r="B132" i="14"/>
  <c r="R236" i="7"/>
  <c r="R306" i="7"/>
  <c r="G10" i="21"/>
  <c r="R245" i="7"/>
  <c r="S253" i="7"/>
  <c r="R259" i="7"/>
  <c r="R263" i="7"/>
  <c r="S266" i="7"/>
  <c r="R271" i="7"/>
  <c r="R279" i="7"/>
  <c r="S283" i="7"/>
  <c r="R287" i="7"/>
  <c r="R289" i="7"/>
  <c r="R222" i="7"/>
  <c r="R226" i="7"/>
  <c r="R230" i="7"/>
  <c r="R234" i="7"/>
  <c r="R238" i="7"/>
  <c r="R276" i="7"/>
  <c r="S291" i="7"/>
  <c r="S293" i="7"/>
  <c r="S295" i="7"/>
  <c r="S297" i="7"/>
  <c r="R300" i="7"/>
  <c r="S303" i="7"/>
  <c r="T6" i="18"/>
  <c r="R231" i="7"/>
  <c r="R237" i="7"/>
  <c r="R281" i="7"/>
  <c r="R305" i="7"/>
  <c r="T12" i="18"/>
  <c r="R302" i="7"/>
  <c r="G5" i="21"/>
  <c r="W37" i="2"/>
  <c r="D4" i="15"/>
  <c r="G4" i="2"/>
  <c r="W6" i="2"/>
  <c r="C39" i="15"/>
  <c r="W41" i="2"/>
  <c r="B10" i="15"/>
  <c r="W12" i="2"/>
  <c r="C19" i="15"/>
  <c r="W21" i="2"/>
  <c r="B34" i="15"/>
  <c r="W36" i="2"/>
  <c r="C3" i="15"/>
  <c r="W5" i="2"/>
  <c r="E4" i="2"/>
  <c r="K3" i="15"/>
  <c r="U4" i="2"/>
  <c r="W14" i="2"/>
  <c r="W49" i="2"/>
  <c r="B18" i="15"/>
  <c r="W20" i="2"/>
  <c r="W27" i="2"/>
  <c r="C4" i="2"/>
  <c r="W22" i="2"/>
  <c r="B33" i="15"/>
  <c r="W35" i="2"/>
  <c r="W45" i="2"/>
  <c r="W56" i="2"/>
  <c r="I4" i="2"/>
  <c r="W11" i="2"/>
  <c r="W19" i="2"/>
  <c r="W25" i="2"/>
  <c r="B37" i="15"/>
  <c r="W39" i="2"/>
  <c r="W40" i="2"/>
  <c r="W48" i="2"/>
  <c r="B49" i="15"/>
  <c r="W51" i="2"/>
  <c r="W52" i="2"/>
  <c r="B53" i="15"/>
  <c r="W55" i="2"/>
  <c r="B56" i="15"/>
  <c r="W58" i="2"/>
  <c r="W65" i="2"/>
  <c r="W88" i="2"/>
  <c r="K4" i="2"/>
  <c r="W10" i="2"/>
  <c r="W18" i="2"/>
  <c r="W30" i="2"/>
  <c r="B41" i="15"/>
  <c r="W43" i="2"/>
  <c r="W44" i="2"/>
  <c r="B45" i="15"/>
  <c r="W47" i="2"/>
  <c r="W68" i="2"/>
  <c r="B68" i="15"/>
  <c r="W70" i="2"/>
  <c r="W73" i="2"/>
  <c r="B92" i="15"/>
  <c r="W94" i="2"/>
  <c r="A1" i="22"/>
  <c r="A1" i="15"/>
  <c r="M4" i="2"/>
  <c r="W9" i="2"/>
  <c r="W17" i="2"/>
  <c r="B21" i="15"/>
  <c r="W23" i="2"/>
  <c r="W24" i="2"/>
  <c r="W34" i="2"/>
  <c r="B52" i="15"/>
  <c r="W54" i="2"/>
  <c r="W61" i="2"/>
  <c r="W76" i="2"/>
  <c r="B76" i="15"/>
  <c r="W78" i="2"/>
  <c r="O4" i="2"/>
  <c r="W8" i="2"/>
  <c r="W16" i="2"/>
  <c r="W29" i="2"/>
  <c r="W38" i="2"/>
  <c r="B44" i="15"/>
  <c r="W46" i="2"/>
  <c r="W50" i="2"/>
  <c r="W64" i="2"/>
  <c r="Q4" i="2"/>
  <c r="W7" i="2"/>
  <c r="W15" i="2"/>
  <c r="W28" i="2"/>
  <c r="W33" i="2"/>
  <c r="W42" i="2"/>
  <c r="W57" i="2"/>
  <c r="B61" i="15"/>
  <c r="W63" i="2"/>
  <c r="B64" i="15"/>
  <c r="W66" i="2"/>
  <c r="W72" i="2"/>
  <c r="W60" i="2"/>
  <c r="B72" i="15"/>
  <c r="W74" i="2"/>
  <c r="W80" i="2"/>
  <c r="B80" i="15"/>
  <c r="W82" i="2"/>
  <c r="W13" i="2"/>
  <c r="W26" i="2"/>
  <c r="B29" i="15"/>
  <c r="W31" i="2"/>
  <c r="W32" i="2"/>
  <c r="W53" i="2"/>
  <c r="B57" i="15"/>
  <c r="W59" i="2"/>
  <c r="B60" i="15"/>
  <c r="W62" i="2"/>
  <c r="B69" i="15"/>
  <c r="W71" i="2"/>
  <c r="B84" i="15"/>
  <c r="W86" i="2"/>
  <c r="W84" i="2"/>
  <c r="W92" i="2"/>
  <c r="W100" i="2"/>
  <c r="W108" i="2"/>
  <c r="W116" i="2"/>
  <c r="W124" i="2"/>
  <c r="W132" i="2"/>
  <c r="W140" i="2"/>
  <c r="W147" i="2"/>
  <c r="W67" i="2"/>
  <c r="W75" i="2"/>
  <c r="W83" i="2"/>
  <c r="W91" i="2"/>
  <c r="W99" i="2"/>
  <c r="W107" i="2"/>
  <c r="W115" i="2"/>
  <c r="W123" i="2"/>
  <c r="W131" i="2"/>
  <c r="W139" i="2"/>
  <c r="B142" i="15"/>
  <c r="W144" i="2"/>
  <c r="W90" i="2"/>
  <c r="W98" i="2"/>
  <c r="W106" i="2"/>
  <c r="W114" i="2"/>
  <c r="W122" i="2"/>
  <c r="W130" i="2"/>
  <c r="W138" i="2"/>
  <c r="B144" i="15"/>
  <c r="W146" i="2"/>
  <c r="W150" i="2"/>
  <c r="B151" i="15"/>
  <c r="W153" i="2"/>
  <c r="W81" i="2"/>
  <c r="W89" i="2"/>
  <c r="W97" i="2"/>
  <c r="W105" i="2"/>
  <c r="W113" i="2"/>
  <c r="W121" i="2"/>
  <c r="W129" i="2"/>
  <c r="W137" i="2"/>
  <c r="W149" i="2"/>
  <c r="W96" i="2"/>
  <c r="W104" i="2"/>
  <c r="W112" i="2"/>
  <c r="W120" i="2"/>
  <c r="W128" i="2"/>
  <c r="W136" i="2"/>
  <c r="W79" i="2"/>
  <c r="W87" i="2"/>
  <c r="W95" i="2"/>
  <c r="W103" i="2"/>
  <c r="W111" i="2"/>
  <c r="W119" i="2"/>
  <c r="W127" i="2"/>
  <c r="W135" i="2"/>
  <c r="W148" i="2"/>
  <c r="W102" i="2"/>
  <c r="W110" i="2"/>
  <c r="W118" i="2"/>
  <c r="W126" i="2"/>
  <c r="W134" i="2"/>
  <c r="W142" i="2"/>
  <c r="B143" i="15"/>
  <c r="W145" i="2"/>
  <c r="W69" i="2"/>
  <c r="W77" i="2"/>
  <c r="W85" i="2"/>
  <c r="W93" i="2"/>
  <c r="W101" i="2"/>
  <c r="W109" i="2"/>
  <c r="W117" i="2"/>
  <c r="W125" i="2"/>
  <c r="W133" i="2"/>
  <c r="W141" i="2"/>
  <c r="E8" i="10"/>
  <c r="W152" i="2"/>
  <c r="W143" i="2"/>
  <c r="W151" i="2"/>
  <c r="C8" i="10"/>
  <c r="B8" i="10"/>
  <c r="G8" i="10"/>
  <c r="F8" i="10"/>
  <c r="S274" i="7" l="1"/>
  <c r="R49" i="14"/>
  <c r="T252" i="7"/>
  <c r="S275" i="7"/>
  <c r="S290" i="7"/>
  <c r="S288" i="7"/>
  <c r="S52" i="7"/>
  <c r="AC8" i="5"/>
  <c r="E17" i="12" s="1"/>
  <c r="E22" i="12" s="1"/>
  <c r="T270" i="7"/>
  <c r="S270" i="7"/>
  <c r="S262" i="7"/>
  <c r="S257" i="7"/>
  <c r="G24" i="12"/>
  <c r="T244" i="7"/>
  <c r="S244" i="7"/>
  <c r="T273" i="7"/>
  <c r="S273" i="7"/>
  <c r="L110" i="15"/>
  <c r="Y112" i="2"/>
  <c r="X112" i="2"/>
  <c r="L83" i="15"/>
  <c r="Y85" i="2"/>
  <c r="X85" i="2"/>
  <c r="L116" i="15"/>
  <c r="X118" i="2"/>
  <c r="Y118" i="2"/>
  <c r="L102" i="15"/>
  <c r="Y104" i="2"/>
  <c r="X104" i="2"/>
  <c r="L95" i="15"/>
  <c r="Y97" i="2"/>
  <c r="X97" i="2"/>
  <c r="L136" i="15"/>
  <c r="Y138" i="2"/>
  <c r="X138" i="2"/>
  <c r="L81" i="15"/>
  <c r="Y83" i="2"/>
  <c r="X83" i="2"/>
  <c r="Y72" i="2"/>
  <c r="X72" i="2"/>
  <c r="L70" i="15"/>
  <c r="L16" i="15"/>
  <c r="Y18" i="2"/>
  <c r="X18" i="2"/>
  <c r="L23" i="15"/>
  <c r="Y25" i="2"/>
  <c r="X25" i="2"/>
  <c r="L20" i="15"/>
  <c r="X22" i="2"/>
  <c r="Y22" i="2"/>
  <c r="L10" i="15"/>
  <c r="Y12" i="2"/>
  <c r="X12" i="2"/>
  <c r="T279" i="7"/>
  <c r="S279" i="7"/>
  <c r="R230" i="14"/>
  <c r="T233" i="7"/>
  <c r="S233" i="7"/>
  <c r="T272" i="7"/>
  <c r="S272" i="7"/>
  <c r="R197" i="14"/>
  <c r="T200" i="7"/>
  <c r="S200" i="7"/>
  <c r="R119" i="14"/>
  <c r="T122" i="7"/>
  <c r="S122" i="7"/>
  <c r="R90" i="14"/>
  <c r="S93" i="7"/>
  <c r="T93" i="7"/>
  <c r="R169" i="14"/>
  <c r="T172" i="7"/>
  <c r="S172" i="7"/>
  <c r="R57" i="14"/>
  <c r="T60" i="7"/>
  <c r="S60" i="7"/>
  <c r="R46" i="14"/>
  <c r="T49" i="7"/>
  <c r="S49" i="7"/>
  <c r="R213" i="14"/>
  <c r="T216" i="7"/>
  <c r="S216" i="7"/>
  <c r="R87" i="14"/>
  <c r="T90" i="7"/>
  <c r="S90" i="7"/>
  <c r="L139" i="15"/>
  <c r="Y141" i="2"/>
  <c r="X141" i="2"/>
  <c r="L75" i="15"/>
  <c r="Y77" i="2"/>
  <c r="X77" i="2"/>
  <c r="L108" i="15"/>
  <c r="X110" i="2"/>
  <c r="Y110" i="2"/>
  <c r="L93" i="15"/>
  <c r="Y95" i="2"/>
  <c r="X95" i="2"/>
  <c r="L94" i="15"/>
  <c r="Y96" i="2"/>
  <c r="X96" i="2"/>
  <c r="L87" i="15"/>
  <c r="Y89" i="2"/>
  <c r="X89" i="2"/>
  <c r="L128" i="15"/>
  <c r="Y130" i="2"/>
  <c r="X130" i="2"/>
  <c r="L137" i="15"/>
  <c r="Y139" i="2"/>
  <c r="X139" i="2"/>
  <c r="L73" i="15"/>
  <c r="X75" i="2"/>
  <c r="Y75" i="2"/>
  <c r="L98" i="15"/>
  <c r="Y100" i="2"/>
  <c r="X100" i="2"/>
  <c r="L11" i="15"/>
  <c r="Y13" i="2"/>
  <c r="X13" i="2"/>
  <c r="L64" i="15"/>
  <c r="X66" i="2"/>
  <c r="Y66" i="2"/>
  <c r="L13" i="15"/>
  <c r="Y15" i="2"/>
  <c r="X15" i="2"/>
  <c r="L27" i="15"/>
  <c r="Y29" i="2"/>
  <c r="X29" i="2"/>
  <c r="L52" i="15"/>
  <c r="X54" i="2"/>
  <c r="Y54" i="2"/>
  <c r="L66" i="15"/>
  <c r="Y68" i="2"/>
  <c r="X68" i="2"/>
  <c r="L8" i="15"/>
  <c r="Y10" i="2"/>
  <c r="X10" i="2"/>
  <c r="L50" i="15"/>
  <c r="X52" i="2"/>
  <c r="Y52" i="2"/>
  <c r="L17" i="15"/>
  <c r="Y19" i="2"/>
  <c r="X19" i="2"/>
  <c r="G4" i="21"/>
  <c r="R231" i="14"/>
  <c r="T234" i="7"/>
  <c r="S234" i="7"/>
  <c r="T306" i="7"/>
  <c r="S306" i="7"/>
  <c r="R226" i="14"/>
  <c r="T229" i="7"/>
  <c r="S229" i="7"/>
  <c r="R193" i="14"/>
  <c r="T196" i="7"/>
  <c r="S196" i="7"/>
  <c r="R147" i="14"/>
  <c r="T150" i="7"/>
  <c r="S150" i="7"/>
  <c r="R111" i="14"/>
  <c r="T114" i="7"/>
  <c r="S114" i="7"/>
  <c r="R47" i="14"/>
  <c r="T50" i="7"/>
  <c r="S50" i="7"/>
  <c r="R184" i="14"/>
  <c r="S187" i="7"/>
  <c r="T187" i="7"/>
  <c r="R84" i="14"/>
  <c r="S87" i="7"/>
  <c r="T87" i="7"/>
  <c r="R10" i="14"/>
  <c r="S13" i="7"/>
  <c r="T13" i="7"/>
  <c r="R161" i="14"/>
  <c r="T164" i="7"/>
  <c r="S164" i="7"/>
  <c r="R41" i="14"/>
  <c r="T44" i="7"/>
  <c r="S44" i="7"/>
  <c r="R146" i="14"/>
  <c r="T149" i="7"/>
  <c r="S149" i="7"/>
  <c r="R106" i="14"/>
  <c r="T109" i="7"/>
  <c r="S109" i="7"/>
  <c r="R38" i="14"/>
  <c r="T41" i="7"/>
  <c r="S41" i="7"/>
  <c r="H15" i="33"/>
  <c r="G15" i="33"/>
  <c r="P12" i="34"/>
  <c r="R207" i="14"/>
  <c r="T210" i="7"/>
  <c r="S210" i="7"/>
  <c r="R163" i="14"/>
  <c r="T166" i="7"/>
  <c r="S166" i="7"/>
  <c r="R129" i="14"/>
  <c r="T132" i="7"/>
  <c r="S132" i="7"/>
  <c r="R83" i="14"/>
  <c r="T86" i="7"/>
  <c r="S86" i="7"/>
  <c r="R9" i="14"/>
  <c r="T12" i="7"/>
  <c r="S12" i="7"/>
  <c r="R198" i="14"/>
  <c r="T201" i="7"/>
  <c r="S201" i="7"/>
  <c r="R112" i="14"/>
  <c r="T115" i="7"/>
  <c r="S115" i="7"/>
  <c r="R56" i="14"/>
  <c r="T59" i="7"/>
  <c r="S59" i="7"/>
  <c r="R215" i="14"/>
  <c r="T218" i="7"/>
  <c r="S218" i="7"/>
  <c r="R85" i="14"/>
  <c r="T88" i="7"/>
  <c r="S88" i="7"/>
  <c r="R27" i="14"/>
  <c r="T30" i="7"/>
  <c r="S30" i="7"/>
  <c r="R212" i="14"/>
  <c r="T215" i="7"/>
  <c r="S215" i="7"/>
  <c r="R144" i="14"/>
  <c r="T147" i="7"/>
  <c r="S147" i="7"/>
  <c r="R102" i="14"/>
  <c r="T105" i="7"/>
  <c r="S105" i="7"/>
  <c r="R36" i="14"/>
  <c r="T39" i="7"/>
  <c r="S39" i="7"/>
  <c r="R235" i="14"/>
  <c r="T238" i="7"/>
  <c r="S238" i="7"/>
  <c r="R18" i="14"/>
  <c r="S21" i="7"/>
  <c r="T21" i="7"/>
  <c r="R118" i="14"/>
  <c r="T121" i="7"/>
  <c r="S121" i="7"/>
  <c r="R17" i="14"/>
  <c r="T20" i="7"/>
  <c r="S20" i="7"/>
  <c r="R217" i="14"/>
  <c r="T220" i="7"/>
  <c r="S220" i="7"/>
  <c r="R33" i="14"/>
  <c r="T36" i="7"/>
  <c r="S36" i="7"/>
  <c r="R114" i="14"/>
  <c r="T117" i="7"/>
  <c r="S117" i="7"/>
  <c r="L67" i="15"/>
  <c r="Y69" i="2"/>
  <c r="X69" i="2"/>
  <c r="L79" i="15"/>
  <c r="Y81" i="2"/>
  <c r="X81" i="2"/>
  <c r="L129" i="15"/>
  <c r="Y131" i="2"/>
  <c r="X131" i="2"/>
  <c r="L65" i="15"/>
  <c r="X67" i="2"/>
  <c r="Y67" i="2"/>
  <c r="L90" i="15"/>
  <c r="Y92" i="2"/>
  <c r="X92" i="2"/>
  <c r="L57" i="15"/>
  <c r="X59" i="2"/>
  <c r="Y59" i="2"/>
  <c r="L80" i="15"/>
  <c r="X82" i="2"/>
  <c r="Y82" i="2"/>
  <c r="L5" i="15"/>
  <c r="Y7" i="2"/>
  <c r="X7" i="2"/>
  <c r="L14" i="15"/>
  <c r="X16" i="2"/>
  <c r="Y16" i="2"/>
  <c r="L45" i="15"/>
  <c r="X47" i="2"/>
  <c r="Y47" i="2"/>
  <c r="L49" i="15"/>
  <c r="Y51" i="2"/>
  <c r="X51" i="2"/>
  <c r="L9" i="15"/>
  <c r="Y11" i="2"/>
  <c r="X11" i="2"/>
  <c r="L25" i="15"/>
  <c r="X27" i="2"/>
  <c r="Y27" i="2"/>
  <c r="L3" i="15"/>
  <c r="Y5" i="2"/>
  <c r="X5" i="2"/>
  <c r="W4" i="2"/>
  <c r="L39" i="15"/>
  <c r="Y41" i="2"/>
  <c r="X41" i="2"/>
  <c r="T302" i="7"/>
  <c r="S302" i="7"/>
  <c r="T300" i="7"/>
  <c r="S300" i="7"/>
  <c r="T230" i="7"/>
  <c r="S230" i="7"/>
  <c r="R227" i="14"/>
  <c r="T271" i="7"/>
  <c r="S271" i="7"/>
  <c r="R233" i="14"/>
  <c r="T236" i="7"/>
  <c r="S236" i="7"/>
  <c r="R222" i="14"/>
  <c r="T225" i="7"/>
  <c r="S225" i="7"/>
  <c r="T260" i="7"/>
  <c r="S260" i="7"/>
  <c r="R189" i="14"/>
  <c r="T192" i="7"/>
  <c r="S192" i="7"/>
  <c r="R143" i="14"/>
  <c r="T146" i="7"/>
  <c r="S146" i="7"/>
  <c r="R107" i="14"/>
  <c r="T110" i="7"/>
  <c r="S110" i="7"/>
  <c r="R39" i="14"/>
  <c r="T42" i="7"/>
  <c r="S42" i="7"/>
  <c r="R214" i="14"/>
  <c r="S217" i="7"/>
  <c r="T217" i="7"/>
  <c r="R172" i="14"/>
  <c r="S175" i="7"/>
  <c r="T175" i="7"/>
  <c r="R76" i="14"/>
  <c r="S79" i="7"/>
  <c r="T79" i="7"/>
  <c r="R6" i="14"/>
  <c r="S9" i="7"/>
  <c r="T9" i="7"/>
  <c r="R113" i="14"/>
  <c r="T116" i="7"/>
  <c r="S116" i="7"/>
  <c r="R35" i="14"/>
  <c r="T38" i="7"/>
  <c r="S38" i="7"/>
  <c r="R220" i="14"/>
  <c r="S223" i="7"/>
  <c r="T223" i="7"/>
  <c r="R142" i="14"/>
  <c r="T145" i="7"/>
  <c r="S145" i="7"/>
  <c r="R98" i="14"/>
  <c r="T101" i="7"/>
  <c r="S101" i="7"/>
  <c r="R34" i="14"/>
  <c r="T37" i="7"/>
  <c r="S37" i="7"/>
  <c r="R203" i="14"/>
  <c r="T206" i="7"/>
  <c r="S206" i="7"/>
  <c r="R157" i="14"/>
  <c r="T160" i="7"/>
  <c r="S160" i="7"/>
  <c r="R125" i="14"/>
  <c r="T128" i="7"/>
  <c r="S128" i="7"/>
  <c r="R75" i="14"/>
  <c r="T78" i="7"/>
  <c r="S78" i="7"/>
  <c r="R5" i="14"/>
  <c r="T8" i="7"/>
  <c r="S8" i="7"/>
  <c r="R194" i="14"/>
  <c r="T197" i="7"/>
  <c r="S197" i="7"/>
  <c r="R108" i="14"/>
  <c r="T111" i="7"/>
  <c r="S111" i="7"/>
  <c r="R48" i="14"/>
  <c r="T51" i="7"/>
  <c r="S51" i="7"/>
  <c r="R177" i="14"/>
  <c r="T180" i="7"/>
  <c r="S180" i="7"/>
  <c r="R77" i="14"/>
  <c r="T80" i="7"/>
  <c r="S80" i="7"/>
  <c r="R19" i="14"/>
  <c r="T22" i="7"/>
  <c r="S22" i="7"/>
  <c r="R182" i="14"/>
  <c r="T185" i="7"/>
  <c r="S185" i="7"/>
  <c r="R140" i="14"/>
  <c r="T143" i="7"/>
  <c r="S143" i="7"/>
  <c r="R92" i="14"/>
  <c r="T95" i="7"/>
  <c r="S95" i="7"/>
  <c r="R32" i="14"/>
  <c r="T35" i="7"/>
  <c r="S35" i="7"/>
  <c r="R171" i="14"/>
  <c r="T174" i="7"/>
  <c r="S174" i="7"/>
  <c r="R42" i="14"/>
  <c r="T45" i="7"/>
  <c r="S45" i="7"/>
  <c r="L123" i="15"/>
  <c r="Y125" i="2"/>
  <c r="X125" i="2"/>
  <c r="L143" i="15"/>
  <c r="Y145" i="2"/>
  <c r="X145" i="2"/>
  <c r="L146" i="15"/>
  <c r="Y148" i="2"/>
  <c r="X148" i="2"/>
  <c r="L77" i="15"/>
  <c r="Y79" i="2"/>
  <c r="X79" i="2"/>
  <c r="L135" i="15"/>
  <c r="Y137" i="2"/>
  <c r="X137" i="2"/>
  <c r="L151" i="15"/>
  <c r="Y153" i="2"/>
  <c r="X153" i="2"/>
  <c r="L112" i="15"/>
  <c r="Y114" i="2"/>
  <c r="X114" i="2"/>
  <c r="L121" i="15"/>
  <c r="Y123" i="2"/>
  <c r="X123" i="2"/>
  <c r="L145" i="15"/>
  <c r="Y147" i="2"/>
  <c r="X147" i="2"/>
  <c r="L82" i="15"/>
  <c r="Y84" i="2"/>
  <c r="X84" i="2"/>
  <c r="L61" i="15"/>
  <c r="X63" i="2"/>
  <c r="Y63" i="2"/>
  <c r="L6" i="15"/>
  <c r="X8" i="2"/>
  <c r="Y8" i="2"/>
  <c r="L32" i="15"/>
  <c r="Y34" i="2"/>
  <c r="X34" i="2"/>
  <c r="L86" i="15"/>
  <c r="Y88" i="2"/>
  <c r="X88" i="2"/>
  <c r="L18" i="15"/>
  <c r="Y20" i="2"/>
  <c r="X20" i="2"/>
  <c r="R223" i="14"/>
  <c r="T226" i="7"/>
  <c r="S226" i="7"/>
  <c r="R185" i="14"/>
  <c r="T188" i="7"/>
  <c r="S188" i="7"/>
  <c r="R139" i="14"/>
  <c r="T142" i="7"/>
  <c r="S142" i="7"/>
  <c r="R99" i="14"/>
  <c r="T102" i="7"/>
  <c r="S102" i="7"/>
  <c r="R29" i="14"/>
  <c r="T32" i="7"/>
  <c r="S32" i="7"/>
  <c r="R208" i="14"/>
  <c r="S211" i="7"/>
  <c r="T211" i="7"/>
  <c r="R164" i="14"/>
  <c r="S167" i="7"/>
  <c r="T167" i="7"/>
  <c r="R68" i="14"/>
  <c r="S71" i="7"/>
  <c r="T71" i="7"/>
  <c r="R218" i="14"/>
  <c r="S221" i="7"/>
  <c r="T221" i="7"/>
  <c r="R101" i="14"/>
  <c r="T104" i="7"/>
  <c r="S104" i="7"/>
  <c r="R31" i="14"/>
  <c r="T34" i="7"/>
  <c r="S34" i="7"/>
  <c r="R138" i="14"/>
  <c r="T141" i="7"/>
  <c r="S141" i="7"/>
  <c r="R88" i="14"/>
  <c r="T91" i="7"/>
  <c r="S91" i="7"/>
  <c r="R28" i="14"/>
  <c r="T31" i="7"/>
  <c r="S31" i="7"/>
  <c r="H7" i="33"/>
  <c r="G7" i="33"/>
  <c r="P4" i="34"/>
  <c r="P1" i="34" s="1"/>
  <c r="R199" i="14"/>
  <c r="T202" i="7"/>
  <c r="S202" i="7"/>
  <c r="R153" i="14"/>
  <c r="T156" i="7"/>
  <c r="S156" i="7"/>
  <c r="R121" i="14"/>
  <c r="T124" i="7"/>
  <c r="S124" i="7"/>
  <c r="R67" i="14"/>
  <c r="T70" i="7"/>
  <c r="S70" i="7"/>
  <c r="R190" i="14"/>
  <c r="T193" i="7"/>
  <c r="S193" i="7"/>
  <c r="R100" i="14"/>
  <c r="T103" i="7"/>
  <c r="S103" i="7"/>
  <c r="R40" i="14"/>
  <c r="T43" i="7"/>
  <c r="S43" i="7"/>
  <c r="R173" i="14"/>
  <c r="T176" i="7"/>
  <c r="S176" i="7"/>
  <c r="R69" i="14"/>
  <c r="T72" i="7"/>
  <c r="S72" i="7"/>
  <c r="R11" i="14"/>
  <c r="T14" i="7"/>
  <c r="S14" i="7"/>
  <c r="R176" i="14"/>
  <c r="T179" i="7"/>
  <c r="S179" i="7"/>
  <c r="R136" i="14"/>
  <c r="T139" i="7"/>
  <c r="S139" i="7"/>
  <c r="R82" i="14"/>
  <c r="T85" i="7"/>
  <c r="S85" i="7"/>
  <c r="R24" i="14"/>
  <c r="T27" i="7"/>
  <c r="S27" i="7"/>
  <c r="F4" i="33"/>
  <c r="L150" i="15"/>
  <c r="X152" i="2"/>
  <c r="Y152" i="2"/>
  <c r="L142" i="15"/>
  <c r="X144" i="2"/>
  <c r="Y144" i="2"/>
  <c r="Y103" i="2"/>
  <c r="X103" i="2"/>
  <c r="L101" i="15"/>
  <c r="L106" i="15"/>
  <c r="Y108" i="2"/>
  <c r="X108" i="2"/>
  <c r="L60" i="15"/>
  <c r="Y62" i="2"/>
  <c r="X62" i="2"/>
  <c r="L24" i="15"/>
  <c r="Y26" i="2"/>
  <c r="X26" i="2"/>
  <c r="L26" i="15"/>
  <c r="Y28" i="2"/>
  <c r="X28" i="2"/>
  <c r="L36" i="15"/>
  <c r="X38" i="2"/>
  <c r="Y38" i="2"/>
  <c r="L59" i="15"/>
  <c r="Y61" i="2"/>
  <c r="X61" i="2"/>
  <c r="L7" i="15"/>
  <c r="Y9" i="2"/>
  <c r="X9" i="2"/>
  <c r="K4" i="19"/>
  <c r="T3" i="18"/>
  <c r="J2" i="18" s="1"/>
  <c r="R151" i="14"/>
  <c r="T154" i="7"/>
  <c r="S154" i="7"/>
  <c r="R55" i="14"/>
  <c r="T58" i="7"/>
  <c r="S58" i="7"/>
  <c r="R188" i="14"/>
  <c r="S191" i="7"/>
  <c r="T191" i="7"/>
  <c r="R150" i="14"/>
  <c r="T153" i="7"/>
  <c r="S153" i="7"/>
  <c r="R133" i="14"/>
  <c r="T136" i="7"/>
  <c r="S136" i="7"/>
  <c r="R202" i="14"/>
  <c r="T205" i="7"/>
  <c r="S205" i="7"/>
  <c r="R160" i="14"/>
  <c r="T163" i="7"/>
  <c r="S163" i="7"/>
  <c r="R64" i="14"/>
  <c r="T67" i="7"/>
  <c r="S67" i="7"/>
  <c r="R93" i="14"/>
  <c r="T96" i="7"/>
  <c r="S96" i="7"/>
  <c r="R148" i="14"/>
  <c r="T151" i="7"/>
  <c r="S151" i="7"/>
  <c r="L131" i="15"/>
  <c r="Y133" i="2"/>
  <c r="X133" i="2"/>
  <c r="L100" i="15"/>
  <c r="X102" i="2"/>
  <c r="Y102" i="2"/>
  <c r="L85" i="15"/>
  <c r="Y87" i="2"/>
  <c r="X87" i="2"/>
  <c r="L147" i="15"/>
  <c r="Y149" i="2"/>
  <c r="X149" i="2"/>
  <c r="L120" i="15"/>
  <c r="Y122" i="2"/>
  <c r="X122" i="2"/>
  <c r="L115" i="15"/>
  <c r="Y117" i="2"/>
  <c r="X117" i="2"/>
  <c r="L133" i="15"/>
  <c r="Y135" i="2"/>
  <c r="X135" i="2"/>
  <c r="L134" i="15"/>
  <c r="Y136" i="2"/>
  <c r="X136" i="2"/>
  <c r="L127" i="15"/>
  <c r="Y129" i="2"/>
  <c r="X129" i="2"/>
  <c r="L104" i="15"/>
  <c r="Y106" i="2"/>
  <c r="X106" i="2"/>
  <c r="L113" i="15"/>
  <c r="Y115" i="2"/>
  <c r="X115" i="2"/>
  <c r="L138" i="15"/>
  <c r="Y140" i="2"/>
  <c r="X140" i="2"/>
  <c r="L84" i="15"/>
  <c r="X86" i="2"/>
  <c r="Y86" i="2"/>
  <c r="L51" i="15"/>
  <c r="Y53" i="2"/>
  <c r="X53" i="2"/>
  <c r="L78" i="15"/>
  <c r="Y80" i="2"/>
  <c r="X80" i="2"/>
  <c r="L62" i="15"/>
  <c r="Y64" i="2"/>
  <c r="X64" i="2"/>
  <c r="L22" i="15"/>
  <c r="X24" i="2"/>
  <c r="Y24" i="2"/>
  <c r="L92" i="15"/>
  <c r="X94" i="2"/>
  <c r="Y94" i="2"/>
  <c r="L42" i="15"/>
  <c r="X44" i="2"/>
  <c r="Y44" i="2"/>
  <c r="L63" i="15"/>
  <c r="Y65" i="2"/>
  <c r="X65" i="2"/>
  <c r="L46" i="15"/>
  <c r="Y48" i="2"/>
  <c r="X48" i="2"/>
  <c r="Y56" i="2"/>
  <c r="X56" i="2"/>
  <c r="L54" i="15"/>
  <c r="L34" i="15"/>
  <c r="X36" i="2"/>
  <c r="Y36" i="2"/>
  <c r="L4" i="15"/>
  <c r="X6" i="2"/>
  <c r="Y6" i="2"/>
  <c r="S305" i="7"/>
  <c r="T305" i="7"/>
  <c r="R219" i="14"/>
  <c r="T222" i="7"/>
  <c r="S222" i="7"/>
  <c r="T263" i="7"/>
  <c r="S263" i="7"/>
  <c r="T301" i="7"/>
  <c r="S301" i="7"/>
  <c r="T246" i="7"/>
  <c r="S246" i="7"/>
  <c r="R179" i="14"/>
  <c r="T182" i="7"/>
  <c r="S182" i="7"/>
  <c r="R135" i="14"/>
  <c r="T138" i="7"/>
  <c r="S138" i="7"/>
  <c r="R91" i="14"/>
  <c r="T94" i="7"/>
  <c r="S94" i="7"/>
  <c r="R21" i="14"/>
  <c r="T24" i="7"/>
  <c r="S24" i="7"/>
  <c r="R204" i="14"/>
  <c r="S207" i="7"/>
  <c r="T207" i="7"/>
  <c r="R116" i="14"/>
  <c r="S119" i="7"/>
  <c r="T119" i="7"/>
  <c r="R60" i="14"/>
  <c r="S63" i="7"/>
  <c r="T63" i="7"/>
  <c r="R89" i="14"/>
  <c r="T92" i="7"/>
  <c r="S92" i="7"/>
  <c r="R23" i="14"/>
  <c r="T26" i="7"/>
  <c r="S26" i="7"/>
  <c r="R178" i="14"/>
  <c r="T181" i="7"/>
  <c r="S181" i="7"/>
  <c r="R134" i="14"/>
  <c r="T137" i="7"/>
  <c r="S137" i="7"/>
  <c r="R78" i="14"/>
  <c r="T81" i="7"/>
  <c r="S81" i="7"/>
  <c r="R20" i="14"/>
  <c r="T23" i="7"/>
  <c r="S23" i="7"/>
  <c r="R195" i="14"/>
  <c r="T198" i="7"/>
  <c r="S198" i="7"/>
  <c r="R149" i="14"/>
  <c r="T152" i="7"/>
  <c r="S152" i="7"/>
  <c r="R115" i="14"/>
  <c r="T118" i="7"/>
  <c r="S118" i="7"/>
  <c r="R59" i="14"/>
  <c r="T62" i="7"/>
  <c r="S62" i="7"/>
  <c r="R186" i="14"/>
  <c r="T189" i="7"/>
  <c r="S189" i="7"/>
  <c r="R94" i="14"/>
  <c r="T97" i="7"/>
  <c r="S97" i="7"/>
  <c r="R30" i="14"/>
  <c r="T33" i="7"/>
  <c r="S33" i="7"/>
  <c r="R165" i="14"/>
  <c r="T168" i="7"/>
  <c r="S168" i="7"/>
  <c r="R61" i="14"/>
  <c r="T64" i="7"/>
  <c r="S64" i="7"/>
  <c r="R7" i="14"/>
  <c r="T10" i="7"/>
  <c r="S10" i="7"/>
  <c r="R170" i="14"/>
  <c r="T173" i="7"/>
  <c r="S173" i="7"/>
  <c r="R132" i="14"/>
  <c r="T135" i="7"/>
  <c r="S135" i="7"/>
  <c r="R74" i="14"/>
  <c r="T77" i="7"/>
  <c r="S77" i="7"/>
  <c r="R16" i="14"/>
  <c r="T19" i="7"/>
  <c r="S19" i="7"/>
  <c r="M2" i="7"/>
  <c r="F17" i="12"/>
  <c r="F22" i="12" s="1"/>
  <c r="L109" i="15"/>
  <c r="Y111" i="2"/>
  <c r="X111" i="2"/>
  <c r="L89" i="15"/>
  <c r="Y91" i="2"/>
  <c r="X91" i="2"/>
  <c r="L107" i="15"/>
  <c r="Y109" i="2"/>
  <c r="X109" i="2"/>
  <c r="L140" i="15"/>
  <c r="X142" i="2"/>
  <c r="Y142" i="2"/>
  <c r="L125" i="15"/>
  <c r="Y127" i="2"/>
  <c r="X127" i="2"/>
  <c r="L126" i="15"/>
  <c r="Y128" i="2"/>
  <c r="X128" i="2"/>
  <c r="L119" i="15"/>
  <c r="Y121" i="2"/>
  <c r="X121" i="2"/>
  <c r="L96" i="15"/>
  <c r="Y98" i="2"/>
  <c r="X98" i="2"/>
  <c r="L105" i="15"/>
  <c r="Y107" i="2"/>
  <c r="X107" i="2"/>
  <c r="L130" i="15"/>
  <c r="Y132" i="2"/>
  <c r="X132" i="2"/>
  <c r="L72" i="15"/>
  <c r="Y74" i="2"/>
  <c r="X74" i="2"/>
  <c r="L56" i="15"/>
  <c r="Y58" i="2"/>
  <c r="X58" i="2"/>
  <c r="S281" i="7"/>
  <c r="T281" i="7"/>
  <c r="T289" i="7"/>
  <c r="S289" i="7"/>
  <c r="T259" i="7"/>
  <c r="S259" i="7"/>
  <c r="T277" i="7"/>
  <c r="S277" i="7"/>
  <c r="R229" i="14"/>
  <c r="T232" i="7"/>
  <c r="S232" i="7"/>
  <c r="R209" i="14"/>
  <c r="T212" i="7"/>
  <c r="S212" i="7"/>
  <c r="R167" i="14"/>
  <c r="T170" i="7"/>
  <c r="S170" i="7"/>
  <c r="R131" i="14"/>
  <c r="T134" i="7"/>
  <c r="S134" i="7"/>
  <c r="R79" i="14"/>
  <c r="T82" i="7"/>
  <c r="S82" i="7"/>
  <c r="R13" i="14"/>
  <c r="T16" i="7"/>
  <c r="S16" i="7"/>
  <c r="R200" i="14"/>
  <c r="S203" i="7"/>
  <c r="T203" i="7"/>
  <c r="R110" i="14"/>
  <c r="S113" i="7"/>
  <c r="T113" i="7"/>
  <c r="R52" i="14"/>
  <c r="S55" i="7"/>
  <c r="T55" i="7"/>
  <c r="R211" i="14"/>
  <c r="T214" i="7"/>
  <c r="S214" i="7"/>
  <c r="R81" i="14"/>
  <c r="T84" i="7"/>
  <c r="S84" i="7"/>
  <c r="R15" i="14"/>
  <c r="T18" i="7"/>
  <c r="S18" i="7"/>
  <c r="R166" i="14"/>
  <c r="T169" i="7"/>
  <c r="S169" i="7"/>
  <c r="R130" i="14"/>
  <c r="T133" i="7"/>
  <c r="S133" i="7"/>
  <c r="R70" i="14"/>
  <c r="T73" i="7"/>
  <c r="S73" i="7"/>
  <c r="R12" i="14"/>
  <c r="T15" i="7"/>
  <c r="S15" i="7"/>
  <c r="R191" i="14"/>
  <c r="T194" i="7"/>
  <c r="S194" i="7"/>
  <c r="R145" i="14"/>
  <c r="T148" i="7"/>
  <c r="S148" i="7"/>
  <c r="R109" i="14"/>
  <c r="T112" i="7"/>
  <c r="S112" i="7"/>
  <c r="R51" i="14"/>
  <c r="T54" i="7"/>
  <c r="S54" i="7"/>
  <c r="R180" i="14"/>
  <c r="T183" i="7"/>
  <c r="S183" i="7"/>
  <c r="R86" i="14"/>
  <c r="T89" i="7"/>
  <c r="S89" i="7"/>
  <c r="R22" i="14"/>
  <c r="T25" i="7"/>
  <c r="S25" i="7"/>
  <c r="R224" i="14"/>
  <c r="S227" i="7"/>
  <c r="T227" i="7"/>
  <c r="R117" i="14"/>
  <c r="T120" i="7"/>
  <c r="S120" i="7"/>
  <c r="R53" i="14"/>
  <c r="T56" i="7"/>
  <c r="S56" i="7"/>
  <c r="R162" i="14"/>
  <c r="T165" i="7"/>
  <c r="S165" i="7"/>
  <c r="R128" i="14"/>
  <c r="T131" i="7"/>
  <c r="S131" i="7"/>
  <c r="R66" i="14"/>
  <c r="T69" i="7"/>
  <c r="S69" i="7"/>
  <c r="R4" i="14"/>
  <c r="T7" i="7"/>
  <c r="S7" i="7"/>
  <c r="H4" i="33"/>
  <c r="L91" i="15"/>
  <c r="Y93" i="2"/>
  <c r="X93" i="2"/>
  <c r="Y105" i="2"/>
  <c r="X105" i="2"/>
  <c r="L103" i="15"/>
  <c r="L149" i="15"/>
  <c r="Y151" i="2"/>
  <c r="X151" i="2"/>
  <c r="L148" i="15"/>
  <c r="Y150" i="2"/>
  <c r="X150" i="2"/>
  <c r="L30" i="15"/>
  <c r="X32" i="2"/>
  <c r="Y32" i="2"/>
  <c r="L55" i="15"/>
  <c r="Y57" i="2"/>
  <c r="X57" i="2"/>
  <c r="L48" i="15"/>
  <c r="X50" i="2"/>
  <c r="Y50" i="2"/>
  <c r="L76" i="15"/>
  <c r="X78" i="2"/>
  <c r="Y78" i="2"/>
  <c r="L21" i="15"/>
  <c r="X23" i="2"/>
  <c r="Y23" i="2"/>
  <c r="L41" i="15"/>
  <c r="Y43" i="2"/>
  <c r="X43" i="2"/>
  <c r="L38" i="15"/>
  <c r="X40" i="2"/>
  <c r="Y40" i="2"/>
  <c r="L43" i="15"/>
  <c r="Y45" i="2"/>
  <c r="X45" i="2"/>
  <c r="L47" i="15"/>
  <c r="Y49" i="2"/>
  <c r="X49" i="2"/>
  <c r="L141" i="15"/>
  <c r="Y143" i="2"/>
  <c r="X143" i="2"/>
  <c r="L99" i="15"/>
  <c r="Y101" i="2"/>
  <c r="X101" i="2"/>
  <c r="L132" i="15"/>
  <c r="X134" i="2"/>
  <c r="Y134" i="2"/>
  <c r="L117" i="15"/>
  <c r="Y119" i="2"/>
  <c r="X119" i="2"/>
  <c r="L118" i="15"/>
  <c r="Y120" i="2"/>
  <c r="X120" i="2"/>
  <c r="L111" i="15"/>
  <c r="Y113" i="2"/>
  <c r="X113" i="2"/>
  <c r="L144" i="15"/>
  <c r="Y146" i="2"/>
  <c r="X146" i="2"/>
  <c r="L88" i="15"/>
  <c r="X90" i="2"/>
  <c r="Y90" i="2"/>
  <c r="L97" i="15"/>
  <c r="Y99" i="2"/>
  <c r="X99" i="2"/>
  <c r="L122" i="15"/>
  <c r="Y124" i="2"/>
  <c r="X124" i="2"/>
  <c r="L69" i="15"/>
  <c r="Y71" i="2"/>
  <c r="X71" i="2"/>
  <c r="L29" i="15"/>
  <c r="Y31" i="2"/>
  <c r="X31" i="2"/>
  <c r="L40" i="15"/>
  <c r="Y42" i="2"/>
  <c r="X42" i="2"/>
  <c r="L44" i="15"/>
  <c r="Y46" i="2"/>
  <c r="X46" i="2"/>
  <c r="L71" i="15"/>
  <c r="Y73" i="2"/>
  <c r="X73" i="2"/>
  <c r="L37" i="15"/>
  <c r="Y39" i="2"/>
  <c r="X39" i="2"/>
  <c r="L33" i="15"/>
  <c r="Y35" i="2"/>
  <c r="X35" i="2"/>
  <c r="L12" i="15"/>
  <c r="X14" i="2"/>
  <c r="Y14" i="2"/>
  <c r="L19" i="15"/>
  <c r="Y21" i="2"/>
  <c r="X21" i="2"/>
  <c r="R234" i="14"/>
  <c r="S237" i="7"/>
  <c r="T237" i="7"/>
  <c r="T287" i="7"/>
  <c r="S287" i="7"/>
  <c r="T269" i="7"/>
  <c r="S269" i="7"/>
  <c r="T280" i="7"/>
  <c r="S280" i="7"/>
  <c r="R225" i="14"/>
  <c r="T228" i="7"/>
  <c r="S228" i="7"/>
  <c r="R232" i="14"/>
  <c r="T235" i="7"/>
  <c r="S235" i="7"/>
  <c r="R205" i="14"/>
  <c r="T208" i="7"/>
  <c r="S208" i="7"/>
  <c r="T162" i="7"/>
  <c r="S162" i="7"/>
  <c r="R127" i="14"/>
  <c r="T130" i="7"/>
  <c r="S130" i="7"/>
  <c r="R71" i="14"/>
  <c r="T74" i="7"/>
  <c r="S74" i="7"/>
  <c r="R196" i="14"/>
  <c r="S199" i="7"/>
  <c r="T199" i="7"/>
  <c r="R104" i="14"/>
  <c r="S107" i="7"/>
  <c r="T107" i="7"/>
  <c r="R44" i="14"/>
  <c r="S47" i="7"/>
  <c r="T47" i="7"/>
  <c r="R181" i="14"/>
  <c r="T184" i="7"/>
  <c r="S184" i="7"/>
  <c r="R73" i="14"/>
  <c r="T76" i="7"/>
  <c r="S76" i="7"/>
  <c r="R3" i="14"/>
  <c r="T6" i="7"/>
  <c r="S6" i="7"/>
  <c r="R4" i="7"/>
  <c r="R158" i="14"/>
  <c r="T161" i="7"/>
  <c r="S161" i="7"/>
  <c r="R126" i="14"/>
  <c r="T129" i="7"/>
  <c r="S129" i="7"/>
  <c r="R62" i="14"/>
  <c r="T65" i="7"/>
  <c r="S65" i="7"/>
  <c r="R216" i="14"/>
  <c r="S219" i="7"/>
  <c r="T219" i="7"/>
  <c r="R187" i="14"/>
  <c r="T190" i="7"/>
  <c r="S190" i="7"/>
  <c r="R141" i="14"/>
  <c r="T144" i="7"/>
  <c r="S144" i="7"/>
  <c r="R103" i="14"/>
  <c r="T106" i="7"/>
  <c r="S106" i="7"/>
  <c r="R43" i="14"/>
  <c r="T46" i="7"/>
  <c r="S46" i="7"/>
  <c r="R210" i="14"/>
  <c r="T213" i="7"/>
  <c r="S213" i="7"/>
  <c r="R174" i="14"/>
  <c r="T177" i="7"/>
  <c r="S177" i="7"/>
  <c r="R80" i="14"/>
  <c r="T83" i="7"/>
  <c r="S83" i="7"/>
  <c r="R14" i="14"/>
  <c r="T17" i="7"/>
  <c r="S17" i="7"/>
  <c r="R105" i="14"/>
  <c r="T108" i="7"/>
  <c r="S108" i="7"/>
  <c r="R45" i="14"/>
  <c r="T48" i="7"/>
  <c r="S48" i="7"/>
  <c r="R156" i="14"/>
  <c r="T159" i="7"/>
  <c r="S159" i="7"/>
  <c r="R124" i="14"/>
  <c r="T127" i="7"/>
  <c r="S127" i="7"/>
  <c r="R58" i="14"/>
  <c r="T61" i="7"/>
  <c r="S61" i="7"/>
  <c r="L124" i="15"/>
  <c r="X126" i="2"/>
  <c r="Y126" i="2"/>
  <c r="L114" i="15"/>
  <c r="Y116" i="2"/>
  <c r="X116" i="2"/>
  <c r="Y60" i="2"/>
  <c r="L58" i="15"/>
  <c r="X60" i="2"/>
  <c r="L31" i="15"/>
  <c r="Y33" i="2"/>
  <c r="X33" i="2"/>
  <c r="L74" i="15"/>
  <c r="Y76" i="2"/>
  <c r="X76" i="2"/>
  <c r="L15" i="15"/>
  <c r="Y17" i="2"/>
  <c r="X17" i="2"/>
  <c r="X70" i="2"/>
  <c r="L68" i="15"/>
  <c r="Y70" i="2"/>
  <c r="L28" i="15"/>
  <c r="Y30" i="2"/>
  <c r="X30" i="2"/>
  <c r="L53" i="15"/>
  <c r="X55" i="2"/>
  <c r="Y55" i="2"/>
  <c r="L35" i="15"/>
  <c r="Y37" i="2"/>
  <c r="X37" i="2"/>
  <c r="S231" i="7"/>
  <c r="R228" i="14"/>
  <c r="T231" i="7"/>
  <c r="T276" i="7"/>
  <c r="S276" i="7"/>
  <c r="T245" i="7"/>
  <c r="S245" i="7"/>
  <c r="T241" i="7"/>
  <c r="S241" i="7"/>
  <c r="R201" i="14"/>
  <c r="T204" i="7"/>
  <c r="S204" i="7"/>
  <c r="R155" i="14"/>
  <c r="T158" i="7"/>
  <c r="S158" i="7"/>
  <c r="R123" i="14"/>
  <c r="T126" i="7"/>
  <c r="S126" i="7"/>
  <c r="R63" i="14"/>
  <c r="T66" i="7"/>
  <c r="S66" i="7"/>
  <c r="R192" i="14"/>
  <c r="S195" i="7"/>
  <c r="T195" i="7"/>
  <c r="R96" i="14"/>
  <c r="S99" i="7"/>
  <c r="T99" i="7"/>
  <c r="R26" i="14"/>
  <c r="S29" i="7"/>
  <c r="T29" i="7"/>
  <c r="R175" i="14"/>
  <c r="T178" i="7"/>
  <c r="S178" i="7"/>
  <c r="R65" i="14"/>
  <c r="T68" i="7"/>
  <c r="S68" i="7"/>
  <c r="R154" i="14"/>
  <c r="T157" i="7"/>
  <c r="S157" i="7"/>
  <c r="R122" i="14"/>
  <c r="T125" i="7"/>
  <c r="S125" i="7"/>
  <c r="R54" i="14"/>
  <c r="T57" i="7"/>
  <c r="S57" i="7"/>
  <c r="H23" i="33"/>
  <c r="G23" i="33"/>
  <c r="G4" i="33" s="1"/>
  <c r="H2" i="33" s="1"/>
  <c r="P20" i="34"/>
  <c r="R183" i="14"/>
  <c r="T186" i="7"/>
  <c r="S186" i="7"/>
  <c r="R137" i="14"/>
  <c r="T140" i="7"/>
  <c r="S140" i="7"/>
  <c r="R95" i="14"/>
  <c r="T98" i="7"/>
  <c r="S98" i="7"/>
  <c r="R25" i="14"/>
  <c r="T28" i="7"/>
  <c r="S28" i="7"/>
  <c r="R206" i="14"/>
  <c r="T209" i="7"/>
  <c r="S209" i="7"/>
  <c r="R168" i="14"/>
  <c r="T171" i="7"/>
  <c r="S171" i="7"/>
  <c r="R72" i="14"/>
  <c r="T75" i="7"/>
  <c r="S75" i="7"/>
  <c r="R8" i="14"/>
  <c r="T11" i="7"/>
  <c r="S11" i="7"/>
  <c r="R221" i="14"/>
  <c r="T224" i="7"/>
  <c r="S224" i="7"/>
  <c r="R97" i="14"/>
  <c r="T100" i="7"/>
  <c r="S100" i="7"/>
  <c r="R37" i="14"/>
  <c r="T40" i="7"/>
  <c r="S40" i="7"/>
  <c r="R152" i="14"/>
  <c r="T155" i="7"/>
  <c r="S155" i="7"/>
  <c r="R120" i="14"/>
  <c r="T123" i="7"/>
  <c r="S123" i="7"/>
  <c r="R50" i="14"/>
  <c r="T53" i="7"/>
  <c r="S53" i="7"/>
  <c r="E4917" i="28"/>
  <c r="E3617" i="28"/>
  <c r="E4845" i="28"/>
  <c r="E3545" i="28"/>
  <c r="E4709" i="28"/>
  <c r="E3409" i="28"/>
  <c r="E4637" i="28"/>
  <c r="E5026" i="28"/>
  <c r="E4629" i="28"/>
  <c r="E5015" i="28"/>
  <c r="E4357" i="28"/>
  <c r="E4078" i="28"/>
  <c r="E4618" i="28"/>
  <c r="E4013" i="28"/>
  <c r="E4963" i="28"/>
  <c r="E3857" i="28"/>
  <c r="E4891" i="28"/>
  <c r="E3785" i="28"/>
  <c r="E5077" i="28"/>
  <c r="E3777" i="28"/>
  <c r="E4805" i="28"/>
  <c r="E3505" i="28"/>
  <c r="E4713" i="28"/>
  <c r="E4023" i="28"/>
  <c r="E4665" i="28"/>
  <c r="E4020" i="28"/>
  <c r="E4789" i="28"/>
  <c r="E4699" i="28"/>
  <c r="E4021" i="28"/>
  <c r="E4590" i="28"/>
  <c r="E5066" i="28"/>
  <c r="E4416" i="28"/>
  <c r="E4859" i="28"/>
  <c r="E4278" i="28"/>
  <c r="E4750" i="28"/>
  <c r="E4271" i="28"/>
  <c r="E4995" i="28"/>
  <c r="E4608" i="28"/>
  <c r="E5070" i="28"/>
  <c r="E4511" i="28"/>
  <c r="E4960" i="28"/>
  <c r="E4307" i="28"/>
  <c r="E4768" i="28"/>
  <c r="E4150" i="28"/>
  <c r="E4671" i="28"/>
  <c r="E4143" i="28"/>
  <c r="E4931" i="28"/>
  <c r="E4112" i="28"/>
  <c r="E4532" i="28"/>
  <c r="E3989" i="28"/>
  <c r="E4415" i="28"/>
  <c r="E4940" i="28"/>
  <c r="E4241" i="28"/>
  <c r="E4831" i="28"/>
  <c r="E4163" i="28"/>
  <c r="E4827" i="28"/>
  <c r="E4156" i="28"/>
  <c r="E4458" i="28"/>
  <c r="E4896" i="28"/>
  <c r="E3998" i="28"/>
  <c r="E4438" i="28"/>
  <c r="E5056" i="28"/>
  <c r="E4328" i="28"/>
  <c r="E4842" i="28"/>
  <c r="E4177" i="28"/>
  <c r="E4748" i="28"/>
  <c r="E4080" i="28"/>
  <c r="E4736" i="28"/>
  <c r="E4070" i="28"/>
  <c r="E4774" i="28"/>
  <c r="E4503" i="28"/>
  <c r="E4412" i="28"/>
  <c r="E4164" i="28"/>
  <c r="E4083" i="28"/>
  <c r="E2702" i="28"/>
  <c r="E4467" i="28"/>
  <c r="E4669" i="28"/>
  <c r="E4591" i="28"/>
  <c r="E4601" i="28"/>
  <c r="E3977" i="28"/>
  <c r="E4585" i="28"/>
  <c r="E3974" i="28"/>
  <c r="E5042" i="28"/>
  <c r="E3918" i="28"/>
  <c r="E4598" i="28"/>
  <c r="E4788" i="28"/>
  <c r="E4502" i="28"/>
  <c r="E4392" i="28"/>
  <c r="E3358" i="28"/>
  <c r="E3445" i="28"/>
  <c r="E3258" i="28"/>
  <c r="E4602" i="28"/>
  <c r="E4500" i="28"/>
  <c r="E4097" i="28"/>
  <c r="E3577" i="28"/>
  <c r="E3380" i="28"/>
  <c r="E3561" i="28"/>
  <c r="E3376" i="28"/>
  <c r="E4883" i="28"/>
  <c r="E3310" i="28"/>
  <c r="E4472" i="28"/>
  <c r="E4274" i="28"/>
  <c r="E4066" i="28"/>
  <c r="E4101" i="28"/>
  <c r="E3902" i="28"/>
  <c r="E4212" i="28"/>
  <c r="E4429" i="28"/>
  <c r="E3969" i="28"/>
  <c r="E4367" i="28"/>
  <c r="E3224" i="28"/>
  <c r="E4135" i="28"/>
  <c r="E3195" i="28"/>
  <c r="E4104" i="28"/>
  <c r="E4684" i="28"/>
  <c r="E4401" i="28"/>
  <c r="E4657" i="28"/>
  <c r="E4040" i="28"/>
  <c r="E4444" i="28"/>
  <c r="E5004" i="28"/>
  <c r="E3628" i="28"/>
  <c r="E4259" i="28"/>
  <c r="E3888" i="28"/>
  <c r="E4255" i="28"/>
  <c r="E3428" i="28"/>
  <c r="E4230" i="28"/>
  <c r="E3424" i="28"/>
  <c r="E4110" i="28"/>
  <c r="E4405" i="28"/>
  <c r="E4695" i="28"/>
  <c r="E4333" i="28"/>
  <c r="E4600" i="28"/>
  <c r="E4197" i="28"/>
  <c r="E4431" i="28"/>
  <c r="E4125" i="28"/>
  <c r="E4329" i="28"/>
  <c r="E4117" i="28"/>
  <c r="E4282" i="28"/>
  <c r="E4071" i="28"/>
  <c r="E4210" i="28"/>
  <c r="E3967" i="28"/>
  <c r="E4074" i="28"/>
  <c r="E3838" i="28"/>
  <c r="E4002" i="28"/>
  <c r="E3766" i="28"/>
  <c r="E3994" i="28"/>
  <c r="E3758" i="28"/>
  <c r="E4341" i="28"/>
  <c r="E4612" i="28"/>
  <c r="E4269" i="28"/>
  <c r="E4514" i="28"/>
  <c r="E4133" i="28"/>
  <c r="E4344" i="28"/>
  <c r="E4061" i="28"/>
  <c r="E4256" i="28"/>
  <c r="E4053" i="28"/>
  <c r="E4249" i="28"/>
  <c r="E4170" i="28"/>
  <c r="E3946" i="28"/>
  <c r="E3350" i="28"/>
  <c r="E3436" i="28"/>
  <c r="E5007" i="28"/>
  <c r="E3432" i="28"/>
  <c r="E4725" i="28"/>
  <c r="E3425" i="28"/>
  <c r="E4653" i="28"/>
  <c r="E5048" i="28"/>
  <c r="E4517" i="28"/>
  <c r="E4838" i="28"/>
  <c r="E4445" i="28"/>
  <c r="E4755" i="28"/>
  <c r="E4437" i="28"/>
  <c r="E4740" i="28"/>
  <c r="E4661" i="28"/>
  <c r="E5060" i="28"/>
  <c r="E4589" i="28"/>
  <c r="E4951" i="28"/>
  <c r="E4453" i="28"/>
  <c r="E4759" i="28"/>
  <c r="E4381" i="28"/>
  <c r="E4664" i="28"/>
  <c r="E4373" i="28"/>
  <c r="E4646" i="28"/>
  <c r="E4915" i="28"/>
  <c r="E3809" i="28"/>
  <c r="E5037" i="28"/>
  <c r="E3737" i="28"/>
  <c r="E4901" i="28"/>
  <c r="E3601" i="28"/>
  <c r="E4829" i="28"/>
  <c r="E3529" i="28"/>
  <c r="E4821" i="28"/>
  <c r="E3521" i="28"/>
  <c r="E4549" i="28"/>
  <c r="E4887" i="28"/>
  <c r="E5045" i="28"/>
  <c r="E3745" i="28"/>
  <c r="E4973" i="28"/>
  <c r="E3673" i="28"/>
  <c r="E4837" i="28"/>
  <c r="E3537" i="28"/>
  <c r="E4765" i="28"/>
  <c r="E3465" i="28"/>
  <c r="E4757" i="28"/>
  <c r="E3457" i="28"/>
  <c r="E4485" i="28"/>
  <c r="E4397" i="28"/>
  <c r="E4189" i="28"/>
  <c r="E4229" i="28"/>
  <c r="E4238" i="28"/>
  <c r="E4471" i="28"/>
  <c r="E4941" i="28"/>
  <c r="E3879" i="28"/>
  <c r="E5079" i="28"/>
  <c r="E3329" i="28"/>
  <c r="E4894" i="28"/>
  <c r="E3387" i="28"/>
  <c r="E4879" i="28"/>
  <c r="E3383" i="28"/>
  <c r="E4446" i="28"/>
  <c r="E3253" i="28"/>
  <c r="E3911" i="28"/>
  <c r="E4232" i="28"/>
  <c r="E3971" i="28"/>
  <c r="E4849" i="28"/>
  <c r="E4273" i="28"/>
  <c r="E4606" i="28"/>
  <c r="E4519" i="28"/>
  <c r="E3230" i="28"/>
  <c r="E4980" i="28"/>
  <c r="E4008" i="28"/>
  <c r="E4460" i="28"/>
  <c r="E3631" i="28"/>
  <c r="E4448" i="28"/>
  <c r="E3620" i="28"/>
  <c r="E4320" i="28"/>
  <c r="E3492" i="28"/>
  <c r="E4191" i="28"/>
  <c r="E4064" i="28"/>
  <c r="E3830" i="28"/>
  <c r="E4594" i="28"/>
  <c r="E4733" i="28"/>
  <c r="E4001" i="28"/>
  <c r="E4118" i="28"/>
  <c r="E3860" i="28"/>
  <c r="E4134" i="28"/>
  <c r="E3351" i="28"/>
  <c r="E3741" i="28"/>
  <c r="E2934" i="28"/>
  <c r="E3733" i="28"/>
  <c r="E4015" i="28"/>
  <c r="E4844" i="28"/>
  <c r="E4714" i="28"/>
  <c r="E3906" i="28"/>
  <c r="E3639" i="28"/>
  <c r="E4799" i="28"/>
  <c r="E3014" i="28"/>
  <c r="E3557" i="28"/>
  <c r="E2750" i="28"/>
  <c r="E4787" i="28"/>
  <c r="E3770" i="28"/>
  <c r="E4772" i="28"/>
  <c r="E3755" i="28"/>
  <c r="E4663" i="28"/>
  <c r="E4897" i="28"/>
  <c r="E4390" i="28"/>
  <c r="E4488" i="28"/>
  <c r="E4968" i="28"/>
  <c r="E4383" i="28"/>
  <c r="E4867" i="28"/>
  <c r="E4225" i="28"/>
  <c r="E4679" i="28"/>
  <c r="E4147" i="28"/>
  <c r="E4584" i="28"/>
  <c r="E4140" i="28"/>
  <c r="E4566" i="28"/>
  <c r="E4326" i="28"/>
  <c r="E4528" i="28"/>
  <c r="E5012" i="28"/>
  <c r="E4423" i="28"/>
  <c r="E4808" i="28"/>
  <c r="E4174" i="28"/>
  <c r="E4711" i="28"/>
  <c r="E4047" i="28"/>
  <c r="E4707" i="28"/>
  <c r="E4044" i="28"/>
  <c r="E4319" i="28"/>
  <c r="E4807" i="28"/>
  <c r="E3381" i="28"/>
  <c r="E2574" i="28"/>
  <c r="E3373" i="28"/>
  <c r="E2566" i="28"/>
  <c r="E4705" i="28"/>
  <c r="E5071" i="28"/>
  <c r="E4633" i="28"/>
  <c r="E4954" i="28"/>
  <c r="E4497" i="28"/>
  <c r="E4762" i="28"/>
  <c r="E4430" i="28"/>
  <c r="E4668" i="28"/>
  <c r="E4422" i="28"/>
  <c r="E4656" i="28"/>
  <c r="E4641" i="28"/>
  <c r="E4958" i="28"/>
  <c r="E4569" i="28"/>
  <c r="E4860" i="28"/>
  <c r="E4494" i="28"/>
  <c r="E4683" i="28"/>
  <c r="E4366" i="28"/>
  <c r="E4574" i="28"/>
  <c r="E4358" i="28"/>
  <c r="E4570" i="28"/>
  <c r="E3962" i="28"/>
  <c r="E3726" i="28"/>
  <c r="E5017" i="28"/>
  <c r="E3654" i="28"/>
  <c r="E4881" i="28"/>
  <c r="E3518" i="28"/>
  <c r="E4809" i="28"/>
  <c r="E3446" i="28"/>
  <c r="E4801" i="28"/>
  <c r="E3438" i="28"/>
  <c r="E4529" i="28"/>
  <c r="E4811" i="28"/>
  <c r="E5025" i="28"/>
  <c r="E3662" i="28"/>
  <c r="E4953" i="28"/>
  <c r="E3590" i="28"/>
  <c r="E4817" i="28"/>
  <c r="E3454" i="28"/>
  <c r="E4745" i="28"/>
  <c r="E3382" i="28"/>
  <c r="E4737" i="28"/>
  <c r="E3374" i="28"/>
  <c r="E4465" i="28"/>
  <c r="E4950" i="28"/>
  <c r="E4675" i="28"/>
  <c r="E3915" i="28"/>
  <c r="E4936" i="28"/>
  <c r="E3297" i="28"/>
  <c r="E4648" i="28"/>
  <c r="E3300" i="28"/>
  <c r="E3749" i="28"/>
  <c r="E2942" i="28"/>
  <c r="E5062" i="28"/>
  <c r="E2550" i="28"/>
  <c r="E5058" i="28"/>
  <c r="E2542" i="28"/>
  <c r="E4930" i="28"/>
  <c r="E2462" i="28"/>
  <c r="E4277" i="28"/>
  <c r="E4069" i="28"/>
  <c r="E4378" i="28"/>
  <c r="E3958" i="28"/>
  <c r="E4450" i="28"/>
  <c r="E3896" i="28"/>
  <c r="E3993" i="28"/>
  <c r="E2630" i="28"/>
  <c r="E4791" i="28"/>
  <c r="E3800" i="28"/>
  <c r="E4251" i="28"/>
  <c r="E3235" i="28"/>
  <c r="E4244" i="28"/>
  <c r="E3229" i="28"/>
  <c r="E4169" i="28"/>
  <c r="E3163" i="28"/>
  <c r="E5068" i="28"/>
  <c r="E4763" i="28"/>
  <c r="E4650" i="28"/>
  <c r="E4804" i="28"/>
  <c r="E4037" i="28"/>
  <c r="E3150" i="28"/>
  <c r="E4994" i="28"/>
  <c r="E3197" i="28"/>
  <c r="E4005" i="28"/>
  <c r="E4621" i="28"/>
  <c r="E4587" i="28"/>
  <c r="E4605" i="28"/>
  <c r="E3920" i="28"/>
  <c r="E3710" i="28"/>
  <c r="E3630" i="28"/>
  <c r="E3870" i="28"/>
  <c r="E3829" i="28"/>
  <c r="E2446" i="28"/>
  <c r="E4144" i="28"/>
  <c r="E4290" i="28"/>
  <c r="E4308" i="28"/>
  <c r="E4436" i="28"/>
  <c r="E4089" i="28"/>
  <c r="E4424" i="28"/>
  <c r="E4081" i="28"/>
  <c r="E4029" i="28"/>
  <c r="E3925" i="28"/>
  <c r="E4970" i="28"/>
  <c r="E4252" i="28"/>
  <c r="E4846" i="28"/>
  <c r="E4184" i="28"/>
  <c r="E4672" i="28"/>
  <c r="E4003" i="28"/>
  <c r="E4575" i="28"/>
  <c r="E5036" i="28"/>
  <c r="E4571" i="28"/>
  <c r="E5024" i="28"/>
  <c r="E4409" i="28"/>
  <c r="E4871" i="28"/>
  <c r="E4296" i="28"/>
  <c r="E4776" i="28"/>
  <c r="E4161" i="28"/>
  <c r="E4596" i="28"/>
  <c r="E4092" i="28"/>
  <c r="E4498" i="28"/>
  <c r="E4075" i="28"/>
  <c r="E4487" i="28"/>
  <c r="E4800" i="28"/>
  <c r="E4145" i="28"/>
  <c r="E4376" i="28"/>
  <c r="E3312" i="28"/>
  <c r="E4361" i="28"/>
  <c r="E3309" i="28"/>
  <c r="E4918" i="28"/>
  <c r="E4340" i="28"/>
  <c r="E4820" i="28"/>
  <c r="E4199" i="28"/>
  <c r="E4643" i="28"/>
  <c r="E3979" i="28"/>
  <c r="E4534" i="28"/>
  <c r="E5032" i="28"/>
  <c r="E4530" i="28"/>
  <c r="E5014" i="28"/>
  <c r="E4835" i="28"/>
  <c r="E4206" i="28"/>
  <c r="E4726" i="28"/>
  <c r="E4084" i="28"/>
  <c r="E4552" i="28"/>
  <c r="E5044" i="28"/>
  <c r="E4455" i="28"/>
  <c r="E4935" i="28"/>
  <c r="E4451" i="28"/>
  <c r="E4916" i="28"/>
  <c r="E4577" i="28"/>
  <c r="E4875" i="28"/>
  <c r="E4505" i="28"/>
  <c r="E4766" i="28"/>
  <c r="E4374" i="28"/>
  <c r="E4592" i="28"/>
  <c r="E4302" i="28"/>
  <c r="E4495" i="28"/>
  <c r="E5076" i="28"/>
  <c r="E4491" i="28"/>
  <c r="E4680" i="28"/>
  <c r="E4028" i="28"/>
  <c r="E4513" i="28"/>
  <c r="E4784" i="28"/>
  <c r="E4441" i="28"/>
  <c r="E4687" i="28"/>
  <c r="E4310" i="28"/>
  <c r="E4506" i="28"/>
  <c r="E4982" i="28"/>
  <c r="E4404" i="28"/>
  <c r="E4978" i="28"/>
  <c r="E4400" i="28"/>
  <c r="E4469" i="28"/>
  <c r="E4261" i="28"/>
  <c r="E4181" i="28"/>
  <c r="E4095" i="28"/>
  <c r="E4792" i="28"/>
  <c r="E3960" i="28"/>
  <c r="E4063" i="28"/>
  <c r="E2694" i="28"/>
  <c r="E4870" i="28"/>
  <c r="E2430" i="28"/>
  <c r="E4331" i="28"/>
  <c r="E3293" i="28"/>
  <c r="E4316" i="28"/>
  <c r="E3280" i="28"/>
  <c r="E4233" i="28"/>
  <c r="E3223" i="28"/>
  <c r="E4300" i="28"/>
  <c r="E4102" i="28"/>
  <c r="E3947" i="28"/>
  <c r="E4984" i="28"/>
  <c r="E4347" i="28"/>
  <c r="E3232" i="28"/>
  <c r="E3437" i="28"/>
  <c r="E3255" i="28"/>
  <c r="E4137" i="28"/>
  <c r="E4877" i="28"/>
  <c r="E4666" i="28"/>
  <c r="E4861" i="28"/>
  <c r="E4655" i="28"/>
  <c r="E4541" i="28"/>
  <c r="E4542" i="28"/>
  <c r="E4237" i="28"/>
  <c r="E4153" i="28"/>
  <c r="E3914" i="28"/>
  <c r="E3822" i="28"/>
  <c r="E3982" i="28"/>
  <c r="E3951" i="28"/>
  <c r="E2510" i="28"/>
  <c r="E4208" i="28"/>
  <c r="E4157" i="28"/>
  <c r="E4417" i="28"/>
  <c r="E4775" i="28"/>
  <c r="E3863" i="28"/>
  <c r="E4756" i="28"/>
  <c r="E4124" i="28"/>
  <c r="E4942" i="28"/>
  <c r="E5059" i="28"/>
  <c r="E4890" i="28"/>
  <c r="E4900" i="28"/>
  <c r="E3147" i="28"/>
  <c r="E4432" i="28"/>
  <c r="E4974" i="28"/>
  <c r="E3794" i="28"/>
  <c r="E4642" i="28"/>
  <c r="E3281" i="28"/>
  <c r="E4627" i="28"/>
  <c r="E3278" i="28"/>
  <c r="E4224" i="28"/>
  <c r="E3767" i="28"/>
  <c r="E4981" i="28"/>
  <c r="E4207" i="28"/>
  <c r="E4704" i="28"/>
  <c r="E4068" i="28"/>
  <c r="E5027" i="28"/>
  <c r="E3926" i="28"/>
  <c r="E4955" i="28"/>
  <c r="E3849" i="28"/>
  <c r="E4947" i="28"/>
  <c r="E3841" i="28"/>
  <c r="E4869" i="28"/>
  <c r="E4864" i="28"/>
  <c r="E4188" i="28"/>
  <c r="E4767" i="28"/>
  <c r="E4107" i="28"/>
  <c r="E4586" i="28"/>
  <c r="E5055" i="28"/>
  <c r="E4492" i="28"/>
  <c r="E4938" i="28"/>
  <c r="E4480" i="28"/>
  <c r="E4927" i="28"/>
  <c r="E4025" i="28"/>
  <c r="E5051" i="28"/>
  <c r="E4783" i="28"/>
  <c r="E5003" i="28"/>
  <c r="E4779" i="28"/>
  <c r="E4925" i="28"/>
  <c r="E4236" i="28"/>
  <c r="E4694" i="28"/>
  <c r="E4168" i="28"/>
  <c r="E4611" i="28"/>
  <c r="E3983" i="28"/>
  <c r="E4411" i="28"/>
  <c r="E5034" i="28"/>
  <c r="E4291" i="28"/>
  <c r="E5023" i="28"/>
  <c r="E4284" i="28"/>
  <c r="E4172" i="28"/>
  <c r="E4615" i="28"/>
  <c r="E4105" i="28"/>
  <c r="E4520" i="28"/>
  <c r="E5038" i="28"/>
  <c r="E4313" i="28"/>
  <c r="E4928" i="28"/>
  <c r="E4227" i="28"/>
  <c r="E4910" i="28"/>
  <c r="E4220" i="28"/>
  <c r="E4744" i="28"/>
  <c r="E4094" i="28"/>
  <c r="E4647" i="28"/>
  <c r="E3991" i="28"/>
  <c r="E4466" i="28"/>
  <c r="E4946" i="28"/>
  <c r="E4364" i="28"/>
  <c r="E4840" i="28"/>
  <c r="E4360" i="28"/>
  <c r="E4822" i="28"/>
  <c r="E4045" i="28"/>
  <c r="E4468" i="28"/>
  <c r="E4658" i="28"/>
  <c r="E3997" i="28"/>
  <c r="E4564" i="28"/>
  <c r="E5063" i="28"/>
  <c r="E4379" i="28"/>
  <c r="E4852" i="28"/>
  <c r="E4275" i="28"/>
  <c r="E4754" i="28"/>
  <c r="E4268" i="28"/>
  <c r="E4743" i="28"/>
  <c r="E4579" i="28"/>
  <c r="E4289" i="28"/>
  <c r="E4204" i="28"/>
  <c r="E3377" i="28"/>
  <c r="E4712" i="28"/>
  <c r="E3306" i="28"/>
  <c r="E3501" i="28"/>
  <c r="E3386" i="28"/>
  <c r="E4201" i="28"/>
  <c r="E4939" i="28"/>
  <c r="E4752" i="28"/>
  <c r="E4923" i="28"/>
  <c r="E4734" i="28"/>
  <c r="E4797" i="28"/>
  <c r="E4636" i="28"/>
  <c r="E4493" i="28"/>
  <c r="E4518" i="28"/>
  <c r="E4260" i="28"/>
  <c r="E4185" i="28"/>
  <c r="E4108" i="28"/>
  <c r="E4027" i="28"/>
  <c r="E2638" i="28"/>
  <c r="E4272" i="28"/>
  <c r="E4413" i="28"/>
  <c r="E4508" i="28"/>
  <c r="E4350" i="28"/>
  <c r="E3927" i="28"/>
  <c r="E4334" i="28"/>
  <c r="E3924" i="28"/>
  <c r="E4662" i="28"/>
  <c r="E3839" i="28"/>
  <c r="E4264" i="28"/>
  <c r="E4332" i="28"/>
  <c r="E4087" i="28"/>
  <c r="E3954" i="28"/>
  <c r="E4988" i="28"/>
  <c r="E4998" i="28"/>
  <c r="E3203" i="28"/>
  <c r="E4523" i="28"/>
  <c r="E4179" i="28"/>
  <c r="E3957" i="28"/>
  <c r="E4996" i="28"/>
  <c r="E3326" i="28"/>
  <c r="E4966" i="28"/>
  <c r="E4082" i="28"/>
  <c r="E5001" i="28"/>
  <c r="E4298" i="28"/>
  <c r="E4999" i="28"/>
  <c r="E4148" i="28"/>
  <c r="E4173" i="28"/>
  <c r="E3901" i="28"/>
  <c r="E4091" i="28"/>
  <c r="E3707" i="28"/>
  <c r="E4904" i="28"/>
  <c r="E4000" i="28"/>
  <c r="E4882" i="28"/>
  <c r="E3996" i="28"/>
  <c r="E4456" i="28"/>
  <c r="E3534" i="28"/>
  <c r="E5040" i="28"/>
  <c r="E4303" i="28"/>
  <c r="E3470" i="28"/>
  <c r="E4010" i="28"/>
  <c r="E4920" i="28"/>
  <c r="E4826" i="28"/>
  <c r="E4607" i="28"/>
  <c r="E3508" i="28"/>
  <c r="E3854" i="28"/>
  <c r="E4394" i="28"/>
  <c r="E3657" i="28"/>
  <c r="E3566" i="28"/>
  <c r="E4077" i="28"/>
  <c r="E3665" i="28"/>
  <c r="E3510" i="28"/>
  <c r="E4597" i="28"/>
  <c r="E4420" i="28"/>
  <c r="E4057" i="28"/>
  <c r="E4309" i="28"/>
  <c r="E3761" i="28"/>
  <c r="E4217" i="28"/>
  <c r="E4325" i="28"/>
  <c r="E4004" i="28"/>
  <c r="E3886" i="28"/>
  <c r="E4211" i="28"/>
  <c r="E3509" i="28"/>
  <c r="E3944" i="28"/>
  <c r="E4554" i="28"/>
  <c r="E3459" i="28"/>
  <c r="E2974" i="28"/>
  <c r="E4192" i="28"/>
  <c r="E4276" i="28"/>
  <c r="E3212" i="28"/>
  <c r="E3805" i="28"/>
  <c r="E3271" i="28"/>
  <c r="E2398" i="28"/>
  <c r="E3966" i="28"/>
  <c r="E4527" i="28"/>
  <c r="E2502" i="28"/>
  <c r="E4866" i="28"/>
  <c r="E3846" i="28"/>
  <c r="E4710" i="28"/>
  <c r="E3821" i="28"/>
  <c r="E3290" i="28"/>
  <c r="E4349" i="28"/>
  <c r="E3930" i="28"/>
  <c r="E4718" i="28"/>
  <c r="E4795" i="28"/>
  <c r="E5019" i="28"/>
  <c r="E4933" i="28"/>
  <c r="E4720" i="28"/>
  <c r="E4806" i="28"/>
  <c r="E3083" i="28"/>
  <c r="E4323" i="28"/>
  <c r="E4620" i="28"/>
  <c r="E3700" i="28"/>
  <c r="E4299" i="28"/>
  <c r="E3198" i="28"/>
  <c r="E4288" i="28"/>
  <c r="E3786" i="28"/>
  <c r="E3923" i="28"/>
  <c r="E3658" i="28"/>
  <c r="E3622" i="28"/>
  <c r="E4382" i="28"/>
  <c r="E4884" i="28"/>
  <c r="E4042" i="28"/>
  <c r="E4630" i="28"/>
  <c r="E4975" i="28"/>
  <c r="E4921" i="28"/>
  <c r="E3395" i="28"/>
  <c r="E4976" i="28"/>
  <c r="E3402" i="28"/>
  <c r="E5006" i="28"/>
  <c r="E3852" i="28"/>
  <c r="E4991" i="28"/>
  <c r="E3848" i="28"/>
  <c r="E4652" i="28"/>
  <c r="E3808" i="28"/>
  <c r="E4512" i="28"/>
  <c r="E4106" i="28"/>
  <c r="E3602" i="28"/>
  <c r="E3884" i="28"/>
  <c r="E4198" i="28"/>
  <c r="E3907" i="28"/>
  <c r="E3027" i="28"/>
  <c r="E3301" i="28"/>
  <c r="E2728" i="28"/>
  <c r="E3644" i="28"/>
  <c r="E2852" i="28"/>
  <c r="E3723" i="28"/>
  <c r="E2880" i="28"/>
  <c r="E2538" i="28"/>
  <c r="E1536" i="28"/>
  <c r="E2786" i="28"/>
  <c r="E1784" i="28"/>
  <c r="E3978" i="28"/>
  <c r="E3339" i="28"/>
  <c r="E3820" i="28"/>
  <c r="E3972" i="28"/>
  <c r="E4986" i="28"/>
  <c r="E3875" i="28"/>
  <c r="E3239" i="28"/>
  <c r="E2696" i="28"/>
  <c r="E3531" i="28"/>
  <c r="E2820" i="28"/>
  <c r="E3640" i="28"/>
  <c r="E2848" i="28"/>
  <c r="E2474" i="28"/>
  <c r="E2972" i="28"/>
  <c r="E2722" i="28"/>
  <c r="E1720" i="28"/>
  <c r="E4406" i="28"/>
  <c r="E3319" i="28"/>
  <c r="E3284" i="28"/>
  <c r="E3845" i="28"/>
  <c r="E4880" i="28"/>
  <c r="E5049" i="28"/>
  <c r="E3181" i="28"/>
  <c r="E2664" i="28"/>
  <c r="E3448" i="28"/>
  <c r="E2788" i="28"/>
  <c r="E3527" i="28"/>
  <c r="E2816" i="28"/>
  <c r="E2410" i="28"/>
  <c r="E2940" i="28"/>
  <c r="E2658" i="28"/>
  <c r="E1656" i="28"/>
  <c r="E4619" i="28"/>
  <c r="E4321" i="28"/>
  <c r="E4912" i="28"/>
  <c r="E4781" i="28"/>
  <c r="E4625" i="28"/>
  <c r="E3702" i="28"/>
  <c r="E4293" i="28"/>
  <c r="E3893" i="28"/>
  <c r="E3759" i="28"/>
  <c r="E4971" i="28"/>
  <c r="E5009" i="28"/>
  <c r="E4128" i="28"/>
  <c r="E4979" i="28"/>
  <c r="E5081" i="28"/>
  <c r="E4132" i="28"/>
  <c r="E4885" i="28"/>
  <c r="E4085" i="28"/>
  <c r="E4856" i="28"/>
  <c r="E4682" i="28"/>
  <c r="E4186" i="28"/>
  <c r="E4228" i="28"/>
  <c r="E4874" i="28"/>
  <c r="E4202" i="28"/>
  <c r="E4499" i="28"/>
  <c r="E4997" i="28"/>
  <c r="E4427" i="28"/>
  <c r="E4700" i="28"/>
  <c r="E4839" i="28"/>
  <c r="E3869" i="28"/>
  <c r="E3714" i="28"/>
  <c r="E4819" i="28"/>
  <c r="E4396" i="28"/>
  <c r="E3823" i="28"/>
  <c r="E4706" i="28"/>
  <c r="E4964" i="28"/>
  <c r="E2990" i="28"/>
  <c r="E4739" i="28"/>
  <c r="E4058" i="28"/>
  <c r="E3752" i="28"/>
  <c r="E4626" i="28"/>
  <c r="E4187" i="28"/>
  <c r="E5073" i="28"/>
  <c r="E4477" i="28"/>
  <c r="E4888" i="28"/>
  <c r="E3578" i="28"/>
  <c r="E3669" i="28"/>
  <c r="E4368" i="28"/>
  <c r="E3878" i="28"/>
  <c r="E4889" i="28"/>
  <c r="E4681" i="28"/>
  <c r="E4234" i="28"/>
  <c r="E4886" i="28"/>
  <c r="E4059" i="28"/>
  <c r="E4306" i="28"/>
  <c r="E3711" i="28"/>
  <c r="E3798" i="28"/>
  <c r="E3624" i="28"/>
  <c r="E4562" i="28"/>
  <c r="E3936" i="28"/>
  <c r="E4547" i="28"/>
  <c r="E3928" i="28"/>
  <c r="E4131" i="28"/>
  <c r="E3872" i="28"/>
  <c r="E4832" i="28"/>
  <c r="E3609" i="28"/>
  <c r="E3401" i="28"/>
  <c r="E4342" i="28"/>
  <c r="E4810" i="28"/>
  <c r="E4099" i="28"/>
  <c r="E3641" i="28"/>
  <c r="E3221" i="28"/>
  <c r="E4558" i="28"/>
  <c r="E3748" i="28"/>
  <c r="E3984" i="28"/>
  <c r="E3200" i="28"/>
  <c r="E3981" i="28"/>
  <c r="E3180" i="28"/>
  <c r="E3913" i="28"/>
  <c r="E3102" i="28"/>
  <c r="E3837" i="28"/>
  <c r="E3633" i="28"/>
  <c r="E3691" i="28"/>
  <c r="E2995" i="28"/>
  <c r="E4297" i="28"/>
  <c r="E4353" i="28"/>
  <c r="E4504" i="28"/>
  <c r="E2807" i="28"/>
  <c r="E3430" i="28"/>
  <c r="E3055" i="28"/>
  <c r="E3769" i="28"/>
  <c r="E3111" i="28"/>
  <c r="E2624" i="28"/>
  <c r="E3336" i="28"/>
  <c r="E2748" i="28"/>
  <c r="E3708" i="28"/>
  <c r="E2872" i="28"/>
  <c r="E3441" i="28"/>
  <c r="E3495" i="28"/>
  <c r="E3762" i="28"/>
  <c r="E4086" i="28"/>
  <c r="E4247" i="28"/>
  <c r="E4911" i="28"/>
  <c r="E2743" i="28"/>
  <c r="E4667" i="28"/>
  <c r="E2991" i="28"/>
  <c r="E4815" i="28"/>
  <c r="E3047" i="28"/>
  <c r="E2592" i="28"/>
  <c r="E3272" i="28"/>
  <c r="E2716" i="28"/>
  <c r="E3595" i="28"/>
  <c r="E2840" i="28"/>
  <c r="E4454" i="28"/>
  <c r="E3011" i="28"/>
  <c r="E4226" i="28"/>
  <c r="E4892" i="28"/>
  <c r="E4116" i="28"/>
  <c r="E4151" i="28"/>
  <c r="E2679" i="28"/>
  <c r="E3916" i="28"/>
  <c r="E2927" i="28"/>
  <c r="E4539" i="28"/>
  <c r="E2983" i="28"/>
  <c r="E4813" i="28"/>
  <c r="E3213" i="28"/>
  <c r="E2684" i="28"/>
  <c r="E3512" i="28"/>
  <c r="E4825" i="28"/>
  <c r="E4617" i="28"/>
  <c r="E4142" i="28"/>
  <c r="E4146" i="28"/>
  <c r="E5030" i="28"/>
  <c r="E4830" i="28"/>
  <c r="E4785" i="28"/>
  <c r="E3519" i="28"/>
  <c r="E3078" i="28"/>
  <c r="E4141" i="28"/>
  <c r="E3729" i="28"/>
  <c r="E3574" i="28"/>
  <c r="E4149" i="28"/>
  <c r="E3801" i="28"/>
  <c r="E3582" i="28"/>
  <c r="E4250" i="28"/>
  <c r="E4522" i="28"/>
  <c r="E4203" i="28"/>
  <c r="E4317" i="28"/>
  <c r="E4038" i="28"/>
  <c r="E3678" i="28"/>
  <c r="E4461" i="28"/>
  <c r="E4051" i="28"/>
  <c r="E3894" i="28"/>
  <c r="E4362" i="28"/>
  <c r="E4660" i="28"/>
  <c r="E3887" i="28"/>
  <c r="E4231" i="28"/>
  <c r="E3474" i="28"/>
  <c r="E3054" i="28"/>
  <c r="E4305" i="28"/>
  <c r="E4165" i="28"/>
  <c r="E3256" i="28"/>
  <c r="E4262" i="28"/>
  <c r="E3287" i="28"/>
  <c r="E2478" i="28"/>
  <c r="E3645" i="28"/>
  <c r="E4721" i="28"/>
  <c r="E3864" i="28"/>
  <c r="E3621" i="28"/>
  <c r="E3522" i="28"/>
  <c r="E4507" i="28"/>
  <c r="E3862" i="28"/>
  <c r="E3828" i="28"/>
  <c r="E4365" i="28"/>
  <c r="E4103" i="28"/>
  <c r="E3908" i="28"/>
  <c r="E4060" i="28"/>
  <c r="E4182" i="28"/>
  <c r="E3903" i="28"/>
  <c r="E4593" i="28"/>
  <c r="E3922" i="28"/>
  <c r="E4327" i="28"/>
  <c r="E4639" i="28"/>
  <c r="E3515" i="28"/>
  <c r="E3899" i="28"/>
  <c r="E3856" i="28"/>
  <c r="E4127" i="28"/>
  <c r="E3348" i="28"/>
  <c r="E4120" i="28"/>
  <c r="E3338" i="28"/>
  <c r="E4033" i="28"/>
  <c r="E3244" i="28"/>
  <c r="E3963" i="28"/>
  <c r="E4604" i="28"/>
  <c r="E4295" i="28"/>
  <c r="E4193" i="28"/>
  <c r="E4969" i="28"/>
  <c r="E3410" i="28"/>
  <c r="E4263" i="28"/>
  <c r="E3443" i="28"/>
  <c r="E3877" i="28"/>
  <c r="E3070" i="28"/>
  <c r="E3485" i="28"/>
  <c r="E2678" i="28"/>
  <c r="E3477" i="28"/>
  <c r="E2670" i="28"/>
  <c r="E3397" i="28"/>
  <c r="E2590" i="28"/>
  <c r="E5016" i="28"/>
  <c r="E4724" i="28"/>
  <c r="E3542" i="28"/>
  <c r="E4195" i="28"/>
  <c r="E3647" i="28"/>
  <c r="E3909" i="28"/>
  <c r="E3435" i="28"/>
  <c r="E3241" i="28"/>
  <c r="E3466" i="28"/>
  <c r="E2543" i="28"/>
  <c r="E3455" i="28"/>
  <c r="E2599" i="28"/>
  <c r="E4934" i="28"/>
  <c r="E2847" i="28"/>
  <c r="E4898" i="28"/>
  <c r="E3095" i="28"/>
  <c r="E4818" i="28"/>
  <c r="E4551" i="28"/>
  <c r="E4623" i="28"/>
  <c r="E4716" i="28"/>
  <c r="E3444" i="28"/>
  <c r="E3730" i="28"/>
  <c r="E3067" i="28"/>
  <c r="E3129" i="28"/>
  <c r="E3812" i="28"/>
  <c r="E2479" i="28"/>
  <c r="E3372" i="28"/>
  <c r="E2535" i="28"/>
  <c r="E4240" i="28"/>
  <c r="E2783" i="28"/>
  <c r="E4031" i="28"/>
  <c r="E3031" i="28"/>
  <c r="E4223" i="28"/>
  <c r="E5002" i="28"/>
  <c r="E4746" i="28"/>
  <c r="E4046" i="28"/>
  <c r="E3265" i="28"/>
  <c r="E3636" i="28"/>
  <c r="E3796" i="28"/>
  <c r="E3065" i="28"/>
  <c r="E3110" i="28"/>
  <c r="E2415" i="28"/>
  <c r="E3699" i="28"/>
  <c r="E2471" i="28"/>
  <c r="E4651" i="28"/>
  <c r="E2719" i="28"/>
  <c r="E4324" i="28"/>
  <c r="E2967" i="28"/>
  <c r="E4318" i="28"/>
  <c r="E4790" i="28"/>
  <c r="E4853" i="28"/>
  <c r="E4761" i="28"/>
  <c r="E3774" i="28"/>
  <c r="E4565" i="28"/>
  <c r="E5046" i="28"/>
  <c r="E3763" i="28"/>
  <c r="E5043" i="28"/>
  <c r="E4018" i="28"/>
  <c r="E4196" i="28"/>
  <c r="E4949" i="28"/>
  <c r="E4026" i="28"/>
  <c r="E4267" i="28"/>
  <c r="E4893" i="28"/>
  <c r="E4865" i="28"/>
  <c r="E4962" i="28"/>
  <c r="E4863" i="28"/>
  <c r="E4194" i="28"/>
  <c r="E4567" i="28"/>
  <c r="E4221" i="28"/>
  <c r="E4338" i="28"/>
  <c r="E4582" i="28"/>
  <c r="E5075" i="28"/>
  <c r="E4977" i="28"/>
  <c r="E4913" i="28"/>
  <c r="E3416" i="28"/>
  <c r="E4369" i="28"/>
  <c r="E3744" i="28"/>
  <c r="E3497" i="28"/>
  <c r="E3709" i="28"/>
  <c r="E4771" i="28"/>
  <c r="E4685" i="28"/>
  <c r="E3685" i="28"/>
  <c r="E2998" i="28"/>
  <c r="E4006" i="28"/>
  <c r="E4346" i="28"/>
  <c r="E4895" i="28"/>
  <c r="E4200" i="28"/>
  <c r="E4708" i="28"/>
  <c r="E2422" i="28"/>
  <c r="E3638" i="28"/>
  <c r="E4814" i="28"/>
  <c r="E2438" i="28"/>
  <c r="E3677" i="28"/>
  <c r="E4478" i="28"/>
  <c r="E3322" i="28"/>
  <c r="E4030" i="28"/>
  <c r="E3526" i="28"/>
  <c r="E5022" i="28"/>
  <c r="E4428" i="28"/>
  <c r="E4354" i="28"/>
  <c r="E3715" i="28"/>
  <c r="E3558" i="28"/>
  <c r="E3650" i="28"/>
  <c r="E3990" i="28"/>
  <c r="E3206" i="28"/>
  <c r="E3613" i="28"/>
  <c r="E2806" i="28"/>
  <c r="E3605" i="28"/>
  <c r="E2798" i="28"/>
  <c r="E3525" i="28"/>
  <c r="E2718" i="28"/>
  <c r="E3453" i="28"/>
  <c r="E4773" i="28"/>
  <c r="E4693" i="28"/>
  <c r="E4356" i="28"/>
  <c r="E3689" i="28"/>
  <c r="E3227" i="28"/>
  <c r="E4287" i="28"/>
  <c r="E2822" i="28"/>
  <c r="E5080" i="28"/>
  <c r="E2558" i="28"/>
  <c r="E4531" i="28"/>
  <c r="E3480" i="28"/>
  <c r="E4516" i="28"/>
  <c r="E3450" i="28"/>
  <c r="E4395" i="28"/>
  <c r="E3328" i="28"/>
  <c r="E4769" i="28"/>
  <c r="E4702" i="28"/>
  <c r="E4452" i="28"/>
  <c r="E4425" i="28"/>
  <c r="E3379" i="28"/>
  <c r="E3756" i="28"/>
  <c r="E3182" i="28"/>
  <c r="E2921" i="28"/>
  <c r="E3555" i="28"/>
  <c r="E2459" i="28"/>
  <c r="E3664" i="28"/>
  <c r="E2985" i="28"/>
  <c r="E2470" i="28"/>
  <c r="E3337" i="28"/>
  <c r="E3313" i="28"/>
  <c r="E2583" i="28"/>
  <c r="E5031" i="28"/>
  <c r="E5078" i="28"/>
  <c r="E4265" i="28"/>
  <c r="E4180" i="28"/>
  <c r="E3166" i="28"/>
  <c r="E3643" i="28"/>
  <c r="E3724" i="28"/>
  <c r="E2857" i="28"/>
  <c r="E3472" i="28"/>
  <c r="E2369" i="28"/>
  <c r="E3551" i="28"/>
  <c r="E2444" i="28"/>
  <c r="E3226" i="28"/>
  <c r="E3169" i="28"/>
  <c r="E3186" i="28"/>
  <c r="E2519" i="28"/>
  <c r="E4016" i="28"/>
  <c r="E4388" i="28"/>
  <c r="E4847" i="28"/>
  <c r="E5020" i="28"/>
  <c r="E3038" i="28"/>
  <c r="E3560" i="28"/>
  <c r="E3611" i="28"/>
  <c r="E2793" i="28"/>
  <c r="E3364" i="28"/>
  <c r="E2311" i="28"/>
  <c r="E3462" i="28"/>
  <c r="E4924" i="28"/>
  <c r="E4218" i="28"/>
  <c r="E3481" i="28"/>
  <c r="E4943" i="28"/>
  <c r="E5057" i="28"/>
  <c r="E4548" i="28"/>
  <c r="E3086" i="28"/>
  <c r="E4213" i="28"/>
  <c r="E3865" i="28"/>
  <c r="E3646" i="28"/>
  <c r="E4314" i="28"/>
  <c r="E3873" i="28"/>
  <c r="E3718" i="28"/>
  <c r="E4258" i="28"/>
  <c r="E3585" i="28"/>
  <c r="E4281" i="28"/>
  <c r="E4389" i="28"/>
  <c r="E4041" i="28"/>
  <c r="E3952" i="28"/>
  <c r="E4533" i="28"/>
  <c r="E4311" i="28"/>
  <c r="E3964" i="28"/>
  <c r="E4245" i="28"/>
  <c r="E5074" i="28"/>
  <c r="E4850" i="28"/>
  <c r="E4854" i="28"/>
  <c r="E3871" i="28"/>
  <c r="E3062" i="28"/>
  <c r="E4407" i="28"/>
  <c r="E4205" i="28"/>
  <c r="E4992" i="28"/>
  <c r="E4408" i="28"/>
  <c r="E3291" i="28"/>
  <c r="E2486" i="28"/>
  <c r="E3717" i="28"/>
  <c r="E4959" i="28"/>
  <c r="E3889" i="28"/>
  <c r="E3931" i="28"/>
  <c r="E3940" i="28"/>
  <c r="E3191" i="28"/>
  <c r="E4993" i="28"/>
  <c r="E3905" i="28"/>
  <c r="E3139" i="28"/>
  <c r="E4123" i="28"/>
  <c r="E2862" i="28"/>
  <c r="E2782" i="28"/>
  <c r="E3517" i="28"/>
  <c r="E4686" i="28"/>
  <c r="E5011" i="28"/>
  <c r="E4635" i="28"/>
  <c r="E4703" i="28"/>
  <c r="E3530" i="28"/>
  <c r="E4479" i="28"/>
  <c r="E2950" i="28"/>
  <c r="E3493" i="28"/>
  <c r="E2686" i="28"/>
  <c r="E4696" i="28"/>
  <c r="E3676" i="28"/>
  <c r="E4678" i="28"/>
  <c r="E3672" i="28"/>
  <c r="E4580" i="28"/>
  <c r="E3544" i="28"/>
  <c r="E4449" i="28"/>
  <c r="E5000" i="28"/>
  <c r="E4872" i="28"/>
  <c r="E3569" i="28"/>
  <c r="E4355" i="28"/>
  <c r="E3458" i="28"/>
  <c r="E3629" i="28"/>
  <c r="E3608" i="28"/>
  <c r="E4335" i="28"/>
  <c r="E3296" i="28"/>
  <c r="E4926" i="28"/>
  <c r="E3843" i="28"/>
  <c r="E4922" i="28"/>
  <c r="E3835" i="28"/>
  <c r="E4798" i="28"/>
  <c r="E5005" i="28"/>
  <c r="E4697" i="28"/>
  <c r="E5072" i="28"/>
  <c r="E3511" i="28"/>
  <c r="E3775" i="28"/>
  <c r="E3264" i="28"/>
  <c r="E3904" i="28"/>
  <c r="E3109" i="28"/>
  <c r="E2314" i="28"/>
  <c r="E3404" i="28"/>
  <c r="E2657" i="28"/>
  <c r="E3483" i="28"/>
  <c r="E2713" i="28"/>
  <c r="E3283" i="28"/>
  <c r="E2961" i="28"/>
  <c r="E3619" i="28"/>
  <c r="E2523" i="28"/>
  <c r="E4914" i="28"/>
  <c r="E4862" i="28"/>
  <c r="E3303" i="28"/>
  <c r="E3572" i="28"/>
  <c r="E3099" i="28"/>
  <c r="E3868" i="28"/>
  <c r="E3045" i="28"/>
  <c r="E3252" i="28"/>
  <c r="E3295" i="28"/>
  <c r="E2593" i="28"/>
  <c r="E3400" i="28"/>
  <c r="E2649" i="28"/>
  <c r="E3788" i="28"/>
  <c r="E2897" i="28"/>
  <c r="E3536" i="28"/>
  <c r="E2425" i="28"/>
  <c r="E3929" i="28"/>
  <c r="E4222" i="28"/>
  <c r="E3824" i="28"/>
  <c r="E3323" i="28"/>
  <c r="E5067" i="28"/>
  <c r="E3836" i="28"/>
  <c r="E2981" i="28"/>
  <c r="E3204" i="28"/>
  <c r="E3225" i="28"/>
  <c r="E2515" i="28"/>
  <c r="E3279" i="28"/>
  <c r="E2585" i="28"/>
  <c r="E3675" i="28"/>
  <c r="E2833" i="28"/>
  <c r="E3423" i="28"/>
  <c r="E2348" i="28"/>
  <c r="E4510" i="28"/>
  <c r="E4167" i="28"/>
  <c r="E4833" i="28"/>
  <c r="E3917" i="28"/>
  <c r="E4573" i="28"/>
  <c r="E4545" i="28"/>
  <c r="E3422" i="28"/>
  <c r="E3897" i="28"/>
  <c r="E4090" i="28"/>
  <c r="E4348" i="28"/>
  <c r="E4957" i="28"/>
  <c r="E4929" i="28"/>
  <c r="E4363" i="28"/>
  <c r="E4965" i="28"/>
  <c r="E4873" i="28"/>
  <c r="E4019" i="28"/>
  <c r="E4972" i="28"/>
  <c r="E4266" i="28"/>
  <c r="E4578" i="28"/>
  <c r="E5061" i="28"/>
  <c r="E4410" i="28"/>
  <c r="E4770" i="28"/>
  <c r="E4603" i="28"/>
  <c r="E4122" i="28"/>
  <c r="E4470" i="28"/>
  <c r="E3486" i="28"/>
  <c r="E4728" i="28"/>
  <c r="E3218" i="28"/>
  <c r="E3817" i="28"/>
  <c r="E3781" i="28"/>
  <c r="E4435" i="28"/>
  <c r="E4111" i="28"/>
  <c r="E4280" i="28"/>
  <c r="E3439" i="28"/>
  <c r="E4540" i="28"/>
  <c r="E4836" i="28"/>
  <c r="E4248" i="28"/>
  <c r="E4209" i="28"/>
  <c r="E3948" i="28"/>
  <c r="E2814" i="28"/>
  <c r="E4339" i="28"/>
  <c r="E4375" i="28"/>
  <c r="E3832" i="28"/>
  <c r="E4056" i="28"/>
  <c r="E4496" i="28"/>
  <c r="E3115" i="28"/>
  <c r="E3627" i="28"/>
  <c r="E4961" i="28"/>
  <c r="E4753" i="28"/>
  <c r="E4673" i="28"/>
  <c r="E3697" i="28"/>
  <c r="E3606" i="28"/>
  <c r="E3680" i="28"/>
  <c r="E3757" i="28"/>
  <c r="E3804" i="28"/>
  <c r="E4535" i="28"/>
  <c r="E3484" i="28"/>
  <c r="E3999" i="28"/>
  <c r="E3059" i="28"/>
  <c r="E3987" i="28"/>
  <c r="E3051" i="28"/>
  <c r="E4990" i="28"/>
  <c r="E3883" i="28"/>
  <c r="E3681" i="28"/>
  <c r="E3473" i="28"/>
  <c r="E3393" i="28"/>
  <c r="E4393" i="28"/>
  <c r="E4294" i="28"/>
  <c r="E2830" i="28"/>
  <c r="E4632" i="28"/>
  <c r="E3859" i="28"/>
  <c r="E4764" i="28"/>
  <c r="E3986" i="28"/>
  <c r="E4183" i="28"/>
  <c r="E3970" i="28"/>
  <c r="E4158" i="28"/>
  <c r="E4777" i="28"/>
  <c r="E4039" i="28"/>
  <c r="E4473" i="28"/>
  <c r="E4561" i="28"/>
  <c r="E3567" i="28"/>
  <c r="E3371" i="28"/>
  <c r="E3507" i="28"/>
  <c r="E3961" i="28"/>
  <c r="E3316" i="28"/>
  <c r="E2597" i="28"/>
  <c r="E3004" i="28"/>
  <c r="E2845" i="28"/>
  <c r="E3128" i="28"/>
  <c r="E2901" i="28"/>
  <c r="E3156" i="28"/>
  <c r="E3149" i="28"/>
  <c r="E2387" i="28"/>
  <c r="E3468" i="28"/>
  <c r="E2697" i="28"/>
  <c r="E4722" i="28"/>
  <c r="E3368" i="28"/>
  <c r="E3249" i="28"/>
  <c r="E3274" i="28"/>
  <c r="E3449" i="28"/>
  <c r="E3238" i="28"/>
  <c r="E3890" i="28"/>
  <c r="E2507" i="28"/>
  <c r="E2781" i="28"/>
  <c r="E3096" i="28"/>
  <c r="E2837" i="28"/>
  <c r="E3124" i="28"/>
  <c r="E3085" i="28"/>
  <c r="E2286" i="28"/>
  <c r="E3360" i="28"/>
  <c r="E2633" i="28"/>
  <c r="E3793" i="28"/>
  <c r="E2894" i="28"/>
  <c r="E4242" i="28"/>
  <c r="E3118" i="28"/>
  <c r="E4171" i="28"/>
  <c r="E3158" i="28"/>
  <c r="E3826" i="28"/>
  <c r="E2409" i="28"/>
  <c r="E2717" i="28"/>
  <c r="E3064" i="28"/>
  <c r="E2773" i="28"/>
  <c r="E3092" i="28"/>
  <c r="E3021" i="28"/>
  <c r="E3236" i="28"/>
  <c r="E3257" i="28"/>
  <c r="E2569" i="28"/>
  <c r="E4689" i="28"/>
  <c r="E5065" i="28"/>
  <c r="E3932" i="28"/>
  <c r="E3790" i="28"/>
  <c r="E4525" i="28"/>
  <c r="E4443" i="28"/>
  <c r="E4691" i="28"/>
  <c r="E4543" i="28"/>
  <c r="E3815" i="28"/>
  <c r="E4138" i="28"/>
  <c r="E4154" i="28"/>
  <c r="E2870" i="28"/>
  <c r="E4007" i="28"/>
  <c r="E2958" i="28"/>
  <c r="E4109" i="28"/>
  <c r="E4162" i="28"/>
  <c r="E4419" i="28"/>
  <c r="E3612" i="28"/>
  <c r="E4556" i="28"/>
  <c r="E4022" i="28"/>
  <c r="E4050" i="28"/>
  <c r="E2774" i="28"/>
  <c r="E2265" i="28"/>
  <c r="E3024" i="28"/>
  <c r="E4414" i="28"/>
  <c r="E2710" i="28"/>
  <c r="E2192" i="28"/>
  <c r="E2992" i="28"/>
  <c r="E4246" i="28"/>
  <c r="E2646" i="28"/>
  <c r="E2128" i="28"/>
  <c r="E3891" i="28"/>
  <c r="E3475" i="28"/>
  <c r="E4932" i="28"/>
  <c r="E2766" i="28"/>
  <c r="E4857" i="28"/>
  <c r="E2926" i="28"/>
  <c r="E3366" i="28"/>
  <c r="E3094" i="28"/>
  <c r="E3731" i="28"/>
  <c r="E2340" i="28"/>
  <c r="E2653" i="28"/>
  <c r="E3032" i="28"/>
  <c r="E2709" i="28"/>
  <c r="E3060" i="28"/>
  <c r="E2957" i="28"/>
  <c r="E3188" i="28"/>
  <c r="E3202" i="28"/>
  <c r="E2481" i="28"/>
  <c r="E4848" i="28"/>
  <c r="E3706" i="28"/>
  <c r="E4906" i="28"/>
  <c r="E2734" i="28"/>
  <c r="E4385" i="28"/>
  <c r="E3030" i="28"/>
  <c r="E3648" i="28"/>
  <c r="E2268" i="28"/>
  <c r="E2589" i="28"/>
  <c r="E3000" i="28"/>
  <c r="E2645" i="28"/>
  <c r="E3028" i="28"/>
  <c r="E2893" i="28"/>
  <c r="E3152" i="28"/>
  <c r="E3141" i="28"/>
  <c r="E2350" i="28"/>
  <c r="E5021" i="28"/>
  <c r="E3019" i="28"/>
  <c r="E3985" i="28"/>
  <c r="E2414" i="28"/>
  <c r="E3433" i="28"/>
  <c r="E4983" i="28"/>
  <c r="E4599" i="28"/>
  <c r="E3695" i="28"/>
  <c r="E3262" i="28"/>
  <c r="E3302" i="28"/>
  <c r="E2236" i="28"/>
  <c r="E3668" i="28"/>
  <c r="E2993" i="28"/>
  <c r="E3747" i="28"/>
  <c r="E3049" i="28"/>
  <c r="E2982" i="28"/>
  <c r="E2399" i="28"/>
  <c r="E3847" i="28"/>
  <c r="E2647" i="28"/>
  <c r="E4442" i="28"/>
  <c r="E3975" i="28"/>
  <c r="E5069" i="28"/>
  <c r="E2812" i="28"/>
  <c r="E2685" i="28"/>
  <c r="E3048" i="28"/>
  <c r="E2613" i="28"/>
  <c r="E3012" i="28"/>
  <c r="E2955" i="28"/>
  <c r="E1364" i="28"/>
  <c r="E1946" i="28"/>
  <c r="E90" i="28"/>
  <c r="E2691" i="28"/>
  <c r="E1437" i="28"/>
  <c r="E1814" i="28"/>
  <c r="E565" i="28"/>
  <c r="E4336" i="28"/>
  <c r="E3844" i="28"/>
  <c r="E4312" i="28"/>
  <c r="E2588" i="28"/>
  <c r="E2621" i="28"/>
  <c r="E3016" i="28"/>
  <c r="E2549" i="28"/>
  <c r="E2537" i="28"/>
  <c r="E2891" i="28"/>
  <c r="E1323" i="28"/>
  <c r="E1914" i="28"/>
  <c r="E26" i="28"/>
  <c r="E2627" i="28"/>
  <c r="E1310" i="28"/>
  <c r="E1782" i="28"/>
  <c r="E486" i="28"/>
  <c r="E4067" i="28"/>
  <c r="E3174" i="28"/>
  <c r="E4730" i="28"/>
  <c r="E4557" i="28"/>
  <c r="E2557" i="28"/>
  <c r="E2984" i="28"/>
  <c r="E3842" i="28"/>
  <c r="E2428" i="28"/>
  <c r="E2827" i="28"/>
  <c r="E1667" i="28"/>
  <c r="E1882" i="28"/>
  <c r="E1248" i="28"/>
  <c r="E4903" i="28"/>
  <c r="E4553" i="28"/>
  <c r="E4439" i="28"/>
  <c r="E4907" i="28"/>
  <c r="E4402" i="28"/>
  <c r="E4868" i="28"/>
  <c r="E4758" i="28"/>
  <c r="E3861" i="28"/>
  <c r="E3892" i="28"/>
  <c r="E4654" i="28"/>
  <c r="E4778" i="28"/>
  <c r="E3123" i="28"/>
  <c r="E3390" i="28"/>
  <c r="E2382" i="28"/>
  <c r="E4136" i="28"/>
  <c r="E4782" i="28"/>
  <c r="E4701" i="28"/>
  <c r="E3867" i="28"/>
  <c r="E3750" i="28"/>
  <c r="E3414" i="28"/>
  <c r="E3693" i="28"/>
  <c r="E3623" i="28"/>
  <c r="E1744" i="28"/>
  <c r="E2048" i="28"/>
  <c r="E3565" i="28"/>
  <c r="E3514" i="28"/>
  <c r="E1680" i="28"/>
  <c r="E1984" i="28"/>
  <c r="E4723" i="28"/>
  <c r="E3420" i="28"/>
  <c r="E1616" i="28"/>
  <c r="E3866" i="28"/>
  <c r="E2455" i="28"/>
  <c r="E4834" i="28"/>
  <c r="E3385" i="28"/>
  <c r="E3942" i="28"/>
  <c r="E5053" i="28"/>
  <c r="E3581" i="28"/>
  <c r="E2582" i="28"/>
  <c r="E2818" i="28"/>
  <c r="E1816" i="28"/>
  <c r="E3324" i="28"/>
  <c r="E2064" i="28"/>
  <c r="E3407" i="28"/>
  <c r="E2120" i="28"/>
  <c r="E3795" i="28"/>
  <c r="E2372" i="28"/>
  <c r="E2693" i="28"/>
  <c r="E3052" i="28"/>
  <c r="E4751" i="28"/>
  <c r="E4638" i="28"/>
  <c r="E3549" i="28"/>
  <c r="E4285" i="28"/>
  <c r="E3389" i="28"/>
  <c r="E2518" i="28"/>
  <c r="E2754" i="28"/>
  <c r="E1752" i="28"/>
  <c r="E3254" i="28"/>
  <c r="E2000" i="28"/>
  <c r="E3314" i="28"/>
  <c r="E2056" i="28"/>
  <c r="E3712" i="28"/>
  <c r="E2317" i="28"/>
  <c r="E2629" i="28"/>
  <c r="E3020" i="28"/>
  <c r="E5013" i="28"/>
  <c r="E4384" i="28"/>
  <c r="E4610" i="28"/>
  <c r="E4717" i="28"/>
  <c r="E4550" i="28"/>
  <c r="E3391" i="28"/>
  <c r="E3855" i="28"/>
  <c r="E3431" i="28"/>
  <c r="E3980" i="28"/>
  <c r="E3173" i="28"/>
  <c r="E2432" i="28"/>
  <c r="E3498" i="28"/>
  <c r="E2721" i="28"/>
  <c r="E3596" i="28"/>
  <c r="E2777" i="28"/>
  <c r="E3347" i="28"/>
  <c r="E2284" i="28"/>
  <c r="E3732" i="28"/>
  <c r="E3033" i="28"/>
  <c r="E3573" i="28"/>
  <c r="E2725" i="28"/>
  <c r="E3029" i="28"/>
  <c r="E3671" i="28"/>
  <c r="E3363" i="28"/>
  <c r="E2096" i="28"/>
  <c r="E3282" i="28"/>
  <c r="E2024" i="28"/>
  <c r="E2385" i="28"/>
  <c r="E1447" i="28"/>
  <c r="E1646" i="28"/>
  <c r="E670" i="28"/>
  <c r="E3010" i="28"/>
  <c r="E1602" i="28"/>
  <c r="E1375" i="28"/>
  <c r="E1291" i="28"/>
  <c r="E3342" i="28"/>
  <c r="E3535" i="28"/>
  <c r="E2581" i="28"/>
  <c r="E3077" i="28"/>
  <c r="E3292" i="28"/>
  <c r="E2032" i="28"/>
  <c r="E2962" i="28"/>
  <c r="E1960" i="28"/>
  <c r="E2276" i="28"/>
  <c r="E1402" i="28"/>
  <c r="E1563" i="28"/>
  <c r="E587" i="28"/>
  <c r="E2493" i="28"/>
  <c r="E1489" i="28"/>
  <c r="E1330" i="28"/>
  <c r="E1227" i="28"/>
  <c r="E3499" i="28"/>
  <c r="E3426" i="28"/>
  <c r="E3874" i="28"/>
  <c r="E3013" i="28"/>
  <c r="E2970" i="28"/>
  <c r="E1968" i="28"/>
  <c r="E2898" i="28"/>
  <c r="E1896" i="28"/>
  <c r="E3146" i="28"/>
  <c r="E1360" i="28"/>
  <c r="E1475" i="28"/>
  <c r="E493" i="28"/>
  <c r="E4609" i="28"/>
  <c r="E4902" i="28"/>
  <c r="E3782" i="28"/>
  <c r="E4330" i="28"/>
  <c r="E4175" i="28"/>
  <c r="E4139" i="28"/>
  <c r="E4351" i="28"/>
  <c r="E3352" i="28"/>
  <c r="E2878" i="28"/>
  <c r="E4243" i="28"/>
  <c r="E4515" i="28"/>
  <c r="E4418" i="28"/>
  <c r="E3900" i="28"/>
  <c r="E4802" i="28"/>
  <c r="E4391" i="28"/>
  <c r="E4254" i="28"/>
  <c r="E4270" i="28"/>
  <c r="E4956" i="28"/>
  <c r="E3696" i="28"/>
  <c r="E3538" i="28"/>
  <c r="E4216" i="28"/>
  <c r="E3266" i="28"/>
  <c r="E3716" i="28"/>
  <c r="E2885" i="28"/>
  <c r="E4735" i="28"/>
  <c r="E2946" i="28"/>
  <c r="E3603" i="28"/>
  <c r="E2821" i="28"/>
  <c r="E4049" i="28"/>
  <c r="E2882" i="28"/>
  <c r="E3442" i="28"/>
  <c r="E2922" i="28"/>
  <c r="E3084" i="28"/>
  <c r="E4823" i="28"/>
  <c r="E4546" i="28"/>
  <c r="E4065" i="28"/>
  <c r="E3670" i="28"/>
  <c r="E4380" i="28"/>
  <c r="E3325" i="28"/>
  <c r="E3768" i="28"/>
  <c r="E2888" i="28"/>
  <c r="E2554" i="28"/>
  <c r="E1552" i="28"/>
  <c r="E2610" i="28"/>
  <c r="E1608" i="28"/>
  <c r="E2858" i="28"/>
  <c r="E1856" i="28"/>
  <c r="E3392" i="28"/>
  <c r="E2104" i="28"/>
  <c r="E4747" i="28"/>
  <c r="E5054" i="28"/>
  <c r="E3779" i="28"/>
  <c r="E4796" i="28"/>
  <c r="E4283" i="28"/>
  <c r="E3261" i="28"/>
  <c r="E3655" i="28"/>
  <c r="E2856" i="28"/>
  <c r="E2490" i="28"/>
  <c r="E2980" i="28"/>
  <c r="E2546" i="28"/>
  <c r="E1544" i="28"/>
  <c r="E2794" i="28"/>
  <c r="E1792" i="28"/>
  <c r="E3298" i="28"/>
  <c r="E2040" i="28"/>
  <c r="E4741" i="28"/>
  <c r="E4215" i="28"/>
  <c r="E3703" i="28"/>
  <c r="E4581" i="28"/>
  <c r="E4024" i="28"/>
  <c r="E2494" i="28"/>
  <c r="E3816" i="28"/>
  <c r="E3938" i="28"/>
  <c r="E3375" i="28"/>
  <c r="E2661" i="28"/>
  <c r="E3036" i="28"/>
  <c r="E2909" i="28"/>
  <c r="E3160" i="28"/>
  <c r="E2965" i="28"/>
  <c r="E3192" i="28"/>
  <c r="E3205" i="28"/>
  <c r="E2496" i="28"/>
  <c r="E3562" i="28"/>
  <c r="E2761" i="28"/>
  <c r="E3950" i="28"/>
  <c r="E2935" i="28"/>
  <c r="E3219" i="28"/>
  <c r="E2402" i="28"/>
  <c r="E2586" i="28"/>
  <c r="E1584" i="28"/>
  <c r="E2514" i="28"/>
  <c r="E1512" i="28"/>
  <c r="E2278" i="28"/>
  <c r="E1144" i="28"/>
  <c r="E1143" i="28"/>
  <c r="E1043" i="28"/>
  <c r="E2020" i="28"/>
  <c r="E880" i="28"/>
  <c r="E879" i="28"/>
  <c r="E779" i="28"/>
  <c r="E3006" i="28"/>
  <c r="E2487" i="28"/>
  <c r="E2791" i="28"/>
  <c r="E3269" i="28"/>
  <c r="E2522" i="28"/>
  <c r="E1520" i="28"/>
  <c r="E2450" i="28"/>
  <c r="E2960" i="28"/>
  <c r="E2220" i="28"/>
  <c r="E1080" i="28"/>
  <c r="E1079" i="28"/>
  <c r="E979" i="28"/>
  <c r="E1956" i="28"/>
  <c r="E816" i="28"/>
  <c r="E815" i="28"/>
  <c r="E715" i="28"/>
  <c r="E4115" i="28"/>
  <c r="E2423" i="28"/>
  <c r="E2727" i="28"/>
  <c r="E3210" i="28"/>
  <c r="E2458" i="28"/>
  <c r="E2964" i="28"/>
  <c r="E2386" i="28"/>
  <c r="E2928" i="28"/>
  <c r="E2156" i="28"/>
  <c r="E1016" i="28"/>
  <c r="E1015" i="28"/>
  <c r="E915" i="28"/>
  <c r="E4786" i="28"/>
  <c r="E3694" i="28"/>
  <c r="E5029" i="28"/>
  <c r="E4945" i="28"/>
  <c r="E4676" i="28"/>
  <c r="E4780" i="28"/>
  <c r="E4640" i="28"/>
  <c r="E3586" i="28"/>
  <c r="E4559" i="28"/>
  <c r="E4160" i="28"/>
  <c r="E3825" i="28"/>
  <c r="E3589" i="28"/>
  <c r="E5018" i="28"/>
  <c r="E4014" i="28"/>
  <c r="E3941" i="28"/>
  <c r="E3760" i="28"/>
  <c r="E4677" i="28"/>
  <c r="E4079" i="28"/>
  <c r="E3594" i="28"/>
  <c r="E3451" i="28"/>
  <c r="E5039" i="28"/>
  <c r="E2498" i="28"/>
  <c r="E2802" i="28"/>
  <c r="E3682" i="28"/>
  <c r="E4843" i="28"/>
  <c r="E2434" i="28"/>
  <c r="E2738" i="28"/>
  <c r="E3588" i="28"/>
  <c r="E4304" i="28"/>
  <c r="E2370" i="28"/>
  <c r="E3520" i="28"/>
  <c r="E3105" i="28"/>
  <c r="E2168" i="28"/>
  <c r="E4948" i="28"/>
  <c r="E4012" i="28"/>
  <c r="E3126" i="28"/>
  <c r="E3653" i="28"/>
  <c r="E4794" i="28"/>
  <c r="E4462" i="28"/>
  <c r="E3127" i="28"/>
  <c r="E2632" i="28"/>
  <c r="E3356" i="28"/>
  <c r="E2756" i="28"/>
  <c r="E3418" i="28"/>
  <c r="E2784" i="28"/>
  <c r="E2346" i="28"/>
  <c r="E2908" i="28"/>
  <c r="E2594" i="28"/>
  <c r="E1592" i="28"/>
  <c r="E4257" i="28"/>
  <c r="E3556" i="28"/>
  <c r="E2742" i="28"/>
  <c r="E3461" i="28"/>
  <c r="E4715" i="28"/>
  <c r="E3686" i="28"/>
  <c r="E3063" i="28"/>
  <c r="E2600" i="28"/>
  <c r="E3288" i="28"/>
  <c r="E2724" i="28"/>
  <c r="E3349" i="28"/>
  <c r="E2752" i="28"/>
  <c r="E3719" i="28"/>
  <c r="E2876" i="28"/>
  <c r="E2530" i="28"/>
  <c r="E1528" i="28"/>
  <c r="E4544" i="28"/>
  <c r="E2886" i="28"/>
  <c r="E3563" i="28"/>
  <c r="E4509" i="28"/>
  <c r="E3807" i="28"/>
  <c r="E3494" i="28"/>
  <c r="E3559" i="28"/>
  <c r="E4403" i="28"/>
  <c r="E2838" i="28"/>
  <c r="E3330" i="28"/>
  <c r="E2072" i="28"/>
  <c r="E3727" i="28"/>
  <c r="E2333" i="28"/>
  <c r="E3810" i="28"/>
  <c r="E2379" i="28"/>
  <c r="E2701" i="28"/>
  <c r="E3056" i="28"/>
  <c r="E2949" i="28"/>
  <c r="E3184" i="28"/>
  <c r="E4286" i="28"/>
  <c r="E3068" i="28"/>
  <c r="E3240" i="28"/>
  <c r="E2825" i="28"/>
  <c r="E3388" i="28"/>
  <c r="E2772" i="28"/>
  <c r="E3317" i="28"/>
  <c r="E2736" i="28"/>
  <c r="E1772" i="28"/>
  <c r="E632" i="28"/>
  <c r="E607" i="28"/>
  <c r="E3117" i="28"/>
  <c r="E1508" i="28"/>
  <c r="E2251" i="28"/>
  <c r="E1285" i="28"/>
  <c r="E3898" i="28"/>
  <c r="E3189" i="28"/>
  <c r="E2200" i="28"/>
  <c r="E2996" i="28"/>
  <c r="E2274" i="28"/>
  <c r="E3320" i="28"/>
  <c r="E2740" i="28"/>
  <c r="E3245" i="28"/>
  <c r="E3533" i="28"/>
  <c r="E1708" i="28"/>
  <c r="E568" i="28"/>
  <c r="E521" i="28"/>
  <c r="E2605" i="28"/>
  <c r="E2452" i="28"/>
  <c r="E2211" i="28"/>
  <c r="E1253" i="28"/>
  <c r="E2954" i="28"/>
  <c r="E2606" i="28"/>
  <c r="E2136" i="28"/>
  <c r="E2488" i="28"/>
  <c r="E3228" i="28"/>
  <c r="E3251" i="28"/>
  <c r="E4434" i="28"/>
  <c r="E3201" i="28"/>
  <c r="E2726" i="28"/>
  <c r="E1644" i="28"/>
  <c r="E504" i="28"/>
  <c r="E431" i="28"/>
  <c r="E3553" i="28"/>
  <c r="E4464" i="28"/>
  <c r="E4322" i="28"/>
  <c r="E3593" i="28"/>
  <c r="E3955" i="28"/>
  <c r="E4253" i="28"/>
  <c r="E4688" i="28"/>
  <c r="E4690" i="28"/>
  <c r="E3797" i="28"/>
  <c r="E3722" i="28"/>
  <c r="E3022" i="28"/>
  <c r="E3035" i="28"/>
  <c r="E4631" i="28"/>
  <c r="E3075" i="28"/>
  <c r="E4093" i="28"/>
  <c r="E4985" i="28"/>
  <c r="E3614" i="28"/>
  <c r="E4649" i="28"/>
  <c r="E4526" i="28"/>
  <c r="E3705" i="28"/>
  <c r="E3344" i="28"/>
  <c r="E2008" i="28"/>
  <c r="E2324" i="28"/>
  <c r="E3148" i="28"/>
  <c r="E3185" i="28"/>
  <c r="E1944" i="28"/>
  <c r="E2255" i="28"/>
  <c r="E3116" i="28"/>
  <c r="E2987" i="28"/>
  <c r="E1880" i="28"/>
  <c r="E2674" i="28"/>
  <c r="E2473" i="28"/>
  <c r="E2808" i="28"/>
  <c r="E4292" i="28"/>
  <c r="E4987" i="28"/>
  <c r="E4841" i="28"/>
  <c r="E4719" i="28"/>
  <c r="E4036" i="28"/>
  <c r="E3651" i="28"/>
  <c r="E2615" i="28"/>
  <c r="E3405" i="28"/>
  <c r="E2863" i="28"/>
  <c r="E3853" i="28"/>
  <c r="E2919" i="28"/>
  <c r="E5064" i="28"/>
  <c r="E3167" i="28"/>
  <c r="E2652" i="28"/>
  <c r="E3399" i="28"/>
  <c r="E2776" i="28"/>
  <c r="E3742" i="28"/>
  <c r="E4905" i="28"/>
  <c r="E4876" i="28"/>
  <c r="E4463" i="28"/>
  <c r="E3959" i="28"/>
  <c r="E3575" i="28"/>
  <c r="E2551" i="28"/>
  <c r="E4399" i="28"/>
  <c r="E2799" i="28"/>
  <c r="E5047" i="28"/>
  <c r="E2855" i="28"/>
  <c r="E3513" i="28"/>
  <c r="E3103" i="28"/>
  <c r="E2620" i="28"/>
  <c r="E3333" i="28"/>
  <c r="E2744" i="28"/>
  <c r="E4634" i="28"/>
  <c r="E4214" i="28"/>
  <c r="E3976" i="28"/>
  <c r="E4501" i="28"/>
  <c r="E4159" i="28"/>
  <c r="E4440" i="28"/>
  <c r="E4315" i="28"/>
  <c r="E4738" i="28"/>
  <c r="E3736" i="28"/>
  <c r="E2562" i="28"/>
  <c r="E1560" i="28"/>
  <c r="E2810" i="28"/>
  <c r="E1808" i="28"/>
  <c r="E2866" i="28"/>
  <c r="E1864" i="28"/>
  <c r="E3396" i="28"/>
  <c r="E2112" i="28"/>
  <c r="E3791" i="28"/>
  <c r="E2368" i="28"/>
  <c r="E4742" i="28"/>
  <c r="E4793" i="28"/>
  <c r="E2688" i="28"/>
  <c r="E2936" i="28"/>
  <c r="E2895" i="28"/>
  <c r="E4674" i="28"/>
  <c r="E2823" i="28"/>
  <c r="E3369" i="28"/>
  <c r="E2209" i="28"/>
  <c r="E2119" i="28"/>
  <c r="E1161" i="28"/>
  <c r="E2321" i="28"/>
  <c r="E1945" i="28"/>
  <c r="E1987" i="28"/>
  <c r="E1029" i="28"/>
  <c r="E2525" i="28"/>
  <c r="E4126" i="28"/>
  <c r="E4816" i="28"/>
  <c r="E4476" i="28"/>
  <c r="E4301" i="28"/>
  <c r="E2831" i="28"/>
  <c r="E3939" i="28"/>
  <c r="E2759" i="28"/>
  <c r="E2879" i="28"/>
  <c r="E2145" i="28"/>
  <c r="E2087" i="28"/>
  <c r="E1129" i="28"/>
  <c r="E3008" i="28"/>
  <c r="E1881" i="28"/>
  <c r="E1955" i="28"/>
  <c r="E997" i="28"/>
  <c r="E1952" i="28"/>
  <c r="E3965" i="28"/>
  <c r="E4052" i="28"/>
  <c r="E4433" i="28"/>
  <c r="E4345" i="28"/>
  <c r="E2767" i="28"/>
  <c r="E4372" i="28"/>
  <c r="E2695" i="28"/>
  <c r="E2367" i="28"/>
  <c r="E2081" i="28"/>
  <c r="E2055" i="28"/>
  <c r="E1097" i="28"/>
  <c r="E3398" i="28"/>
  <c r="E4576" i="28"/>
  <c r="E3649" i="28"/>
  <c r="E3502" i="28"/>
  <c r="E4426" i="28"/>
  <c r="E3995" i="28"/>
  <c r="E3552" i="28"/>
  <c r="E4989" i="28"/>
  <c r="E4048" i="28"/>
  <c r="E3687" i="28"/>
  <c r="E4614" i="28"/>
  <c r="E4337" i="28"/>
  <c r="E4490" i="28"/>
  <c r="E4944" i="28"/>
  <c r="E4387" i="28"/>
  <c r="E4698" i="28"/>
  <c r="E3637" i="28"/>
  <c r="E4011" i="28"/>
  <c r="E3666" i="28"/>
  <c r="E4489" i="28"/>
  <c r="E4100" i="28"/>
  <c r="E3618" i="28"/>
  <c r="E2637" i="28"/>
  <c r="E4628" i="28"/>
  <c r="E3910" i="28"/>
  <c r="E3524" i="28"/>
  <c r="E2573" i="28"/>
  <c r="E3721" i="28"/>
  <c r="E3773" i="28"/>
  <c r="E3411" i="28"/>
  <c r="E2184" i="28"/>
  <c r="E3503" i="28"/>
  <c r="E3489" i="28"/>
  <c r="E4166" i="28"/>
  <c r="E4670" i="28"/>
  <c r="E4828" i="28"/>
  <c r="E2846" i="28"/>
  <c r="E3447" i="28"/>
  <c r="E3528" i="28"/>
  <c r="E2729" i="28"/>
  <c r="E3299" i="28"/>
  <c r="E2977" i="28"/>
  <c r="E3357" i="28"/>
  <c r="E2296" i="28"/>
  <c r="E3743" i="28"/>
  <c r="E3041" i="28"/>
  <c r="E2918" i="28"/>
  <c r="E2391" i="28"/>
  <c r="E3406" i="28"/>
  <c r="E3701" i="28"/>
  <c r="E4072" i="28"/>
  <c r="E4572" i="28"/>
  <c r="E2654" i="28"/>
  <c r="E3355" i="28"/>
  <c r="E3415" i="28"/>
  <c r="E2665" i="28"/>
  <c r="E3803" i="28"/>
  <c r="E2913" i="28"/>
  <c r="E3286" i="28"/>
  <c r="E2969" i="28"/>
  <c r="E3634" i="28"/>
  <c r="E2541" i="28"/>
  <c r="E2406" i="28"/>
  <c r="E3321" i="28"/>
  <c r="E5035" i="28"/>
  <c r="E4727" i="28"/>
  <c r="E3587" i="28"/>
  <c r="E4062" i="28"/>
  <c r="E4239" i="28"/>
  <c r="E2758" i="28"/>
  <c r="E3354" i="28"/>
  <c r="E4486" i="28"/>
  <c r="E4459" i="28"/>
  <c r="E3469" i="28"/>
  <c r="E2871" i="28"/>
  <c r="E4035" i="28"/>
  <c r="E3119" i="28"/>
  <c r="E4537" i="28"/>
  <c r="E3175" i="28"/>
  <c r="E2656" i="28"/>
  <c r="E3403" i="28"/>
  <c r="E2780" i="28"/>
  <c r="E3802" i="28"/>
  <c r="E2904" i="28"/>
  <c r="E4538" i="28"/>
  <c r="E3178" i="28"/>
  <c r="E3516" i="28"/>
  <c r="E3331" i="28"/>
  <c r="E2271" i="28"/>
  <c r="E3246" i="28"/>
  <c r="E2937" i="28"/>
  <c r="E2197" i="28"/>
  <c r="E1044" i="28"/>
  <c r="E1430" i="28"/>
  <c r="E562" i="28"/>
  <c r="E1933" i="28"/>
  <c r="E780" i="28"/>
  <c r="E1586" i="28"/>
  <c r="E331" i="28"/>
  <c r="E1861" i="28"/>
  <c r="E3895" i="28"/>
  <c r="E2735" i="28"/>
  <c r="E3039" i="28"/>
  <c r="E3267" i="28"/>
  <c r="E2945" i="28"/>
  <c r="E3739" i="28"/>
  <c r="E2873" i="28"/>
  <c r="E2133" i="28"/>
  <c r="E980" i="28"/>
  <c r="E1388" i="28"/>
  <c r="E471" i="28"/>
  <c r="E1869" i="28"/>
  <c r="E716" i="28"/>
  <c r="E1482" i="28"/>
  <c r="E305" i="28"/>
  <c r="E1797" i="28"/>
  <c r="E3831" i="28"/>
  <c r="E2671" i="28"/>
  <c r="E2975" i="28"/>
  <c r="E3754" i="28"/>
  <c r="E2881" i="28"/>
  <c r="E3656" i="28"/>
  <c r="E2809" i="28"/>
  <c r="E2069" i="28"/>
  <c r="E916" i="28"/>
  <c r="E1347" i="28"/>
  <c r="E410" i="28"/>
  <c r="E3973" i="28"/>
  <c r="E4588" i="28"/>
  <c r="E4952" i="28"/>
  <c r="E3806" i="28"/>
  <c r="E4555" i="28"/>
  <c r="E4447" i="28"/>
  <c r="E3753" i="28"/>
  <c r="E4536" i="28"/>
  <c r="E3661" i="28"/>
  <c r="E3564" i="28"/>
  <c r="E2598" i="28"/>
  <c r="E3921" i="28"/>
  <c r="E4760" i="28"/>
  <c r="E3365" i="28"/>
  <c r="E3341" i="28"/>
  <c r="E3362" i="28"/>
  <c r="E4096" i="28"/>
  <c r="E4421" i="28"/>
  <c r="E4076" i="28"/>
  <c r="E3738" i="28"/>
  <c r="E2602" i="28"/>
  <c r="E4967" i="28"/>
  <c r="E2383" i="28"/>
  <c r="E1702" i="28"/>
  <c r="E1287" i="28"/>
  <c r="E4377" i="28"/>
  <c r="E3305" i="28"/>
  <c r="E1619" i="28"/>
  <c r="E1228" i="28"/>
  <c r="E4622" i="28"/>
  <c r="E3153" i="28"/>
  <c r="E1506" i="28"/>
  <c r="E2304" i="28"/>
  <c r="E1164" i="28"/>
  <c r="E1579" i="28"/>
  <c r="E709" i="28"/>
  <c r="E2246" i="28"/>
  <c r="E4919" i="28"/>
  <c r="E2938" i="28"/>
  <c r="E3599" i="28"/>
  <c r="E3827" i="28"/>
  <c r="E3089" i="28"/>
  <c r="E3698" i="28"/>
  <c r="E3017" i="28"/>
  <c r="E2572" i="28"/>
  <c r="E1409" i="28"/>
  <c r="E1767" i="28"/>
  <c r="E809" i="28"/>
  <c r="E2249" i="28"/>
  <c r="E1100" i="28"/>
  <c r="E3840" i="28"/>
  <c r="E3792" i="28"/>
  <c r="E3616" i="28"/>
  <c r="E4073" i="28"/>
  <c r="E2639" i="28"/>
  <c r="E3771" i="28"/>
  <c r="E2567" i="28"/>
  <c r="E2436" i="28"/>
  <c r="E1953" i="28"/>
  <c r="E1991" i="28"/>
  <c r="E1033" i="28"/>
  <c r="E2732" i="28"/>
  <c r="E1698" i="28"/>
  <c r="E1859" i="28"/>
  <c r="E901" i="28"/>
  <c r="E2660" i="28"/>
  <c r="E4219" i="28"/>
  <c r="E2426" i="28"/>
  <c r="E2730" i="28"/>
  <c r="E3615" i="28"/>
  <c r="E2508" i="28"/>
  <c r="E3491" i="28"/>
  <c r="E2395" i="28"/>
  <c r="E2416" i="28"/>
  <c r="E1236" i="28"/>
  <c r="E1665" i="28"/>
  <c r="E745" i="28"/>
  <c r="E2125" i="28"/>
  <c r="E972" i="28"/>
  <c r="E1382" i="28"/>
  <c r="E453" i="28"/>
  <c r="E2053" i="28"/>
  <c r="E3851" i="28"/>
  <c r="E2152" i="28"/>
  <c r="E409" i="28"/>
  <c r="E1189" i="28"/>
  <c r="E1500" i="28"/>
  <c r="E2247" i="28"/>
  <c r="E1281" i="28"/>
  <c r="E2989" i="28"/>
  <c r="E2531" i="28"/>
  <c r="E2235" i="28"/>
  <c r="E1277" i="28"/>
  <c r="E1824" i="28"/>
  <c r="E1793" i="28"/>
  <c r="E1911" i="28"/>
  <c r="E953" i="28"/>
  <c r="E2860" i="28"/>
  <c r="E1721" i="28"/>
  <c r="E1875" i="28"/>
  <c r="E917" i="28"/>
  <c r="E1652" i="28"/>
  <c r="E1250" i="28"/>
  <c r="E2033" i="28"/>
  <c r="E1182" i="28"/>
  <c r="E53" i="28"/>
  <c r="E955" i="28"/>
  <c r="E143" i="28"/>
  <c r="E1691" i="28"/>
  <c r="E185" i="28"/>
  <c r="E640" i="28"/>
  <c r="E3093" i="28"/>
  <c r="E3346" i="28"/>
  <c r="E1722" i="28"/>
  <c r="E2230" i="28"/>
  <c r="E2475" i="28"/>
  <c r="E1483" i="28"/>
  <c r="E1327" i="28"/>
  <c r="E1219" i="28"/>
  <c r="E2460" i="28"/>
  <c r="E1466" i="28"/>
  <c r="E1320" i="28"/>
  <c r="E1211" i="28"/>
  <c r="E1804" i="28"/>
  <c r="E664" i="28"/>
  <c r="E649" i="28"/>
  <c r="E3949" i="28"/>
  <c r="E1732" i="28"/>
  <c r="E592" i="28"/>
  <c r="E555" i="28"/>
  <c r="E3456" i="28"/>
  <c r="E515" i="28"/>
  <c r="E1696" i="28"/>
  <c r="E361" i="28"/>
  <c r="E520" i="28"/>
  <c r="E702" i="28"/>
  <c r="E232" i="28"/>
  <c r="E1651" i="28"/>
  <c r="E854" i="28"/>
  <c r="E1524" i="28"/>
  <c r="E1234" i="28"/>
  <c r="E710" i="28"/>
  <c r="E4155" i="28"/>
  <c r="E2413" i="28"/>
  <c r="E1172" i="28"/>
  <c r="E908" i="28"/>
  <c r="E3260" i="28"/>
  <c r="E644" i="28"/>
  <c r="E1365" i="28"/>
  <c r="E229" i="28"/>
  <c r="E1789" i="28"/>
  <c r="E636" i="28"/>
  <c r="E1349" i="28"/>
  <c r="E221" i="28"/>
  <c r="E2923" i="28"/>
  <c r="E1342" i="28"/>
  <c r="E1930" i="28"/>
  <c r="E58" i="28"/>
  <c r="E2851" i="28"/>
  <c r="E1686" i="28"/>
  <c r="E1894" i="28"/>
  <c r="E1272" i="28"/>
  <c r="E1886" i="28"/>
  <c r="E281" i="28"/>
  <c r="E1432" i="28"/>
  <c r="E112" i="28"/>
  <c r="E2241" i="28"/>
  <c r="E986" i="28"/>
  <c r="E2213" i="28"/>
  <c r="E278" i="28"/>
  <c r="E507" i="28"/>
  <c r="E98" i="28"/>
  <c r="E131" i="28"/>
  <c r="E1967" i="28"/>
  <c r="E2999" i="28"/>
  <c r="E1648" i="28"/>
  <c r="E1208" i="28"/>
  <c r="E1008" i="28"/>
  <c r="E2521" i="28"/>
  <c r="E1396" i="28"/>
  <c r="E1970" i="28"/>
  <c r="E138" i="28"/>
  <c r="E2264" i="28"/>
  <c r="E1390" i="28"/>
  <c r="E1966" i="28"/>
  <c r="E130" i="28"/>
  <c r="E2240" i="28"/>
  <c r="E1383" i="28"/>
  <c r="E1503" i="28"/>
  <c r="E542" i="28"/>
  <c r="E3106" i="28"/>
  <c r="E1335" i="28"/>
  <c r="E1439" i="28"/>
  <c r="E447" i="28"/>
  <c r="E973" i="28"/>
  <c r="E65" i="28"/>
  <c r="E663" i="28"/>
  <c r="E21" i="28"/>
  <c r="E2155" i="28"/>
  <c r="E679" i="28"/>
  <c r="E2044" i="28"/>
  <c r="E46" i="28"/>
  <c r="E2545" i="28"/>
  <c r="E377" i="28"/>
  <c r="E676" i="28"/>
  <c r="E4088" i="28"/>
  <c r="E3591" i="28"/>
  <c r="E1900" i="28"/>
  <c r="E1636" i="28"/>
  <c r="E843" i="28"/>
  <c r="E1028" i="28"/>
  <c r="E1420" i="28"/>
  <c r="E535" i="28"/>
  <c r="E2173" i="28"/>
  <c r="E1020" i="28"/>
  <c r="E1414" i="28"/>
  <c r="E517" i="28"/>
  <c r="E1525" i="28"/>
  <c r="E2285" i="28"/>
  <c r="E2122" i="28"/>
  <c r="E494" i="28"/>
  <c r="E3247" i="28"/>
  <c r="E1675" i="28"/>
  <c r="E2086" i="28"/>
  <c r="E368" i="28"/>
  <c r="E1803" i="28"/>
  <c r="E450" i="28"/>
  <c r="E1306" i="28"/>
  <c r="E268" i="28"/>
  <c r="E2025" i="28"/>
  <c r="E1178" i="28"/>
  <c r="E135" i="28"/>
  <c r="E763" i="28"/>
  <c r="E1433" i="28"/>
  <c r="E909" i="28"/>
  <c r="E33" i="28"/>
  <c r="E1538" i="28"/>
  <c r="E3248" i="28"/>
  <c r="E3193" i="28"/>
  <c r="E2234" i="28"/>
  <c r="E1763" i="28"/>
  <c r="E2263" i="28"/>
  <c r="E1392" i="28"/>
  <c r="E1518" i="28"/>
  <c r="E557" i="28"/>
  <c r="E2254" i="28"/>
  <c r="E1386" i="28"/>
  <c r="E1514" i="28"/>
  <c r="E553" i="28"/>
  <c r="E2060" i="28"/>
  <c r="E920" i="28"/>
  <c r="E919" i="28"/>
  <c r="E819" i="28"/>
  <c r="E1988" i="28"/>
  <c r="E848" i="28"/>
  <c r="E4645" i="28"/>
  <c r="E5041" i="28"/>
  <c r="E2910" i="28"/>
  <c r="E3765" i="28"/>
  <c r="E4644" i="28"/>
  <c r="E4659" i="28"/>
  <c r="E4568" i="28"/>
  <c r="E4482" i="28"/>
  <c r="E3417" i="28"/>
  <c r="E4749" i="28"/>
  <c r="E3165" i="28"/>
  <c r="E3592" i="28"/>
  <c r="E5052" i="28"/>
  <c r="E4370" i="28"/>
  <c r="E3101" i="28"/>
  <c r="E3479" i="28"/>
  <c r="E4899" i="28"/>
  <c r="E4359" i="28"/>
  <c r="E4009" i="28"/>
  <c r="E2607" i="28"/>
  <c r="E2911" i="28"/>
  <c r="E3488" i="28"/>
  <c r="E2469" i="28"/>
  <c r="E532" i="28"/>
  <c r="E1615" i="28"/>
  <c r="E2966" i="28"/>
  <c r="E2337" i="28"/>
  <c r="E468" i="28"/>
  <c r="E1502" i="28"/>
  <c r="E2902" i="28"/>
  <c r="E2256" i="28"/>
  <c r="E404" i="28"/>
  <c r="E1805" i="28"/>
  <c r="E652" i="28"/>
  <c r="E1381" i="28"/>
  <c r="E237" i="28"/>
  <c r="E1733" i="28"/>
  <c r="E3345" i="28"/>
  <c r="E3121" i="28"/>
  <c r="E2527" i="28"/>
  <c r="E3660" i="28"/>
  <c r="E2817" i="28"/>
  <c r="E3543" i="28"/>
  <c r="E2745" i="28"/>
  <c r="E2005" i="28"/>
  <c r="E852" i="28"/>
  <c r="E1703" i="28"/>
  <c r="E359" i="28"/>
  <c r="E1741" i="28"/>
  <c r="E588" i="28"/>
  <c r="E4824" i="28"/>
  <c r="E2874" i="28"/>
  <c r="E3490" i="28"/>
  <c r="E3728" i="28"/>
  <c r="E3025" i="28"/>
  <c r="E3604" i="28"/>
  <c r="E2504" i="28"/>
  <c r="E2517" i="28"/>
  <c r="E1302" i="28"/>
  <c r="E1735" i="28"/>
  <c r="E777" i="28"/>
  <c r="E2189" i="28"/>
  <c r="E1036" i="28"/>
  <c r="E1427" i="28"/>
  <c r="E547" i="28"/>
  <c r="E2117" i="28"/>
  <c r="E3250" i="28"/>
  <c r="E2849" i="28"/>
  <c r="E2440" i="28"/>
  <c r="E3464" i="28"/>
  <c r="E2689" i="28"/>
  <c r="E3343" i="28"/>
  <c r="E2617" i="28"/>
  <c r="E1877" i="28"/>
  <c r="E724" i="28"/>
  <c r="E1507" i="28"/>
  <c r="E308" i="28"/>
  <c r="E1613" i="28"/>
  <c r="E460" i="28"/>
  <c r="E2166" i="28"/>
  <c r="E618" i="28"/>
  <c r="E1541" i="28"/>
  <c r="E3992" i="28"/>
  <c r="E2080" i="28"/>
  <c r="E2612" i="28"/>
  <c r="E356" i="28"/>
  <c r="E1937" i="28"/>
  <c r="E1983" i="28"/>
  <c r="E1025" i="28"/>
  <c r="E3208" i="28"/>
  <c r="E1929" i="28"/>
  <c r="E1979" i="28"/>
  <c r="E1021" i="28"/>
  <c r="E2279" i="28"/>
  <c r="E1140" i="28"/>
  <c r="E1530" i="28"/>
  <c r="E690" i="28"/>
  <c r="E2221" i="28"/>
  <c r="E1068" i="28"/>
  <c r="E1446" i="28"/>
  <c r="E581" i="28"/>
  <c r="E412" i="28"/>
  <c r="E994" i="28"/>
  <c r="E1561" i="28"/>
  <c r="E926" i="28"/>
  <c r="E2013" i="28"/>
  <c r="E650" i="28"/>
  <c r="E2146" i="28"/>
  <c r="E913" i="28"/>
  <c r="E40" i="28"/>
  <c r="E2206" i="28"/>
  <c r="E3370" i="28"/>
  <c r="E2375" i="28"/>
  <c r="E937" i="28"/>
  <c r="E1416" i="28"/>
  <c r="E1948" i="28"/>
  <c r="E808" i="28"/>
  <c r="E807" i="28"/>
  <c r="E707" i="28"/>
  <c r="E1940" i="28"/>
  <c r="E800" i="28"/>
  <c r="E799" i="28"/>
  <c r="E3772" i="28"/>
  <c r="E2248" i="28"/>
  <c r="E2135" i="28"/>
  <c r="E1177" i="28"/>
  <c r="E3071" i="28"/>
  <c r="E2169" i="28"/>
  <c r="E2099" i="28"/>
  <c r="E1141" i="28"/>
  <c r="E2364" i="28"/>
  <c r="E387" i="28"/>
  <c r="E2513" i="28"/>
  <c r="E254" i="28"/>
  <c r="E78" i="28"/>
  <c r="E189" i="28"/>
  <c r="E175" i="28"/>
  <c r="E1743" i="28"/>
  <c r="E421" i="28"/>
  <c r="E1630" i="28"/>
  <c r="E978" i="28"/>
  <c r="E3007" i="28"/>
  <c r="E3452" i="28"/>
  <c r="E1712" i="28"/>
  <c r="E1401" i="28"/>
  <c r="E1200" i="28"/>
  <c r="E1477" i="28"/>
  <c r="E1438" i="28"/>
  <c r="E2002" i="28"/>
  <c r="E202" i="28"/>
  <c r="E2339" i="28"/>
  <c r="E1435" i="28"/>
  <c r="E1998" i="28"/>
  <c r="E194" i="28"/>
  <c r="E2322" i="28"/>
  <c r="E1424" i="28"/>
  <c r="E1585" i="28"/>
  <c r="E621" i="28"/>
  <c r="E3170" i="28"/>
  <c r="E1376" i="28"/>
  <c r="E1499" i="28"/>
  <c r="E538" i="28"/>
  <c r="E1101" i="28"/>
  <c r="E137" i="28"/>
  <c r="E817" i="28"/>
  <c r="E140" i="28"/>
  <c r="E448" i="28"/>
  <c r="E730" i="28"/>
  <c r="E2297" i="28"/>
  <c r="E110" i="28"/>
  <c r="E3463" i="28"/>
  <c r="E470" i="28"/>
  <c r="E2097" i="28"/>
  <c r="E1794" i="28"/>
  <c r="E3233" i="28"/>
  <c r="E3318" i="28"/>
  <c r="E1486" i="28"/>
  <c r="E1891" i="28"/>
  <c r="E2464" i="28"/>
  <c r="E1490" i="28"/>
  <c r="E1714" i="28"/>
  <c r="E302" i="28"/>
  <c r="E2449" i="28"/>
  <c r="E1487" i="28"/>
  <c r="E1710" i="28"/>
  <c r="E284" i="28"/>
  <c r="E2188" i="28"/>
  <c r="E1048" i="28"/>
  <c r="E1047" i="28"/>
  <c r="E947" i="28"/>
  <c r="E2116" i="28"/>
  <c r="E976" i="28"/>
  <c r="E975" i="28"/>
  <c r="E875" i="28"/>
  <c r="E427" i="28"/>
  <c r="E31" i="28"/>
  <c r="E1147" i="28"/>
  <c r="E67" i="28"/>
  <c r="E1982" i="28"/>
  <c r="E405" i="28"/>
  <c r="E804" i="28"/>
  <c r="E1046" i="28"/>
  <c r="E2707" i="28"/>
  <c r="E298" i="28"/>
  <c r="E695" i="28"/>
  <c r="E4032" i="28"/>
  <c r="E2625" i="28"/>
  <c r="E660" i="28"/>
  <c r="E396" i="28"/>
  <c r="E2560" i="28"/>
  <c r="E516" i="28"/>
  <c r="E2194" i="28"/>
  <c r="E686" i="28"/>
  <c r="E1661" i="28"/>
  <c r="E508" i="28"/>
  <c r="E2190" i="28"/>
  <c r="E682" i="28"/>
  <c r="E2795" i="28"/>
  <c r="E1607" i="28"/>
  <c r="E1866" i="28"/>
  <c r="E1216" i="28"/>
  <c r="E2723" i="28"/>
  <c r="E1480" i="28"/>
  <c r="E1830" i="28"/>
  <c r="E614" i="28"/>
  <c r="E1481" i="28"/>
  <c r="E119" i="28"/>
  <c r="E967" i="28"/>
  <c r="E44" i="28"/>
  <c r="E1558" i="28"/>
  <c r="E922" i="28"/>
  <c r="E1701" i="28"/>
  <c r="E541" i="28"/>
  <c r="E966" i="28"/>
  <c r="E681" i="28"/>
  <c r="E123" i="28"/>
  <c r="E1711" i="28"/>
  <c r="E2295" i="28"/>
  <c r="E3384" i="28"/>
  <c r="E698" i="28"/>
  <c r="E1878" i="28"/>
  <c r="E2204" i="28"/>
  <c r="E1064" i="28"/>
  <c r="E1063" i="28"/>
  <c r="E963" i="28"/>
  <c r="E2196" i="28"/>
  <c r="E1056" i="28"/>
  <c r="E1055" i="28"/>
  <c r="E3532" i="28"/>
  <c r="E1548" i="28"/>
  <c r="E408" i="28"/>
  <c r="E1309" i="28"/>
  <c r="E2861" i="28"/>
  <c r="E2512" i="28"/>
  <c r="E2227" i="28"/>
  <c r="E3935" i="28"/>
  <c r="E4130" i="28"/>
  <c r="E3142" i="28"/>
  <c r="E4034" i="28"/>
  <c r="E3881" i="28"/>
  <c r="E1496" i="28"/>
  <c r="E2952" i="28"/>
  <c r="E2920" i="28"/>
  <c r="E4731" i="28"/>
  <c r="E3523" i="28"/>
  <c r="E2351" i="28"/>
  <c r="E2655" i="28"/>
  <c r="E4098" i="28"/>
  <c r="E3440" i="28"/>
  <c r="E3209" i="28"/>
  <c r="E2591" i="28"/>
  <c r="E4352" i="28"/>
  <c r="E3953" i="28"/>
  <c r="E3091" i="28"/>
  <c r="E2884" i="28"/>
  <c r="E1600" i="28"/>
  <c r="E2973" i="28"/>
  <c r="E3642" i="28"/>
  <c r="E1863" i="28"/>
  <c r="E1731" i="28"/>
  <c r="E3882" i="28"/>
  <c r="E3131" i="28"/>
  <c r="E1831" i="28"/>
  <c r="E1662" i="28"/>
  <c r="E3818" i="28"/>
  <c r="E3819" i="28"/>
  <c r="E1799" i="28"/>
  <c r="E2353" i="28"/>
  <c r="E1444" i="28"/>
  <c r="E2006" i="28"/>
  <c r="E210" i="28"/>
  <c r="E2282" i="28"/>
  <c r="E2454" i="28"/>
  <c r="E1936" i="28"/>
  <c r="E2244" i="28"/>
  <c r="E3005" i="28"/>
  <c r="E3220" i="28"/>
  <c r="E2933" i="28"/>
  <c r="E3172" i="28"/>
  <c r="E1493" i="28"/>
  <c r="E2237" i="28"/>
  <c r="E2106" i="28"/>
  <c r="E438" i="28"/>
  <c r="E2294" i="28"/>
  <c r="E1403" i="28"/>
  <c r="E3307" i="28"/>
  <c r="E3057" i="28"/>
  <c r="E2463" i="28"/>
  <c r="E3547" i="28"/>
  <c r="E2753" i="28"/>
  <c r="E3434" i="28"/>
  <c r="E2681" i="28"/>
  <c r="E1941" i="28"/>
  <c r="E788" i="28"/>
  <c r="E1590" i="28"/>
  <c r="E334" i="28"/>
  <c r="E1677" i="28"/>
  <c r="E524" i="28"/>
  <c r="E2198" i="28"/>
  <c r="E697" i="28"/>
  <c r="E1605" i="28"/>
  <c r="E3217" i="28"/>
  <c r="E2948" i="28"/>
  <c r="E1728" i="28"/>
  <c r="E2877" i="28"/>
  <c r="E3144" i="28"/>
  <c r="E2805" i="28"/>
  <c r="E3108" i="28"/>
  <c r="E2445" i="28"/>
  <c r="E1505" i="28"/>
  <c r="E2042" i="28"/>
  <c r="E282" i="28"/>
  <c r="E2883" i="28"/>
  <c r="E1316" i="28"/>
  <c r="E1910" i="28"/>
  <c r="E18" i="28"/>
  <c r="E3550" i="28"/>
  <c r="E3584" i="28"/>
  <c r="E2571" i="28"/>
  <c r="E3138" i="28"/>
  <c r="E489" i="28"/>
  <c r="E1284" i="28"/>
  <c r="E1727" i="28"/>
  <c r="E769" i="28"/>
  <c r="E2480" i="28"/>
  <c r="E1276" i="28"/>
  <c r="E1723" i="28"/>
  <c r="E765" i="28"/>
  <c r="E1781" i="28"/>
  <c r="E628" i="28"/>
  <c r="E1333" i="28"/>
  <c r="E213" i="28"/>
  <c r="E1709" i="28"/>
  <c r="E556" i="28"/>
  <c r="E2214" i="28"/>
  <c r="E141" i="28"/>
  <c r="E512" i="28"/>
  <c r="E738" i="28"/>
  <c r="E2031" i="28"/>
  <c r="E597" i="28"/>
  <c r="E2100" i="28"/>
  <c r="E54" i="28"/>
  <c r="E806" i="28"/>
  <c r="E685" i="28"/>
  <c r="E2326" i="28"/>
  <c r="E619" i="28"/>
  <c r="E3784" i="28"/>
  <c r="E2088" i="28"/>
  <c r="E330" i="28"/>
  <c r="E1093" i="28"/>
  <c r="E2448" i="28"/>
  <c r="E2207" i="28"/>
  <c r="E1249" i="28"/>
  <c r="E3834" i="28"/>
  <c r="E2433" i="28"/>
  <c r="E2203" i="28"/>
  <c r="E1245" i="28"/>
  <c r="E2892" i="28"/>
  <c r="E1729" i="28"/>
  <c r="E1879" i="28"/>
  <c r="E921" i="28"/>
  <c r="E2700" i="28"/>
  <c r="E1638" i="28"/>
  <c r="E1843" i="28"/>
  <c r="E885" i="28"/>
  <c r="E2384" i="28"/>
  <c r="E1218" i="28"/>
  <c r="E1777" i="28"/>
  <c r="E1150" i="28"/>
  <c r="E35" i="28"/>
  <c r="E795" i="28"/>
  <c r="E81" i="28"/>
  <c r="E1391" i="28"/>
  <c r="E87" i="28"/>
  <c r="E2283" i="28"/>
  <c r="E722" i="28"/>
  <c r="E2907" i="28"/>
  <c r="E2362" i="28"/>
  <c r="E3408" i="28"/>
  <c r="E1583" i="28"/>
  <c r="E2019" i="28"/>
  <c r="E2555" i="28"/>
  <c r="E1610" i="28"/>
  <c r="E1746" i="28"/>
  <c r="E395" i="28"/>
  <c r="E2547" i="28"/>
  <c r="E1599" i="28"/>
  <c r="E1742" i="28"/>
  <c r="E391" i="28"/>
  <c r="E2245" i="28"/>
  <c r="E1112" i="28"/>
  <c r="E1111" i="28"/>
  <c r="E1011" i="28"/>
  <c r="E2180" i="28"/>
  <c r="E1040" i="28"/>
  <c r="E1039" i="28"/>
  <c r="E939" i="28"/>
  <c r="E1256" i="28"/>
  <c r="E92" i="28"/>
  <c r="E430" i="28"/>
  <c r="E88" i="28"/>
  <c r="E2110" i="28"/>
  <c r="E101" i="28"/>
  <c r="E1060" i="28"/>
  <c r="E1078" i="28"/>
  <c r="E2963" i="28"/>
  <c r="E360" i="28"/>
  <c r="E434" i="28"/>
  <c r="E1009" i="28"/>
  <c r="E3285" i="28"/>
  <c r="E2578" i="28"/>
  <c r="E1207" i="28"/>
  <c r="E2102" i="28"/>
  <c r="E2325" i="28"/>
  <c r="E1192" i="28"/>
  <c r="E1191" i="28"/>
  <c r="E1091" i="28"/>
  <c r="E2316" i="28"/>
  <c r="E1184" i="28"/>
  <c r="E1183" i="28"/>
  <c r="E3764" i="28"/>
  <c r="E1676" i="28"/>
  <c r="E536" i="28"/>
  <c r="E479" i="28"/>
  <c r="E3600" i="28"/>
  <c r="E1604" i="28"/>
  <c r="E464" i="28"/>
  <c r="E386" i="28"/>
  <c r="E2144" i="28"/>
  <c r="E364" i="28"/>
  <c r="E2267" i="28"/>
  <c r="E310" i="28"/>
  <c r="E1488" i="28"/>
  <c r="E1197" i="28"/>
  <c r="E168" i="28"/>
  <c r="E904" i="28"/>
  <c r="E790" i="28"/>
  <c r="E1961" i="28"/>
  <c r="E1170" i="28"/>
  <c r="E153" i="28"/>
  <c r="E2533" i="28"/>
  <c r="E2836" i="28"/>
  <c r="E760" i="28"/>
  <c r="E944" i="28"/>
  <c r="E2939" i="28"/>
  <c r="E1355" i="28"/>
  <c r="E1938" i="28"/>
  <c r="E74" i="28"/>
  <c r="E2931" i="28"/>
  <c r="E1348" i="28"/>
  <c r="E1934" i="28"/>
  <c r="E66" i="28"/>
  <c r="E3114" i="28"/>
  <c r="E1338" i="28"/>
  <c r="E1442" i="28"/>
  <c r="E459" i="28"/>
  <c r="E3042" i="28"/>
  <c r="E1655" i="28"/>
  <c r="E1394" i="28"/>
  <c r="E1315" i="28"/>
  <c r="E845" i="28"/>
  <c r="E144" i="28"/>
  <c r="E366" i="28"/>
  <c r="E247" i="28"/>
  <c r="E2027" i="28"/>
  <c r="E593" i="28"/>
  <c r="E1788" i="28"/>
  <c r="E1270" i="28"/>
  <c r="E2796" i="28"/>
  <c r="E351" i="28"/>
  <c r="E1370" i="28"/>
  <c r="E1346" i="28"/>
  <c r="E2641" i="28"/>
  <c r="E2451" i="28"/>
  <c r="E181" i="28"/>
  <c r="E683" i="28"/>
  <c r="E1692" i="28"/>
  <c r="E552" i="28"/>
  <c r="E506" i="28"/>
  <c r="E4279" i="28"/>
  <c r="E1684" i="28"/>
  <c r="E544" i="28"/>
  <c r="E491" i="28"/>
  <c r="E2737" i="28"/>
  <c r="E1985" i="28"/>
  <c r="E2007" i="28"/>
  <c r="E1049" i="28"/>
  <c r="E3136" i="28"/>
  <c r="E3885" i="28"/>
  <c r="E4484" i="28"/>
  <c r="E4343" i="28"/>
  <c r="E4190" i="28"/>
  <c r="E3504" i="28"/>
  <c r="E2746" i="28"/>
  <c r="E2682" i="28"/>
  <c r="E2618" i="28"/>
  <c r="E3956" i="28"/>
  <c r="E3778" i="28"/>
  <c r="E2417" i="28"/>
  <c r="E2769" i="28"/>
  <c r="E3632" i="28"/>
  <c r="E3684" i="28"/>
  <c r="E2305" i="28"/>
  <c r="E2705" i="28"/>
  <c r="E3335" i="28"/>
  <c r="E3625" i="28"/>
  <c r="E2662" i="28"/>
  <c r="E3968" i="28"/>
  <c r="E4692" i="28"/>
  <c r="E3196" i="28"/>
  <c r="E3125" i="28"/>
  <c r="E2202" i="28"/>
  <c r="E2070" i="28"/>
  <c r="E2492" i="28"/>
  <c r="E3061" i="28"/>
  <c r="E2170" i="28"/>
  <c r="E2038" i="28"/>
  <c r="E2397" i="28"/>
  <c r="E2997" i="28"/>
  <c r="E2138" i="28"/>
  <c r="E2563" i="28"/>
  <c r="E1614" i="28"/>
  <c r="E1750" i="28"/>
  <c r="E402" i="28"/>
  <c r="E3943" i="28"/>
  <c r="E3476" i="28"/>
  <c r="E3277" i="28"/>
  <c r="E4176" i="28"/>
  <c r="E3850" i="28"/>
  <c r="E2443" i="28"/>
  <c r="E3776" i="28"/>
  <c r="E2357" i="28"/>
  <c r="E2763" i="28"/>
  <c r="E1554" i="28"/>
  <c r="E1850" i="28"/>
  <c r="E674" i="28"/>
  <c r="E2468" i="28"/>
  <c r="E1531" i="28"/>
  <c r="E2390" i="28"/>
  <c r="E1872" i="28"/>
  <c r="E2176" i="28"/>
  <c r="E2941" i="28"/>
  <c r="E3176" i="28"/>
  <c r="E2869" i="28"/>
  <c r="E3140" i="28"/>
  <c r="E2540" i="28"/>
  <c r="E1626" i="28"/>
  <c r="E2074" i="28"/>
  <c r="E349" i="28"/>
  <c r="E2947" i="28"/>
  <c r="E1358" i="28"/>
  <c r="E1942" i="28"/>
  <c r="E82" i="28"/>
  <c r="E4129" i="28"/>
  <c r="E3311" i="28"/>
  <c r="E3799" i="28"/>
  <c r="E3194" i="28"/>
  <c r="E3667" i="28"/>
  <c r="E2301" i="28"/>
  <c r="E3554" i="28"/>
  <c r="E2216" i="28"/>
  <c r="E2635" i="28"/>
  <c r="E1325" i="28"/>
  <c r="E1786" i="28"/>
  <c r="E497" i="28"/>
  <c r="E2273" i="28"/>
  <c r="E1399" i="28"/>
  <c r="E1521" i="28"/>
  <c r="E575" i="28"/>
  <c r="E3740" i="28"/>
  <c r="E2511" i="28"/>
  <c r="E1825" i="28"/>
  <c r="E1495" i="28"/>
  <c r="E3242" i="28"/>
  <c r="E772" i="28"/>
  <c r="E1575" i="28"/>
  <c r="E327" i="28"/>
  <c r="E1917" i="28"/>
  <c r="E764" i="28"/>
  <c r="E1571" i="28"/>
  <c r="E324" i="28"/>
  <c r="E2335" i="28"/>
  <c r="E1428" i="28"/>
  <c r="E1994" i="28"/>
  <c r="E186" i="28"/>
  <c r="E2979" i="28"/>
  <c r="E1380" i="28"/>
  <c r="E1958" i="28"/>
  <c r="E114" i="28"/>
  <c r="E2142" i="28"/>
  <c r="E127" i="28"/>
  <c r="E1858" i="28"/>
  <c r="E269" i="28"/>
  <c r="E860" i="28"/>
  <c r="E1050" i="28"/>
  <c r="E2828" i="28"/>
  <c r="E355" i="28"/>
  <c r="E234" i="28"/>
  <c r="E125" i="28"/>
  <c r="E3394" i="28"/>
  <c r="E1568" i="28"/>
  <c r="E2564" i="28"/>
  <c r="E173" i="28"/>
  <c r="E1873" i="28"/>
  <c r="E1951" i="28"/>
  <c r="E993" i="28"/>
  <c r="E2424" i="28"/>
  <c r="E1865" i="28"/>
  <c r="E1947" i="28"/>
  <c r="E989" i="28"/>
  <c r="E2229" i="28"/>
  <c r="E1076" i="28"/>
  <c r="E1452" i="28"/>
  <c r="E599" i="28"/>
  <c r="E2157" i="28"/>
  <c r="E1004" i="28"/>
  <c r="E1404" i="28"/>
  <c r="E502" i="28"/>
  <c r="E1454" i="28"/>
  <c r="E962" i="28"/>
  <c r="E1550" i="28"/>
  <c r="E894" i="28"/>
  <c r="E1757" i="28"/>
  <c r="E559" i="28"/>
  <c r="E775" i="28"/>
  <c r="E785" i="28"/>
  <c r="E117" i="28"/>
  <c r="E2078" i="28"/>
  <c r="E69" i="28"/>
  <c r="E2161" i="28"/>
  <c r="E2418" i="28"/>
  <c r="E2642" i="28"/>
  <c r="E1271" i="28"/>
  <c r="E2134" i="28"/>
  <c r="E2377" i="28"/>
  <c r="E1369" i="28"/>
  <c r="E1255" i="28"/>
  <c r="E1155" i="28"/>
  <c r="E2373" i="28"/>
  <c r="E1353" i="28"/>
  <c r="E1247" i="28"/>
  <c r="E4812" i="28"/>
  <c r="E1740" i="28"/>
  <c r="E600" i="28"/>
  <c r="E570" i="28"/>
  <c r="E3688" i="28"/>
  <c r="E1668" i="28"/>
  <c r="E528" i="28"/>
  <c r="E461" i="28"/>
  <c r="E2431" i="28"/>
  <c r="E426" i="28"/>
  <c r="E2580" i="28"/>
  <c r="E335" i="28"/>
  <c r="E1598" i="28"/>
  <c r="E291" i="28"/>
  <c r="E200" i="28"/>
  <c r="E1160" i="28"/>
  <c r="E822" i="28"/>
  <c r="E2217" i="28"/>
  <c r="E1202" i="28"/>
  <c r="E219" i="28"/>
  <c r="E519" i="28"/>
  <c r="E3610" i="28"/>
  <c r="E2262" i="28"/>
  <c r="E641" i="28"/>
  <c r="E1007" i="28"/>
  <c r="E1820" i="28"/>
  <c r="E680" i="28"/>
  <c r="E671" i="28"/>
  <c r="E534" i="28"/>
  <c r="E1812" i="28"/>
  <c r="E672" i="28"/>
  <c r="E653" i="28"/>
  <c r="E2623" i="28"/>
  <c r="E2113" i="28"/>
  <c r="E2071" i="28"/>
  <c r="E1113" i="28"/>
  <c r="E2489" i="28"/>
  <c r="E2041" i="28"/>
  <c r="E2035" i="28"/>
  <c r="E1077" i="28"/>
  <c r="E2579" i="28"/>
  <c r="E266" i="28"/>
  <c r="E2352" i="28"/>
  <c r="E126" i="28"/>
  <c r="E934" i="28"/>
  <c r="E162" i="28"/>
  <c r="E25" i="28"/>
  <c r="E1635" i="28"/>
  <c r="E251" i="28"/>
  <c r="E1467" i="28"/>
  <c r="E914" i="28"/>
  <c r="E2680" i="28"/>
  <c r="E2785" i="28"/>
  <c r="E3237" i="28"/>
  <c r="E1397" i="28"/>
  <c r="E1795" i="28"/>
  <c r="E2338" i="28"/>
  <c r="E1434" i="28"/>
  <c r="E1631" i="28"/>
  <c r="E651" i="28"/>
  <c r="E2329" i="28"/>
  <c r="E1431" i="28"/>
  <c r="E1627" i="28"/>
  <c r="E639" i="28"/>
  <c r="E2124" i="28"/>
  <c r="E984" i="28"/>
  <c r="E983" i="28"/>
  <c r="E883" i="28"/>
  <c r="E2052" i="28"/>
  <c r="E912" i="28"/>
  <c r="E911" i="28"/>
  <c r="E811" i="28"/>
  <c r="E511" i="28"/>
  <c r="E91" i="28"/>
  <c r="E987" i="28"/>
  <c r="E3876" i="28"/>
  <c r="E1854" i="28"/>
  <c r="E257" i="28"/>
  <c r="E548" i="28"/>
  <c r="E1014" i="28"/>
  <c r="E2400" i="28"/>
  <c r="E230" i="28"/>
  <c r="E669" i="28"/>
  <c r="E753" i="28"/>
  <c r="E2889" i="28"/>
  <c r="E2768" i="28"/>
  <c r="E3214" i="28"/>
  <c r="E805" i="28"/>
  <c r="E2129" i="28"/>
  <c r="E2079" i="28"/>
  <c r="E1121" i="28"/>
  <c r="E2687" i="28"/>
  <c r="E2121" i="28"/>
  <c r="E2075" i="28"/>
  <c r="E1117" i="28"/>
  <c r="E2552" i="28"/>
  <c r="E1345" i="28"/>
  <c r="E1751" i="28"/>
  <c r="E793" i="28"/>
  <c r="E2453" i="28"/>
  <c r="E1260" i="28"/>
  <c r="E1715" i="28"/>
  <c r="E4937" i="28"/>
  <c r="E3294" i="28"/>
  <c r="E3814" i="28"/>
  <c r="E4119" i="28"/>
  <c r="E3734" i="28"/>
  <c r="E1800" i="28"/>
  <c r="E1736" i="28"/>
  <c r="E2365" i="28"/>
  <c r="E4475" i="28"/>
  <c r="E3679" i="28"/>
  <c r="E3046" i="28"/>
  <c r="E3725" i="28"/>
  <c r="E3945" i="28"/>
  <c r="E3570" i="28"/>
  <c r="E2534" i="28"/>
  <c r="E4851" i="28"/>
  <c r="E3429" i="28"/>
  <c r="E3500" i="28"/>
  <c r="E3359" i="28"/>
  <c r="E2354" i="28"/>
  <c r="E2850" i="28"/>
  <c r="E3263" i="28"/>
  <c r="E3289" i="28"/>
  <c r="E905" i="28"/>
  <c r="E773" i="28"/>
  <c r="E2829" i="28"/>
  <c r="E3145" i="28"/>
  <c r="E873" i="28"/>
  <c r="E741" i="28"/>
  <c r="E2765" i="28"/>
  <c r="E3081" i="28"/>
  <c r="E841" i="28"/>
  <c r="E2392" i="28"/>
  <c r="E1385" i="28"/>
  <c r="E1263" i="28"/>
  <c r="E1163" i="28"/>
  <c r="E5010" i="28"/>
  <c r="E2690" i="28"/>
  <c r="E3222" i="28"/>
  <c r="E2565" i="28"/>
  <c r="E2906" i="28"/>
  <c r="E1904" i="28"/>
  <c r="E2834" i="28"/>
  <c r="E1832" i="28"/>
  <c r="E3082" i="28"/>
  <c r="E1319" i="28"/>
  <c r="E1423" i="28"/>
  <c r="E398" i="28"/>
  <c r="E2332" i="28"/>
  <c r="E3934" i="28"/>
  <c r="E3367" i="28"/>
  <c r="E3003" i="28"/>
  <c r="E4560" i="28"/>
  <c r="E3780" i="28"/>
  <c r="E2361" i="28"/>
  <c r="E3663" i="28"/>
  <c r="E2298" i="28"/>
  <c r="E2699" i="28"/>
  <c r="E1453" i="28"/>
  <c r="E1818" i="28"/>
  <c r="E583" i="28"/>
  <c r="E2366" i="28"/>
  <c r="E1440" i="28"/>
  <c r="E1642" i="28"/>
  <c r="E666" i="28"/>
  <c r="E3361" i="28"/>
  <c r="E3546" i="28"/>
  <c r="E2482" i="28"/>
  <c r="E2978" i="28"/>
  <c r="E2778" i="28"/>
  <c r="E1776" i="28"/>
  <c r="E2706" i="28"/>
  <c r="E1704" i="28"/>
  <c r="E2505" i="28"/>
  <c r="E1523" i="28"/>
  <c r="E1336" i="28"/>
  <c r="E1235" i="28"/>
  <c r="E2212" i="28"/>
  <c r="E1072" i="28"/>
  <c r="E1071" i="28"/>
  <c r="E971" i="28"/>
  <c r="E3231" i="28"/>
  <c r="E2224" i="28"/>
  <c r="E1617" i="28"/>
  <c r="E1354" i="28"/>
  <c r="E1925" i="28"/>
  <c r="E1611" i="28"/>
  <c r="E2066" i="28"/>
  <c r="E333" i="28"/>
  <c r="E2509" i="28"/>
  <c r="E1569" i="28"/>
  <c r="E2062" i="28"/>
  <c r="E320" i="28"/>
  <c r="E2532" i="28"/>
  <c r="E1595" i="28"/>
  <c r="E1738" i="28"/>
  <c r="E384" i="28"/>
  <c r="E2419" i="28"/>
  <c r="E1470" i="28"/>
  <c r="E1695" i="28"/>
  <c r="E703" i="28"/>
  <c r="E446" i="28"/>
  <c r="E208" i="28"/>
  <c r="E1073" i="28"/>
  <c r="E111" i="28"/>
  <c r="E960" i="28"/>
  <c r="E794" i="28"/>
  <c r="E2404" i="28"/>
  <c r="E238" i="28"/>
  <c r="E57" i="28"/>
  <c r="E4457" i="28"/>
  <c r="E3471" i="28"/>
  <c r="E2483" i="28"/>
  <c r="E3074" i="28"/>
  <c r="E304" i="28"/>
  <c r="E1220" i="28"/>
  <c r="E1658" i="28"/>
  <c r="E737" i="28"/>
  <c r="E2374" i="28"/>
  <c r="E1212" i="28"/>
  <c r="E1647" i="28"/>
  <c r="E733" i="28"/>
  <c r="E1717" i="28"/>
  <c r="E564" i="28"/>
  <c r="E2218" i="28"/>
  <c r="E149" i="28"/>
  <c r="E1645" i="28"/>
  <c r="E492" i="28"/>
  <c r="E2182" i="28"/>
  <c r="E655" i="28"/>
  <c r="E2187" i="28"/>
  <c r="E706" i="28"/>
  <c r="E1903" i="28"/>
  <c r="E518" i="28"/>
  <c r="E1844" i="28"/>
  <c r="E1274" i="28"/>
  <c r="E390" i="28"/>
  <c r="E1307" i="28"/>
  <c r="E2587" i="28"/>
  <c r="E1297" i="28"/>
  <c r="E192" i="28"/>
  <c r="E1332" i="28"/>
  <c r="E2666" i="28"/>
  <c r="E2331" i="28"/>
  <c r="E713" i="28"/>
  <c r="E1199" i="28"/>
  <c r="E1884" i="28"/>
  <c r="E744" i="28"/>
  <c r="E743" i="28"/>
  <c r="E613" i="28"/>
  <c r="E1876" i="28"/>
  <c r="E736" i="28"/>
  <c r="E735" i="28"/>
  <c r="E3135" i="28"/>
  <c r="E2177" i="28"/>
  <c r="E2103" i="28"/>
  <c r="E1145" i="28"/>
  <c r="E2559" i="28"/>
  <c r="E2105" i="28"/>
  <c r="E2067" i="28"/>
  <c r="E1109" i="28"/>
  <c r="E2835" i="28"/>
  <c r="E328" i="28"/>
  <c r="E3098" i="28"/>
  <c r="E190" i="28"/>
  <c r="E1126" i="28"/>
  <c r="E463" i="28"/>
  <c r="E103" i="28"/>
  <c r="E1443" i="28"/>
  <c r="E322" i="28"/>
  <c r="E1371" i="28"/>
  <c r="E946" i="28"/>
  <c r="E3104" i="28"/>
  <c r="E374" i="28"/>
  <c r="E2466" i="28"/>
  <c r="E1576" i="28"/>
  <c r="E1107" i="28"/>
  <c r="E933" i="28"/>
  <c r="E2260" i="28"/>
  <c r="E2143" i="28"/>
  <c r="E1185" i="28"/>
  <c r="E2378" i="28"/>
  <c r="E2257" i="28"/>
  <c r="E2139" i="28"/>
  <c r="E1181" i="28"/>
  <c r="E2644" i="28"/>
  <c r="E1559" i="28"/>
  <c r="E1815" i="28"/>
  <c r="E857" i="28"/>
  <c r="E2584" i="28"/>
  <c r="E1457" i="28"/>
  <c r="E1779" i="28"/>
  <c r="E821" i="28"/>
  <c r="E1833" i="28"/>
  <c r="E1154" i="28"/>
  <c r="E1124" i="28"/>
  <c r="E1086" i="28"/>
  <c r="E2634" i="28"/>
  <c r="E485" i="28"/>
  <c r="E2208" i="28"/>
  <c r="E903" i="28"/>
  <c r="E12" i="28"/>
  <c r="E1995" i="28"/>
  <c r="E578" i="28"/>
  <c r="E2306" i="28"/>
  <c r="E2841" i="28"/>
  <c r="E3467" i="28"/>
  <c r="E759" i="28"/>
  <c r="E1974" i="28"/>
  <c r="E2269" i="28"/>
  <c r="E1128" i="28"/>
  <c r="E1127" i="28"/>
  <c r="E1027" i="28"/>
  <c r="E2266" i="28"/>
  <c r="E1120" i="28"/>
  <c r="E1119" i="28"/>
  <c r="E3683" i="28"/>
  <c r="E1612" i="28"/>
  <c r="E472" i="28"/>
  <c r="E389" i="28"/>
  <c r="E3419" i="28"/>
  <c r="E1540" i="28"/>
  <c r="E400" i="28"/>
  <c r="E1305" i="28"/>
  <c r="E2628" i="28"/>
  <c r="E339" i="28"/>
  <c r="E2021" i="28"/>
  <c r="E654" i="28"/>
  <c r="E977" i="28"/>
  <c r="E1069" i="28"/>
  <c r="E107" i="28"/>
  <c r="E648" i="28"/>
  <c r="E758" i="28"/>
  <c r="E1705" i="28"/>
  <c r="E1138" i="28"/>
  <c r="E148" i="28"/>
  <c r="E1251" i="28"/>
  <c r="E3243" i="28"/>
  <c r="E1749" i="28"/>
  <c r="E1485" i="28"/>
  <c r="E1240" i="28"/>
  <c r="E1574" i="28"/>
  <c r="E1823" i="28"/>
  <c r="E865" i="28"/>
  <c r="E2648" i="28"/>
  <c r="E1570" i="28"/>
  <c r="E4121" i="28"/>
  <c r="E3833" i="28"/>
  <c r="E5050" i="28"/>
  <c r="E3937" i="28"/>
  <c r="E3579" i="28"/>
  <c r="E3308" i="28"/>
  <c r="E3190" i="28"/>
  <c r="E1672" i="28"/>
  <c r="E3635" i="28"/>
  <c r="E2917" i="28"/>
  <c r="E3211" i="28"/>
  <c r="E3334" i="28"/>
  <c r="E3134" i="28"/>
  <c r="E2853" i="28"/>
  <c r="E3157" i="28"/>
  <c r="E3270" i="28"/>
  <c r="E2622" i="28"/>
  <c r="E3478" i="28"/>
  <c r="E2359" i="28"/>
  <c r="E2663" i="28"/>
  <c r="E3159" i="28"/>
  <c r="E2577" i="28"/>
  <c r="E2330" i="28"/>
  <c r="E701" i="28"/>
  <c r="E336" i="28"/>
  <c r="E3120" i="28"/>
  <c r="E2238" i="28"/>
  <c r="E622" i="28"/>
  <c r="E267" i="28"/>
  <c r="E3088" i="28"/>
  <c r="E3216" i="28"/>
  <c r="E539" i="28"/>
  <c r="E1892" i="28"/>
  <c r="E752" i="28"/>
  <c r="E751" i="28"/>
  <c r="E631" i="28"/>
  <c r="E3421" i="28"/>
  <c r="E2376" i="28"/>
  <c r="E3177" i="28"/>
  <c r="E2775" i="28"/>
  <c r="E2394" i="28"/>
  <c r="E2932" i="28"/>
  <c r="E3783" i="28"/>
  <c r="E2896" i="28"/>
  <c r="E2092" i="28"/>
  <c r="E952" i="28"/>
  <c r="E951" i="28"/>
  <c r="E851" i="28"/>
  <c r="E1828" i="28"/>
  <c r="E4858" i="28"/>
  <c r="E2626" i="28"/>
  <c r="E2930" i="28"/>
  <c r="E3858" i="28"/>
  <c r="E2842" i="28"/>
  <c r="E1840" i="28"/>
  <c r="E2770" i="28"/>
  <c r="E1768" i="28"/>
  <c r="E3018" i="28"/>
  <c r="E1606" i="28"/>
  <c r="E1378" i="28"/>
  <c r="E1295" i="28"/>
  <c r="E2275" i="28"/>
  <c r="E1136" i="28"/>
  <c r="E1135" i="28"/>
  <c r="E1035" i="28"/>
  <c r="E2614" i="28"/>
  <c r="E2601" i="28"/>
  <c r="E2905" i="28"/>
  <c r="E3161" i="28"/>
  <c r="E3704" i="28"/>
  <c r="E2868" i="28"/>
  <c r="E3580" i="28"/>
  <c r="E2832" i="28"/>
  <c r="E1964" i="28"/>
  <c r="E824" i="28"/>
  <c r="E823" i="28"/>
  <c r="E4595" i="28"/>
  <c r="E1700" i="28"/>
  <c r="E560" i="28"/>
  <c r="E510" i="28"/>
  <c r="E3107" i="28"/>
  <c r="E3607" i="28"/>
  <c r="E3332" i="28"/>
  <c r="E1927" i="28"/>
  <c r="E2147" i="28"/>
  <c r="E2683" i="28"/>
  <c r="E1421" i="28"/>
  <c r="E1810" i="28"/>
  <c r="E561" i="28"/>
  <c r="E2675" i="28"/>
  <c r="E1405" i="28"/>
  <c r="E1806" i="28"/>
  <c r="E550" i="28"/>
  <c r="E2363" i="28"/>
  <c r="E1337" i="28"/>
  <c r="E1239" i="28"/>
  <c r="E1139" i="28"/>
  <c r="E2300" i="28"/>
  <c r="E1168" i="28"/>
  <c r="E1167" i="28"/>
  <c r="E1067" i="28"/>
  <c r="E554" i="28"/>
  <c r="E132" i="28"/>
  <c r="E689" i="28"/>
  <c r="E77" i="28"/>
  <c r="E1288" i="28"/>
  <c r="E265" i="28"/>
  <c r="E1713" i="28"/>
  <c r="E1142" i="28"/>
  <c r="E1693" i="28"/>
  <c r="E4729" i="28"/>
  <c r="E2447" i="28"/>
  <c r="E1761" i="28"/>
  <c r="E1393" i="28"/>
  <c r="E2865" i="28"/>
  <c r="E708" i="28"/>
  <c r="E1479" i="28"/>
  <c r="E294" i="28"/>
  <c r="E1853" i="28"/>
  <c r="E700" i="28"/>
  <c r="E1468" i="28"/>
  <c r="E279" i="28"/>
  <c r="E2252" i="28"/>
  <c r="E1387" i="28"/>
  <c r="E1962" i="28"/>
  <c r="E122" i="28"/>
  <c r="E2915" i="28"/>
  <c r="E1339" i="28"/>
  <c r="E1926" i="28"/>
  <c r="E50" i="28"/>
  <c r="E2014" i="28"/>
  <c r="E437" i="28"/>
  <c r="E1730" i="28"/>
  <c r="E201" i="28"/>
  <c r="E604" i="28"/>
  <c r="E1018" i="28"/>
  <c r="E2544" i="28"/>
  <c r="E329" i="28"/>
  <c r="E530" i="28"/>
  <c r="E352" i="28"/>
  <c r="E89" i="28"/>
  <c r="E2095" i="28"/>
  <c r="E2914" i="28"/>
  <c r="E1640" i="28"/>
  <c r="E1171" i="28"/>
  <c r="E1061" i="28"/>
  <c r="E2328" i="28"/>
  <c r="E2175" i="28"/>
  <c r="E1217" i="28"/>
  <c r="E2890" i="28"/>
  <c r="E2318" i="28"/>
  <c r="E2171" i="28"/>
  <c r="E1213" i="28"/>
  <c r="E2704" i="28"/>
  <c r="E1641" i="28"/>
  <c r="E1847" i="28"/>
  <c r="E889" i="28"/>
  <c r="E2640" i="28"/>
  <c r="E1555" i="28"/>
  <c r="E1811" i="28"/>
  <c r="E853" i="28"/>
  <c r="E2089" i="28"/>
  <c r="E1186" i="28"/>
  <c r="E1441" i="28"/>
  <c r="E1118" i="28"/>
  <c r="E3378" i="28"/>
  <c r="E643" i="28"/>
  <c r="E27" i="28"/>
  <c r="E1159" i="28"/>
  <c r="D2" i="28"/>
  <c r="E2123" i="28"/>
  <c r="E657" i="28"/>
  <c r="E2651" i="28"/>
  <c r="E283" i="28"/>
  <c r="E3412" i="28"/>
  <c r="E2258" i="28"/>
  <c r="E1997" i="28"/>
  <c r="E423" i="28"/>
  <c r="E1745" i="28"/>
  <c r="E1887" i="28"/>
  <c r="E929" i="28"/>
  <c r="E2924" i="28"/>
  <c r="E1737" i="28"/>
  <c r="E1883" i="28"/>
  <c r="E925" i="28"/>
  <c r="E2101" i="28"/>
  <c r="E948" i="28"/>
  <c r="E1366" i="28"/>
  <c r="E442" i="28"/>
  <c r="E2029" i="28"/>
  <c r="E876" i="28"/>
  <c r="E1318" i="28"/>
  <c r="E369" i="28"/>
  <c r="E1659" i="28"/>
  <c r="E898" i="28"/>
  <c r="E1300" i="28"/>
  <c r="E830" i="28"/>
  <c r="E2307" i="28"/>
  <c r="E376" i="28"/>
  <c r="E523" i="28"/>
  <c r="E340" i="28"/>
  <c r="E231" i="28"/>
  <c r="E1822" i="28"/>
  <c r="E241" i="28"/>
  <c r="E1634" i="28"/>
  <c r="E2355" i="28"/>
  <c r="E2553" i="28"/>
  <c r="E245" i="28"/>
  <c r="E943" i="28"/>
  <c r="E1756" i="28"/>
  <c r="E616" i="28"/>
  <c r="E585" i="28"/>
  <c r="E4178" i="28"/>
  <c r="E1748" i="28"/>
  <c r="E608" i="28"/>
  <c r="E574" i="28"/>
  <c r="E3009" i="28"/>
  <c r="E2049" i="28"/>
  <c r="E2039" i="28"/>
  <c r="E1081" i="28"/>
  <c r="E2673" i="28"/>
  <c r="E1977" i="28"/>
  <c r="E2003" i="28"/>
  <c r="E1045" i="28"/>
  <c r="E3154" i="28"/>
  <c r="E198" i="28"/>
  <c r="E2108" i="28"/>
  <c r="E62" i="28"/>
  <c r="E774" i="28"/>
  <c r="E678" i="28"/>
  <c r="E60" i="28"/>
  <c r="E2210" i="28"/>
  <c r="E187" i="28"/>
  <c r="E1450" i="28"/>
  <c r="E882" i="28"/>
  <c r="E2435" i="28"/>
  <c r="E3413" i="28"/>
  <c r="E3482" i="28"/>
  <c r="E1836" i="28"/>
  <c r="E1572" i="28"/>
  <c r="E545" i="28"/>
  <c r="E964" i="28"/>
  <c r="E1379" i="28"/>
  <c r="E449" i="28"/>
  <c r="E2109" i="28"/>
  <c r="E956" i="28"/>
  <c r="E1372" i="28"/>
  <c r="E445" i="28"/>
  <c r="E1461" i="28"/>
  <c r="E1679" i="28"/>
  <c r="E2090" i="28"/>
  <c r="E382" i="28"/>
  <c r="E2476" i="28"/>
  <c r="E1562" i="28"/>
  <c r="E2054" i="28"/>
  <c r="E4054" i="28"/>
  <c r="E4732" i="28"/>
  <c r="E3919" i="28"/>
  <c r="E3541" i="28"/>
  <c r="E4855" i="28"/>
  <c r="E1848" i="28"/>
  <c r="E2389" i="28"/>
  <c r="E2292" i="28"/>
  <c r="E2334" i="28"/>
  <c r="E5033" i="28"/>
  <c r="E3207" i="28"/>
  <c r="E1580" i="28"/>
  <c r="E2272" i="28"/>
  <c r="E2711" i="28"/>
  <c r="E2864" i="28"/>
  <c r="E787" i="28"/>
  <c r="E5008" i="28"/>
  <c r="E1976" i="28"/>
  <c r="E2669" i="28"/>
  <c r="E2815" i="28"/>
  <c r="E3137" i="28"/>
  <c r="E1699" i="28"/>
  <c r="E1283" i="28"/>
  <c r="E1275" i="28"/>
  <c r="E598" i="28"/>
  <c r="E3268" i="28"/>
  <c r="E1682" i="28"/>
  <c r="E886" i="28"/>
  <c r="E1535" i="28"/>
  <c r="E2034" i="28"/>
  <c r="E2030" i="28"/>
  <c r="E1706" i="28"/>
  <c r="E1582" i="28"/>
  <c r="E945" i="28"/>
  <c r="E3034" i="28"/>
  <c r="E2172" i="28"/>
  <c r="E2061" i="28"/>
  <c r="E961" i="28"/>
  <c r="E957" i="28"/>
  <c r="E513" i="28"/>
  <c r="E435" i="28"/>
  <c r="E862" i="28"/>
  <c r="E577" i="28"/>
  <c r="E1905" i="28"/>
  <c r="E2084" i="28"/>
  <c r="E626" i="28"/>
  <c r="E611" i="28"/>
  <c r="E573" i="28"/>
  <c r="E490" i="28"/>
  <c r="E354" i="28"/>
  <c r="E931" i="28"/>
  <c r="E1415" i="28"/>
  <c r="E837" i="28"/>
  <c r="E3187" i="28"/>
  <c r="E2596" i="28"/>
  <c r="E2548" i="28"/>
  <c r="E1510" i="28"/>
  <c r="E2327" i="28"/>
  <c r="E228" i="28"/>
  <c r="E3571" i="28"/>
  <c r="E2484" i="28"/>
  <c r="E1597" i="28"/>
  <c r="E591" i="28"/>
  <c r="E1650" i="28"/>
  <c r="E2539" i="28"/>
  <c r="E1352" i="28"/>
  <c r="E1259" i="28"/>
  <c r="E717" i="28"/>
  <c r="E36" i="28"/>
  <c r="E197" i="28"/>
  <c r="E183" i="28"/>
  <c r="E1899" i="28"/>
  <c r="E514" i="28"/>
  <c r="E1532" i="28"/>
  <c r="E1238" i="28"/>
  <c r="E2529" i="28"/>
  <c r="E326" i="28"/>
  <c r="E2063" i="28"/>
  <c r="E1095" i="28"/>
  <c r="E1225" i="28"/>
  <c r="E999" i="28"/>
  <c r="E991" i="28"/>
  <c r="E1273" i="28"/>
  <c r="E1237" i="28"/>
  <c r="E477" i="28"/>
  <c r="E2127" i="28"/>
  <c r="E223" i="28"/>
  <c r="E974" i="28"/>
  <c r="E3072" i="28"/>
  <c r="E371" i="28"/>
  <c r="E2191" i="28"/>
  <c r="E590" i="28"/>
  <c r="E870" i="28"/>
  <c r="E1359" i="28"/>
  <c r="E1169" i="28"/>
  <c r="E2018" i="28"/>
  <c r="E2568" i="28"/>
  <c r="E2456" i="28"/>
  <c r="E2261" i="28"/>
  <c r="E1030" i="28"/>
  <c r="E5028" i="28"/>
  <c r="E3053" i="28"/>
  <c r="E1981" i="28"/>
  <c r="E2393" i="28"/>
  <c r="E2323" i="28"/>
  <c r="E1413" i="28"/>
  <c r="E1116" i="28"/>
  <c r="E1105" i="28"/>
  <c r="E2223" i="28"/>
  <c r="E156" i="28"/>
  <c r="E1408" i="28"/>
  <c r="E874" i="28"/>
  <c r="E881" i="28"/>
  <c r="E1343" i="28"/>
  <c r="E1268" i="28"/>
  <c r="E425" i="28"/>
  <c r="E22" i="28"/>
  <c r="E1497" i="28"/>
  <c r="E1419" i="28"/>
  <c r="E814" i="28"/>
  <c r="E3076" i="28"/>
  <c r="E488" i="28"/>
  <c r="E480" i="28"/>
  <c r="E1975" i="28"/>
  <c r="E1939" i="28"/>
  <c r="E1596" i="28"/>
  <c r="E17" i="28"/>
  <c r="E24" i="28"/>
  <c r="E1716" i="28"/>
  <c r="E3080" i="28"/>
  <c r="E1694" i="28"/>
  <c r="E1690" i="28"/>
  <c r="E1678" i="28"/>
  <c r="E1553" i="28"/>
  <c r="E240" i="28"/>
  <c r="E826" i="28"/>
  <c r="E923" i="28"/>
  <c r="E466" i="28"/>
  <c r="E1935" i="28"/>
  <c r="E1087" i="28"/>
  <c r="E93" i="28"/>
  <c r="E3340" i="28"/>
  <c r="E1089" i="28"/>
  <c r="E761" i="28"/>
  <c r="E1206" i="28"/>
  <c r="E1158" i="28"/>
  <c r="E286" i="28"/>
  <c r="E1838" i="28"/>
  <c r="E958" i="28"/>
  <c r="E300" i="28"/>
  <c r="E2916" i="28"/>
  <c r="E3130" i="28"/>
  <c r="E3122" i="28"/>
  <c r="E1996" i="28"/>
  <c r="E1924" i="28"/>
  <c r="E995" i="28"/>
  <c r="E1426" i="28"/>
  <c r="E2287" i="28"/>
  <c r="E839" i="28"/>
  <c r="E215" i="28"/>
  <c r="E2219" i="28"/>
  <c r="E714" i="28"/>
  <c r="E2749" i="28"/>
  <c r="E1377" i="28"/>
  <c r="E1361" i="28"/>
  <c r="E692" i="28"/>
  <c r="E620" i="28"/>
  <c r="E770" i="28"/>
  <c r="E118" i="28"/>
  <c r="E895" i="28"/>
  <c r="E606" i="28"/>
  <c r="E1916" i="28"/>
  <c r="E1918" i="28"/>
  <c r="E289" i="28"/>
  <c r="E3487" i="28"/>
  <c r="E699" i="28"/>
  <c r="E1261" i="28"/>
  <c r="E2303" i="28"/>
  <c r="E1755" i="28"/>
  <c r="E1317" i="28"/>
  <c r="E2159" i="28"/>
  <c r="E786" i="28"/>
  <c r="E1262" i="28"/>
  <c r="E34" i="28"/>
  <c r="E259" i="28"/>
  <c r="E2405" i="28"/>
  <c r="E1165" i="28"/>
  <c r="E1324" i="28"/>
  <c r="E696" i="28"/>
  <c r="E258" i="28"/>
  <c r="E834" i="28"/>
  <c r="E341" i="28"/>
  <c r="E996" i="28"/>
  <c r="E1566" i="28"/>
  <c r="E566" i="28"/>
  <c r="E225" i="28"/>
  <c r="E255" i="28"/>
  <c r="E668" i="28"/>
  <c r="E935" i="28"/>
  <c r="E1999" i="28"/>
  <c r="E2420" i="28"/>
  <c r="E1312" i="28"/>
  <c r="E1533" i="28"/>
  <c r="E1322" i="28"/>
  <c r="E3626" i="28"/>
  <c r="E169" i="28"/>
  <c r="E1224" i="28"/>
  <c r="E1842" i="28"/>
  <c r="E833" i="28"/>
  <c r="E106" i="28"/>
  <c r="E316" i="28"/>
  <c r="E594" i="28"/>
  <c r="E2153" i="28"/>
  <c r="E2226" i="28"/>
  <c r="E133" i="28"/>
  <c r="E531" i="28"/>
  <c r="E1546" i="28"/>
  <c r="E99" i="28"/>
  <c r="E2022" i="28"/>
  <c r="E501" i="28"/>
  <c r="E85" i="28"/>
  <c r="E835" i="28"/>
  <c r="E1980" i="28"/>
  <c r="E1527" i="28"/>
  <c r="E296" i="28"/>
  <c r="E61" i="28"/>
  <c r="E1556" i="28"/>
  <c r="E315" i="28"/>
  <c r="E1719" i="28"/>
  <c r="E94" i="28"/>
  <c r="E1024" i="28"/>
  <c r="E970" i="28"/>
  <c r="E827" i="28"/>
  <c r="E642" i="28"/>
  <c r="E4613" i="28"/>
  <c r="E4481" i="28"/>
  <c r="E3692" i="28"/>
  <c r="E3496" i="28"/>
  <c r="E3880" i="28"/>
  <c r="E4563" i="28"/>
  <c r="E2412" i="28"/>
  <c r="E2349" i="28"/>
  <c r="E1817" i="28"/>
  <c r="E3988" i="28"/>
  <c r="E2703" i="28"/>
  <c r="E2017" i="28"/>
  <c r="E1753" i="28"/>
  <c r="E2461" i="28"/>
  <c r="E3179" i="28"/>
  <c r="E3304" i="28"/>
  <c r="E2751" i="28"/>
  <c r="E3275" i="28"/>
  <c r="E3040" i="28"/>
  <c r="E2668" i="28"/>
  <c r="E2608" i="28"/>
  <c r="E1458" i="28"/>
  <c r="E771" i="28"/>
  <c r="E2826" i="28"/>
  <c r="E3659" i="28"/>
  <c r="E1565" i="28"/>
  <c r="E407" i="28"/>
  <c r="E499" i="28"/>
  <c r="E1895" i="28"/>
  <c r="E1778" i="28"/>
  <c r="E1774" i="28"/>
  <c r="E1175" i="28"/>
  <c r="E1103" i="28"/>
  <c r="E362" i="28"/>
  <c r="E1314" i="28"/>
  <c r="E417" i="28"/>
  <c r="E2148" i="28"/>
  <c r="E705" i="28"/>
  <c r="E694" i="28"/>
  <c r="E667" i="28"/>
  <c r="E569" i="28"/>
  <c r="E443" i="28"/>
  <c r="E1115" i="28"/>
  <c r="E1357" i="28"/>
  <c r="E844" i="28"/>
  <c r="E165" i="28"/>
  <c r="E157" i="28"/>
  <c r="E1280" i="28"/>
  <c r="E693" i="28"/>
  <c r="E23" i="28"/>
  <c r="E635" i="28"/>
  <c r="E1839" i="28"/>
  <c r="E146" i="28"/>
  <c r="E2708" i="28"/>
  <c r="E2037" i="28"/>
  <c r="E1965" i="28"/>
  <c r="E1367" i="28"/>
  <c r="E2771" i="28"/>
  <c r="E167" i="28"/>
  <c r="E3100" i="28"/>
  <c r="E2875" i="28"/>
  <c r="E2867" i="28"/>
  <c r="D1" i="28"/>
  <c r="E1834" i="28"/>
  <c r="E1913" i="28"/>
  <c r="E847" i="28"/>
  <c r="E747" i="28"/>
  <c r="E1179" i="28"/>
  <c r="E83" i="28"/>
  <c r="E803" i="28"/>
  <c r="E2085" i="28"/>
  <c r="E1726" i="28"/>
  <c r="E193" i="28"/>
  <c r="E1633" i="28"/>
  <c r="E982" i="28"/>
  <c r="E3026" i="28"/>
  <c r="E166" i="28"/>
  <c r="E206" i="28"/>
  <c r="E498" i="28"/>
  <c r="E2073" i="28"/>
  <c r="E379" i="28"/>
  <c r="E375" i="28"/>
  <c r="E317" i="28"/>
  <c r="E242" i="28"/>
  <c r="E116" i="28"/>
  <c r="E481" i="28"/>
  <c r="E1190" i="28"/>
  <c r="E718" i="28"/>
  <c r="E2643" i="28"/>
  <c r="E280" i="28"/>
  <c r="E14" i="28"/>
  <c r="E2520" i="28"/>
  <c r="E630" i="28"/>
  <c r="E2336" i="28"/>
  <c r="E1436" i="28"/>
  <c r="E56" i="28"/>
  <c r="E2151" i="28"/>
  <c r="E1643" i="28"/>
  <c r="E338" i="28"/>
  <c r="E1629" i="28"/>
  <c r="E2720" i="28"/>
  <c r="E2076" i="28"/>
  <c r="E2068" i="28"/>
  <c r="E2421" i="28"/>
  <c r="E2302" i="28"/>
  <c r="E586" i="28"/>
  <c r="E645" i="28"/>
  <c r="E796" i="28"/>
  <c r="E1137" i="28"/>
  <c r="E128" i="28"/>
  <c r="E1835" i="28"/>
  <c r="E465" i="28"/>
  <c r="E1166" i="28"/>
  <c r="E1243" i="28"/>
  <c r="E1267" i="28"/>
  <c r="E2225" i="28"/>
  <c r="E248" i="28"/>
  <c r="E1053" i="28"/>
  <c r="E32" i="28"/>
  <c r="E275" i="28"/>
  <c r="E1451" i="28"/>
  <c r="E2130" i="28"/>
  <c r="E2126" i="28"/>
  <c r="E1802" i="28"/>
  <c r="E1766" i="28"/>
  <c r="E306" i="28"/>
  <c r="E2971" i="28"/>
  <c r="E1522" i="28"/>
  <c r="E2174" i="28"/>
  <c r="E3044" i="28"/>
  <c r="E424" i="28"/>
  <c r="E416" i="28"/>
  <c r="E1943" i="28"/>
  <c r="E1907" i="28"/>
  <c r="E2299" i="28"/>
  <c r="E63" i="28"/>
  <c r="E1074" i="28"/>
  <c r="E222" i="28"/>
  <c r="E142" i="28"/>
  <c r="E483" i="28"/>
  <c r="E263" i="28"/>
  <c r="E2183" i="28"/>
  <c r="E1232" i="28"/>
  <c r="E2441" i="28"/>
  <c r="E2205" i="28"/>
  <c r="E1885" i="28"/>
  <c r="E3597" i="28"/>
  <c r="E2342" i="28"/>
  <c r="E1492" i="28"/>
  <c r="E3539" i="28"/>
  <c r="E2813" i="28"/>
  <c r="E1484" i="28"/>
  <c r="E1478" i="28"/>
  <c r="E756" i="28"/>
  <c r="E684" i="28"/>
  <c r="E802" i="28"/>
  <c r="E182" i="28"/>
  <c r="E1151" i="28"/>
  <c r="E42" i="28"/>
  <c r="E2371" i="28"/>
  <c r="E2046" i="28"/>
  <c r="E37" i="28"/>
  <c r="E2677" i="28"/>
  <c r="E1673" i="28"/>
  <c r="E1670" i="28"/>
  <c r="E792" i="28"/>
  <c r="E720" i="28"/>
  <c r="E2698" i="28"/>
  <c r="E16" i="28"/>
  <c r="E537" i="28"/>
  <c r="E605" i="28"/>
  <c r="E262" i="28"/>
  <c r="E1133" i="28"/>
  <c r="E152" i="28"/>
  <c r="E732" i="28"/>
  <c r="E2570" i="28"/>
  <c r="E1463" i="28"/>
  <c r="E1969" i="28"/>
  <c r="E476" i="28"/>
  <c r="E2741" i="28"/>
  <c r="E1351" i="28"/>
  <c r="E1344" i="28"/>
  <c r="E856" i="28"/>
  <c r="E784" i="28"/>
  <c r="E105" i="28"/>
  <c r="E623" i="28"/>
  <c r="E1233" i="28"/>
  <c r="E184" i="28"/>
  <c r="E1759" i="28"/>
  <c r="E1462" i="28"/>
  <c r="E998" i="28"/>
  <c r="E533" i="28"/>
  <c r="E2500" i="28"/>
  <c r="E2631" i="28"/>
  <c r="E2259" i="28"/>
  <c r="E2115" i="28"/>
  <c r="E1959" i="28"/>
  <c r="E872" i="28"/>
  <c r="E2131" i="28"/>
  <c r="E2779" i="28"/>
  <c r="E2619" i="28"/>
  <c r="E2242" i="28"/>
  <c r="E3183" i="28"/>
  <c r="E1148" i="28"/>
  <c r="E615" i="28"/>
  <c r="E2344" i="28"/>
  <c r="E1689" i="28"/>
  <c r="E595" i="28"/>
  <c r="E1855" i="28"/>
  <c r="E367" i="28"/>
  <c r="E2158" i="28"/>
  <c r="E318" i="28"/>
  <c r="E766" i="28"/>
  <c r="E246" i="28"/>
  <c r="E1384" i="28"/>
  <c r="E900" i="28"/>
  <c r="E1114" i="28"/>
  <c r="E1790" i="28"/>
  <c r="E1085" i="28"/>
  <c r="E2739" i="28"/>
  <c r="E1193" i="28"/>
  <c r="E1205" i="28"/>
  <c r="E942" i="28"/>
  <c r="E68" i="28"/>
  <c r="E2747" i="28"/>
  <c r="E3155" i="28"/>
  <c r="E2595" i="28"/>
  <c r="E277" i="28"/>
  <c r="E1760" i="28"/>
  <c r="E249" i="28"/>
  <c r="E1066" i="28"/>
  <c r="E846" i="28"/>
  <c r="E163" i="28"/>
  <c r="E273" i="28"/>
  <c r="E422" i="28"/>
  <c r="E677" i="28"/>
  <c r="E171" i="28"/>
  <c r="E1775" i="28"/>
  <c r="E798" i="28"/>
  <c r="E1798" i="28"/>
  <c r="E3215" i="28"/>
  <c r="E2358" i="28"/>
  <c r="E2114" i="28"/>
  <c r="E51" i="28"/>
  <c r="E207" i="28"/>
  <c r="E1718" i="28"/>
  <c r="E342" i="28"/>
  <c r="E902" i="28"/>
  <c r="E253" i="28"/>
  <c r="E1674" i="28"/>
  <c r="E1564" i="28"/>
  <c r="E896" i="28"/>
  <c r="E4113" i="28"/>
  <c r="E1993" i="28"/>
  <c r="E2604" i="28"/>
  <c r="E252" i="28"/>
  <c r="E1860" i="28"/>
  <c r="E2091" i="28"/>
  <c r="E4386" i="28"/>
  <c r="E2308" i="28"/>
  <c r="E3001" i="28"/>
  <c r="E2477" i="28"/>
  <c r="E4524" i="28"/>
  <c r="E2854" i="28"/>
  <c r="E3751" i="28"/>
  <c r="E3171" i="28"/>
  <c r="E2179" i="28"/>
  <c r="E1688" i="28"/>
  <c r="E4055" i="28"/>
  <c r="E440" i="28"/>
  <c r="E3583" i="28"/>
  <c r="E3787" i="28"/>
  <c r="E2028" i="28"/>
  <c r="E1764" i="28"/>
  <c r="E4803" i="28"/>
  <c r="E3087" i="28"/>
  <c r="E2467" i="28"/>
  <c r="E2137" i="28"/>
  <c r="E3690" i="28"/>
  <c r="E3002" i="28"/>
  <c r="E2994" i="28"/>
  <c r="E1868" i="28"/>
  <c r="E1796" i="28"/>
  <c r="E662" i="28"/>
  <c r="E959" i="28"/>
  <c r="E1780" i="28"/>
  <c r="E1298" i="28"/>
  <c r="E264" i="28"/>
  <c r="E261" i="28"/>
  <c r="E270" i="28"/>
  <c r="E617" i="28"/>
  <c r="E47" i="28"/>
  <c r="E174" i="28"/>
  <c r="E1922" i="28"/>
  <c r="E527" i="28"/>
  <c r="E1888" i="28"/>
  <c r="E2165" i="28"/>
  <c r="E2093" i="28"/>
  <c r="E1671" i="28"/>
  <c r="E1501" i="28"/>
  <c r="E295" i="28"/>
  <c r="E3813" i="28"/>
  <c r="E907" i="28"/>
  <c r="E2243" i="28"/>
  <c r="E1589" i="28"/>
  <c r="E1517" i="28"/>
  <c r="E1931" i="28"/>
  <c r="E2293" i="28"/>
  <c r="E932" i="28"/>
  <c r="E3097" i="28"/>
  <c r="E2193" i="28"/>
  <c r="E2185" i="28"/>
  <c r="E1464" i="28"/>
  <c r="E1329" i="28"/>
  <c r="E1122" i="28"/>
  <c r="E401" i="28"/>
  <c r="E1867" i="28"/>
  <c r="E2561" i="28"/>
  <c r="E452" i="28"/>
  <c r="E444" i="28"/>
  <c r="E1973" i="28"/>
  <c r="E1400" i="28"/>
  <c r="E748" i="28"/>
  <c r="E1269" i="28"/>
  <c r="E2320" i="28"/>
  <c r="E313" i="28"/>
  <c r="E1765" i="28"/>
  <c r="E571" i="28"/>
  <c r="E558" i="28"/>
  <c r="E941" i="28"/>
  <c r="E43" i="28"/>
  <c r="E2291" i="28"/>
  <c r="E726" i="28"/>
  <c r="E1311" i="28"/>
  <c r="E1106" i="28"/>
  <c r="E199" i="28"/>
  <c r="E1059" i="28"/>
  <c r="E1846" i="28"/>
  <c r="E899" i="28"/>
  <c r="E2925" i="28"/>
  <c r="E3652" i="28"/>
  <c r="E2077" i="28"/>
  <c r="E1019" i="28"/>
  <c r="E661" i="28"/>
  <c r="E2472" i="28"/>
  <c r="E52" i="28"/>
  <c r="E1897" i="28"/>
  <c r="E1162" i="28"/>
  <c r="E1356" i="28"/>
  <c r="E1707" i="28"/>
  <c r="E3073" i="28"/>
  <c r="E1196" i="28"/>
  <c r="E145" i="28"/>
  <c r="E1972" i="28"/>
  <c r="E403" i="28"/>
  <c r="E1203" i="28"/>
  <c r="E1174" i="28"/>
  <c r="E576" i="28"/>
  <c r="E2959" i="28"/>
  <c r="E836" i="28"/>
  <c r="E828" i="28"/>
  <c r="E1474" i="28"/>
  <c r="E1422" i="28"/>
  <c r="E211" i="28"/>
  <c r="E1082" i="28"/>
  <c r="E337" i="28"/>
  <c r="E731" i="28"/>
  <c r="E1460" i="28"/>
  <c r="E1567" i="28"/>
  <c r="E161" i="28"/>
  <c r="E563" i="28"/>
  <c r="E319" i="28"/>
  <c r="E1449" i="28"/>
  <c r="E164" i="28"/>
  <c r="E1264" i="28"/>
  <c r="E1204" i="28"/>
  <c r="E292" i="28"/>
  <c r="E4043" i="28"/>
  <c r="E218" i="28"/>
  <c r="E399" i="28"/>
  <c r="E392" i="28"/>
  <c r="E1017" i="28"/>
  <c r="E981" i="28"/>
  <c r="E1246" i="28"/>
  <c r="E1954" i="28"/>
  <c r="E357" i="28"/>
  <c r="E723" i="28"/>
  <c r="E1406" i="28"/>
  <c r="E2098" i="28"/>
  <c r="E2094" i="28"/>
  <c r="E1770" i="28"/>
  <c r="E1734" i="28"/>
  <c r="E1201" i="28"/>
  <c r="E2715" i="28"/>
  <c r="E179" i="28"/>
  <c r="E1134" i="28"/>
  <c r="E136" i="28"/>
  <c r="E1051" i="28"/>
  <c r="E2495" i="28"/>
  <c r="E496" i="28"/>
  <c r="E2803" i="28"/>
  <c r="E1296" i="28"/>
  <c r="E1042" i="28"/>
  <c r="E1603" i="28"/>
  <c r="E2676" i="28"/>
  <c r="E1083" i="28"/>
  <c r="E244" i="28"/>
  <c r="E1622" i="28"/>
  <c r="E1519" i="28"/>
  <c r="E829" i="28"/>
  <c r="E1762" i="28"/>
  <c r="E290" i="28"/>
  <c r="E1637" i="28"/>
  <c r="E48" i="28"/>
  <c r="E1252" i="28"/>
  <c r="E1279" i="28"/>
  <c r="E890" i="28"/>
  <c r="E1398" i="28"/>
  <c r="E3576" i="28"/>
  <c r="E332" i="28"/>
  <c r="E124" i="28"/>
  <c r="E582" i="28"/>
  <c r="E3273" i="28"/>
  <c r="E380" i="28"/>
  <c r="E1293" i="28"/>
  <c r="E1123" i="28"/>
  <c r="E1874" i="28"/>
  <c r="E191" i="28"/>
  <c r="E1837" i="28"/>
  <c r="E1547" i="28"/>
  <c r="E1932" i="28"/>
  <c r="E543" i="28"/>
  <c r="E4583" i="28"/>
  <c r="E4616" i="28"/>
  <c r="E3164" i="28"/>
  <c r="E3132" i="28"/>
  <c r="E4017" i="28"/>
  <c r="E3199" i="28"/>
  <c r="E3133" i="28"/>
  <c r="E3069" i="28"/>
  <c r="E1923" i="28"/>
  <c r="E3043" i="28"/>
  <c r="E3933" i="28"/>
  <c r="E2023" i="28"/>
  <c r="E4521" i="28"/>
  <c r="E3151" i="28"/>
  <c r="E1516" i="28"/>
  <c r="E2201" i="28"/>
  <c r="E2526" i="28"/>
  <c r="E2575" i="28"/>
  <c r="E1889" i="28"/>
  <c r="E1577" i="28"/>
  <c r="E3427" i="28"/>
  <c r="E2012" i="28"/>
  <c r="E2004" i="28"/>
  <c r="E2312" i="28"/>
  <c r="E2233" i="28"/>
  <c r="E495" i="28"/>
  <c r="E363" i="28"/>
  <c r="E540" i="28"/>
  <c r="E2051" i="28"/>
  <c r="E482" i="28"/>
  <c r="E467" i="28"/>
  <c r="E1075" i="28"/>
  <c r="E1003" i="28"/>
  <c r="E19" i="28"/>
  <c r="E1110" i="28"/>
  <c r="E4398" i="28"/>
  <c r="E1099" i="28"/>
  <c r="E2289" i="28"/>
  <c r="E1653" i="28"/>
  <c r="E1581" i="28"/>
  <c r="E2059" i="28"/>
  <c r="E1588" i="28"/>
  <c r="E1660" i="28"/>
  <c r="E4624" i="28"/>
  <c r="E2712" i="28"/>
  <c r="E1725" i="28"/>
  <c r="E2859" i="28"/>
  <c r="E2787" i="28"/>
  <c r="E1758" i="28"/>
  <c r="E1412" i="28"/>
  <c r="E1254" i="28"/>
  <c r="E3353" i="28"/>
  <c r="E1687" i="28"/>
  <c r="E1683" i="28"/>
  <c r="E884" i="28"/>
  <c r="E812" i="28"/>
  <c r="E866" i="28"/>
  <c r="E312" i="28"/>
  <c r="E1649" i="28"/>
  <c r="E2804" i="28"/>
  <c r="E1304" i="28"/>
  <c r="E1290" i="28"/>
  <c r="E2731" i="28"/>
  <c r="E347" i="28"/>
  <c r="E1373" i="28"/>
  <c r="E1013" i="28"/>
  <c r="E2411" i="28"/>
  <c r="E134" i="28"/>
  <c r="E1852" i="28"/>
  <c r="E1278" i="28"/>
  <c r="E454" i="28"/>
  <c r="E346" i="28"/>
  <c r="E113" i="28"/>
  <c r="E2082" i="28"/>
  <c r="E84" i="28"/>
  <c r="E1609" i="28"/>
  <c r="E850" i="28"/>
  <c r="E2149" i="28"/>
  <c r="E4878" i="28"/>
  <c r="E3735" i="28"/>
  <c r="E2045" i="28"/>
  <c r="E2491" i="28"/>
  <c r="E2381" i="28"/>
  <c r="E1350" i="28"/>
  <c r="E1425" i="28"/>
  <c r="E1890" i="28"/>
  <c r="E584" i="28"/>
  <c r="E188" i="28"/>
  <c r="E1341" i="28"/>
  <c r="E906" i="28"/>
  <c r="E373" i="28"/>
  <c r="E749" i="28"/>
  <c r="E2057" i="28"/>
  <c r="E1601" i="28"/>
  <c r="E740" i="28"/>
  <c r="E1511" i="28"/>
  <c r="E1539" i="28"/>
  <c r="E1132" i="28"/>
  <c r="E1593" i="28"/>
  <c r="E633" i="28"/>
  <c r="E2887" i="28"/>
  <c r="E936" i="28"/>
  <c r="E928" i="28"/>
  <c r="E2199" i="28"/>
  <c r="E2163" i="28"/>
  <c r="E2319" i="28"/>
  <c r="E307" i="28"/>
  <c r="E38" i="28"/>
  <c r="E439" i="28"/>
  <c r="E433" i="28"/>
  <c r="E877" i="28"/>
  <c r="E11" i="28"/>
  <c r="E13" i="28"/>
  <c r="E1098" i="28"/>
  <c r="E725" i="28"/>
  <c r="E739" i="28"/>
  <c r="E2968" i="28"/>
  <c r="E1299" i="28"/>
  <c r="E1041" i="28"/>
  <c r="E1258" i="28"/>
  <c r="E1625" i="28"/>
  <c r="E509" i="28"/>
  <c r="E505" i="28"/>
  <c r="E546" i="28"/>
  <c r="E441" i="28"/>
  <c r="E204" i="28"/>
  <c r="E397" i="28"/>
  <c r="E233" i="28"/>
  <c r="E746" i="28"/>
  <c r="E154" i="28"/>
  <c r="E1321" i="28"/>
  <c r="E1313" i="28"/>
  <c r="E985" i="28"/>
  <c r="E949" i="28"/>
  <c r="E1214" i="28"/>
  <c r="E1826" i="28"/>
  <c r="E2636" i="28"/>
  <c r="E878" i="28"/>
  <c r="E2141" i="28"/>
  <c r="E687" i="28"/>
  <c r="E849" i="28"/>
  <c r="E2811" i="28"/>
  <c r="E1618" i="28"/>
  <c r="E1195" i="28"/>
  <c r="E4152" i="28"/>
  <c r="E831" i="28"/>
  <c r="E432" i="28"/>
  <c r="E729" i="28"/>
  <c r="E104" i="28"/>
  <c r="E525" i="28"/>
  <c r="E2360" i="28"/>
  <c r="E1791" i="28"/>
  <c r="E1787" i="28"/>
  <c r="E1529" i="28"/>
  <c r="E1445" i="28"/>
  <c r="E456" i="28"/>
  <c r="E1222" i="28"/>
  <c r="E818" i="28"/>
  <c r="E30" i="28"/>
  <c r="E838" i="28"/>
  <c r="E293" i="28"/>
  <c r="E64" i="28"/>
  <c r="E1978" i="28"/>
  <c r="E1410" i="28"/>
  <c r="E1407" i="28"/>
  <c r="E791" i="28"/>
  <c r="E719" i="28"/>
  <c r="E503" i="28"/>
  <c r="E1473" i="28"/>
  <c r="E287" i="28"/>
  <c r="E1006" i="28"/>
  <c r="E2943" i="28"/>
  <c r="E451" i="28"/>
  <c r="E3713" i="28"/>
  <c r="E3568" i="28"/>
  <c r="E1685" i="28"/>
  <c r="E1621" i="28"/>
  <c r="E1557" i="28"/>
  <c r="E965" i="28"/>
  <c r="E3259" i="28"/>
  <c r="E1065" i="28"/>
  <c r="E4235" i="28"/>
  <c r="E3720" i="28"/>
  <c r="E1827" i="28"/>
  <c r="E864" i="28"/>
  <c r="E239" i="28"/>
  <c r="E2309" i="28"/>
  <c r="E1294" i="28"/>
  <c r="E1156" i="28"/>
  <c r="E428" i="28"/>
  <c r="E580" i="28"/>
  <c r="E209" i="28"/>
  <c r="E1813" i="28"/>
  <c r="E1639" i="28"/>
  <c r="E177" i="28"/>
  <c r="E820" i="28"/>
  <c r="E1417" i="28"/>
  <c r="E2501" i="28"/>
  <c r="E96" i="28"/>
  <c r="E3023" i="28"/>
  <c r="E1471" i="28"/>
  <c r="E891" i="28"/>
  <c r="E567" i="28"/>
  <c r="E1102" i="28"/>
  <c r="E484" i="28"/>
  <c r="E927" i="28"/>
  <c r="E159" i="28"/>
  <c r="E1094" i="28"/>
  <c r="E2050" i="28"/>
  <c r="E2181" i="28"/>
  <c r="E1023" i="28"/>
  <c r="E274" i="28"/>
  <c r="E1908" i="28"/>
  <c r="E988" i="28"/>
  <c r="E475" i="28"/>
  <c r="E1429" i="28"/>
  <c r="E321" i="28"/>
  <c r="E782" i="28"/>
  <c r="E1340" i="28"/>
  <c r="E1841" i="28"/>
  <c r="E1194" i="28"/>
  <c r="E1108" i="28"/>
  <c r="E372" i="28"/>
  <c r="E861" i="28"/>
  <c r="E1666" i="28"/>
  <c r="E711" i="28"/>
  <c r="E742" i="28"/>
  <c r="E1331" i="28"/>
  <c r="E20" i="28"/>
  <c r="E1545" i="28"/>
  <c r="E108" i="28"/>
  <c r="E1821" i="28"/>
  <c r="E1130" i="28"/>
  <c r="E832" i="28"/>
  <c r="E3112" i="28"/>
  <c r="E243" i="28"/>
  <c r="E1785" i="28"/>
  <c r="E1395" i="28"/>
  <c r="E95" i="28"/>
  <c r="E659" i="28"/>
  <c r="E45" i="28"/>
  <c r="E2692" i="28"/>
  <c r="E1215" i="28"/>
  <c r="E4114" i="28"/>
  <c r="E2232" i="28"/>
  <c r="E2407" i="28"/>
  <c r="E2343" i="28"/>
  <c r="E2760" i="28"/>
  <c r="E2764" i="28"/>
  <c r="E2672" i="28"/>
  <c r="E2616" i="28"/>
  <c r="E1221" i="28"/>
  <c r="E1992" i="28"/>
  <c r="E3143" i="28"/>
  <c r="E288" i="28"/>
  <c r="E2315" i="28"/>
  <c r="E2900" i="28"/>
  <c r="E888" i="28"/>
  <c r="E624" i="28"/>
  <c r="E2824" i="28"/>
  <c r="E4483" i="28"/>
  <c r="E2215" i="28"/>
  <c r="E2083" i="28"/>
  <c r="E3460" i="28"/>
  <c r="E1591" i="28"/>
  <c r="E1587" i="28"/>
  <c r="E728" i="28"/>
  <c r="E656" i="28"/>
  <c r="E2380" i="28"/>
  <c r="E29" i="28"/>
  <c r="E2789" i="28"/>
  <c r="E1669" i="28"/>
  <c r="E2408" i="28"/>
  <c r="E2437" i="28"/>
  <c r="E2313" i="28"/>
  <c r="E1229" i="28"/>
  <c r="E704" i="28"/>
  <c r="E3234" i="28"/>
  <c r="E3506" i="28"/>
  <c r="E1809" i="28"/>
  <c r="E1801" i="28"/>
  <c r="E1012" i="28"/>
  <c r="E940" i="28"/>
  <c r="E930" i="28"/>
  <c r="E473" i="28"/>
  <c r="E1950" i="28"/>
  <c r="E2650" i="28"/>
  <c r="E1092" i="28"/>
  <c r="E1084" i="28"/>
  <c r="E436" i="28"/>
  <c r="E2277" i="28"/>
  <c r="E529" i="28"/>
  <c r="E1210" i="28"/>
  <c r="E1037" i="28"/>
  <c r="E2800" i="28"/>
  <c r="E2111" i="28"/>
  <c r="E2107" i="28"/>
  <c r="E1783" i="28"/>
  <c r="E1747" i="28"/>
  <c r="E868" i="28"/>
  <c r="E2843" i="28"/>
  <c r="E487" i="28"/>
  <c r="E596" i="28"/>
  <c r="E2162" i="28"/>
  <c r="E1819" i="28"/>
  <c r="E3050" i="28"/>
  <c r="E625" i="28"/>
  <c r="E1542" i="28"/>
  <c r="E757" i="28"/>
  <c r="E1180" i="28"/>
  <c r="E1090" i="28"/>
  <c r="E612" i="28"/>
  <c r="E1022" i="28"/>
  <c r="E1632" i="28"/>
  <c r="E358" i="28"/>
  <c r="E2388" i="28"/>
  <c r="E1301" i="28"/>
  <c r="E196" i="28"/>
  <c r="E1739" i="28"/>
  <c r="E418" i="28"/>
  <c r="E2239" i="28"/>
  <c r="E2944" i="28"/>
  <c r="E2140" i="28"/>
  <c r="E2132" i="28"/>
  <c r="E2516" i="28"/>
  <c r="E2403" i="28"/>
  <c r="E665" i="28"/>
  <c r="E813" i="28"/>
  <c r="E1052" i="28"/>
  <c r="E1265" i="28"/>
  <c r="E71" i="28"/>
  <c r="E1963" i="28"/>
  <c r="E551" i="28"/>
  <c r="E1724" i="28"/>
  <c r="E150" i="28"/>
  <c r="E2043" i="28"/>
  <c r="E924" i="28"/>
  <c r="E637" i="28"/>
  <c r="E311" i="28"/>
  <c r="E1057" i="28"/>
  <c r="E1231" i="28"/>
  <c r="E256" i="28"/>
  <c r="E1002" i="28"/>
  <c r="E2290" i="28"/>
  <c r="E1657" i="28"/>
  <c r="E1654" i="28"/>
  <c r="E2026" i="28"/>
  <c r="E1990" i="28"/>
  <c r="E1986" i="28"/>
  <c r="E2609" i="28"/>
  <c r="E303" i="28"/>
  <c r="E1198" i="28"/>
  <c r="E76" i="28"/>
  <c r="E602" i="28"/>
  <c r="E49" i="28"/>
  <c r="E1032" i="28"/>
  <c r="E393" i="28"/>
  <c r="E413" i="28"/>
  <c r="E1573" i="28"/>
  <c r="E2929" i="28"/>
  <c r="E2270" i="28"/>
  <c r="E1949" i="28"/>
  <c r="E139" i="28"/>
  <c r="E414" i="28"/>
  <c r="E3811" i="28"/>
  <c r="E3168" i="28"/>
  <c r="E2280" i="28"/>
  <c r="E2164" i="28"/>
  <c r="E285" i="28"/>
  <c r="E155" i="28"/>
  <c r="E72" i="28"/>
  <c r="E859" i="28"/>
  <c r="E1543" i="28"/>
  <c r="E406" i="28"/>
  <c r="E385" i="28"/>
  <c r="E455" i="28"/>
  <c r="E378" i="28"/>
  <c r="E172" i="28"/>
  <c r="E309" i="28"/>
  <c r="E109" i="28"/>
  <c r="E469" i="28"/>
  <c r="E2228" i="28"/>
  <c r="E86" i="28"/>
  <c r="E627" i="28"/>
  <c r="E2065" i="28"/>
  <c r="E1870" i="28"/>
  <c r="E1058" i="28"/>
  <c r="E348" i="28"/>
  <c r="E867" i="28"/>
  <c r="E2001" i="28"/>
  <c r="E2356" i="28"/>
  <c r="E260" i="28"/>
  <c r="E522" i="28"/>
  <c r="E2010" i="28"/>
  <c r="E1455" i="28"/>
  <c r="E1448" i="28"/>
  <c r="E855" i="28"/>
  <c r="E783" i="28"/>
  <c r="E658" i="28"/>
  <c r="E1374" i="28"/>
  <c r="E224" i="28"/>
  <c r="E1038" i="28"/>
  <c r="E2733" i="28"/>
  <c r="E549" i="28"/>
  <c r="E1188" i="28"/>
  <c r="E2755" i="28"/>
  <c r="E801" i="28"/>
  <c r="E797" i="28"/>
  <c r="E276" i="28"/>
  <c r="E205" i="28"/>
  <c r="E691" i="28"/>
  <c r="E610" i="28"/>
  <c r="E457" i="28"/>
  <c r="E750" i="28"/>
  <c r="E2899" i="28"/>
  <c r="E344" i="28"/>
  <c r="E3598" i="28"/>
  <c r="E1624" i="28"/>
  <c r="E3912" i="28"/>
  <c r="E2439" i="28"/>
  <c r="E2167" i="28"/>
  <c r="E3037" i="28"/>
  <c r="E2611" i="28"/>
  <c r="E226" i="28"/>
  <c r="E2714" i="28"/>
  <c r="E500" i="28"/>
  <c r="E1242" i="28"/>
  <c r="E572" i="28"/>
  <c r="E954" i="28"/>
  <c r="E1851" i="28"/>
  <c r="E968" i="28"/>
  <c r="E1906" i="28"/>
  <c r="E1971" i="28"/>
  <c r="E712" i="28"/>
  <c r="E365" i="28"/>
  <c r="E80" i="28"/>
  <c r="E892" i="28"/>
  <c r="E271" i="28"/>
  <c r="E1513" i="28"/>
  <c r="E842" i="28"/>
  <c r="E601" i="28"/>
  <c r="E216" i="28"/>
  <c r="E1241" i="28"/>
  <c r="E383" i="28"/>
  <c r="E345" i="28"/>
  <c r="E2253" i="28"/>
  <c r="E1010" i="28"/>
  <c r="E2667" i="28"/>
  <c r="E776" i="28"/>
  <c r="E2347" i="28"/>
  <c r="E2497" i="28"/>
  <c r="E2792" i="28"/>
  <c r="E1034" i="28"/>
  <c r="E2819" i="28"/>
  <c r="E734" i="28"/>
  <c r="E2457" i="28"/>
  <c r="E272" i="28"/>
  <c r="E918" i="28"/>
  <c r="E2150" i="28"/>
  <c r="E688" i="28"/>
  <c r="E41" i="28"/>
  <c r="E462" i="28"/>
  <c r="E1334" i="28"/>
  <c r="E754" i="28"/>
  <c r="E79" i="28"/>
  <c r="E629" i="28"/>
  <c r="E3746" i="28"/>
  <c r="E1623" i="28"/>
  <c r="E647" i="28"/>
  <c r="E1389" i="28"/>
  <c r="E2844" i="28"/>
  <c r="E1282" i="28"/>
  <c r="E297" i="28"/>
  <c r="E1829" i="28"/>
  <c r="E1909" i="28"/>
  <c r="E1551" i="28"/>
  <c r="E3058" i="28"/>
  <c r="E151" i="28"/>
  <c r="E4371" i="28"/>
  <c r="E1920" i="28"/>
  <c r="E2903" i="28"/>
  <c r="E2839" i="28"/>
  <c r="E2912" i="28"/>
  <c r="E2499" i="28"/>
  <c r="E2401" i="28"/>
  <c r="E3276" i="28"/>
  <c r="E2442" i="28"/>
  <c r="E2988" i="28"/>
  <c r="E3315" i="28"/>
  <c r="E2506" i="28"/>
  <c r="E3113" i="28"/>
  <c r="E3674" i="28"/>
  <c r="E887" i="28"/>
  <c r="E589" i="28"/>
  <c r="E2976" i="28"/>
  <c r="E3015" i="28"/>
  <c r="E1257" i="28"/>
  <c r="E1125" i="28"/>
  <c r="E1754" i="28"/>
  <c r="E1368" i="28"/>
  <c r="E1362" i="28"/>
  <c r="E727" i="28"/>
  <c r="E638" i="28"/>
  <c r="E419" i="28"/>
  <c r="E1456" i="28"/>
  <c r="E2160" i="28"/>
  <c r="E1498" i="28"/>
  <c r="E1491" i="28"/>
  <c r="E1476" i="28"/>
  <c r="E1418" i="28"/>
  <c r="E176" i="28"/>
  <c r="E762" i="28"/>
  <c r="E579" i="28"/>
  <c r="E2310" i="28"/>
  <c r="E1919" i="28"/>
  <c r="E1915" i="28"/>
  <c r="E1411" i="28"/>
  <c r="E1363" i="28"/>
  <c r="E1328" i="28"/>
  <c r="E721" i="28"/>
  <c r="E381" i="28"/>
  <c r="E2341" i="28"/>
  <c r="E1465" i="28"/>
  <c r="E1459" i="28"/>
  <c r="E2154" i="28"/>
  <c r="E2118" i="28"/>
  <c r="E1515" i="28"/>
  <c r="E147" i="28"/>
  <c r="E97" i="28"/>
  <c r="E3548" i="28"/>
  <c r="E1153" i="28"/>
  <c r="E1149" i="28"/>
  <c r="E825" i="28"/>
  <c r="E789" i="28"/>
  <c r="E1054" i="28"/>
  <c r="E634" i="28"/>
  <c r="E2524" i="28"/>
  <c r="E1697" i="28"/>
  <c r="E603" i="28"/>
  <c r="E1902" i="28"/>
  <c r="E1494" i="28"/>
  <c r="E1901" i="28"/>
  <c r="E1526" i="28"/>
  <c r="E299" i="28"/>
  <c r="E1594" i="28"/>
  <c r="E370" i="28"/>
  <c r="E1308" i="28"/>
  <c r="E203" i="28"/>
  <c r="E1769" i="28"/>
  <c r="E1146" i="28"/>
  <c r="E3327" i="28"/>
  <c r="E609" i="28"/>
  <c r="E1807" i="28"/>
  <c r="E781" i="28"/>
  <c r="E100" i="28"/>
  <c r="E1096" i="28"/>
  <c r="E2951" i="28"/>
  <c r="E1000" i="28"/>
  <c r="E992" i="28"/>
  <c r="E2231" i="28"/>
  <c r="E2195" i="28"/>
  <c r="E1509" i="28"/>
  <c r="E129" i="28"/>
  <c r="E102" i="28"/>
  <c r="E526" i="28"/>
  <c r="E1187" i="28"/>
  <c r="E1005" i="28"/>
  <c r="E75" i="28"/>
  <c r="E910" i="28"/>
  <c r="E55" i="28"/>
  <c r="E2465" i="28"/>
  <c r="E990" i="28"/>
  <c r="E411" i="28"/>
  <c r="E778" i="28"/>
  <c r="E2011" i="28"/>
  <c r="E1026" i="28"/>
  <c r="E323" i="28"/>
  <c r="E217" i="28"/>
  <c r="E2009" i="28"/>
  <c r="E353" i="28"/>
  <c r="E350" i="28"/>
  <c r="E250" i="28"/>
  <c r="E178" i="28"/>
  <c r="E429" i="28"/>
  <c r="E394" i="28"/>
  <c r="E1062" i="28"/>
  <c r="E646" i="28"/>
  <c r="E2288" i="28"/>
  <c r="E214" i="28"/>
  <c r="E1152" i="28"/>
  <c r="E1244" i="28"/>
  <c r="E1031" i="28"/>
  <c r="E121" i="28"/>
  <c r="E158" i="28"/>
  <c r="E2015" i="28"/>
  <c r="E1131" i="28"/>
  <c r="E2797" i="28"/>
  <c r="E1664" i="28"/>
  <c r="E1628" i="28"/>
  <c r="E1620" i="28"/>
  <c r="E1921" i="28"/>
  <c r="E1849" i="28"/>
  <c r="E70" i="28"/>
  <c r="E415" i="28"/>
  <c r="E1266" i="28"/>
  <c r="E1070" i="28"/>
  <c r="E4908" i="28"/>
  <c r="E1989" i="28"/>
  <c r="E1469" i="28"/>
  <c r="E2603" i="28"/>
  <c r="E2528" i="28"/>
  <c r="E767" i="28"/>
  <c r="E1286" i="28"/>
  <c r="E212" i="28"/>
  <c r="E2178" i="28"/>
  <c r="E15" i="28"/>
  <c r="E1088" i="28"/>
  <c r="E810" i="28"/>
  <c r="E1912" i="28"/>
  <c r="E2047" i="28"/>
  <c r="E2986" i="28"/>
  <c r="E1771" i="28"/>
  <c r="E73" i="28"/>
  <c r="E227" i="28"/>
  <c r="E2801" i="28"/>
  <c r="E675" i="28"/>
  <c r="E1578" i="28"/>
  <c r="E3162" i="28"/>
  <c r="E1472" i="28"/>
  <c r="E478" i="28"/>
  <c r="E474" i="28"/>
  <c r="E755" i="28"/>
  <c r="E673" i="28"/>
  <c r="E2429" i="28"/>
  <c r="E950" i="28"/>
  <c r="E1893" i="28"/>
  <c r="E235" i="28"/>
  <c r="E2485" i="28"/>
  <c r="E1226" i="28"/>
  <c r="E180" i="28"/>
  <c r="E314" i="28"/>
  <c r="E2556" i="28"/>
  <c r="E1845" i="28"/>
  <c r="E1773" i="28"/>
  <c r="E768" i="28"/>
  <c r="E2345" i="28"/>
  <c r="E115" i="28"/>
  <c r="E840" i="28"/>
  <c r="E220" i="28"/>
  <c r="E1326" i="28"/>
  <c r="E938" i="28"/>
  <c r="E4909" i="28"/>
  <c r="E2757" i="28"/>
  <c r="E2281" i="28"/>
  <c r="E2953" i="28"/>
  <c r="E3789" i="28"/>
  <c r="E2536" i="28"/>
  <c r="E2427" i="28"/>
  <c r="E2016" i="28"/>
  <c r="E2956" i="28"/>
  <c r="E4474" i="28"/>
  <c r="E2250" i="28"/>
  <c r="E1504" i="28"/>
  <c r="E1928" i="28"/>
  <c r="E3079" i="28"/>
  <c r="E1289" i="28"/>
  <c r="E1157" i="28"/>
  <c r="E3540" i="28"/>
  <c r="E2503" i="28"/>
  <c r="E1001" i="28"/>
  <c r="E869" i="28"/>
  <c r="E969" i="28"/>
  <c r="E871" i="28"/>
  <c r="E863" i="28"/>
  <c r="E1209" i="28"/>
  <c r="E1173" i="28"/>
  <c r="E325" i="28"/>
  <c r="E1871" i="28"/>
  <c r="E2790" i="28"/>
  <c r="E1292" i="28"/>
  <c r="E1681" i="28"/>
  <c r="E1176" i="28"/>
  <c r="E1104" i="28"/>
  <c r="E39" i="28"/>
  <c r="E195" i="28"/>
  <c r="E458" i="28"/>
  <c r="E2396" i="28"/>
  <c r="E1537" i="28"/>
  <c r="E1534" i="28"/>
  <c r="E2186" i="28"/>
  <c r="E160" i="28"/>
  <c r="E2222" i="28"/>
  <c r="E1898" i="28"/>
  <c r="E1862" i="28"/>
  <c r="E1223" i="28"/>
  <c r="E1957" i="28"/>
  <c r="E28" i="28"/>
  <c r="E1549" i="28"/>
  <c r="E897" i="28"/>
  <c r="E893" i="28"/>
  <c r="E343" i="28"/>
  <c r="E10" i="28"/>
  <c r="E2659" i="28"/>
  <c r="E236" i="28"/>
  <c r="E1303" i="28"/>
  <c r="E2058" i="28"/>
  <c r="E1230" i="28"/>
  <c r="E59" i="28"/>
  <c r="E170" i="28"/>
  <c r="E2762" i="28"/>
  <c r="E301" i="28"/>
  <c r="E2576" i="28"/>
  <c r="E388" i="28"/>
  <c r="E858" i="28"/>
  <c r="E1857" i="28"/>
  <c r="E120" i="28"/>
  <c r="E420" i="28"/>
  <c r="E1663" i="28"/>
  <c r="E3090" i="28"/>
  <c r="E3066" i="28"/>
  <c r="E2036" i="28"/>
  <c r="G1" i="28" l="1"/>
  <c r="J1" i="28" s="1"/>
  <c r="G2" i="28"/>
  <c r="J2" i="28" s="1"/>
  <c r="T4" i="7"/>
  <c r="Y4" i="2"/>
  <c r="R1" i="14"/>
  <c r="L1" i="15"/>
  <c r="S4" i="7"/>
  <c r="K2" i="7" s="1"/>
  <c r="X4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katja</author>
  </authors>
  <commentList>
    <comment ref="C32" authorId="0" shapeId="0" xr:uid="{00000000-0006-0000-0100-000001000000}">
      <text>
        <r>
          <rPr>
            <b/>
            <sz val="10"/>
            <color rgb="FF000000"/>
            <rFont val="Tahoma"/>
            <family val="2"/>
            <charset val="238"/>
          </rPr>
          <t>VOLUMES:                      #15, #66,
#67 2x, #68 2x, 
#55, #56, #79, #80, #83, #84, #85</t>
        </r>
      </text>
    </comment>
    <comment ref="C33" authorId="0" shapeId="0" xr:uid="{00000000-0006-0000-0100-000002000000}">
      <text>
        <r>
          <rPr>
            <b/>
            <sz val="10"/>
            <color rgb="FF000000"/>
            <rFont val="Tahoma"/>
            <family val="2"/>
            <charset val="238"/>
          </rPr>
          <t>VOLUMES:
#67, 68 2X, #81, #85, #86, #87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  <author>Katja</author>
    <author>katja</author>
    <author>Uporabnik</author>
  </authors>
  <commentList>
    <comment ref="C13" authorId="0" shapeId="0" xr:uid="{00000000-0006-0000-0200-000001000000}">
      <text>
        <r>
          <rPr>
            <b/>
            <sz val="10"/>
            <color rgb="FF000000"/>
            <rFont val="Tahoma"/>
            <family val="2"/>
            <charset val="238"/>
          </rPr>
          <t xml:space="preserve">connection between PU tubes and GRP tubes </t>
        </r>
        <r>
          <rPr>
            <sz val="10"/>
            <color rgb="FF000000"/>
            <rFont val="Calibri"/>
            <family val="2"/>
            <charset val="238"/>
          </rPr>
          <t xml:space="preserve">
</t>
        </r>
      </text>
    </comment>
    <comment ref="C14" authorId="0" shapeId="0" xr:uid="{00000000-0006-0000-0200-000002000000}">
      <text>
        <r>
          <rPr>
            <b/>
            <sz val="10"/>
            <color rgb="FF000000"/>
            <rFont val="Tahoma"/>
            <family val="2"/>
            <charset val="238"/>
          </rPr>
          <t xml:space="preserve">connection between PU tubes and GRP tubes </t>
        </r>
      </text>
    </comment>
    <comment ref="C16" authorId="0" shapeId="0" xr:uid="{00000000-0006-0000-0200-000003000000}">
      <text>
        <r>
          <rPr>
            <b/>
            <sz val="10"/>
            <color rgb="FF000000"/>
            <rFont val="Tahoma"/>
            <family val="2"/>
            <charset val="238"/>
          </rPr>
          <t>one of slices that can be used as tube end.</t>
        </r>
      </text>
    </comment>
    <comment ref="C17" authorId="0" shapeId="0" xr:uid="{00000000-0006-0000-0200-000004000000}">
      <text>
        <r>
          <rPr>
            <b/>
            <sz val="10"/>
            <color rgb="FF000000"/>
            <rFont val="Tahoma"/>
            <family val="2"/>
            <charset val="238"/>
          </rPr>
          <t>one of dual tex slices that can be used as tube end.</t>
        </r>
        <r>
          <rPr>
            <sz val="10"/>
            <color rgb="FF000000"/>
            <rFont val="Calibri"/>
            <family val="2"/>
            <charset val="238"/>
          </rPr>
          <t xml:space="preserve">
</t>
        </r>
      </text>
    </comment>
    <comment ref="C18" authorId="1" shapeId="0" xr:uid="{00000000-0006-0000-0200-000005000000}">
      <text>
        <r>
          <rPr>
            <b/>
            <sz val="10"/>
            <color rgb="FF000000"/>
            <rFont val="Tahoma"/>
            <family val="2"/>
            <charset val="238"/>
          </rPr>
          <t>TUBE COMBINATION with volumes no.1 and no.14-DT</t>
        </r>
      </text>
    </comment>
    <comment ref="C19" authorId="0" shapeId="0" xr:uid="{00000000-0006-0000-0200-000006000000}">
      <text>
        <r>
          <rPr>
            <b/>
            <sz val="10"/>
            <color rgb="FF000000"/>
            <rFont val="Tahoma"/>
            <family val="2"/>
            <charset val="238"/>
          </rPr>
          <t>TUBE COMBINATION with volumes no. 1, 9 and 10.</t>
        </r>
      </text>
    </comment>
    <comment ref="C20" authorId="1" shapeId="0" xr:uid="{00000000-0006-0000-0200-000007000000}">
      <text>
        <r>
          <rPr>
            <b/>
            <sz val="10"/>
            <color rgb="FF000000"/>
            <rFont val="Tahoma"/>
            <family val="2"/>
            <charset val="238"/>
          </rPr>
          <t>TUBE COMBINATION with volumes no. 9, 10 and 11.</t>
        </r>
      </text>
    </comment>
    <comment ref="C41" authorId="2" shapeId="0" xr:uid="{00000000-0006-0000-0200-000008000000}">
      <text>
        <r>
          <rPr>
            <b/>
            <sz val="9"/>
            <color rgb="FF000000"/>
            <rFont val="Calibri"/>
            <family val="2"/>
            <charset val="238"/>
          </rPr>
          <t>VOLCANO BASE 2 with  INSERT 4</t>
        </r>
      </text>
    </comment>
    <comment ref="C42" authorId="2" shapeId="0" xr:uid="{00000000-0006-0000-0200-000009000000}">
      <text>
        <r>
          <rPr>
            <b/>
            <sz val="9"/>
            <color rgb="FF000000"/>
            <rFont val="Calibri"/>
            <family val="2"/>
            <charset val="238"/>
          </rPr>
          <t xml:space="preserve">VOLCANO dual texture BASE 2, with INSERTS 4,5,6
</t>
        </r>
      </text>
    </comment>
    <comment ref="C43" authorId="2" shapeId="0" xr:uid="{00000000-0006-0000-0200-00000A000000}">
      <text>
        <r>
          <rPr>
            <b/>
            <sz val="9"/>
            <color rgb="FF000000"/>
            <rFont val="Calibri"/>
            <family val="2"/>
            <charset val="238"/>
          </rPr>
          <t xml:space="preserve">VOLCANO BASE 1, with INSERT 1
</t>
        </r>
      </text>
    </comment>
    <comment ref="C44" authorId="2" shapeId="0" xr:uid="{00000000-0006-0000-0200-00000B000000}">
      <text>
        <r>
          <rPr>
            <b/>
            <sz val="9"/>
            <color rgb="FF000000"/>
            <rFont val="Calibri"/>
            <family val="2"/>
            <charset val="238"/>
          </rPr>
          <t>VOLCANO dual texture BASE 1 with INSERTS 1,2,3</t>
        </r>
      </text>
    </comment>
    <comment ref="C45" authorId="2" shapeId="0" xr:uid="{00000000-0006-0000-0200-00000C000000}">
      <text>
        <r>
          <rPr>
            <b/>
            <sz val="9"/>
            <color rgb="FF000000"/>
            <rFont val="Calibri"/>
            <family val="2"/>
            <charset val="238"/>
          </rPr>
          <t>VULCANOE BASE 3, INSERT 7</t>
        </r>
      </text>
    </comment>
    <comment ref="C46" authorId="2" shapeId="0" xr:uid="{00000000-0006-0000-0200-00000D000000}">
      <text>
        <r>
          <rPr>
            <b/>
            <sz val="9"/>
            <color rgb="FF000000"/>
            <rFont val="Calibri"/>
            <family val="2"/>
            <charset val="238"/>
          </rPr>
          <t>VULCANOE SHINE BASE 3, INSERTS 7,8,9</t>
        </r>
      </text>
    </comment>
    <comment ref="C47" authorId="2" shapeId="0" xr:uid="{00000000-0006-0000-0200-00000E000000}">
      <text>
        <r>
          <rPr>
            <b/>
            <sz val="9"/>
            <color rgb="FF000000"/>
            <rFont val="Calibri"/>
            <family val="2"/>
            <charset val="238"/>
          </rPr>
          <t>10  volcano INSERTS</t>
        </r>
      </text>
    </comment>
    <comment ref="C243" authorId="0" shapeId="0" xr:uid="{00000000-0006-0000-0200-00000F000000}">
      <text>
        <r>
          <rPr>
            <b/>
            <sz val="10"/>
            <color rgb="FF000000"/>
            <rFont val="Tahoma"/>
            <family val="2"/>
            <charset val="238"/>
          </rPr>
          <t>volcano promo volume with your logo!</t>
        </r>
      </text>
    </comment>
    <comment ref="M244" authorId="3" shapeId="0" xr:uid="{00000000-0006-0000-0200-000010000000}">
      <text>
        <r>
          <rPr>
            <b/>
            <sz val="10"/>
            <color rgb="FF000000"/>
            <rFont val="Tahoma"/>
            <family val="2"/>
            <charset val="238"/>
          </rPr>
          <t>BLACK VOLUME WITH
BLUE LOGO</t>
        </r>
      </text>
    </comment>
    <comment ref="Q244" authorId="3" shapeId="0" xr:uid="{00000000-0006-0000-0200-000011000000}">
      <text>
        <r>
          <rPr>
            <b/>
            <sz val="10"/>
            <color rgb="FF000000"/>
            <rFont val="Tahoma"/>
            <family val="2"/>
            <charset val="238"/>
          </rPr>
          <t>BLUE VOLUME WITH ORANGE LOGO</t>
        </r>
      </text>
    </comment>
    <comment ref="S244" authorId="3" shapeId="0" xr:uid="{00000000-0006-0000-0200-000012000000}">
      <text>
        <r>
          <rPr>
            <b/>
            <sz val="10"/>
            <color rgb="FF000000"/>
            <rFont val="Tahoma"/>
            <family val="2"/>
            <charset val="238"/>
          </rPr>
          <t xml:space="preserve">ORANGE VOLUME WITH BLUE LOGO
</t>
        </r>
      </text>
    </comment>
  </commentList>
</comments>
</file>

<file path=xl/sharedStrings.xml><?xml version="1.0" encoding="utf-8"?>
<sst xmlns="http://schemas.openxmlformats.org/spreadsheetml/2006/main" count="13494" uniqueCount="6236">
  <si>
    <t>order list: MAJ 2023</t>
  </si>
  <si>
    <t>Costumer:</t>
  </si>
  <si>
    <t xml:space="preserve">360LINE D.O.O.                     BAČ 49A                                     6235 KNEŽAK              SLOVENIA                              VAT: SI32177330 </t>
  </si>
  <si>
    <t>Delivery address:</t>
  </si>
  <si>
    <t>DISCOUNT</t>
  </si>
  <si>
    <t>%</t>
  </si>
  <si>
    <t>Sum pieces</t>
  </si>
  <si>
    <t>Sum kg</t>
  </si>
  <si>
    <t>Price without VAT</t>
  </si>
  <si>
    <t xml:space="preserve">Ordered production quota </t>
  </si>
  <si>
    <t>360 PU holds</t>
  </si>
  <si>
    <t>360 GRP volumes</t>
  </si>
  <si>
    <t>360 special edition</t>
  </si>
  <si>
    <t>360 hangboards</t>
  </si>
  <si>
    <t>360 home walls</t>
  </si>
  <si>
    <t>360 accessories</t>
  </si>
  <si>
    <t xml:space="preserve">SUM </t>
  </si>
  <si>
    <t>SUM (price without VAT)</t>
  </si>
  <si>
    <t>Bank details:</t>
  </si>
  <si>
    <t>SI56 3300 0001 0251 921</t>
  </si>
  <si>
    <t>SWIFT: SI56 3300 0001 0251 921</t>
  </si>
  <si>
    <t>Bic: HAABSI22</t>
  </si>
  <si>
    <t>Addiko Bank d.d.</t>
  </si>
  <si>
    <t>Address: Dunajska cesta 117, 1000 Ljubljana</t>
  </si>
  <si>
    <t>COMPANY NAME: 360LINE D.O.O.</t>
  </si>
  <si>
    <t>ADDRESS: Bač 49 A, 6253 Knežak, Slovenia (EU)</t>
  </si>
  <si>
    <t>10cm CUBE symbol for sizing is representing GRP material</t>
  </si>
  <si>
    <t>SUM price without VAT</t>
  </si>
  <si>
    <t>SCREW-ON ORDER TOTAL</t>
  </si>
  <si>
    <t>sum SETS</t>
  </si>
  <si>
    <t>50mm</t>
  </si>
  <si>
    <t>70mm</t>
  </si>
  <si>
    <t>90 mm</t>
  </si>
  <si>
    <t>100mm</t>
  </si>
  <si>
    <t>110mm</t>
  </si>
  <si>
    <t>120mm</t>
  </si>
  <si>
    <t>150mm</t>
  </si>
  <si>
    <t>sum KG</t>
  </si>
  <si>
    <t>NEW</t>
  </si>
  <si>
    <t>SUM of pcs.</t>
  </si>
  <si>
    <t xml:space="preserve">Sum pcs. by colour: </t>
  </si>
  <si>
    <t>SUM:</t>
  </si>
  <si>
    <t>ID</t>
  </si>
  <si>
    <t>NOTES</t>
  </si>
  <si>
    <t>TYPE</t>
  </si>
  <si>
    <t>SIZE</t>
  </si>
  <si>
    <t>DIMENSIONS</t>
  </si>
  <si>
    <t>PCS. IN SET</t>
  </si>
  <si>
    <t>T-NUTS</t>
  </si>
  <si>
    <t>FIXING</t>
  </si>
  <si>
    <t>PRICE WITHOUT VAT</t>
  </si>
  <si>
    <t>BLACK &amp;
WHITE</t>
  </si>
  <si>
    <t>BLACK      RAL 9005</t>
  </si>
  <si>
    <t>WHITE</t>
  </si>
  <si>
    <t>SUM</t>
  </si>
  <si>
    <t>ordered</t>
  </si>
  <si>
    <t>Production quota pet set</t>
  </si>
  <si>
    <t>kg</t>
  </si>
  <si>
    <t>sum kg</t>
  </si>
  <si>
    <t>B&amp;W</t>
  </si>
  <si>
    <t>black</t>
  </si>
  <si>
    <t>white</t>
  </si>
  <si>
    <t>norma</t>
  </si>
  <si>
    <t>screws
50 mm</t>
  </si>
  <si>
    <t>screws
70 mm</t>
  </si>
  <si>
    <t>screws
90 mm</t>
  </si>
  <si>
    <t>screws
100 mm</t>
  </si>
  <si>
    <t>screws
110 mm</t>
  </si>
  <si>
    <t>screws
120 mm</t>
  </si>
  <si>
    <t>screws
150 mm</t>
  </si>
  <si>
    <t>bolt
30 mm</t>
  </si>
  <si>
    <t>bolt
40 mm</t>
  </si>
  <si>
    <t>bolt
50 mm</t>
  </si>
  <si>
    <t>bolt
70 mm</t>
  </si>
  <si>
    <t>bolt
90 mm</t>
  </si>
  <si>
    <t>bolt
100 mm</t>
  </si>
  <si>
    <t>bolt
120 mm</t>
  </si>
  <si>
    <t>bolt
140 mm</t>
  </si>
  <si>
    <t>bolt
160 mm</t>
  </si>
  <si>
    <t>bolt
180 mm</t>
  </si>
  <si>
    <t>bolt
200 mm</t>
  </si>
  <si>
    <t>mali volumni</t>
  </si>
  <si>
    <t>veliki volumni</t>
  </si>
  <si>
    <t>logo mali</t>
  </si>
  <si>
    <t>logo velik</t>
  </si>
  <si>
    <t>ploščica</t>
  </si>
  <si>
    <t>pesek/g</t>
  </si>
  <si>
    <t>polie pes</t>
  </si>
  <si>
    <t>barva</t>
  </si>
  <si>
    <t>pigment</t>
  </si>
  <si>
    <t>surov.poli kg</t>
  </si>
  <si>
    <t>98</t>
  </si>
  <si>
    <t>01</t>
  </si>
  <si>
    <t>02</t>
  </si>
  <si>
    <t>GHOST LINE: AYSMMETRIC BALLS</t>
  </si>
  <si>
    <t>360-601-DT</t>
  </si>
  <si>
    <t>Dual. Tex.</t>
  </si>
  <si>
    <t>sloper</t>
  </si>
  <si>
    <t>2XL</t>
  </si>
  <si>
    <t>122x122x30 cm</t>
  </si>
  <si>
    <t>screw-ons</t>
  </si>
  <si>
    <t>not available</t>
  </si>
  <si>
    <t>360-602</t>
  </si>
  <si>
    <t>S</t>
  </si>
  <si>
    <t>25x25x5 cm</t>
  </si>
  <si>
    <t>360-603-DT</t>
  </si>
  <si>
    <t>M</t>
  </si>
  <si>
    <t>34x34,5x11,5 cm</t>
  </si>
  <si>
    <t>360-604-DT</t>
  </si>
  <si>
    <t>L</t>
  </si>
  <si>
    <t>78x78,5x38,5 cm</t>
  </si>
  <si>
    <t>360-605-DT</t>
  </si>
  <si>
    <t>33x34x12,5 cm</t>
  </si>
  <si>
    <t>360-606-DT</t>
  </si>
  <si>
    <t>33,5x33,5x10 cm</t>
  </si>
  <si>
    <t>360-607</t>
  </si>
  <si>
    <t>pocket</t>
  </si>
  <si>
    <t>57,5x58x22,5 cm</t>
  </si>
  <si>
    <t>360-608-DT</t>
  </si>
  <si>
    <t>40x41,5x13 cm</t>
  </si>
  <si>
    <t>360-609-DT</t>
  </si>
  <si>
    <t>33x33x13,5 cm</t>
  </si>
  <si>
    <t>360-610-DT</t>
  </si>
  <si>
    <t>25x25x6 cm</t>
  </si>
  <si>
    <t>360-611-DT</t>
  </si>
  <si>
    <t xml:space="preserve">
25x25,5x6,5 cm
</t>
  </si>
  <si>
    <t>360-612-DT</t>
  </si>
  <si>
    <t>33x33x6,5 cm</t>
  </si>
  <si>
    <t>360-613-DT</t>
  </si>
  <si>
    <t>33x33x11 cm</t>
  </si>
  <si>
    <t>360-614-DT</t>
  </si>
  <si>
    <t>31x31x7,5 cm</t>
  </si>
  <si>
    <t>360-615</t>
  </si>
  <si>
    <t>32x32x5 cm</t>
  </si>
  <si>
    <t>Ghost line:
ASYMMETRIC BALLS WHOLE RANGE</t>
  </si>
  <si>
    <t>360-616-DT</t>
  </si>
  <si>
    <t>sloper/
pocket</t>
  </si>
  <si>
    <t>S-2XL</t>
  </si>
  <si>
    <t>25 cm - 122 cm</t>
  </si>
  <si>
    <t>GHOST LINE: BESTSELLERS</t>
  </si>
  <si>
    <t>360-617-DT</t>
  </si>
  <si>
    <t>XS-XL</t>
  </si>
  <si>
    <t>19,5 cm - 80 cm</t>
  </si>
  <si>
    <t xml:space="preserve"> RIGHT ANGLED</t>
  </si>
  <si>
    <t>360-539-DT</t>
  </si>
  <si>
    <t>ledge</t>
  </si>
  <si>
    <t>M-3XL</t>
  </si>
  <si>
    <t>34 cm - 190 cm</t>
  </si>
  <si>
    <t>360-540-DT</t>
  </si>
  <si>
    <t>M-XL</t>
  </si>
  <si>
    <t>34 cm - 120 cm</t>
  </si>
  <si>
    <t>EUR</t>
  </si>
  <si>
    <t>BOLT-ON ORDER TOTAL</t>
  </si>
  <si>
    <t>30mm</t>
  </si>
  <si>
    <t>40mm</t>
  </si>
  <si>
    <t>90mm</t>
  </si>
  <si>
    <t>140mm</t>
  </si>
  <si>
    <t>160mm</t>
  </si>
  <si>
    <t>180mm</t>
  </si>
  <si>
    <t>200mm</t>
  </si>
  <si>
    <t xml:space="preserve">                                       please note: PRICE FOR FLUORESCENT COLORS IS +10% HIGHER</t>
  </si>
  <si>
    <t>BLACK
RAL 9005</t>
  </si>
  <si>
    <t xml:space="preserve">RED
RAL 3000 </t>
  </si>
  <si>
    <t xml:space="preserve">YELLOW
RAL 1018 </t>
  </si>
  <si>
    <t>BLUE
RAL 5015</t>
  </si>
  <si>
    <t>GREEN
RAL 6018</t>
  </si>
  <si>
    <t>ORANGE 
RAL 1033</t>
  </si>
  <si>
    <t>DEEP ORANGE          
RAL 2011</t>
  </si>
  <si>
    <t>PINK
RAL 4003</t>
  </si>
  <si>
    <t>GREY  
RAL 7001</t>
  </si>
  <si>
    <r>
      <rPr>
        <sz val="12"/>
        <color theme="0"/>
        <rFont val="Calibri"/>
        <family val="2"/>
        <charset val="238"/>
        <scheme val="minor"/>
      </rPr>
      <t xml:space="preserve">PURPLE
</t>
    </r>
    <r>
      <rPr>
        <sz val="11"/>
        <color theme="0"/>
        <rFont val="Calibri"/>
        <family val="2"/>
        <charset val="238"/>
        <scheme val="minor"/>
      </rPr>
      <t>S4050-R60B/M</t>
    </r>
  </si>
  <si>
    <t>MINT   
RAL 6027</t>
  </si>
  <si>
    <t>DEEP ROSE 
RAL 4008</t>
  </si>
  <si>
    <t>FLUORO
PINK</t>
  </si>
  <si>
    <t>FLUORO
RED</t>
  </si>
  <si>
    <t>BLACK with MATT DUAL TEX.</t>
  </si>
  <si>
    <t>red</t>
  </si>
  <si>
    <t>yellow</t>
  </si>
  <si>
    <t>blue</t>
  </si>
  <si>
    <t>greenn</t>
  </si>
  <si>
    <t>orange</t>
  </si>
  <si>
    <t>deep orange</t>
  </si>
  <si>
    <t>pink</t>
  </si>
  <si>
    <t>gray</t>
  </si>
  <si>
    <t>purple</t>
  </si>
  <si>
    <t>Mint</t>
  </si>
  <si>
    <t>Deep rose</t>
  </si>
  <si>
    <t>fluo pink</t>
  </si>
  <si>
    <t>MATT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</si>
  <si>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</si>
  <si>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</si>
  <si>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</si>
  <si>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</si>
  <si>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</si>
  <si>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</si>
  <si>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</si>
  <si>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</si>
  <si>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</si>
  <si>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</si>
  <si>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</si>
  <si>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19</t>
  </si>
  <si>
    <t>20</t>
  </si>
  <si>
    <t>99</t>
  </si>
  <si>
    <t>TUBES</t>
  </si>
  <si>
    <t>360-001</t>
  </si>
  <si>
    <t>sloper/ ledge</t>
  </si>
  <si>
    <t>122x44x15 cm</t>
  </si>
  <si>
    <t>TUBE CONNECTIONS</t>
  </si>
  <si>
    <t>360-009</t>
  </si>
  <si>
    <t>67x44x15 cm</t>
  </si>
  <si>
    <t>360-010</t>
  </si>
  <si>
    <t>44x30x15 cm</t>
  </si>
  <si>
    <t>360-011-B</t>
  </si>
  <si>
    <t>43x22x15 cm</t>
  </si>
  <si>
    <t>bolt-on/
 screw-ons</t>
  </si>
  <si>
    <t>TUBE ENDS</t>
  </si>
  <si>
    <t>360-014</t>
  </si>
  <si>
    <t xml:space="preserve">2x  44x16,5x15 cm        </t>
  </si>
  <si>
    <t>360-014-DT</t>
  </si>
  <si>
    <t>TUBE COMBINATIONS</t>
  </si>
  <si>
    <t>360-016-DT</t>
  </si>
  <si>
    <t>M, 2XL</t>
  </si>
  <si>
    <t xml:space="preserve">122x43x15 cm, 
2x  44x16,5x15 cm     </t>
  </si>
  <si>
    <t>360-017</t>
  </si>
  <si>
    <t xml:space="preserve">122x43x15 cm, 
44x67x15 cm, 
44x30x15 cm </t>
  </si>
  <si>
    <t>360-018-B</t>
  </si>
  <si>
    <t>M, L</t>
  </si>
  <si>
    <t>67x44x15 cm, 
44x30x15 cm, 
44x30x15 cm</t>
  </si>
  <si>
    <t>bolt-on/ 
screw-ons</t>
  </si>
  <si>
    <t>STRAIGHT LINES</t>
  </si>
  <si>
    <t>360-021</t>
  </si>
  <si>
    <t xml:space="preserve">ledge </t>
  </si>
  <si>
    <t>3XL</t>
  </si>
  <si>
    <t>200x40x27 cm</t>
  </si>
  <si>
    <t>360-022</t>
  </si>
  <si>
    <t>ledge/ pinch</t>
  </si>
  <si>
    <t>140x45x37 cm</t>
  </si>
  <si>
    <t>360-023</t>
  </si>
  <si>
    <t>XL</t>
  </si>
  <si>
    <t>115x32x22 cm</t>
  </si>
  <si>
    <t>360-025</t>
  </si>
  <si>
    <t>pinch</t>
  </si>
  <si>
    <t>95x28x40 cm</t>
  </si>
  <si>
    <t>360-027</t>
  </si>
  <si>
    <t>70x25x18 cm</t>
  </si>
  <si>
    <t>360-028</t>
  </si>
  <si>
    <t>61x20x18 cm</t>
  </si>
  <si>
    <t>360-029</t>
  </si>
  <si>
    <t>incut/ edge</t>
  </si>
  <si>
    <t>74x28x14 cm, 
62x28x11 cm</t>
  </si>
  <si>
    <t>360-030</t>
  </si>
  <si>
    <t>41x25x9 cm,
 38x20x11 cm</t>
  </si>
  <si>
    <t>360-031</t>
  </si>
  <si>
    <t>sloper/ edge</t>
  </si>
  <si>
    <t>S-L</t>
  </si>
  <si>
    <t>20x19x8,5 cm, 30x20x11 cm, 25x25x8 cm, 34x28x8,5 cm, 55x31x7 cm, 62x37x16 cm</t>
  </si>
  <si>
    <t>360-034</t>
  </si>
  <si>
    <t>sloper/ incut</t>
  </si>
  <si>
    <t>S-M</t>
  </si>
  <si>
    <t>24x25x8 cm, 33x13x13 cm, 25x16x8 cm, 33x24x10 cm, 27x16x5cm</t>
  </si>
  <si>
    <t>360-035</t>
  </si>
  <si>
    <t>sloper/ pinch</t>
  </si>
  <si>
    <t>20x27x13 cm,  
40x21x19 cm,  
44x22x15 cm</t>
  </si>
  <si>
    <t>360-036</t>
  </si>
  <si>
    <t>39x20x7cm, 
35x22x7cm,
 42x18x7cm</t>
  </si>
  <si>
    <t>SNAKES</t>
  </si>
  <si>
    <t>360-092</t>
  </si>
  <si>
    <t>jug</t>
  </si>
  <si>
    <t>120x16x9 cm</t>
  </si>
  <si>
    <t>360-094</t>
  </si>
  <si>
    <t>pinch/ edge</t>
  </si>
  <si>
    <t>105x16x9 cm, 
95x15x3 cm</t>
  </si>
  <si>
    <t>360-096</t>
  </si>
  <si>
    <t>pinch/ sloper</t>
  </si>
  <si>
    <t>100x15x8 cm,
 102x17x9 cm</t>
  </si>
  <si>
    <t>360-098</t>
  </si>
  <si>
    <t>81x15x8 cm,   
80x13x10 cm</t>
  </si>
  <si>
    <t>360-100</t>
  </si>
  <si>
    <t>63x11x5 cm, 
61x10x5 cm</t>
  </si>
  <si>
    <t>VOLCANOES</t>
  </si>
  <si>
    <t>WITH INSERTS</t>
  </si>
  <si>
    <t>360-121</t>
  </si>
  <si>
    <t>sloper/ jug</t>
  </si>
  <si>
    <t>107x107x25 cm</t>
  </si>
  <si>
    <t>360-121-DT</t>
  </si>
  <si>
    <t>360-122</t>
  </si>
  <si>
    <t>96x96x40 cm</t>
  </si>
  <si>
    <t>360-122-DT</t>
  </si>
  <si>
    <t>360-123</t>
  </si>
  <si>
    <t>72x72x17 cm</t>
  </si>
  <si>
    <t>360-123-DT</t>
  </si>
  <si>
    <t>360-124</t>
  </si>
  <si>
    <t>insert</t>
  </si>
  <si>
    <t>50x50x2 cm</t>
  </si>
  <si>
    <t>WITHOUT INSERTS</t>
  </si>
  <si>
    <t>360-125</t>
  </si>
  <si>
    <t>sloper/ feature</t>
  </si>
  <si>
    <t>90x90x85 cm</t>
  </si>
  <si>
    <t>360-125-WI</t>
  </si>
  <si>
    <t>wood insert</t>
  </si>
  <si>
    <t>360-127</t>
  </si>
  <si>
    <t>72x72x30 cm</t>
  </si>
  <si>
    <t>360-127-WI</t>
  </si>
  <si>
    <t>360-128</t>
  </si>
  <si>
    <t>64x64x25 cm</t>
  </si>
  <si>
    <t>360-128-WI</t>
  </si>
  <si>
    <t>360-129</t>
  </si>
  <si>
    <t>20x20x18cm, 25x25x24cm, 32x32x38cm</t>
  </si>
  <si>
    <t>360-129-WI</t>
  </si>
  <si>
    <t>360-132</t>
  </si>
  <si>
    <t>32x32x8 cm, 
32x32x8 cm, 
32x32x12 cm, 
49x49x13 cm, 
50x50x22cm</t>
  </si>
  <si>
    <t>360-132-WI</t>
  </si>
  <si>
    <t>AYSMMETRIC BALLS</t>
  </si>
  <si>
    <t>LOW PROFILE</t>
  </si>
  <si>
    <t>360-141</t>
  </si>
  <si>
    <t>360-142</t>
  </si>
  <si>
    <t>82x82x16 cm</t>
  </si>
  <si>
    <t>360-142-B</t>
  </si>
  <si>
    <t>bolt-on/
screw-ons</t>
  </si>
  <si>
    <t>360-143</t>
  </si>
  <si>
    <t>80x80x30 cm</t>
  </si>
  <si>
    <t>360-144</t>
  </si>
  <si>
    <t>68x68x19 cm</t>
  </si>
  <si>
    <t>360-145</t>
  </si>
  <si>
    <t>60x60x16 cm</t>
  </si>
  <si>
    <t>360-145-B</t>
  </si>
  <si>
    <t>360-146</t>
  </si>
  <si>
    <t>58x58x13 cm</t>
  </si>
  <si>
    <t>360-146-B</t>
  </si>
  <si>
    <t>360-147</t>
  </si>
  <si>
    <t>40x40x10 cm</t>
  </si>
  <si>
    <t>360-147-B</t>
  </si>
  <si>
    <t>360-148</t>
  </si>
  <si>
    <t>49x49x9 cm, 
37x37x7 cm</t>
  </si>
  <si>
    <t>360-148-B</t>
  </si>
  <si>
    <t>360-149</t>
  </si>
  <si>
    <t>32x32x5 cm, 
31x31x7,5 cm, 
33x33x11 cm</t>
  </si>
  <si>
    <t>360-149-B</t>
  </si>
  <si>
    <t>360-150</t>
  </si>
  <si>
    <t>25x25x3 cm, 
25x25x5 cm, 
25x25x7 cm</t>
  </si>
  <si>
    <t>360-150-B</t>
  </si>
  <si>
    <t>POSITIVE</t>
  </si>
  <si>
    <t>360-151</t>
  </si>
  <si>
    <t>360-152</t>
  </si>
  <si>
    <t>41x40,5x13 cm
48x47,5x12 cm</t>
  </si>
  <si>
    <t>360-152-B</t>
  </si>
  <si>
    <t>360-153</t>
  </si>
  <si>
    <t>34x34,5x11,5 cm
42x41x14 cm</t>
  </si>
  <si>
    <t>360-153-B</t>
  </si>
  <si>
    <t>360-154</t>
  </si>
  <si>
    <t>33,5x33,5x10 cm
33x34x12,5 cm</t>
  </si>
  <si>
    <t>360-154-B</t>
  </si>
  <si>
    <t>POCKET</t>
  </si>
  <si>
    <t>360-155</t>
  </si>
  <si>
    <t>360-156</t>
  </si>
  <si>
    <t>47,5x48x10,5 cm</t>
  </si>
  <si>
    <t>360-156-B</t>
  </si>
  <si>
    <t>360-157</t>
  </si>
  <si>
    <t>48x48x13,5  cm</t>
  </si>
  <si>
    <t>360-157-B</t>
  </si>
  <si>
    <t>360-158</t>
  </si>
  <si>
    <t>47x47x12 cm</t>
  </si>
  <si>
    <t>360-158-B</t>
  </si>
  <si>
    <t>360-159</t>
  </si>
  <si>
    <t>33x33x13,5 cm
40x41,5x13 cm</t>
  </si>
  <si>
    <t>360-159-B</t>
  </si>
  <si>
    <t>360-160</t>
  </si>
  <si>
    <t>25x25x6 cm
25x25,5x6,5 cm
33x33x6,5 cm</t>
  </si>
  <si>
    <t>360-160-B</t>
  </si>
  <si>
    <t>LENSES</t>
  </si>
  <si>
    <t>360-221-DT</t>
  </si>
  <si>
    <t>jug/ pocket</t>
  </si>
  <si>
    <t>97x97x13 cm</t>
  </si>
  <si>
    <t>360-222-DT</t>
  </si>
  <si>
    <t>edge/ pocket</t>
  </si>
  <si>
    <t>80x80x21 cm</t>
  </si>
  <si>
    <t>360-223-DT</t>
  </si>
  <si>
    <t>70x70x18 cm</t>
  </si>
  <si>
    <t>360-224-DT</t>
  </si>
  <si>
    <t>55x55x10,5 cm</t>
  </si>
  <si>
    <t>360-225-DT</t>
  </si>
  <si>
    <t>50x50x14 cm</t>
  </si>
  <si>
    <t>360-226-DT</t>
  </si>
  <si>
    <t>scoop/ pocket</t>
  </si>
  <si>
    <t>40x40x10 cm,        45x45x10 cm</t>
  </si>
  <si>
    <t>360-227-DT</t>
  </si>
  <si>
    <t>35x35x11 cm,       35x35x10 cm</t>
  </si>
  <si>
    <t>360-228-DT</t>
  </si>
  <si>
    <t>40x40x15 cm, 
35x35x9 cm, 
30x30x8,5 cm, 
25x25x8 cm</t>
  </si>
  <si>
    <t>360-229-DT</t>
  </si>
  <si>
    <t>33x33x8,5 cm, 
32x32x7 cm</t>
  </si>
  <si>
    <t>360-230-DT</t>
  </si>
  <si>
    <t>19,5x19,5x4 cm, 20x20x5,5 cm, 
20x20x7,5 cm</t>
  </si>
  <si>
    <t>360-231</t>
  </si>
  <si>
    <t>70x70x20 cm</t>
  </si>
  <si>
    <t>360-232</t>
  </si>
  <si>
    <t>70x70x11 cm</t>
  </si>
  <si>
    <t>360-233</t>
  </si>
  <si>
    <t>360-234</t>
  </si>
  <si>
    <t>70x70x14 cm</t>
  </si>
  <si>
    <t>360-235</t>
  </si>
  <si>
    <t>70x70x12 cm</t>
  </si>
  <si>
    <t>360-236</t>
  </si>
  <si>
    <t>60x60x20 cm</t>
  </si>
  <si>
    <t>360-237</t>
  </si>
  <si>
    <t>50x50x11 cm,  
 50x50x12 cm</t>
  </si>
  <si>
    <t>360-238</t>
  </si>
  <si>
    <t>2x  41x41x8 cm</t>
  </si>
  <si>
    <t>360-239</t>
  </si>
  <si>
    <t>29x29x8cm, 
28x28x5 cm, 
30x30x5 cm</t>
  </si>
  <si>
    <t>360-240</t>
  </si>
  <si>
    <t>25x25x10 cm,
 25x25x8 cm, 
25x25x7 cm</t>
  </si>
  <si>
    <t>BALLS</t>
  </si>
  <si>
    <t>HIGH PROFILE</t>
  </si>
  <si>
    <t>360-281</t>
  </si>
  <si>
    <t>125x125x39 cm</t>
  </si>
  <si>
    <t>360-289-B</t>
  </si>
  <si>
    <t>XS-M</t>
  </si>
  <si>
    <t>12x12x5 cm, 
14x14x6 cm, 
20x20x10 cm, 
25x25x13 cm, 
30x30x15 cm, 
40x40x20 cm, 
50x50x25 cm</t>
  </si>
  <si>
    <t>360-289-B-DT</t>
  </si>
  <si>
    <t>360-290-B</t>
  </si>
  <si>
    <t>XS-S</t>
  </si>
  <si>
    <t>12x12x5 cm, 
14x14x6 cm, 
20x20x10 cm, 
25x25x13 cm, 
30x30x15 cm</t>
  </si>
  <si>
    <t>360-290-B-DT</t>
  </si>
  <si>
    <t>360-291</t>
  </si>
  <si>
    <t>122x122x14 cm</t>
  </si>
  <si>
    <t>360-292</t>
  </si>
  <si>
    <t>70x70x8 cm</t>
  </si>
  <si>
    <t>360-293</t>
  </si>
  <si>
    <t>60x60x6 cm</t>
  </si>
  <si>
    <t>360-294</t>
  </si>
  <si>
    <t>41x41x11 cm</t>
  </si>
  <si>
    <t>360-295</t>
  </si>
  <si>
    <t>36x36x11 cm</t>
  </si>
  <si>
    <t>JUGGY BALLS</t>
  </si>
  <si>
    <t>360-300</t>
  </si>
  <si>
    <t>190x145x60 cm</t>
  </si>
  <si>
    <t>360-301</t>
  </si>
  <si>
    <t>jug/ feature</t>
  </si>
  <si>
    <t>124x90x39 cm</t>
  </si>
  <si>
    <t>360-301-DT</t>
  </si>
  <si>
    <t>360-302</t>
  </si>
  <si>
    <t>124x64x39 cm</t>
  </si>
  <si>
    <t>360-302-DT</t>
  </si>
  <si>
    <t>360-303</t>
  </si>
  <si>
    <t>jug/ sloper</t>
  </si>
  <si>
    <t>80x48x27 cm</t>
  </si>
  <si>
    <t>360-303-DT</t>
  </si>
  <si>
    <t>360-304</t>
  </si>
  <si>
    <t>67x38x30 cm</t>
  </si>
  <si>
    <t>360-304-DT</t>
  </si>
  <si>
    <t>360-305</t>
  </si>
  <si>
    <t>50x36x23  cm,
47,5x24x22 cm</t>
  </si>
  <si>
    <t>360-305-DT</t>
  </si>
  <si>
    <t>360-306</t>
  </si>
  <si>
    <t>49x40x25 cm, 49x40x23,5 cm</t>
  </si>
  <si>
    <t>360-306-DT</t>
  </si>
  <si>
    <t>360-307</t>
  </si>
  <si>
    <t>39x20,5x19 cm, 39x33x19,5 cm</t>
  </si>
  <si>
    <t>360-307-DT</t>
  </si>
  <si>
    <t>360-308</t>
  </si>
  <si>
    <t>39x28x17 cm</t>
  </si>
  <si>
    <t>360-308-DT</t>
  </si>
  <si>
    <t>360-309</t>
  </si>
  <si>
    <t>20x16x9 cm,        20,5x15,5x10 cm,                      22x16x10,5 cm</t>
  </si>
  <si>
    <t>360-309-DT</t>
  </si>
  <si>
    <t>360-310</t>
  </si>
  <si>
    <r>
      <rPr>
        <sz val="11"/>
        <color theme="1"/>
        <rFont val="Calibri"/>
        <family val="2"/>
        <charset val="238"/>
        <scheme val="minor"/>
      </rPr>
      <t>14x12x6 cm, 
30x25x13 cm, 
19x10x8,5 cm, 
19,5x14,5x8 cm, 24,5x12,5x10,5 cm, 
25x21x11 cm, 
28,5x15x13,5 c</t>
    </r>
    <r>
      <rPr>
        <sz val="11"/>
        <rFont val="Calibri"/>
        <family val="2"/>
        <charset val="238"/>
        <scheme val="minor"/>
      </rPr>
      <t>m</t>
    </r>
  </si>
  <si>
    <t>360-310-DT</t>
  </si>
  <si>
    <t>360-311</t>
  </si>
  <si>
    <t>93x75x20 cm</t>
  </si>
  <si>
    <t>360-311-DT</t>
  </si>
  <si>
    <t>360-312</t>
  </si>
  <si>
    <t>86,5x67,5x18 cm</t>
  </si>
  <si>
    <t>360-312-DT</t>
  </si>
  <si>
    <t>360-313</t>
  </si>
  <si>
    <t>edge</t>
  </si>
  <si>
    <t>70,5x56,5x5 cm</t>
  </si>
  <si>
    <t>360-313-DT</t>
  </si>
  <si>
    <t>360-314</t>
  </si>
  <si>
    <t>jug/incut</t>
  </si>
  <si>
    <t xml:space="preserve">70x60x12 cm, 
70x46x12 cm </t>
  </si>
  <si>
    <t>360-314-DT</t>
  </si>
  <si>
    <t>360-315</t>
  </si>
  <si>
    <t>58,5x39,5x5,5 cm, 59x44,5x6 cm</t>
  </si>
  <si>
    <t>360-315-DT</t>
  </si>
  <si>
    <t>360-316</t>
  </si>
  <si>
    <t>55,5x47x13 cm</t>
  </si>
  <si>
    <t>360-316-DT</t>
  </si>
  <si>
    <t>55,5x12x13 cm</t>
  </si>
  <si>
    <t>360-317</t>
  </si>
  <si>
    <t>46,5x37,5x12 cm</t>
  </si>
  <si>
    <t>360-317-DT</t>
  </si>
  <si>
    <t>360-318</t>
  </si>
  <si>
    <t>36x32x11 cm</t>
  </si>
  <si>
    <t>360-318-DT</t>
  </si>
  <si>
    <t>360-319</t>
  </si>
  <si>
    <t>40,5x35x11 cm, 40,5x29x11 cm, 40,5x34x12 cm</t>
  </si>
  <si>
    <t>360-319-DT</t>
  </si>
  <si>
    <t>360-320</t>
  </si>
  <si>
    <t>incut</t>
  </si>
  <si>
    <t>15x12x4,5 cm, 
20x16x5,5 cm, 
25x18x6,5 cm, 
30x23x7,5 cm, 
34,5x25,5x7 cm</t>
  </si>
  <si>
    <t>360-320-DT</t>
  </si>
  <si>
    <t>PHONES</t>
  </si>
  <si>
    <t>360-325</t>
  </si>
  <si>
    <t>87x37x31 cm</t>
  </si>
  <si>
    <t>360-327</t>
  </si>
  <si>
    <t>72x28x25 cm</t>
  </si>
  <si>
    <t>360-331</t>
  </si>
  <si>
    <t>42x25x25 cm</t>
  </si>
  <si>
    <t>360-332</t>
  </si>
  <si>
    <t>54x47x31 cm</t>
  </si>
  <si>
    <t>QUARTERS</t>
  </si>
  <si>
    <t>360-381</t>
  </si>
  <si>
    <t>90x90x31 cm</t>
  </si>
  <si>
    <t>360-382</t>
  </si>
  <si>
    <t>360-384</t>
  </si>
  <si>
    <t>4x  90x90x31 cm</t>
  </si>
  <si>
    <t>360-385</t>
  </si>
  <si>
    <t>78x78x49 cm</t>
  </si>
  <si>
    <t>360-388</t>
  </si>
  <si>
    <t>4x  78x78x49 cm</t>
  </si>
  <si>
    <t>360-389</t>
  </si>
  <si>
    <t>68x68x32 cm</t>
  </si>
  <si>
    <t>360-392</t>
  </si>
  <si>
    <t>4x  68x68x32 cm</t>
  </si>
  <si>
    <t>360-393</t>
  </si>
  <si>
    <t>360-396</t>
  </si>
  <si>
    <t>4x  58x58x13 cm</t>
  </si>
  <si>
    <t>360-395-DT</t>
  </si>
  <si>
    <t>55,5x39,5x6 cm</t>
  </si>
  <si>
    <t>360-397</t>
  </si>
  <si>
    <t>4x 40x40x6 cm</t>
  </si>
  <si>
    <t>360-400</t>
  </si>
  <si>
    <t>4x  40x40x6 cm</t>
  </si>
  <si>
    <t>360-399-DT</t>
  </si>
  <si>
    <t>35x24,5x9,5 cm, 
35x24,5x4 cm,
35x24,5x2 cm</t>
  </si>
  <si>
    <t>SLICES</t>
  </si>
  <si>
    <t>360-401</t>
  </si>
  <si>
    <t>ledge/ feature</t>
  </si>
  <si>
    <t>190x92x31cm</t>
  </si>
  <si>
    <t>360-402</t>
  </si>
  <si>
    <t xml:space="preserve">2x  190x92x31cm     </t>
  </si>
  <si>
    <t>360-403</t>
  </si>
  <si>
    <t>120x62x14cm</t>
  </si>
  <si>
    <t>360-404</t>
  </si>
  <si>
    <t>2x  120x62x14cm</t>
  </si>
  <si>
    <t>360-405</t>
  </si>
  <si>
    <t>XL, 2XL</t>
  </si>
  <si>
    <t>125x102x32 cm, 106x30x31cm</t>
  </si>
  <si>
    <t>360-406</t>
  </si>
  <si>
    <t>360-406-DT</t>
  </si>
  <si>
    <t>360-409</t>
  </si>
  <si>
    <t xml:space="preserve">2x  106x30x31 cm    </t>
  </si>
  <si>
    <t>360-409-DT</t>
  </si>
  <si>
    <t>360-410</t>
  </si>
  <si>
    <t>2x 90x23x20 cm</t>
  </si>
  <si>
    <t>360-410-DT</t>
  </si>
  <si>
    <t>360-411</t>
  </si>
  <si>
    <t>2x  95x25x8,5 cm</t>
  </si>
  <si>
    <t>360-411-DT</t>
  </si>
  <si>
    <t>360-412</t>
  </si>
  <si>
    <t>2x  60x10x4 cm</t>
  </si>
  <si>
    <t>360-412-DT</t>
  </si>
  <si>
    <t>360-413</t>
  </si>
  <si>
    <t xml:space="preserve">2x  44,5x17x16 cm              </t>
  </si>
  <si>
    <t>360-413-DT</t>
  </si>
  <si>
    <t>360-414</t>
  </si>
  <si>
    <t xml:space="preserve">37,5x13,5x10 cm, 40x9x10,5 cm, 40x17x10,5 cm </t>
  </si>
  <si>
    <t>360-414-DT</t>
  </si>
  <si>
    <t>360-415</t>
  </si>
  <si>
    <t>40x29,5x9,5 cm, 35,5x10,5x9 cm</t>
  </si>
  <si>
    <t>360-415-DT</t>
  </si>
  <si>
    <t>360-416</t>
  </si>
  <si>
    <t>34x13,5x10,5 cm, 35,5x21x11 cm</t>
  </si>
  <si>
    <t>360-416-DT</t>
  </si>
  <si>
    <t>360-417</t>
  </si>
  <si>
    <t>S, M</t>
  </si>
  <si>
    <t>29,5x8,5x8,5 cm, 35,5x17x9 cm</t>
  </si>
  <si>
    <t>360-417-DT</t>
  </si>
  <si>
    <t>360-418</t>
  </si>
  <si>
    <t>2x 34x13,5x10,5 cm</t>
  </si>
  <si>
    <t>360-418-DT</t>
  </si>
  <si>
    <t>360-419</t>
  </si>
  <si>
    <t>2x 35x10,5x8,5 cm</t>
  </si>
  <si>
    <t>360-419-DT</t>
  </si>
  <si>
    <t>360-420</t>
  </si>
  <si>
    <t>2x 30x8x8,5 cm</t>
  </si>
  <si>
    <t>360-420-DT</t>
  </si>
  <si>
    <t>BARRELS</t>
  </si>
  <si>
    <t>360-421</t>
  </si>
  <si>
    <t>159x122x48 cm</t>
  </si>
  <si>
    <t>360-422</t>
  </si>
  <si>
    <t>159x73x48 cm</t>
  </si>
  <si>
    <t>360-423</t>
  </si>
  <si>
    <t>159x50x48 cm</t>
  </si>
  <si>
    <t>DISHES</t>
  </si>
  <si>
    <t>360-461</t>
  </si>
  <si>
    <t>dish/ sloper</t>
  </si>
  <si>
    <t>125x125x30 cm</t>
  </si>
  <si>
    <t>360-461-DT</t>
  </si>
  <si>
    <t>360-463</t>
  </si>
  <si>
    <t>dish/jug</t>
  </si>
  <si>
    <t>80x80x23 cm</t>
  </si>
  <si>
    <t>360-463-DT</t>
  </si>
  <si>
    <t>360-464</t>
  </si>
  <si>
    <t>360-464-DT</t>
  </si>
  <si>
    <t>360-470</t>
  </si>
  <si>
    <t>dish</t>
  </si>
  <si>
    <t>19,5x19,5x8 cm, 
25x25x10 cm, 
29,5x29,5x9 cm, 
41x41x18 cm, 
49x49x19 cm</t>
  </si>
  <si>
    <t>360-470-DT</t>
  </si>
  <si>
    <t>360-471</t>
  </si>
  <si>
    <t>125x125x18 cm</t>
  </si>
  <si>
    <t>360-471-DT</t>
  </si>
  <si>
    <t>360-474</t>
  </si>
  <si>
    <t>dish/ edge</t>
  </si>
  <si>
    <t>80x80x8 cm</t>
  </si>
  <si>
    <t>360-474-DT</t>
  </si>
  <si>
    <t>360-478</t>
  </si>
  <si>
    <t>44x44x5 cm</t>
  </si>
  <si>
    <t>360-478-DT</t>
  </si>
  <si>
    <t>360-479</t>
  </si>
  <si>
    <t>31x31x4 cm</t>
  </si>
  <si>
    <t>360-479-DT</t>
  </si>
  <si>
    <t>PROMO VOLUMES</t>
  </si>
  <si>
    <t>360-501</t>
  </si>
  <si>
    <t>123x123x12 cm</t>
  </si>
  <si>
    <t>360-505</t>
  </si>
  <si>
    <t>360-506</t>
  </si>
  <si>
    <t>Your logo</t>
  </si>
  <si>
    <t>360-520</t>
  </si>
  <si>
    <t>64x35x12 cm</t>
  </si>
  <si>
    <t>not
available</t>
  </si>
  <si>
    <t>10cm BALL 
symbol
 for sizing is 
representing 
PU material</t>
  </si>
  <si>
    <t>Sum SETS</t>
  </si>
  <si>
    <t>Sum</t>
  </si>
  <si>
    <t>DT</t>
  </si>
  <si>
    <t>BLACK              RAL 9005</t>
  </si>
  <si>
    <t xml:space="preserve">RED                RAL 3000 </t>
  </si>
  <si>
    <t xml:space="preserve">YELLOW       RAL 1018 </t>
  </si>
  <si>
    <t>BLUE             RAL 5015</t>
  </si>
  <si>
    <t>GREEN          RAL 6018</t>
  </si>
  <si>
    <t>PINK             RAL 4003</t>
  </si>
  <si>
    <r>
      <rPr>
        <sz val="12"/>
        <color theme="0"/>
        <rFont val="Calibri"/>
        <family val="2"/>
        <charset val="238"/>
        <scheme val="minor"/>
      </rPr>
      <t xml:space="preserve">PURPLE   </t>
    </r>
    <r>
      <rPr>
        <sz val="11"/>
        <color theme="0"/>
        <rFont val="Calibri"/>
        <family val="2"/>
        <charset val="238"/>
        <scheme val="minor"/>
      </rPr>
      <t>nS4050-R60B/M</t>
    </r>
  </si>
  <si>
    <t>BROWN
RAL 8003</t>
  </si>
  <si>
    <t>#</t>
  </si>
  <si>
    <t>green</t>
  </si>
  <si>
    <t>mint</t>
  </si>
  <si>
    <t>brown</t>
  </si>
  <si>
    <t>screws 
90 mm</t>
  </si>
  <si>
    <t>M5</t>
  </si>
  <si>
    <t>M10</t>
  </si>
  <si>
    <t>oči</t>
  </si>
  <si>
    <t>14</t>
  </si>
  <si>
    <t>MONKEYS</t>
  </si>
  <si>
    <t>360-1041PU</t>
  </si>
  <si>
    <t xml:space="preserve">bolt-on / screw-ons </t>
  </si>
  <si>
    <t>360-1042PU</t>
  </si>
  <si>
    <t>360-1043PU</t>
  </si>
  <si>
    <t>360-1044PU</t>
  </si>
  <si>
    <t>360-1045PU</t>
  </si>
  <si>
    <t>360-1046PU</t>
  </si>
  <si>
    <t>360-1047PU</t>
  </si>
  <si>
    <t>KROŠNJA</t>
  </si>
  <si>
    <t>360-1048/1PU</t>
  </si>
  <si>
    <t>DEBLA</t>
  </si>
  <si>
    <t>360-1048/2PU</t>
  </si>
  <si>
    <t>360-1049/1PU</t>
  </si>
  <si>
    <t>360-1049/2PU</t>
  </si>
  <si>
    <t>KOKOSI</t>
  </si>
  <si>
    <t>360-1050PU</t>
  </si>
  <si>
    <t>360-1051PU</t>
  </si>
  <si>
    <t>BANANE</t>
  </si>
  <si>
    <t>360-1052PU</t>
  </si>
  <si>
    <t>360-1053PU</t>
  </si>
  <si>
    <t xml:space="preserve"> </t>
  </si>
  <si>
    <t>360-008PU</t>
  </si>
  <si>
    <t>sloper/jug</t>
  </si>
  <si>
    <t>#244PU</t>
  </si>
  <si>
    <t>360-009PU</t>
  </si>
  <si>
    <t>#243PU</t>
  </si>
  <si>
    <t>360-010PU</t>
  </si>
  <si>
    <t>#242PU</t>
  </si>
  <si>
    <t>360-011PU</t>
  </si>
  <si>
    <t>#241PU</t>
  </si>
  <si>
    <t>360-012PU</t>
  </si>
  <si>
    <t>#240PU</t>
  </si>
  <si>
    <t>360-013PU</t>
  </si>
  <si>
    <t>#10PU</t>
  </si>
  <si>
    <t>360-014PU</t>
  </si>
  <si>
    <t>#7-2 PU</t>
  </si>
  <si>
    <t>360-015PU-DT</t>
  </si>
  <si>
    <t>Dual Tex.</t>
  </si>
  <si>
    <t>#7PU</t>
  </si>
  <si>
    <t>360-016PU</t>
  </si>
  <si>
    <t>#8PU</t>
  </si>
  <si>
    <t>360-017PU</t>
  </si>
  <si>
    <t>#4PU</t>
  </si>
  <si>
    <t>FLIN-STONES</t>
  </si>
  <si>
    <t>360-045PU</t>
  </si>
  <si>
    <t>360-047PU</t>
  </si>
  <si>
    <t>360-048PU</t>
  </si>
  <si>
    <t>M-L</t>
  </si>
  <si>
    <t>360-049PU</t>
  </si>
  <si>
    <t xml:space="preserve">bolt-on </t>
  </si>
  <si>
    <t>360-050PU</t>
  </si>
  <si>
    <t>XS</t>
  </si>
  <si>
    <t>foothold / crimp</t>
  </si>
  <si>
    <t>#63PU</t>
  </si>
  <si>
    <t>360-051PU</t>
  </si>
  <si>
    <t>crimp</t>
  </si>
  <si>
    <t>#44PU</t>
  </si>
  <si>
    <t>360-052PU</t>
  </si>
  <si>
    <t>#38PU</t>
  </si>
  <si>
    <t>360-053PU</t>
  </si>
  <si>
    <t>#65PU</t>
  </si>
  <si>
    <t>360-054PU</t>
  </si>
  <si>
    <t>positive/ edge</t>
  </si>
  <si>
    <t>#62PU</t>
  </si>
  <si>
    <t>360-055PU</t>
  </si>
  <si>
    <t>#61PU</t>
  </si>
  <si>
    <t>360-056PU</t>
  </si>
  <si>
    <t>360-057PU</t>
  </si>
  <si>
    <t>360-058PU</t>
  </si>
  <si>
    <t>#58PU</t>
  </si>
  <si>
    <t>360-059PU</t>
  </si>
  <si>
    <t>#59PU</t>
  </si>
  <si>
    <t>360-060PU</t>
  </si>
  <si>
    <t>#60PU</t>
  </si>
  <si>
    <t>TURTLES</t>
  </si>
  <si>
    <t>360-061PU</t>
  </si>
  <si>
    <t>#61-N PU</t>
  </si>
  <si>
    <t>360-062PU</t>
  </si>
  <si>
    <t>#62-N PU</t>
  </si>
  <si>
    <t>360-063PU</t>
  </si>
  <si>
    <t>#63-N PU</t>
  </si>
  <si>
    <t>360-064PU</t>
  </si>
  <si>
    <t>foothold</t>
  </si>
  <si>
    <t>#64-N PU</t>
  </si>
  <si>
    <t>360-065PU</t>
  </si>
  <si>
    <t>#65-N PU</t>
  </si>
  <si>
    <t>360-066PU</t>
  </si>
  <si>
    <t>#66-N PU</t>
  </si>
  <si>
    <t>360-067PU</t>
  </si>
  <si>
    <t>#67-N PU</t>
  </si>
  <si>
    <t>360-068PU</t>
  </si>
  <si>
    <t>#68-N PU</t>
  </si>
  <si>
    <t>360-069PU</t>
  </si>
  <si>
    <t>bolt-on</t>
  </si>
  <si>
    <t>#69-N PU</t>
  </si>
  <si>
    <t>360-070PU</t>
  </si>
  <si>
    <t>#70PU</t>
  </si>
  <si>
    <t>360-071PU</t>
  </si>
  <si>
    <t>#71PU</t>
  </si>
  <si>
    <t>360-072PU</t>
  </si>
  <si>
    <t>#72PU</t>
  </si>
  <si>
    <t>360-073PU</t>
  </si>
  <si>
    <t>#73PU</t>
  </si>
  <si>
    <t>360-074PU</t>
  </si>
  <si>
    <t>#74PU</t>
  </si>
  <si>
    <t>360-075PU</t>
  </si>
  <si>
    <t>#75PU</t>
  </si>
  <si>
    <t>360-076PU</t>
  </si>
  <si>
    <t>#76PU</t>
  </si>
  <si>
    <t>360-078PU</t>
  </si>
  <si>
    <t>#78PU</t>
  </si>
  <si>
    <t>360-079PU</t>
  </si>
  <si>
    <t>#79PU</t>
  </si>
  <si>
    <t>360-080PU</t>
  </si>
  <si>
    <t>#14PU</t>
  </si>
  <si>
    <t>360-092PU</t>
  </si>
  <si>
    <t>360-093PU</t>
  </si>
  <si>
    <t>L-XL</t>
  </si>
  <si>
    <t>edge/jug</t>
  </si>
  <si>
    <t>360-094PU</t>
  </si>
  <si>
    <t>360-095PU</t>
  </si>
  <si>
    <t>micros</t>
  </si>
  <si>
    <t>#94PU</t>
  </si>
  <si>
    <t>360-096PU</t>
  </si>
  <si>
    <t>#91PU</t>
  </si>
  <si>
    <t>360-097PU</t>
  </si>
  <si>
    <t xml:space="preserve">crimp </t>
  </si>
  <si>
    <t>#93PU</t>
  </si>
  <si>
    <t>360-098PU</t>
  </si>
  <si>
    <t>#90PU</t>
  </si>
  <si>
    <t>360-099PU</t>
  </si>
  <si>
    <t>#92PU</t>
  </si>
  <si>
    <t>360-100PU</t>
  </si>
  <si>
    <t>#22PU</t>
  </si>
  <si>
    <t>360-138PU</t>
  </si>
  <si>
    <t>360-140PU</t>
  </si>
  <si>
    <t>2XS</t>
  </si>
  <si>
    <t>360-298PU</t>
  </si>
  <si>
    <t>360-299PU</t>
  </si>
  <si>
    <t>360-300PU</t>
  </si>
  <si>
    <t>2XS-S</t>
  </si>
  <si>
    <t>#300PU</t>
  </si>
  <si>
    <t>360-301PU-DT</t>
  </si>
  <si>
    <t>360-302PU-DT</t>
  </si>
  <si>
    <t>360-304PU-DT</t>
  </si>
  <si>
    <t>jug/sloper</t>
  </si>
  <si>
    <t>360-305PU-DT</t>
  </si>
  <si>
    <t>jugs/sloper</t>
  </si>
  <si>
    <t>360-306PU-DT</t>
  </si>
  <si>
    <t>360-307PU-DT</t>
  </si>
  <si>
    <t>crimp / edge</t>
  </si>
  <si>
    <t>360-309PU</t>
  </si>
  <si>
    <t>360-313PU</t>
  </si>
  <si>
    <t>jug / crimp</t>
  </si>
  <si>
    <t>#313PU</t>
  </si>
  <si>
    <t>360-314PU</t>
  </si>
  <si>
    <t>#314PU</t>
  </si>
  <si>
    <t>360-315PU</t>
  </si>
  <si>
    <t>#315PU</t>
  </si>
  <si>
    <t>360-316PU</t>
  </si>
  <si>
    <t>#316PU</t>
  </si>
  <si>
    <t>360-317PU</t>
  </si>
  <si>
    <t>#317PU</t>
  </si>
  <si>
    <t>360-318PU</t>
  </si>
  <si>
    <t>#318PU</t>
  </si>
  <si>
    <t>360-319PU</t>
  </si>
  <si>
    <t>#319PU</t>
  </si>
  <si>
    <t>360-320PU</t>
  </si>
  <si>
    <t>#320PU</t>
  </si>
  <si>
    <t>360-340PU</t>
  </si>
  <si>
    <t>#250PU</t>
  </si>
  <si>
    <t>LEMON SCREW-ONS</t>
  </si>
  <si>
    <t>360-352PU</t>
  </si>
  <si>
    <t>#352PU</t>
  </si>
  <si>
    <t>360-353PU</t>
  </si>
  <si>
    <t>#353PU</t>
  </si>
  <si>
    <t>360-354PU</t>
  </si>
  <si>
    <t>edge/ sloper</t>
  </si>
  <si>
    <t>#354PU</t>
  </si>
  <si>
    <t>360-355PU</t>
  </si>
  <si>
    <t>#212PU</t>
  </si>
  <si>
    <t>360-356PU</t>
  </si>
  <si>
    <t>#211PU</t>
  </si>
  <si>
    <t>360-357PU</t>
  </si>
  <si>
    <t>#210PU</t>
  </si>
  <si>
    <t>360-358PU</t>
  </si>
  <si>
    <t>#209PU</t>
  </si>
  <si>
    <t>360-359PU</t>
  </si>
  <si>
    <t>#208PU</t>
  </si>
  <si>
    <t>360-360PU</t>
  </si>
  <si>
    <t>#207PU</t>
  </si>
  <si>
    <t>MICROS</t>
  </si>
  <si>
    <t>360-380PU</t>
  </si>
  <si>
    <t>#213PU</t>
  </si>
  <si>
    <t>360-390PU</t>
  </si>
  <si>
    <t>360-392PU</t>
  </si>
  <si>
    <t>360-394PU</t>
  </si>
  <si>
    <t>360-396PU</t>
  </si>
  <si>
    <t>360-398PU</t>
  </si>
  <si>
    <t>360-400PU</t>
  </si>
  <si>
    <t>360-411PU</t>
  </si>
  <si>
    <t>360-412PU</t>
  </si>
  <si>
    <t>360-413PU</t>
  </si>
  <si>
    <t>360-414PU</t>
  </si>
  <si>
    <t>360-415PU</t>
  </si>
  <si>
    <t>360-416PU</t>
  </si>
  <si>
    <t>360-417PU</t>
  </si>
  <si>
    <t>360-418PU</t>
  </si>
  <si>
    <t>360-419PU</t>
  </si>
  <si>
    <t>360-420PU</t>
  </si>
  <si>
    <t>360-473PU</t>
  </si>
  <si>
    <t>360-475PU</t>
  </si>
  <si>
    <t>360-479PU</t>
  </si>
  <si>
    <t>pocket / crimp</t>
  </si>
  <si>
    <t xml:space="preserve">  KIDS</t>
  </si>
  <si>
    <t>SMILEYS</t>
  </si>
  <si>
    <t>360-1010PU</t>
  </si>
  <si>
    <t>360-1011PU</t>
  </si>
  <si>
    <t>360-1012PU</t>
  </si>
  <si>
    <t>360-1013PU</t>
  </si>
  <si>
    <t>#273PU</t>
  </si>
  <si>
    <t>360-1014PU</t>
  </si>
  <si>
    <t>#274PU</t>
  </si>
  <si>
    <t>360-1015PU</t>
  </si>
  <si>
    <t>#275PU</t>
  </si>
  <si>
    <t>360-1016PU</t>
  </si>
  <si>
    <t>#276PU</t>
  </si>
  <si>
    <t>360-1017PU</t>
  </si>
  <si>
    <t>#277PU</t>
  </si>
  <si>
    <t>360-1018PU</t>
  </si>
  <si>
    <t>#278PU</t>
  </si>
  <si>
    <t>360-1019PU</t>
  </si>
  <si>
    <t>#279PU</t>
  </si>
  <si>
    <t>360-1020PU</t>
  </si>
  <si>
    <t>#280PU</t>
  </si>
  <si>
    <t>ALIENS</t>
  </si>
  <si>
    <t>360-1038PU</t>
  </si>
  <si>
    <t>#106PU</t>
  </si>
  <si>
    <t>360-1039PU</t>
  </si>
  <si>
    <t>#107PU</t>
  </si>
  <si>
    <t>360-1040PU</t>
  </si>
  <si>
    <t>#108PU</t>
  </si>
  <si>
    <t xml:space="preserve"> EUR</t>
  </si>
  <si>
    <t xml:space="preserve">Sum pcs. </t>
  </si>
  <si>
    <t>NAME</t>
  </si>
  <si>
    <t>MATERIAL</t>
  </si>
  <si>
    <t>DESCRIPTION</t>
  </si>
  <si>
    <t>QUANTITY</t>
  </si>
  <si>
    <t>additional notes</t>
  </si>
  <si>
    <t>vezana 18mm 120x80cm</t>
  </si>
  <si>
    <t xml:space="preserve">HOME WALL SETS </t>
  </si>
  <si>
    <t>START UP SET</t>
  </si>
  <si>
    <t>360-HWS-1</t>
  </si>
  <si>
    <t>PU</t>
  </si>
  <si>
    <t>XS-L</t>
  </si>
  <si>
    <t>jugs, crimps, edges from turtles, flinstones, juggy balls series</t>
  </si>
  <si>
    <t>/</t>
  </si>
  <si>
    <t xml:space="preserve">bolt-on/ screw-ons </t>
  </si>
  <si>
    <t xml:space="preserve">set comes in random colours </t>
  </si>
  <si>
    <t>BEGINNER SET</t>
  </si>
  <si>
    <t>360-HWS-2</t>
  </si>
  <si>
    <t>jugs, footholds from turtles series</t>
  </si>
  <si>
    <t>INTERMEDIATE SET</t>
  </si>
  <si>
    <t>360-HWS-3</t>
  </si>
  <si>
    <t>jugs, crimps, slopers, footholds from turtles series</t>
  </si>
  <si>
    <t>ADVANCED SET</t>
  </si>
  <si>
    <t>360-HWS-4</t>
  </si>
  <si>
    <t>2 jugs, small crimps from juggy balls series</t>
  </si>
  <si>
    <t>PLYWOOD PANELS</t>
  </si>
  <si>
    <t>PLYWOOD 1</t>
  </si>
  <si>
    <t>360-PWOOD-1</t>
  </si>
  <si>
    <t>birch wood</t>
  </si>
  <si>
    <t>120x80x1,8 cm</t>
  </si>
  <si>
    <t>18mm plywood panel with t-nuts</t>
  </si>
  <si>
    <t>PLYWOOD 3</t>
  </si>
  <si>
    <t>360-PWOOD-3</t>
  </si>
  <si>
    <t>3x 
120x80x1,8 cm</t>
  </si>
  <si>
    <t>PLYWOOD T-NUT</t>
  </si>
  <si>
    <t>360-PWOOD-T-NUT</t>
  </si>
  <si>
    <t>metal</t>
  </si>
  <si>
    <t>3x3x1,5 cm</t>
  </si>
  <si>
    <t>1 piece t-nut 
for plywood</t>
  </si>
  <si>
    <t>KIDS HOME WALL</t>
  </si>
  <si>
    <t>SUM pcs.</t>
  </si>
  <si>
    <t>360 HANGBOARDS</t>
  </si>
  <si>
    <t>colour of board</t>
  </si>
  <si>
    <t>NATURAL  wooden look</t>
  </si>
  <si>
    <t>BLACK</t>
  </si>
  <si>
    <t>TURQOISE</t>
  </si>
  <si>
    <t>LIGHT GRAY</t>
  </si>
  <si>
    <t>colour of PU holds</t>
  </si>
  <si>
    <t xml:space="preserve">BLACK </t>
  </si>
  <si>
    <t>GREEN</t>
  </si>
  <si>
    <t xml:space="preserve">YELLOW  </t>
  </si>
  <si>
    <t xml:space="preserve">BLUE      </t>
  </si>
  <si>
    <t>kosov</t>
  </si>
  <si>
    <t>plošča 15mm</t>
  </si>
  <si>
    <t>masa PU</t>
  </si>
  <si>
    <t>matice/unitke</t>
  </si>
  <si>
    <t>vijaki M10 ugrez.glava</t>
  </si>
  <si>
    <t xml:space="preserve">prit. vijaki </t>
  </si>
  <si>
    <t>imbus ključ</t>
  </si>
  <si>
    <t>INCLUDED</t>
  </si>
  <si>
    <t xml:space="preserve">8 kosov/ploščo </t>
  </si>
  <si>
    <t>1,3kg/kos</t>
  </si>
  <si>
    <t>1/kos</t>
  </si>
  <si>
    <t>40g/kos</t>
  </si>
  <si>
    <t>9/kos</t>
  </si>
  <si>
    <t>6/kos</t>
  </si>
  <si>
    <t>360 RAINBOW HANGBOARD</t>
  </si>
  <si>
    <t>360-H-R</t>
  </si>
  <si>
    <t>64x18x9 cm</t>
  </si>
  <si>
    <t>wood and PU</t>
  </si>
  <si>
    <t>L wrench key, screws for mounting, 
bolts for holds</t>
  </si>
  <si>
    <t>IF YOU ORDER 15 HANGBOARDS, YOU GET 1 FOR FREE!</t>
  </si>
  <si>
    <t>colour</t>
  </si>
  <si>
    <t>CHALK
BOARD</t>
  </si>
  <si>
    <t>plošča 21mm</t>
  </si>
  <si>
    <t>barva za table</t>
  </si>
  <si>
    <t>vijaki za unitke</t>
  </si>
  <si>
    <t>kreda</t>
  </si>
  <si>
    <t>nalepka 360</t>
  </si>
  <si>
    <t>9 kosov/ploščo</t>
  </si>
  <si>
    <t>100g/kos</t>
  </si>
  <si>
    <t>22/kos</t>
  </si>
  <si>
    <t>3/unitko</t>
  </si>
  <si>
    <t>2/kos</t>
  </si>
  <si>
    <t>360 SCHOOL BOARD</t>
  </si>
  <si>
    <t>360-H-SC</t>
  </si>
  <si>
    <t>80x35x2,1 cm</t>
  </si>
  <si>
    <t>wood</t>
  </si>
  <si>
    <t>screws for mounting</t>
  </si>
  <si>
    <t>PURPPLE</t>
  </si>
  <si>
    <t>BLUE</t>
  </si>
  <si>
    <t>lesena palica</t>
  </si>
  <si>
    <t>4/ ploščo</t>
  </si>
  <si>
    <t xml:space="preserve">14 / ploščo </t>
  </si>
  <si>
    <t>1m/kos</t>
  </si>
  <si>
    <t>0,5kg /set</t>
  </si>
  <si>
    <t>50g/kos</t>
  </si>
  <si>
    <t>5/kos</t>
  </si>
  <si>
    <t>360 SHIFT BAR</t>
  </si>
  <si>
    <t>360-SH</t>
  </si>
  <si>
    <t>80x35x22 cm</t>
  </si>
  <si>
    <t>screws for mounting, metal ring</t>
  </si>
  <si>
    <t>PRODUCT</t>
  </si>
  <si>
    <t>SPECIFY YOUR COLOR CHOICE</t>
  </si>
  <si>
    <t>CLOTHES</t>
  </si>
  <si>
    <t>360HOLDS 
LIMITED EDITION 
T-SHIRT</t>
  </si>
  <si>
    <t>360-A-TSHIRT-1</t>
  </si>
  <si>
    <t>100% organic
 cotton (mousse grey)</t>
  </si>
  <si>
    <t>ROUTE SETTERS' TOOLBAGS</t>
  </si>
  <si>
    <t>black inside</t>
  </si>
  <si>
    <t>blue inside</t>
  </si>
  <si>
    <t>green inside</t>
  </si>
  <si>
    <t>pink inside</t>
  </si>
  <si>
    <t>DENIM toolbag with magnet</t>
  </si>
  <si>
    <t>360-AB-02</t>
  </si>
  <si>
    <t>denim, PVC</t>
  </si>
  <si>
    <t xml:space="preserve">not available </t>
  </si>
  <si>
    <t>DENIM + 
MINI DENIM
 toolbag with magnet</t>
  </si>
  <si>
    <t>360-AB-04</t>
  </si>
  <si>
    <t>MINI DENIM 
tool bag</t>
  </si>
  <si>
    <t>360-AB-03</t>
  </si>
  <si>
    <t xml:space="preserve">LEATHER toolbag with magnet </t>
  </si>
  <si>
    <t>360-AB-05</t>
  </si>
  <si>
    <t>PU leather</t>
  </si>
  <si>
    <t xml:space="preserve">LEATHER + 
MINI LEATHER 
toolbag with magnet </t>
  </si>
  <si>
    <t>360-AB-07</t>
  </si>
  <si>
    <t>PU leather,
denim</t>
  </si>
  <si>
    <t>MINI LEATHER 
tool bag</t>
  </si>
  <si>
    <t>360-AB-06</t>
  </si>
  <si>
    <t>PU leather, 
denim</t>
  </si>
  <si>
    <t>CHALK BAGS</t>
  </si>
  <si>
    <t>no</t>
  </si>
  <si>
    <t>Women sportclimbing chalk bag</t>
  </si>
  <si>
    <t>360-AB-09</t>
  </si>
  <si>
    <t>cordura, canvas</t>
  </si>
  <si>
    <t>Men sportclimbing chalk bag</t>
  </si>
  <si>
    <t>360-AB-08</t>
  </si>
  <si>
    <t>Bouldering 
chalk bag</t>
  </si>
  <si>
    <t>360-AB-01</t>
  </si>
  <si>
    <t>360 SPECIAL EDITION</t>
  </si>
  <si>
    <t>SKUPAJ kosov</t>
  </si>
  <si>
    <t>TEŽA kg</t>
  </si>
  <si>
    <t>stranka</t>
  </si>
  <si>
    <t>št. naročila:</t>
  </si>
  <si>
    <t>360 ID</t>
  </si>
  <si>
    <t>BLACK &amp; WHITE</t>
  </si>
  <si>
    <t>sum set</t>
  </si>
  <si>
    <t>sum kos</t>
  </si>
  <si>
    <t>sum kos norma</t>
  </si>
  <si>
    <t>product</t>
  </si>
  <si>
    <t>BLACK&amp;WHITE</t>
  </si>
  <si>
    <t>Palette No.:</t>
  </si>
  <si>
    <t>Date:</t>
  </si>
  <si>
    <t>Dimensions:</t>
  </si>
  <si>
    <t>Name:</t>
  </si>
  <si>
    <t>Signature:</t>
  </si>
  <si>
    <t>360 GRP VOLUMES</t>
  </si>
  <si>
    <t>FLUORO 
RED</t>
  </si>
  <si>
    <t>B</t>
  </si>
  <si>
    <t>WI</t>
  </si>
  <si>
    <t>B, DT</t>
  </si>
  <si>
    <t>BLACK MATT SHINE</t>
  </si>
  <si>
    <t>MATT DT</t>
  </si>
  <si>
    <t>MDT</t>
  </si>
  <si>
    <t>PAKIRANJE</t>
  </si>
  <si>
    <t>št.naročila</t>
  </si>
  <si>
    <t>spakirano</t>
  </si>
  <si>
    <t>360 PU</t>
  </si>
  <si>
    <t>LYNX volumes</t>
  </si>
  <si>
    <t>ARTLINE GRP</t>
  </si>
  <si>
    <t>360 GRP</t>
  </si>
  <si>
    <t>LYNX GRP</t>
  </si>
  <si>
    <t>ARTLINE PU</t>
  </si>
  <si>
    <t>LYNX PU</t>
  </si>
  <si>
    <t>BLUE PILL GRP</t>
  </si>
  <si>
    <t>READY GRP</t>
  </si>
  <si>
    <t>SO ILL volumes</t>
  </si>
  <si>
    <t>READY  PU</t>
  </si>
  <si>
    <t>SO ILL accessories</t>
  </si>
  <si>
    <t>ROCK CITY volumes</t>
  </si>
  <si>
    <t>TENTOMEN GRP</t>
  </si>
  <si>
    <t>TTC (les+PU)</t>
  </si>
  <si>
    <t>ROCK CITY GRP</t>
  </si>
  <si>
    <t>TENTOMEN PU</t>
  </si>
  <si>
    <t>ESPACE GRP</t>
  </si>
  <si>
    <t>ROCK CITY PU</t>
  </si>
  <si>
    <t>VEZI GRP</t>
  </si>
  <si>
    <t>INDOOR VOLUMES</t>
  </si>
  <si>
    <t>DELTA GRP</t>
  </si>
  <si>
    <t>VEZI PU</t>
  </si>
  <si>
    <t>SNAP GRP</t>
  </si>
  <si>
    <t>DELTA volumes</t>
  </si>
  <si>
    <t>NEO GRP</t>
  </si>
  <si>
    <t>CHEETA GRP</t>
  </si>
  <si>
    <t>SIMPL volumes</t>
  </si>
  <si>
    <t>NEO PU</t>
  </si>
  <si>
    <t>ODGOVOREN ZA PAKIRANJE IN ODPREMO:</t>
  </si>
  <si>
    <t>ime in priimek</t>
  </si>
  <si>
    <t>PALETA Z ŽIGOM</t>
  </si>
  <si>
    <t>DA</t>
  </si>
  <si>
    <t>podpis</t>
  </si>
  <si>
    <t>NE</t>
  </si>
  <si>
    <t>datum SPAKIRANO</t>
  </si>
  <si>
    <t>HANGBOARDS</t>
  </si>
  <si>
    <t>natural wooden look</t>
  </si>
  <si>
    <t>turqoise</t>
  </si>
  <si>
    <t>light gray</t>
  </si>
  <si>
    <t>IZDELEK</t>
  </si>
  <si>
    <t>colour of holds</t>
  </si>
  <si>
    <t xml:space="preserve">chalk  </t>
  </si>
  <si>
    <t>360-H-SH</t>
  </si>
  <si>
    <t>360 HOME WALL</t>
  </si>
  <si>
    <t xml:space="preserve">sum kg: </t>
  </si>
  <si>
    <t>ANY COLOUR</t>
  </si>
  <si>
    <t>SUM set</t>
  </si>
  <si>
    <t>kos/set</t>
  </si>
  <si>
    <t>PINK</t>
  </si>
  <si>
    <t>BROWN</t>
  </si>
  <si>
    <t>BLACK MATT DT</t>
  </si>
  <si>
    <t>grey</t>
  </si>
  <si>
    <t>deep rose</t>
  </si>
  <si>
    <t>fluoro
pink</t>
  </si>
  <si>
    <t>fluoro
red</t>
  </si>
  <si>
    <t>'360 GRP '!</t>
  </si>
  <si>
    <t>M3</t>
  </si>
  <si>
    <t>GRP ORDER LIST</t>
  </si>
  <si>
    <t>GRP SUMMARY</t>
  </si>
  <si>
    <t>DIFF GRP</t>
  </si>
  <si>
    <t>'360 PU '!</t>
  </si>
  <si>
    <t>K3</t>
  </si>
  <si>
    <t>PU  ORDER LIST</t>
  </si>
  <si>
    <t>PU SUMMARY</t>
  </si>
  <si>
    <t>DIFF PU</t>
  </si>
  <si>
    <t>'360 SPECIAL EDITION'!</t>
  </si>
  <si>
    <t>N3</t>
  </si>
  <si>
    <t>D:AB</t>
  </si>
  <si>
    <t>D10:AB10</t>
  </si>
  <si>
    <t>D:T</t>
  </si>
  <si>
    <t>D11:T11</t>
  </si>
  <si>
    <t>D:O</t>
  </si>
  <si>
    <t>D11:O11</t>
  </si>
  <si>
    <t>Barva</t>
  </si>
  <si>
    <t>PU/non PU</t>
  </si>
  <si>
    <t>ŠIFRA BREZ BARVE</t>
  </si>
  <si>
    <t>SIFRA Z BARVO</t>
  </si>
  <si>
    <t>ŠTEVILO NAROČENIH</t>
  </si>
  <si>
    <t>360-001-01</t>
  </si>
  <si>
    <t>360-001-02</t>
  </si>
  <si>
    <t>360-001-03</t>
  </si>
  <si>
    <t>360-001-04</t>
  </si>
  <si>
    <t>360-001-05</t>
  </si>
  <si>
    <t>360-001-06</t>
  </si>
  <si>
    <t>360-001-07</t>
  </si>
  <si>
    <t>360-001-08</t>
  </si>
  <si>
    <t>360-001-09</t>
  </si>
  <si>
    <t>360-001-10</t>
  </si>
  <si>
    <t>360-001-11</t>
  </si>
  <si>
    <t>360-001-12</t>
  </si>
  <si>
    <t>360-001-13</t>
  </si>
  <si>
    <t>360-001-100</t>
  </si>
  <si>
    <t>360-009-01</t>
  </si>
  <si>
    <t>360-009-02</t>
  </si>
  <si>
    <t>360-009-03</t>
  </si>
  <si>
    <t>360-009-04</t>
  </si>
  <si>
    <t>360-009-05</t>
  </si>
  <si>
    <t>360-009-06</t>
  </si>
  <si>
    <t>360-009-07</t>
  </si>
  <si>
    <t>360-009-08</t>
  </si>
  <si>
    <t>360-009-09</t>
  </si>
  <si>
    <t>360-009-10</t>
  </si>
  <si>
    <t>360-009-11</t>
  </si>
  <si>
    <t>360-009-12</t>
  </si>
  <si>
    <t>360-009-13</t>
  </si>
  <si>
    <t>360-009-100</t>
  </si>
  <si>
    <t>360-010-01</t>
  </si>
  <si>
    <t>360-010-02</t>
  </si>
  <si>
    <t>360-010-03</t>
  </si>
  <si>
    <t>360-010-04</t>
  </si>
  <si>
    <t>360-010-05</t>
  </si>
  <si>
    <t>360-010-06</t>
  </si>
  <si>
    <t>360-010-07</t>
  </si>
  <si>
    <t>360-010-08</t>
  </si>
  <si>
    <t>360-010-09</t>
  </si>
  <si>
    <t>360-010-10</t>
  </si>
  <si>
    <t>360-010-11</t>
  </si>
  <si>
    <t>360-010-12</t>
  </si>
  <si>
    <t>360-010-13</t>
  </si>
  <si>
    <t>360-010-100</t>
  </si>
  <si>
    <t>360-011-B-01</t>
  </si>
  <si>
    <t>360-011-B-02</t>
  </si>
  <si>
    <t>360-011-B-03</t>
  </si>
  <si>
    <t>360-011-B-04</t>
  </si>
  <si>
    <t>360-011-B-05</t>
  </si>
  <si>
    <t>360-011-B-06</t>
  </si>
  <si>
    <t>360-011-B-07</t>
  </si>
  <si>
    <t>360-011-B-08</t>
  </si>
  <si>
    <t>360-011-B-09</t>
  </si>
  <si>
    <t>360-011-B-10</t>
  </si>
  <si>
    <t>360-011-B-11</t>
  </si>
  <si>
    <t>360-011-B-12</t>
  </si>
  <si>
    <t>360-011-B-13</t>
  </si>
  <si>
    <t>360-011-B-100</t>
  </si>
  <si>
    <t>360-014-01</t>
  </si>
  <si>
    <t>360-014-02</t>
  </si>
  <si>
    <t>360-014-03</t>
  </si>
  <si>
    <t>360-014-04</t>
  </si>
  <si>
    <t>360-014-05</t>
  </si>
  <si>
    <t>360-014-06</t>
  </si>
  <si>
    <t>360-014-07</t>
  </si>
  <si>
    <t>360-014-08</t>
  </si>
  <si>
    <t>360-014-09</t>
  </si>
  <si>
    <t>360-014-10</t>
  </si>
  <si>
    <t>360-014-11</t>
  </si>
  <si>
    <t>360-014-12</t>
  </si>
  <si>
    <t>360-014-13</t>
  </si>
  <si>
    <t>360-014-100</t>
  </si>
  <si>
    <t>360-014-DT-01</t>
  </si>
  <si>
    <t>360-014-DT-02</t>
  </si>
  <si>
    <t>360-014-DT-03</t>
  </si>
  <si>
    <t>360-014-DT-04</t>
  </si>
  <si>
    <t>360-014-DT-05</t>
  </si>
  <si>
    <t>360-014-DT-06</t>
  </si>
  <si>
    <t>360-014-DT-07</t>
  </si>
  <si>
    <t>360-014-DT-08</t>
  </si>
  <si>
    <t>360-014-DT-09</t>
  </si>
  <si>
    <t>360-014-DT-10</t>
  </si>
  <si>
    <t>360-014-DT-11</t>
  </si>
  <si>
    <t>360-014-DT-12</t>
  </si>
  <si>
    <t>360-014-DT-13</t>
  </si>
  <si>
    <t>360-014-DT-100</t>
  </si>
  <si>
    <t>360-016-DT-01</t>
  </si>
  <si>
    <t>360-016-DT-02</t>
  </si>
  <si>
    <t>360-016-DT-03</t>
  </si>
  <si>
    <t>360-016-DT-04</t>
  </si>
  <si>
    <t>360-016-DT-05</t>
  </si>
  <si>
    <t>360-016-DT-06</t>
  </si>
  <si>
    <t>360-016-DT-07</t>
  </si>
  <si>
    <t>360-016-DT-08</t>
  </si>
  <si>
    <t>360-016-DT-09</t>
  </si>
  <si>
    <t>360-016-DT-10</t>
  </si>
  <si>
    <t>360-016-DT-11</t>
  </si>
  <si>
    <t>360-016-DT-12</t>
  </si>
  <si>
    <t>360-016-DT-13</t>
  </si>
  <si>
    <t>360-016-DT-100</t>
  </si>
  <si>
    <t>360-017-01</t>
  </si>
  <si>
    <t>360-017-02</t>
  </si>
  <si>
    <t>360-017-03</t>
  </si>
  <si>
    <t>360-017-04</t>
  </si>
  <si>
    <t>360-017-05</t>
  </si>
  <si>
    <t>360-017-06</t>
  </si>
  <si>
    <t>360-017-07</t>
  </si>
  <si>
    <t>360-017-08</t>
  </si>
  <si>
    <t>360-017-09</t>
  </si>
  <si>
    <t>360-017-10</t>
  </si>
  <si>
    <t>360-017-11</t>
  </si>
  <si>
    <t>360-017-12</t>
  </si>
  <si>
    <t>360-017-13</t>
  </si>
  <si>
    <t>360-017-100</t>
  </si>
  <si>
    <t>360-018-B-01</t>
  </si>
  <si>
    <t>360-018-B-02</t>
  </si>
  <si>
    <t>360-018-B-03</t>
  </si>
  <si>
    <t>360-018-B-04</t>
  </si>
  <si>
    <t>360-018-B-05</t>
  </si>
  <si>
    <t>360-018-B-06</t>
  </si>
  <si>
    <t>360-018-B-07</t>
  </si>
  <si>
    <t>360-018-B-08</t>
  </si>
  <si>
    <t>360-018-B-09</t>
  </si>
  <si>
    <t>360-018-B-10</t>
  </si>
  <si>
    <t>360-018-B-11</t>
  </si>
  <si>
    <t>360-018-B-12</t>
  </si>
  <si>
    <t>360-018-B-13</t>
  </si>
  <si>
    <t>360-018-B-100</t>
  </si>
  <si>
    <t>360-021-01</t>
  </si>
  <si>
    <t>360-021-02</t>
  </si>
  <si>
    <t>360-021-03</t>
  </si>
  <si>
    <t>360-021-04</t>
  </si>
  <si>
    <t>360-021-05</t>
  </si>
  <si>
    <t>360-021-06</t>
  </si>
  <si>
    <t>360-021-07</t>
  </si>
  <si>
    <t>360-021-08</t>
  </si>
  <si>
    <t>360-021-09</t>
  </si>
  <si>
    <t>360-021-10</t>
  </si>
  <si>
    <t>360-021-11</t>
  </si>
  <si>
    <t>360-021-12</t>
  </si>
  <si>
    <t>360-021-13</t>
  </si>
  <si>
    <t>360-021-100</t>
  </si>
  <si>
    <t>360-022-01</t>
  </si>
  <si>
    <t>360-022-02</t>
  </si>
  <si>
    <t>360-022-03</t>
  </si>
  <si>
    <t>360-022-04</t>
  </si>
  <si>
    <t>360-022-05</t>
  </si>
  <si>
    <t>360-022-06</t>
  </si>
  <si>
    <t>360-022-07</t>
  </si>
  <si>
    <t>360-022-08</t>
  </si>
  <si>
    <t>360-022-09</t>
  </si>
  <si>
    <t>360-022-10</t>
  </si>
  <si>
    <t>360-022-11</t>
  </si>
  <si>
    <t>360-022-12</t>
  </si>
  <si>
    <t>360-022-13</t>
  </si>
  <si>
    <t>360-022-100</t>
  </si>
  <si>
    <t>360-023-01</t>
  </si>
  <si>
    <t>360-023-02</t>
  </si>
  <si>
    <t>360-023-03</t>
  </si>
  <si>
    <t>360-023-04</t>
  </si>
  <si>
    <t>360-023-05</t>
  </si>
  <si>
    <t>360-023-06</t>
  </si>
  <si>
    <t>360-023-07</t>
  </si>
  <si>
    <t>360-023-08</t>
  </si>
  <si>
    <t>360-023-09</t>
  </si>
  <si>
    <t>360-023-10</t>
  </si>
  <si>
    <t>360-023-11</t>
  </si>
  <si>
    <t>360-023-12</t>
  </si>
  <si>
    <t>360-023-13</t>
  </si>
  <si>
    <t>360-023-100</t>
  </si>
  <si>
    <t>360-025-01</t>
  </si>
  <si>
    <t>360-025-02</t>
  </si>
  <si>
    <t>360-025-03</t>
  </si>
  <si>
    <t>360-025-04</t>
  </si>
  <si>
    <t>360-025-05</t>
  </si>
  <si>
    <t>360-025-06</t>
  </si>
  <si>
    <t>360-025-07</t>
  </si>
  <si>
    <t>360-025-08</t>
  </si>
  <si>
    <t>360-025-09</t>
  </si>
  <si>
    <t>360-025-10</t>
  </si>
  <si>
    <t>360-025-11</t>
  </si>
  <si>
    <t>360-025-12</t>
  </si>
  <si>
    <t>360-025-13</t>
  </si>
  <si>
    <t>360-025-100</t>
  </si>
  <si>
    <t>360-027-01</t>
  </si>
  <si>
    <t>360-027-02</t>
  </si>
  <si>
    <t>360-027-03</t>
  </si>
  <si>
    <t>360-027-04</t>
  </si>
  <si>
    <t>360-027-05</t>
  </si>
  <si>
    <t>360-027-06</t>
  </si>
  <si>
    <t>360-027-07</t>
  </si>
  <si>
    <t>360-027-08</t>
  </si>
  <si>
    <t>360-027-09</t>
  </si>
  <si>
    <t>360-027-10</t>
  </si>
  <si>
    <t>360-027-11</t>
  </si>
  <si>
    <t>360-027-12</t>
  </si>
  <si>
    <t>360-027-13</t>
  </si>
  <si>
    <t>360-027-100</t>
  </si>
  <si>
    <t>360-028-01</t>
  </si>
  <si>
    <t>360-028-02</t>
  </si>
  <si>
    <t>360-028-03</t>
  </si>
  <si>
    <t>360-028-04</t>
  </si>
  <si>
    <t>360-028-05</t>
  </si>
  <si>
    <t>360-028-06</t>
  </si>
  <si>
    <t>360-028-07</t>
  </si>
  <si>
    <t>360-028-08</t>
  </si>
  <si>
    <t>360-028-09</t>
  </si>
  <si>
    <t>360-028-10</t>
  </si>
  <si>
    <t>360-028-11</t>
  </si>
  <si>
    <t>360-028-12</t>
  </si>
  <si>
    <t>360-028-13</t>
  </si>
  <si>
    <t>360-028-100</t>
  </si>
  <si>
    <t>360-029-01</t>
  </si>
  <si>
    <t>360-029-02</t>
  </si>
  <si>
    <t>360-029-03</t>
  </si>
  <si>
    <t>360-029-04</t>
  </si>
  <si>
    <t>360-029-05</t>
  </si>
  <si>
    <t>360-029-06</t>
  </si>
  <si>
    <t>360-029-07</t>
  </si>
  <si>
    <t>360-029-08</t>
  </si>
  <si>
    <t>360-029-09</t>
  </si>
  <si>
    <t>360-029-10</t>
  </si>
  <si>
    <t>360-029-11</t>
  </si>
  <si>
    <t>360-029-12</t>
  </si>
  <si>
    <t>360-029-13</t>
  </si>
  <si>
    <t>360-029-100</t>
  </si>
  <si>
    <t>360-030-01</t>
  </si>
  <si>
    <t>360-030-02</t>
  </si>
  <si>
    <t>360-030-03</t>
  </si>
  <si>
    <t>360-030-04</t>
  </si>
  <si>
    <t>360-030-05</t>
  </si>
  <si>
    <t>360-030-06</t>
  </si>
  <si>
    <t>360-030-07</t>
  </si>
  <si>
    <t>360-030-08</t>
  </si>
  <si>
    <t>360-030-09</t>
  </si>
  <si>
    <t>360-030-10</t>
  </si>
  <si>
    <t>360-030-11</t>
  </si>
  <si>
    <t>360-030-12</t>
  </si>
  <si>
    <t>360-030-13</t>
  </si>
  <si>
    <t>360-030-100</t>
  </si>
  <si>
    <t>360-031-01</t>
  </si>
  <si>
    <t>360-031-02</t>
  </si>
  <si>
    <t>360-031-03</t>
  </si>
  <si>
    <t>360-031-04</t>
  </si>
  <si>
    <t>360-031-05</t>
  </si>
  <si>
    <t>360-031-06</t>
  </si>
  <si>
    <t>360-031-07</t>
  </si>
  <si>
    <t>360-031-08</t>
  </si>
  <si>
    <t>360-031-09</t>
  </si>
  <si>
    <t>360-031-10</t>
  </si>
  <si>
    <t>360-031-11</t>
  </si>
  <si>
    <t>360-031-12</t>
  </si>
  <si>
    <t>360-031-13</t>
  </si>
  <si>
    <t>360-031-100</t>
  </si>
  <si>
    <t>360-034-01</t>
  </si>
  <si>
    <t>360-034-02</t>
  </si>
  <si>
    <t>360-034-03</t>
  </si>
  <si>
    <t>360-034-04</t>
  </si>
  <si>
    <t>360-034-05</t>
  </si>
  <si>
    <t>360-034-06</t>
  </si>
  <si>
    <t>360-034-07</t>
  </si>
  <si>
    <t>360-034-08</t>
  </si>
  <si>
    <t>360-034-09</t>
  </si>
  <si>
    <t>360-034-10</t>
  </si>
  <si>
    <t>360-034-11</t>
  </si>
  <si>
    <t>360-034-12</t>
  </si>
  <si>
    <t>360-034-13</t>
  </si>
  <si>
    <t>360-034-100</t>
  </si>
  <si>
    <t>360-035-01</t>
  </si>
  <si>
    <t>360-035-02</t>
  </si>
  <si>
    <t>360-035-03</t>
  </si>
  <si>
    <t>360-035-04</t>
  </si>
  <si>
    <t>360-035-05</t>
  </si>
  <si>
    <t>360-035-06</t>
  </si>
  <si>
    <t>360-035-07</t>
  </si>
  <si>
    <t>360-035-08</t>
  </si>
  <si>
    <t>360-035-09</t>
  </si>
  <si>
    <t>360-035-10</t>
  </si>
  <si>
    <t>360-035-11</t>
  </si>
  <si>
    <t>360-035-12</t>
  </si>
  <si>
    <t>360-035-13</t>
  </si>
  <si>
    <t>360-035-100</t>
  </si>
  <si>
    <t>360-036-01</t>
  </si>
  <si>
    <t>360-036-02</t>
  </si>
  <si>
    <t>360-036-03</t>
  </si>
  <si>
    <t>360-036-04</t>
  </si>
  <si>
    <t>360-036-05</t>
  </si>
  <si>
    <t>360-036-06</t>
  </si>
  <si>
    <t>360-036-07</t>
  </si>
  <si>
    <t>360-036-08</t>
  </si>
  <si>
    <t>360-036-09</t>
  </si>
  <si>
    <t>360-036-10</t>
  </si>
  <si>
    <t>360-036-11</t>
  </si>
  <si>
    <t>360-036-12</t>
  </si>
  <si>
    <t>360-036-13</t>
  </si>
  <si>
    <t>360-036-100</t>
  </si>
  <si>
    <t>360-092-01</t>
  </si>
  <si>
    <t>360-092-02</t>
  </si>
  <si>
    <t>360-092-03</t>
  </si>
  <si>
    <t>360-092-04</t>
  </si>
  <si>
    <t>360-092-05</t>
  </si>
  <si>
    <t>360-092-06</t>
  </si>
  <si>
    <t>360-092-07</t>
  </si>
  <si>
    <t>360-092-08</t>
  </si>
  <si>
    <t>360-092-09</t>
  </si>
  <si>
    <t>360-092-10</t>
  </si>
  <si>
    <t>360-092-11</t>
  </si>
  <si>
    <t>360-092-12</t>
  </si>
  <si>
    <t>360-092-13</t>
  </si>
  <si>
    <t>360-092-100</t>
  </si>
  <si>
    <t>360-094-01</t>
  </si>
  <si>
    <t>360-094-02</t>
  </si>
  <si>
    <t>360-094-03</t>
  </si>
  <si>
    <t>360-094-04</t>
  </si>
  <si>
    <t>360-094-05</t>
  </si>
  <si>
    <t>360-094-06</t>
  </si>
  <si>
    <t>360-094-07</t>
  </si>
  <si>
    <t>360-094-08</t>
  </si>
  <si>
    <t>360-094-09</t>
  </si>
  <si>
    <t>360-094-10</t>
  </si>
  <si>
    <t>360-094-11</t>
  </si>
  <si>
    <t>360-094-12</t>
  </si>
  <si>
    <t>360-094-13</t>
  </si>
  <si>
    <t>360-094-100</t>
  </si>
  <si>
    <t>360-096-01</t>
  </si>
  <si>
    <t>360-096-02</t>
  </si>
  <si>
    <t>360-096-03</t>
  </si>
  <si>
    <t>360-096-04</t>
  </si>
  <si>
    <t>360-096-05</t>
  </si>
  <si>
    <t>360-096-06</t>
  </si>
  <si>
    <t>360-096-07</t>
  </si>
  <si>
    <t>360-096-08</t>
  </si>
  <si>
    <t>360-096-09</t>
  </si>
  <si>
    <t>360-096-10</t>
  </si>
  <si>
    <t>360-096-11</t>
  </si>
  <si>
    <t>360-096-12</t>
  </si>
  <si>
    <t>360-096-13</t>
  </si>
  <si>
    <t>360-096-100</t>
  </si>
  <si>
    <t>360-098-01</t>
  </si>
  <si>
    <t>360-098-02</t>
  </si>
  <si>
    <t>360-098-03</t>
  </si>
  <si>
    <t>360-098-04</t>
  </si>
  <si>
    <t>360-098-05</t>
  </si>
  <si>
    <t>360-098-06</t>
  </si>
  <si>
    <t>360-098-07</t>
  </si>
  <si>
    <t>360-098-08</t>
  </si>
  <si>
    <t>360-098-09</t>
  </si>
  <si>
    <t>360-098-10</t>
  </si>
  <si>
    <t>360-098-11</t>
  </si>
  <si>
    <t>360-098-12</t>
  </si>
  <si>
    <t>360-098-13</t>
  </si>
  <si>
    <t>360-098-100</t>
  </si>
  <si>
    <t>360-100-01</t>
  </si>
  <si>
    <t>360-100-02</t>
  </si>
  <si>
    <t>360-100-03</t>
  </si>
  <si>
    <t>360-100-04</t>
  </si>
  <si>
    <t>360-100-05</t>
  </si>
  <si>
    <t>360-100-06</t>
  </si>
  <si>
    <t>360-100-07</t>
  </si>
  <si>
    <t>360-100-08</t>
  </si>
  <si>
    <t>360-100-09</t>
  </si>
  <si>
    <t>360-100-10</t>
  </si>
  <si>
    <t>360-100-11</t>
  </si>
  <si>
    <t>360-100-12</t>
  </si>
  <si>
    <t>360-100-13</t>
  </si>
  <si>
    <t>360-100-100</t>
  </si>
  <si>
    <t>360-1060</t>
  </si>
  <si>
    <t>360-1060-01</t>
  </si>
  <si>
    <t>360-1060-02</t>
  </si>
  <si>
    <t>360-1060-03</t>
  </si>
  <si>
    <t>360-1060-04</t>
  </si>
  <si>
    <t>360-1060-05</t>
  </si>
  <si>
    <t>360-1060-06</t>
  </si>
  <si>
    <t>360-1060-07</t>
  </si>
  <si>
    <t>360-1060-08</t>
  </si>
  <si>
    <t>360-1060-09</t>
  </si>
  <si>
    <t>360-1060-10</t>
  </si>
  <si>
    <t>360-1060-11</t>
  </si>
  <si>
    <t>360-1060-12</t>
  </si>
  <si>
    <t>360-1060-13</t>
  </si>
  <si>
    <t>360-1060-100</t>
  </si>
  <si>
    <t>360-121-01</t>
  </si>
  <si>
    <t>360-121-02</t>
  </si>
  <si>
    <t>360-121-03</t>
  </si>
  <si>
    <t>360-121-04</t>
  </si>
  <si>
    <t>360-121-05</t>
  </si>
  <si>
    <t>360-121-06</t>
  </si>
  <si>
    <t>360-121-07</t>
  </si>
  <si>
    <t>360-121-08</t>
  </si>
  <si>
    <t>360-121-09</t>
  </si>
  <si>
    <t>360-121-10</t>
  </si>
  <si>
    <t>360-121-11</t>
  </si>
  <si>
    <t>360-121-12</t>
  </si>
  <si>
    <t>360-121-13</t>
  </si>
  <si>
    <t>360-121-100</t>
  </si>
  <si>
    <t>360-121-DT-01</t>
  </si>
  <si>
    <t>360-121-DT-02</t>
  </si>
  <si>
    <t>360-121-DT-03</t>
  </si>
  <si>
    <t>360-121-DT-04</t>
  </si>
  <si>
    <t>360-121-DT-05</t>
  </si>
  <si>
    <t>360-121-DT-06</t>
  </si>
  <si>
    <t>360-121-DT-07</t>
  </si>
  <si>
    <t>360-121-DT-08</t>
  </si>
  <si>
    <t>360-121-DT-09</t>
  </si>
  <si>
    <t>360-121-DT-10</t>
  </si>
  <si>
    <t>360-121-DT-11</t>
  </si>
  <si>
    <t>360-121-DT-12</t>
  </si>
  <si>
    <t>360-121-DT-13</t>
  </si>
  <si>
    <t>360-121-DT-100</t>
  </si>
  <si>
    <t>360-122-01</t>
  </si>
  <si>
    <t>360-122-02</t>
  </si>
  <si>
    <t>360-122-03</t>
  </si>
  <si>
    <t>360-122-04</t>
  </si>
  <si>
    <t>360-122-05</t>
  </si>
  <si>
    <t>360-122-06</t>
  </si>
  <si>
    <t>360-122-07</t>
  </si>
  <si>
    <t>360-122-08</t>
  </si>
  <si>
    <t>360-122-09</t>
  </si>
  <si>
    <t>360-122-10</t>
  </si>
  <si>
    <t>360-122-11</t>
  </si>
  <si>
    <t>360-122-12</t>
  </si>
  <si>
    <t>360-122-13</t>
  </si>
  <si>
    <t>360-122-100</t>
  </si>
  <si>
    <t>360-122-DT-01</t>
  </si>
  <si>
    <t>360-122-DT-02</t>
  </si>
  <si>
    <t>360-122-DT-03</t>
  </si>
  <si>
    <t>360-122-DT-04</t>
  </si>
  <si>
    <t>360-122-DT-05</t>
  </si>
  <si>
    <t>360-122-DT-06</t>
  </si>
  <si>
    <t>360-122-DT-07</t>
  </si>
  <si>
    <t>360-122-DT-08</t>
  </si>
  <si>
    <t>360-122-DT-09</t>
  </si>
  <si>
    <t>360-122-DT-10</t>
  </si>
  <si>
    <t>360-122-DT-11</t>
  </si>
  <si>
    <t>360-122-DT-12</t>
  </si>
  <si>
    <t>360-122-DT-13</t>
  </si>
  <si>
    <t>360-122-DT-100</t>
  </si>
  <si>
    <t>360-123-01</t>
  </si>
  <si>
    <t>360-123-02</t>
  </si>
  <si>
    <t>360-123-03</t>
  </si>
  <si>
    <t>360-123-04</t>
  </si>
  <si>
    <t>360-123-05</t>
  </si>
  <si>
    <t>360-123-06</t>
  </si>
  <si>
    <t>360-123-07</t>
  </si>
  <si>
    <t>360-123-08</t>
  </si>
  <si>
    <t>360-123-09</t>
  </si>
  <si>
    <t>360-123-10</t>
  </si>
  <si>
    <t>360-123-11</t>
  </si>
  <si>
    <t>360-123-12</t>
  </si>
  <si>
    <t>360-123-13</t>
  </si>
  <si>
    <t>360-123-100</t>
  </si>
  <si>
    <t>360-123-DT-01</t>
  </si>
  <si>
    <t>360-123-DT-02</t>
  </si>
  <si>
    <t>360-123-DT-03</t>
  </si>
  <si>
    <t>360-123-DT-04</t>
  </si>
  <si>
    <t>360-123-DT-05</t>
  </si>
  <si>
    <t>360-123-DT-06</t>
  </si>
  <si>
    <t>360-123-DT-07</t>
  </si>
  <si>
    <t>360-123-DT-08</t>
  </si>
  <si>
    <t>360-123-DT-09</t>
  </si>
  <si>
    <t>360-123-DT-10</t>
  </si>
  <si>
    <t>360-123-DT-11</t>
  </si>
  <si>
    <t>360-123-DT-12</t>
  </si>
  <si>
    <t>360-123-DT-13</t>
  </si>
  <si>
    <t>360-123-DT-100</t>
  </si>
  <si>
    <t>360-124-01</t>
  </si>
  <si>
    <t>360-124-02</t>
  </si>
  <si>
    <t>360-124-03</t>
  </si>
  <si>
    <t>360-124-04</t>
  </si>
  <si>
    <t>360-124-05</t>
  </si>
  <si>
    <t>360-124-06</t>
  </si>
  <si>
    <t>360-124-07</t>
  </si>
  <si>
    <t>360-124-08</t>
  </si>
  <si>
    <t>360-124-09</t>
  </si>
  <si>
    <t>360-124-10</t>
  </si>
  <si>
    <t>360-124-11</t>
  </si>
  <si>
    <t>360-124-12</t>
  </si>
  <si>
    <t>360-124-13</t>
  </si>
  <si>
    <t>360-124-100</t>
  </si>
  <si>
    <t>360-125-01</t>
  </si>
  <si>
    <t>360-125-02</t>
  </si>
  <si>
    <t>360-125-03</t>
  </si>
  <si>
    <t>360-125-04</t>
  </si>
  <si>
    <t>360-125-05</t>
  </si>
  <si>
    <t>360-125-06</t>
  </si>
  <si>
    <t>360-125-07</t>
  </si>
  <si>
    <t>360-125-08</t>
  </si>
  <si>
    <t>360-125-09</t>
  </si>
  <si>
    <t>360-125-10</t>
  </si>
  <si>
    <t>360-125-11</t>
  </si>
  <si>
    <t>360-125-12</t>
  </si>
  <si>
    <t>360-125-13</t>
  </si>
  <si>
    <t>360-125-100</t>
  </si>
  <si>
    <t>360-125-WI-01</t>
  </si>
  <si>
    <t>360-127-01</t>
  </si>
  <si>
    <t>360-127-02</t>
  </si>
  <si>
    <t>360-127-03</t>
  </si>
  <si>
    <t>360-127-04</t>
  </si>
  <si>
    <t>360-127-05</t>
  </si>
  <si>
    <t>360-127-06</t>
  </si>
  <si>
    <t>360-127-07</t>
  </si>
  <si>
    <t>360-127-08</t>
  </si>
  <si>
    <t>360-127-09</t>
  </si>
  <si>
    <t>360-127-10</t>
  </si>
  <si>
    <t>360-127-11</t>
  </si>
  <si>
    <t>360-127-12</t>
  </si>
  <si>
    <t>360-127-13</t>
  </si>
  <si>
    <t>360-127-100</t>
  </si>
  <si>
    <t>360-127-WI-01</t>
  </si>
  <si>
    <t>360-127-WI-02</t>
  </si>
  <si>
    <t>360-127-WI-03</t>
  </si>
  <si>
    <t>360-127-WI-04</t>
  </si>
  <si>
    <t>360-127-WI-05</t>
  </si>
  <si>
    <t>360-127-WI-06</t>
  </si>
  <si>
    <t>360-127-WI-07</t>
  </si>
  <si>
    <t>360-127-WI-08</t>
  </si>
  <si>
    <t>360-127-WI-09</t>
  </si>
  <si>
    <t>360-127-WI-10</t>
  </si>
  <si>
    <t>360-127-WI-11</t>
  </si>
  <si>
    <t>360-127-WI-12</t>
  </si>
  <si>
    <t>360-127-WI-13</t>
  </si>
  <si>
    <t>360-127-WI-100</t>
  </si>
  <si>
    <t>360-128-01</t>
  </si>
  <si>
    <t>360-128-02</t>
  </si>
  <si>
    <t>360-128-03</t>
  </si>
  <si>
    <t>360-128-04</t>
  </si>
  <si>
    <t>360-128-05</t>
  </si>
  <si>
    <t>360-128-06</t>
  </si>
  <si>
    <t>360-128-07</t>
  </si>
  <si>
    <t>360-128-08</t>
  </si>
  <si>
    <t>360-128-09</t>
  </si>
  <si>
    <t>360-128-10</t>
  </si>
  <si>
    <t>360-128-11</t>
  </si>
  <si>
    <t>360-128-12</t>
  </si>
  <si>
    <t>360-128-13</t>
  </si>
  <si>
    <t>360-128-100</t>
  </si>
  <si>
    <t>360-128-WI-01</t>
  </si>
  <si>
    <t>360-128-WI-02</t>
  </si>
  <si>
    <t>360-128-WI-03</t>
  </si>
  <si>
    <t>360-128-WI-04</t>
  </si>
  <si>
    <t>360-128-WI-05</t>
  </si>
  <si>
    <t>360-128-WI-06</t>
  </si>
  <si>
    <t>360-128-WI-07</t>
  </si>
  <si>
    <t>360-128-WI-08</t>
  </si>
  <si>
    <t>360-128-WI-09</t>
  </si>
  <si>
    <t>360-128-WI-10</t>
  </si>
  <si>
    <t>360-128-WI-11</t>
  </si>
  <si>
    <t>360-128-WI-12</t>
  </si>
  <si>
    <t>360-128-WI-13</t>
  </si>
  <si>
    <t>360-128-WI-100</t>
  </si>
  <si>
    <t>360-129-01</t>
  </si>
  <si>
    <t>360-129-02</t>
  </si>
  <si>
    <t>360-129-03</t>
  </si>
  <si>
    <t>360-129-04</t>
  </si>
  <si>
    <t>360-129-05</t>
  </si>
  <si>
    <t>360-129-06</t>
  </si>
  <si>
    <t>360-129-07</t>
  </si>
  <si>
    <t>360-129-08</t>
  </si>
  <si>
    <t>360-129-09</t>
  </si>
  <si>
    <t>360-129-10</t>
  </si>
  <si>
    <t>360-129-11</t>
  </si>
  <si>
    <t>360-129-12</t>
  </si>
  <si>
    <t>360-129-13</t>
  </si>
  <si>
    <t>360-129-100</t>
  </si>
  <si>
    <t>360-129-WI-01</t>
  </si>
  <si>
    <t>360-129-WI-02</t>
  </si>
  <si>
    <t>360-129-WI-03</t>
  </si>
  <si>
    <t>360-129-WI-04</t>
  </si>
  <si>
    <t>360-129-WI-05</t>
  </si>
  <si>
    <t>360-129-WI-06</t>
  </si>
  <si>
    <t>360-129-WI-07</t>
  </si>
  <si>
    <t>360-129-WI-08</t>
  </si>
  <si>
    <t>360-129-WI-09</t>
  </si>
  <si>
    <t>360-129-WI-10</t>
  </si>
  <si>
    <t>360-129-WI-11</t>
  </si>
  <si>
    <t>360-129-WI-12</t>
  </si>
  <si>
    <t>360-129-WI-13</t>
  </si>
  <si>
    <t>360-129-WI-100</t>
  </si>
  <si>
    <t>360-132-01</t>
  </si>
  <si>
    <t>360-132-02</t>
  </si>
  <si>
    <t>360-132-03</t>
  </si>
  <si>
    <t>360-132-04</t>
  </si>
  <si>
    <t>360-132-05</t>
  </si>
  <si>
    <t>360-132-06</t>
  </si>
  <si>
    <t>360-132-07</t>
  </si>
  <si>
    <t>360-132-08</t>
  </si>
  <si>
    <t>360-132-09</t>
  </si>
  <si>
    <t>360-132-10</t>
  </si>
  <si>
    <t>360-132-11</t>
  </si>
  <si>
    <t>360-132-12</t>
  </si>
  <si>
    <t>360-132-13</t>
  </si>
  <si>
    <t>360-132-100</t>
  </si>
  <si>
    <t>360-132-WI-01</t>
  </si>
  <si>
    <t>360-132-WI-02</t>
  </si>
  <si>
    <t>360-132-WI-03</t>
  </si>
  <si>
    <t>360-132-WI-04</t>
  </si>
  <si>
    <t>360-132-WI-05</t>
  </si>
  <si>
    <t>360-132-WI-06</t>
  </si>
  <si>
    <t>360-132-WI-07</t>
  </si>
  <si>
    <t>360-132-WI-08</t>
  </si>
  <si>
    <t>360-132-WI-09</t>
  </si>
  <si>
    <t>360-132-WI-10</t>
  </si>
  <si>
    <t>360-132-WI-11</t>
  </si>
  <si>
    <t>360-132-WI-12</t>
  </si>
  <si>
    <t>360-132-WI-13</t>
  </si>
  <si>
    <t>360-132-WI-100</t>
  </si>
  <si>
    <t>360-141-01</t>
  </si>
  <si>
    <t>360-141-02</t>
  </si>
  <si>
    <t>360-141-03</t>
  </si>
  <si>
    <t>360-141-04</t>
  </si>
  <si>
    <t>360-141-05</t>
  </si>
  <si>
    <t>360-141-06</t>
  </si>
  <si>
    <t>360-141-07</t>
  </si>
  <si>
    <t>360-141-08</t>
  </si>
  <si>
    <t>360-141-09</t>
  </si>
  <si>
    <t>360-141-10</t>
  </si>
  <si>
    <t>360-141-11</t>
  </si>
  <si>
    <t>360-141-12</t>
  </si>
  <si>
    <t>360-141-13</t>
  </si>
  <si>
    <t>360-141-100</t>
  </si>
  <si>
    <t>360-142-01</t>
  </si>
  <si>
    <t>360-142-02</t>
  </si>
  <si>
    <t>360-142-03</t>
  </si>
  <si>
    <t>360-142-04</t>
  </si>
  <si>
    <t>360-142-05</t>
  </si>
  <si>
    <t>360-142-06</t>
  </si>
  <si>
    <t>360-142-07</t>
  </si>
  <si>
    <t>360-142-08</t>
  </si>
  <si>
    <t>360-142-09</t>
  </si>
  <si>
    <t>360-142-10</t>
  </si>
  <si>
    <t>360-142-11</t>
  </si>
  <si>
    <t>360-142-12</t>
  </si>
  <si>
    <t>360-142-13</t>
  </si>
  <si>
    <t>360-142-100</t>
  </si>
  <si>
    <t>360-142-B-01</t>
  </si>
  <si>
    <t>360-142-B-02</t>
  </si>
  <si>
    <t>360-142-B-03</t>
  </si>
  <si>
    <t>360-142-B-04</t>
  </si>
  <si>
    <t>360-142-B-05</t>
  </si>
  <si>
    <t>360-142-B-06</t>
  </si>
  <si>
    <t>360-142-B-07</t>
  </si>
  <si>
    <t>360-142-B-08</t>
  </si>
  <si>
    <t>360-142-B-09</t>
  </si>
  <si>
    <t>360-142-B-10</t>
  </si>
  <si>
    <t>360-142-B-11</t>
  </si>
  <si>
    <t>360-142-B-12</t>
  </si>
  <si>
    <t>360-142-B-13</t>
  </si>
  <si>
    <t>360-142-B-100</t>
  </si>
  <si>
    <t>360-143-01</t>
  </si>
  <si>
    <t>360-143-02</t>
  </si>
  <si>
    <t>360-143-03</t>
  </si>
  <si>
    <t>360-143-04</t>
  </si>
  <si>
    <t>360-143-05</t>
  </si>
  <si>
    <t>360-143-06</t>
  </si>
  <si>
    <t>360-143-07</t>
  </si>
  <si>
    <t>360-143-08</t>
  </si>
  <si>
    <t>360-143-09</t>
  </si>
  <si>
    <t>360-143-10</t>
  </si>
  <si>
    <t>360-143-11</t>
  </si>
  <si>
    <t>360-143-12</t>
  </si>
  <si>
    <t>360-143-13</t>
  </si>
  <si>
    <t>360-143-100</t>
  </si>
  <si>
    <t>360-144-01</t>
  </si>
  <si>
    <t>360-144-02</t>
  </si>
  <si>
    <t>360-144-03</t>
  </si>
  <si>
    <t>360-144-04</t>
  </si>
  <si>
    <t>360-144-05</t>
  </si>
  <si>
    <t>360-144-06</t>
  </si>
  <si>
    <t>360-144-07</t>
  </si>
  <si>
    <t>360-144-08</t>
  </si>
  <si>
    <t>360-144-09</t>
  </si>
  <si>
    <t>360-144-10</t>
  </si>
  <si>
    <t>360-144-11</t>
  </si>
  <si>
    <t>360-144-12</t>
  </si>
  <si>
    <t>360-144-13</t>
  </si>
  <si>
    <t>360-144-100</t>
  </si>
  <si>
    <t>360-145-01</t>
  </si>
  <si>
    <t>360-145-02</t>
  </si>
  <si>
    <t>360-145-03</t>
  </si>
  <si>
    <t>360-145-04</t>
  </si>
  <si>
    <t>360-145-05</t>
  </si>
  <si>
    <t>360-145-06</t>
  </si>
  <si>
    <t>360-145-07</t>
  </si>
  <si>
    <t>360-145-08</t>
  </si>
  <si>
    <t>360-145-09</t>
  </si>
  <si>
    <t>360-145-10</t>
  </si>
  <si>
    <t>360-145-11</t>
  </si>
  <si>
    <t>360-145-12</t>
  </si>
  <si>
    <t>360-145-13</t>
  </si>
  <si>
    <t>360-145-100</t>
  </si>
  <si>
    <t>360-145-B-01</t>
  </si>
  <si>
    <t>360-145-B-02</t>
  </si>
  <si>
    <t>360-145-B-03</t>
  </si>
  <si>
    <t>360-145-B-04</t>
  </si>
  <si>
    <t>360-145-B-05</t>
  </si>
  <si>
    <t>360-145-B-06</t>
  </si>
  <si>
    <t>360-145-B-07</t>
  </si>
  <si>
    <t>360-145-B-08</t>
  </si>
  <si>
    <t>360-145-B-09</t>
  </si>
  <si>
    <t>360-145-B-10</t>
  </si>
  <si>
    <t>360-145-B-11</t>
  </si>
  <si>
    <t>360-145-B-12</t>
  </si>
  <si>
    <t>360-145-B-13</t>
  </si>
  <si>
    <t>360-145-B-100</t>
  </si>
  <si>
    <t>360-146-01</t>
  </si>
  <si>
    <t>360-146-02</t>
  </si>
  <si>
    <t>360-146-03</t>
  </si>
  <si>
    <t>360-146-04</t>
  </si>
  <si>
    <t>360-146-05</t>
  </si>
  <si>
    <t>360-146-06</t>
  </si>
  <si>
    <t>360-146-07</t>
  </si>
  <si>
    <t>360-146-08</t>
  </si>
  <si>
    <t>360-146-09</t>
  </si>
  <si>
    <t>360-146-10</t>
  </si>
  <si>
    <t>360-146-11</t>
  </si>
  <si>
    <t>360-146-12</t>
  </si>
  <si>
    <t>360-146-13</t>
  </si>
  <si>
    <t>360-146-100</t>
  </si>
  <si>
    <t>360-146-B-01</t>
  </si>
  <si>
    <t>360-146-B-02</t>
  </si>
  <si>
    <t>360-146-B-03</t>
  </si>
  <si>
    <t>360-146-B-04</t>
  </si>
  <si>
    <t>360-146-B-05</t>
  </si>
  <si>
    <t>360-146-B-06</t>
  </si>
  <si>
    <t>360-146-B-07</t>
  </si>
  <si>
    <t>360-146-B-08</t>
  </si>
  <si>
    <t>360-146-B-09</t>
  </si>
  <si>
    <t>360-146-B-10</t>
  </si>
  <si>
    <t>360-146-B-11</t>
  </si>
  <si>
    <t>360-146-B-12</t>
  </si>
  <si>
    <t>360-146-B-13</t>
  </si>
  <si>
    <t>360-146-B-100</t>
  </si>
  <si>
    <t>360-147-01</t>
  </si>
  <si>
    <t>360-147-02</t>
  </si>
  <si>
    <t>360-147-03</t>
  </si>
  <si>
    <t>360-147-04</t>
  </si>
  <si>
    <t>360-147-05</t>
  </si>
  <si>
    <t>360-147-06</t>
  </si>
  <si>
    <t>360-147-07</t>
  </si>
  <si>
    <t>360-147-08</t>
  </si>
  <si>
    <t>360-147-09</t>
  </si>
  <si>
    <t>360-147-10</t>
  </si>
  <si>
    <t>360-147-11</t>
  </si>
  <si>
    <t>360-147-12</t>
  </si>
  <si>
    <t>360-147-13</t>
  </si>
  <si>
    <t>360-147-100</t>
  </si>
  <si>
    <t>360-147-B-01</t>
  </si>
  <si>
    <t>360-147-B-02</t>
  </si>
  <si>
    <t>360-147-B-03</t>
  </si>
  <si>
    <t>360-147-B-04</t>
  </si>
  <si>
    <t>360-147-B-05</t>
  </si>
  <si>
    <t>360-147-B-06</t>
  </si>
  <si>
    <t>360-147-B-07</t>
  </si>
  <si>
    <t>360-147-B-08</t>
  </si>
  <si>
    <t>360-147-B-09</t>
  </si>
  <si>
    <t>360-147-B-10</t>
  </si>
  <si>
    <t>360-147-B-11</t>
  </si>
  <si>
    <t>360-147-B-12</t>
  </si>
  <si>
    <t>360-147-B-13</t>
  </si>
  <si>
    <t>360-147-B-100</t>
  </si>
  <si>
    <t>360-148-01</t>
  </si>
  <si>
    <t>360-148-02</t>
  </si>
  <si>
    <t>360-148-03</t>
  </si>
  <si>
    <t>360-148-04</t>
  </si>
  <si>
    <t>360-148-05</t>
  </si>
  <si>
    <t>360-148-06</t>
  </si>
  <si>
    <t>360-148-07</t>
  </si>
  <si>
    <t>360-148-08</t>
  </si>
  <si>
    <t>360-148-09</t>
  </si>
  <si>
    <t>360-148-10</t>
  </si>
  <si>
    <t>360-148-11</t>
  </si>
  <si>
    <t>360-148-12</t>
  </si>
  <si>
    <t>360-148-13</t>
  </si>
  <si>
    <t>360-148-100</t>
  </si>
  <si>
    <t>360-148-B-01</t>
  </si>
  <si>
    <t>360-148-B-02</t>
  </si>
  <si>
    <t>360-148-B-03</t>
  </si>
  <si>
    <t>360-148-B-04</t>
  </si>
  <si>
    <t>360-148-B-05</t>
  </si>
  <si>
    <t>360-148-B-06</t>
  </si>
  <si>
    <t>360-148-B-07</t>
  </si>
  <si>
    <t>360-148-B-08</t>
  </si>
  <si>
    <t>360-148-B-09</t>
  </si>
  <si>
    <t>360-148-B-10</t>
  </si>
  <si>
    <t>360-148-B-11</t>
  </si>
  <si>
    <t>360-148-B-12</t>
  </si>
  <si>
    <t>360-148-B-13</t>
  </si>
  <si>
    <t>360-148-B-100</t>
  </si>
  <si>
    <t>360-149-01</t>
  </si>
  <si>
    <t>360-149-02</t>
  </si>
  <si>
    <t>360-149-03</t>
  </si>
  <si>
    <t>360-149-04</t>
  </si>
  <si>
    <t>360-149-05</t>
  </si>
  <si>
    <t>360-149-06</t>
  </si>
  <si>
    <t>360-149-07</t>
  </si>
  <si>
    <t>360-149-08</t>
  </si>
  <si>
    <t>360-149-09</t>
  </si>
  <si>
    <t>360-149-10</t>
  </si>
  <si>
    <t>360-149-11</t>
  </si>
  <si>
    <t>360-149-12</t>
  </si>
  <si>
    <t>360-149-13</t>
  </si>
  <si>
    <t>360-149-100</t>
  </si>
  <si>
    <t>360-149-B-01</t>
  </si>
  <si>
    <t>360-149-B-02</t>
  </si>
  <si>
    <t>360-149-B-03</t>
  </si>
  <si>
    <t>360-149-B-04</t>
  </si>
  <si>
    <t>360-149-B-05</t>
  </si>
  <si>
    <t>360-149-B-06</t>
  </si>
  <si>
    <t>360-149-B-07</t>
  </si>
  <si>
    <t>360-149-B-08</t>
  </si>
  <si>
    <t>360-149-B-09</t>
  </si>
  <si>
    <t>360-149-B-10</t>
  </si>
  <si>
    <t>360-149-B-11</t>
  </si>
  <si>
    <t>360-149-B-12</t>
  </si>
  <si>
    <t>360-149-B-13</t>
  </si>
  <si>
    <t>360-149-B-100</t>
  </si>
  <si>
    <t>360-150-01</t>
  </si>
  <si>
    <t>360-150-02</t>
  </si>
  <si>
    <t>360-150-03</t>
  </si>
  <si>
    <t>360-150-04</t>
  </si>
  <si>
    <t>360-150-05</t>
  </si>
  <si>
    <t>360-150-06</t>
  </si>
  <si>
    <t>360-150-07</t>
  </si>
  <si>
    <t>360-150-08</t>
  </si>
  <si>
    <t>360-150-09</t>
  </si>
  <si>
    <t>360-150-10</t>
  </si>
  <si>
    <t>360-150-11</t>
  </si>
  <si>
    <t>360-150-12</t>
  </si>
  <si>
    <t>360-150-13</t>
  </si>
  <si>
    <t>360-150-100</t>
  </si>
  <si>
    <t>360-150-B-01</t>
  </si>
  <si>
    <t>360-150-B-02</t>
  </si>
  <si>
    <t>360-150-B-03</t>
  </si>
  <si>
    <t>360-150-B-04</t>
  </si>
  <si>
    <t>360-150-B-05</t>
  </si>
  <si>
    <t>360-150-B-06</t>
  </si>
  <si>
    <t>360-150-B-07</t>
  </si>
  <si>
    <t>360-150-B-08</t>
  </si>
  <si>
    <t>360-150-B-09</t>
  </si>
  <si>
    <t>360-150-B-10</t>
  </si>
  <si>
    <t>360-150-B-11</t>
  </si>
  <si>
    <t>360-150-B-12</t>
  </si>
  <si>
    <t>360-150-B-13</t>
  </si>
  <si>
    <t>360-150-B-100</t>
  </si>
  <si>
    <t>360-221-DT-01</t>
  </si>
  <si>
    <t>360-221-DT-02</t>
  </si>
  <si>
    <t>360-221-DT-03</t>
  </si>
  <si>
    <t>360-221-DT-04</t>
  </si>
  <si>
    <t>360-221-DT-05</t>
  </si>
  <si>
    <t>360-221-DT-06</t>
  </si>
  <si>
    <t>360-221-DT-07</t>
  </si>
  <si>
    <t>360-221-DT-08</t>
  </si>
  <si>
    <t>360-221-DT-09</t>
  </si>
  <si>
    <t>360-221-DT-10</t>
  </si>
  <si>
    <t>360-221-DT-11</t>
  </si>
  <si>
    <t>360-221-DT-12</t>
  </si>
  <si>
    <t>360-221-DT-13</t>
  </si>
  <si>
    <t>360-221-DT-100</t>
  </si>
  <si>
    <t>360-222-DT-01</t>
  </si>
  <si>
    <t>360-222-DT-02</t>
  </si>
  <si>
    <t>360-222-DT-03</t>
  </si>
  <si>
    <t>360-222-DT-04</t>
  </si>
  <si>
    <t>360-222-DT-05</t>
  </si>
  <si>
    <t>360-222-DT-06</t>
  </si>
  <si>
    <t>360-222-DT-07</t>
  </si>
  <si>
    <t>360-222-DT-08</t>
  </si>
  <si>
    <t>360-222-DT-09</t>
  </si>
  <si>
    <t>360-222-DT-10</t>
  </si>
  <si>
    <t>360-222-DT-11</t>
  </si>
  <si>
    <t>360-222-DT-12</t>
  </si>
  <si>
    <t>360-222-DT-13</t>
  </si>
  <si>
    <t>360-222-DT-100</t>
  </si>
  <si>
    <t>360-223-DT-01</t>
  </si>
  <si>
    <t>360-223-DT-02</t>
  </si>
  <si>
    <t>360-223-DT-03</t>
  </si>
  <si>
    <t>360-223-DT-04</t>
  </si>
  <si>
    <t>360-223-DT-05</t>
  </si>
  <si>
    <t>360-223-DT-06</t>
  </si>
  <si>
    <t>360-223-DT-07</t>
  </si>
  <si>
    <t>360-223-DT-08</t>
  </si>
  <si>
    <t>360-223-DT-09</t>
  </si>
  <si>
    <t>360-223-DT-10</t>
  </si>
  <si>
    <t>360-223-DT-11</t>
  </si>
  <si>
    <t>360-223-DT-12</t>
  </si>
  <si>
    <t>360-223-DT-13</t>
  </si>
  <si>
    <t>360-223-DT-100</t>
  </si>
  <si>
    <t>360-224-DT-01</t>
  </si>
  <si>
    <t>360-224-DT-02</t>
  </si>
  <si>
    <t>360-224-DT-03</t>
  </si>
  <si>
    <t>360-224-DT-04</t>
  </si>
  <si>
    <t>360-224-DT-05</t>
  </si>
  <si>
    <t>360-224-DT-06</t>
  </si>
  <si>
    <t>360-224-DT-07</t>
  </si>
  <si>
    <t>360-224-DT-08</t>
  </si>
  <si>
    <t>360-224-DT-09</t>
  </si>
  <si>
    <t>360-224-DT-10</t>
  </si>
  <si>
    <t>360-224-DT-11</t>
  </si>
  <si>
    <t>360-224-DT-12</t>
  </si>
  <si>
    <t>360-224-DT-13</t>
  </si>
  <si>
    <t>360-224-DT-100</t>
  </si>
  <si>
    <t>360-225-DT-01</t>
  </si>
  <si>
    <t>360-225-DT-02</t>
  </si>
  <si>
    <t>360-225-DT-03</t>
  </si>
  <si>
    <t>360-225-DT-04</t>
  </si>
  <si>
    <t>360-225-DT-05</t>
  </si>
  <si>
    <t>360-225-DT-06</t>
  </si>
  <si>
    <t>360-225-DT-07</t>
  </si>
  <si>
    <t>360-225-DT-08</t>
  </si>
  <si>
    <t>360-225-DT-09</t>
  </si>
  <si>
    <t>360-225-DT-10</t>
  </si>
  <si>
    <t>360-225-DT-11</t>
  </si>
  <si>
    <t>360-225-DT-12</t>
  </si>
  <si>
    <t>360-225-DT-13</t>
  </si>
  <si>
    <t>360-225-DT-100</t>
  </si>
  <si>
    <t>360-226-DT-01</t>
  </si>
  <si>
    <t>360-226-DT-02</t>
  </si>
  <si>
    <t>360-226-DT-03</t>
  </si>
  <si>
    <t>360-226-DT-04</t>
  </si>
  <si>
    <t>360-226-DT-05</t>
  </si>
  <si>
    <t>360-226-DT-06</t>
  </si>
  <si>
    <t>360-226-DT-07</t>
  </si>
  <si>
    <t>360-226-DT-08</t>
  </si>
  <si>
    <t>360-226-DT-09</t>
  </si>
  <si>
    <t>360-226-DT-10</t>
  </si>
  <si>
    <t>360-226-DT-11</t>
  </si>
  <si>
    <t>360-226-DT-12</t>
  </si>
  <si>
    <t>360-226-DT-13</t>
  </si>
  <si>
    <t>360-226-DT-100</t>
  </si>
  <si>
    <t>360-227-DT-01</t>
  </si>
  <si>
    <t>360-227-DT-02</t>
  </si>
  <si>
    <t>360-227-DT-03</t>
  </si>
  <si>
    <t>360-227-DT-04</t>
  </si>
  <si>
    <t>360-227-DT-05</t>
  </si>
  <si>
    <t>360-227-DT-06</t>
  </si>
  <si>
    <t>360-227-DT-07</t>
  </si>
  <si>
    <t>360-227-DT-08</t>
  </si>
  <si>
    <t>360-227-DT-09</t>
  </si>
  <si>
    <t>360-227-DT-10</t>
  </si>
  <si>
    <t>360-227-DT-11</t>
  </si>
  <si>
    <t>360-227-DT-12</t>
  </si>
  <si>
    <t>360-227-DT-13</t>
  </si>
  <si>
    <t>360-227-DT-100</t>
  </si>
  <si>
    <t>360-228-DT-01</t>
  </si>
  <si>
    <t>360-228-DT-02</t>
  </si>
  <si>
    <t>360-228-DT-03</t>
  </si>
  <si>
    <t>360-228-DT-04</t>
  </si>
  <si>
    <t>360-228-DT-05</t>
  </si>
  <si>
    <t>360-228-DT-06</t>
  </si>
  <si>
    <t>360-228-DT-07</t>
  </si>
  <si>
    <t>360-228-DT-08</t>
  </si>
  <si>
    <t>360-228-DT-09</t>
  </si>
  <si>
    <t>360-228-DT-10</t>
  </si>
  <si>
    <t>360-228-DT-11</t>
  </si>
  <si>
    <t>360-228-DT-12</t>
  </si>
  <si>
    <t>360-228-DT-13</t>
  </si>
  <si>
    <t>360-228-DT-100</t>
  </si>
  <si>
    <t>360-229-DT-01</t>
  </si>
  <si>
    <t>360-229-DT-02</t>
  </si>
  <si>
    <t>360-229-DT-03</t>
  </si>
  <si>
    <t>360-229-DT-04</t>
  </si>
  <si>
    <t>360-229-DT-05</t>
  </si>
  <si>
    <t>360-229-DT-06</t>
  </si>
  <si>
    <t>360-229-DT-07</t>
  </si>
  <si>
    <t>360-229-DT-08</t>
  </si>
  <si>
    <t>360-229-DT-09</t>
  </si>
  <si>
    <t>360-229-DT-10</t>
  </si>
  <si>
    <t>360-229-DT-11</t>
  </si>
  <si>
    <t>360-229-DT-12</t>
  </si>
  <si>
    <t>360-229-DT-13</t>
  </si>
  <si>
    <t>360-229-DT-100</t>
  </si>
  <si>
    <t>360-230-DT-01</t>
  </si>
  <si>
    <t>360-230-DT-02</t>
  </si>
  <si>
    <t>360-230-DT-03</t>
  </si>
  <si>
    <t>360-230-DT-04</t>
  </si>
  <si>
    <t>360-230-DT-05</t>
  </si>
  <si>
    <t>360-230-DT-06</t>
  </si>
  <si>
    <t>360-230-DT-07</t>
  </si>
  <si>
    <t>360-230-DT-08</t>
  </si>
  <si>
    <t>360-230-DT-09</t>
  </si>
  <si>
    <t>360-230-DT-10</t>
  </si>
  <si>
    <t>360-230-DT-11</t>
  </si>
  <si>
    <t>360-230-DT-12</t>
  </si>
  <si>
    <t>360-230-DT-13</t>
  </si>
  <si>
    <t>360-230-DT-100</t>
  </si>
  <si>
    <t>360-231-01</t>
  </si>
  <si>
    <t>360-231-02</t>
  </si>
  <si>
    <t>360-231-03</t>
  </si>
  <si>
    <t>360-231-04</t>
  </si>
  <si>
    <t>360-231-05</t>
  </si>
  <si>
    <t>360-231-06</t>
  </si>
  <si>
    <t>360-231-07</t>
  </si>
  <si>
    <t>360-231-08</t>
  </si>
  <si>
    <t>360-231-09</t>
  </si>
  <si>
    <t>360-231-10</t>
  </si>
  <si>
    <t>360-231-11</t>
  </si>
  <si>
    <t>360-231-12</t>
  </si>
  <si>
    <t>360-231-13</t>
  </si>
  <si>
    <t>360-231-100</t>
  </si>
  <si>
    <t>360-232-01</t>
  </si>
  <si>
    <t>360-232-02</t>
  </si>
  <si>
    <t>360-232-03</t>
  </si>
  <si>
    <t>360-232-04</t>
  </si>
  <si>
    <t>360-232-05</t>
  </si>
  <si>
    <t>360-232-06</t>
  </si>
  <si>
    <t>360-232-07</t>
  </si>
  <si>
    <t>360-232-08</t>
  </si>
  <si>
    <t>360-232-09</t>
  </si>
  <si>
    <t>360-232-10</t>
  </si>
  <si>
    <t>360-232-11</t>
  </si>
  <si>
    <t>360-232-12</t>
  </si>
  <si>
    <t>360-232-13</t>
  </si>
  <si>
    <t>360-232-100</t>
  </si>
  <si>
    <t>360-233-01</t>
  </si>
  <si>
    <t>360-233-02</t>
  </si>
  <si>
    <t>360-233-03</t>
  </si>
  <si>
    <t>360-233-04</t>
  </si>
  <si>
    <t>360-233-05</t>
  </si>
  <si>
    <t>360-233-06</t>
  </si>
  <si>
    <t>360-233-07</t>
  </si>
  <si>
    <t>360-233-08</t>
  </si>
  <si>
    <t>360-233-09</t>
  </si>
  <si>
    <t>360-233-10</t>
  </si>
  <si>
    <t>360-233-11</t>
  </si>
  <si>
    <t>360-233-12</t>
  </si>
  <si>
    <t>360-233-13</t>
  </si>
  <si>
    <t>360-233-100</t>
  </si>
  <si>
    <t>360-234-01</t>
  </si>
  <si>
    <t>360-234-02</t>
  </si>
  <si>
    <t>360-234-03</t>
  </si>
  <si>
    <t>360-234-04</t>
  </si>
  <si>
    <t>360-234-05</t>
  </si>
  <si>
    <t>360-234-06</t>
  </si>
  <si>
    <t>360-234-07</t>
  </si>
  <si>
    <t>360-234-08</t>
  </si>
  <si>
    <t>360-234-09</t>
  </si>
  <si>
    <t>360-234-10</t>
  </si>
  <si>
    <t>360-234-11</t>
  </si>
  <si>
    <t>360-234-12</t>
  </si>
  <si>
    <t>360-234-13</t>
  </si>
  <si>
    <t>360-234-100</t>
  </si>
  <si>
    <t>360-235-01</t>
  </si>
  <si>
    <t>360-235-02</t>
  </si>
  <si>
    <t>360-235-03</t>
  </si>
  <si>
    <t>360-235-04</t>
  </si>
  <si>
    <t>360-235-05</t>
  </si>
  <si>
    <t>360-235-06</t>
  </si>
  <si>
    <t>360-235-07</t>
  </si>
  <si>
    <t>360-235-08</t>
  </si>
  <si>
    <t>360-235-09</t>
  </si>
  <si>
    <t>360-235-10</t>
  </si>
  <si>
    <t>360-235-11</t>
  </si>
  <si>
    <t>360-235-12</t>
  </si>
  <si>
    <t>360-235-13</t>
  </si>
  <si>
    <t>360-235-100</t>
  </si>
  <si>
    <t>360-236-01</t>
  </si>
  <si>
    <t>360-236-02</t>
  </si>
  <si>
    <t>360-236-03</t>
  </si>
  <si>
    <t>360-236-04</t>
  </si>
  <si>
    <t>360-236-05</t>
  </si>
  <si>
    <t>360-236-06</t>
  </si>
  <si>
    <t>360-236-07</t>
  </si>
  <si>
    <t>360-236-08</t>
  </si>
  <si>
    <t>360-236-09</t>
  </si>
  <si>
    <t>360-236-10</t>
  </si>
  <si>
    <t>360-236-11</t>
  </si>
  <si>
    <t>360-236-12</t>
  </si>
  <si>
    <t>360-236-13</t>
  </si>
  <si>
    <t>360-236-100</t>
  </si>
  <si>
    <t>360-237-01</t>
  </si>
  <si>
    <t>360-237-02</t>
  </si>
  <si>
    <t>360-237-03</t>
  </si>
  <si>
    <t>360-237-04</t>
  </si>
  <si>
    <t>360-237-05</t>
  </si>
  <si>
    <t>360-237-06</t>
  </si>
  <si>
    <t>360-237-07</t>
  </si>
  <si>
    <t>360-237-08</t>
  </si>
  <si>
    <t>360-237-09</t>
  </si>
  <si>
    <t>360-237-10</t>
  </si>
  <si>
    <t>360-237-11</t>
  </si>
  <si>
    <t>360-237-12</t>
  </si>
  <si>
    <t>360-237-13</t>
  </si>
  <si>
    <t>360-237-100</t>
  </si>
  <si>
    <t>360-238-01</t>
  </si>
  <si>
    <t>360-238-02</t>
  </si>
  <si>
    <t>360-238-03</t>
  </si>
  <si>
    <t>360-238-04</t>
  </si>
  <si>
    <t>360-238-05</t>
  </si>
  <si>
    <t>360-238-06</t>
  </si>
  <si>
    <t>360-238-07</t>
  </si>
  <si>
    <t>360-238-08</t>
  </si>
  <si>
    <t>360-238-09</t>
  </si>
  <si>
    <t>360-238-10</t>
  </si>
  <si>
    <t>360-238-11</t>
  </si>
  <si>
    <t>360-238-12</t>
  </si>
  <si>
    <t>360-238-13</t>
  </si>
  <si>
    <t>360-238-100</t>
  </si>
  <si>
    <t>360-239-01</t>
  </si>
  <si>
    <t>360-239-02</t>
  </si>
  <si>
    <t>360-239-03</t>
  </si>
  <si>
    <t>360-239-04</t>
  </si>
  <si>
    <t>360-239-05</t>
  </si>
  <si>
    <t>360-239-06</t>
  </si>
  <si>
    <t>360-239-07</t>
  </si>
  <si>
    <t>360-239-08</t>
  </si>
  <si>
    <t>360-239-09</t>
  </si>
  <si>
    <t>360-239-10</t>
  </si>
  <si>
    <t>360-239-11</t>
  </si>
  <si>
    <t>360-239-12</t>
  </si>
  <si>
    <t>360-239-13</t>
  </si>
  <si>
    <t>360-239-100</t>
  </si>
  <si>
    <t>360-240-01</t>
  </si>
  <si>
    <t>360-240-02</t>
  </si>
  <si>
    <t>360-240-03</t>
  </si>
  <si>
    <t>360-240-04</t>
  </si>
  <si>
    <t>360-240-05</t>
  </si>
  <si>
    <t>360-240-06</t>
  </si>
  <si>
    <t>360-240-07</t>
  </si>
  <si>
    <t>360-240-08</t>
  </si>
  <si>
    <t>360-240-09</t>
  </si>
  <si>
    <t>360-240-10</t>
  </si>
  <si>
    <t>360-240-11</t>
  </si>
  <si>
    <t>360-240-12</t>
  </si>
  <si>
    <t>360-240-13</t>
  </si>
  <si>
    <t>360-240-100</t>
  </si>
  <si>
    <t>360-281-01</t>
  </si>
  <si>
    <t>360-281-02</t>
  </si>
  <si>
    <t>360-281-03</t>
  </si>
  <si>
    <t>360-281-04</t>
  </si>
  <si>
    <t>360-281-05</t>
  </si>
  <si>
    <t>360-281-06</t>
  </si>
  <si>
    <t>360-281-07</t>
  </si>
  <si>
    <t>360-281-08</t>
  </si>
  <si>
    <t>360-281-09</t>
  </si>
  <si>
    <t>360-281-10</t>
  </si>
  <si>
    <t>360-281-11</t>
  </si>
  <si>
    <t>360-281-12</t>
  </si>
  <si>
    <t>360-281-13</t>
  </si>
  <si>
    <t>360-281-100</t>
  </si>
  <si>
    <t>360-289-B-01</t>
  </si>
  <si>
    <t>360-289-B-02</t>
  </si>
  <si>
    <t>360-289-B-03</t>
  </si>
  <si>
    <t>360-289-B-04</t>
  </si>
  <si>
    <t>360-289-B-05</t>
  </si>
  <si>
    <t>360-289-B-06</t>
  </si>
  <si>
    <t>360-289-B-07</t>
  </si>
  <si>
    <t>360-289-B-08</t>
  </si>
  <si>
    <t>360-289-B-09</t>
  </si>
  <si>
    <t>360-289-B-10</t>
  </si>
  <si>
    <t>360-289-B-11</t>
  </si>
  <si>
    <t>360-289-B-12</t>
  </si>
  <si>
    <t>360-289-B-13</t>
  </si>
  <si>
    <t>360-289-B-100</t>
  </si>
  <si>
    <t>360-289-B-DT-01</t>
  </si>
  <si>
    <t>360-289-B-DT-02</t>
  </si>
  <si>
    <t>360-289-B-DT-03</t>
  </si>
  <si>
    <t>360-289-B-DT-04</t>
  </si>
  <si>
    <t>360-289-B-DT-05</t>
  </si>
  <si>
    <t>360-289-B-DT-06</t>
  </si>
  <si>
    <t>360-289-B-DT-07</t>
  </si>
  <si>
    <t>360-289-B-DT-08</t>
  </si>
  <si>
    <t>360-289-B-DT-09</t>
  </si>
  <si>
    <t>360-289-B-DT-10</t>
  </si>
  <si>
    <t>360-289-B-DT-11</t>
  </si>
  <si>
    <t>360-289-B-DT-12</t>
  </si>
  <si>
    <t>360-289-B-DT-13</t>
  </si>
  <si>
    <t>360-289-B-DT-100</t>
  </si>
  <si>
    <t>360-290-B-01</t>
  </si>
  <si>
    <t>360-290-B-02</t>
  </si>
  <si>
    <t>360-290-B-03</t>
  </si>
  <si>
    <t>360-290-B-04</t>
  </si>
  <si>
    <t>360-290-B-05</t>
  </si>
  <si>
    <t>360-290-B-06</t>
  </si>
  <si>
    <t>360-290-B-07</t>
  </si>
  <si>
    <t>360-290-B-08</t>
  </si>
  <si>
    <t>360-290-B-09</t>
  </si>
  <si>
    <t>360-290-B-10</t>
  </si>
  <si>
    <t>360-290-B-11</t>
  </si>
  <si>
    <t>360-290-B-12</t>
  </si>
  <si>
    <t>360-290-B-13</t>
  </si>
  <si>
    <t>360-290-B-100</t>
  </si>
  <si>
    <t>360-290-B-DT-01</t>
  </si>
  <si>
    <t>360-290-B-DT-02</t>
  </si>
  <si>
    <t>360-290-B-DT-03</t>
  </si>
  <si>
    <t>360-290-B-DT-04</t>
  </si>
  <si>
    <t>360-290-B-DT-05</t>
  </si>
  <si>
    <t>360-290-B-DT-06</t>
  </si>
  <si>
    <t>360-290-B-DT-07</t>
  </si>
  <si>
    <t>360-290-B-DT-08</t>
  </si>
  <si>
    <t>360-290-B-DT-09</t>
  </si>
  <si>
    <t>360-290-B-DT-10</t>
  </si>
  <si>
    <t>360-290-B-DT-11</t>
  </si>
  <si>
    <t>360-290-B-DT-12</t>
  </si>
  <si>
    <t>360-290-B-DT-13</t>
  </si>
  <si>
    <t>360-290-B-DT-100</t>
  </si>
  <si>
    <t>360-291-01</t>
  </si>
  <si>
    <t>360-291-02</t>
  </si>
  <si>
    <t>360-291-03</t>
  </si>
  <si>
    <t>360-291-04</t>
  </si>
  <si>
    <t>360-291-05</t>
  </si>
  <si>
    <t>360-291-06</t>
  </si>
  <si>
    <t>360-291-07</t>
  </si>
  <si>
    <t>360-291-08</t>
  </si>
  <si>
    <t>360-291-09</t>
  </si>
  <si>
    <t>360-291-10</t>
  </si>
  <si>
    <t>360-291-11</t>
  </si>
  <si>
    <t>360-291-12</t>
  </si>
  <si>
    <t>360-291-13</t>
  </si>
  <si>
    <t>360-291-100</t>
  </si>
  <si>
    <t>360-292-01</t>
  </si>
  <si>
    <t>360-292-02</t>
  </si>
  <si>
    <t>360-292-03</t>
  </si>
  <si>
    <t>360-292-04</t>
  </si>
  <si>
    <t>360-292-05</t>
  </si>
  <si>
    <t>360-292-06</t>
  </si>
  <si>
    <t>360-292-07</t>
  </si>
  <si>
    <t>360-292-08</t>
  </si>
  <si>
    <t>360-292-09</t>
  </si>
  <si>
    <t>360-292-10</t>
  </si>
  <si>
    <t>360-292-11</t>
  </si>
  <si>
    <t>360-292-12</t>
  </si>
  <si>
    <t>360-292-13</t>
  </si>
  <si>
    <t>360-292-100</t>
  </si>
  <si>
    <t>360-293-01</t>
  </si>
  <si>
    <t>360-293-02</t>
  </si>
  <si>
    <t>360-293-03</t>
  </si>
  <si>
    <t>360-293-04</t>
  </si>
  <si>
    <t>360-293-05</t>
  </si>
  <si>
    <t>360-293-06</t>
  </si>
  <si>
    <t>360-293-07</t>
  </si>
  <si>
    <t>360-293-08</t>
  </si>
  <si>
    <t>360-293-09</t>
  </si>
  <si>
    <t>360-293-10</t>
  </si>
  <si>
    <t>360-293-11</t>
  </si>
  <si>
    <t>360-293-12</t>
  </si>
  <si>
    <t>360-293-13</t>
  </si>
  <si>
    <t>360-293-100</t>
  </si>
  <si>
    <t>360-294-01</t>
  </si>
  <si>
    <t>360-294-02</t>
  </si>
  <si>
    <t>360-294-03</t>
  </si>
  <si>
    <t>360-294-04</t>
  </si>
  <si>
    <t>360-294-05</t>
  </si>
  <si>
    <t>360-294-06</t>
  </si>
  <si>
    <t>360-294-07</t>
  </si>
  <si>
    <t>360-294-08</t>
  </si>
  <si>
    <t>360-294-09</t>
  </si>
  <si>
    <t>360-294-10</t>
  </si>
  <si>
    <t>360-294-11</t>
  </si>
  <si>
    <t>360-294-12</t>
  </si>
  <si>
    <t>360-294-13</t>
  </si>
  <si>
    <t>360-294-100</t>
  </si>
  <si>
    <t>360-295-01</t>
  </si>
  <si>
    <t>360-295-02</t>
  </si>
  <si>
    <t>360-295-03</t>
  </si>
  <si>
    <t>360-295-04</t>
  </si>
  <si>
    <t>360-295-05</t>
  </si>
  <si>
    <t>360-295-06</t>
  </si>
  <si>
    <t>360-295-07</t>
  </si>
  <si>
    <t>360-295-08</t>
  </si>
  <si>
    <t>360-295-09</t>
  </si>
  <si>
    <t>360-295-10</t>
  </si>
  <si>
    <t>360-295-11</t>
  </si>
  <si>
    <t>360-295-12</t>
  </si>
  <si>
    <t>360-295-13</t>
  </si>
  <si>
    <t>360-295-100</t>
  </si>
  <si>
    <t>360-300-01</t>
  </si>
  <si>
    <t>360-300-02</t>
  </si>
  <si>
    <t>360-300-03</t>
  </si>
  <si>
    <t>360-300-04</t>
  </si>
  <si>
    <t>360-300-05</t>
  </si>
  <si>
    <t>360-300-06</t>
  </si>
  <si>
    <t>360-300-07</t>
  </si>
  <si>
    <t>360-300-08</t>
  </si>
  <si>
    <t>360-300-09</t>
  </si>
  <si>
    <t>360-300-10</t>
  </si>
  <si>
    <t>360-300-11</t>
  </si>
  <si>
    <t>360-300-12</t>
  </si>
  <si>
    <t>360-300-13</t>
  </si>
  <si>
    <t>360-300-100</t>
  </si>
  <si>
    <t>360-301-01</t>
  </si>
  <si>
    <t>360-301-02</t>
  </si>
  <si>
    <t>360-301-03</t>
  </si>
  <si>
    <t>360-301-04</t>
  </si>
  <si>
    <t>360-301-05</t>
  </si>
  <si>
    <t>360-301-06</t>
  </si>
  <si>
    <t>360-301-07</t>
  </si>
  <si>
    <t>360-301-08</t>
  </si>
  <si>
    <t>360-301-09</t>
  </si>
  <si>
    <t>360-301-10</t>
  </si>
  <si>
    <t>360-301-11</t>
  </si>
  <si>
    <t>360-301-12</t>
  </si>
  <si>
    <t>360-301-13</t>
  </si>
  <si>
    <t>360-301-100</t>
  </si>
  <si>
    <t>360-301-DT-01</t>
  </si>
  <si>
    <t>360-301-DT-02</t>
  </si>
  <si>
    <t>360-301-DT-03</t>
  </si>
  <si>
    <t>360-301-DT-04</t>
  </si>
  <si>
    <t>360-301-DT-05</t>
  </si>
  <si>
    <t>360-301-DT-06</t>
  </si>
  <si>
    <t>360-301-DT-07</t>
  </si>
  <si>
    <t>360-301-DT-08</t>
  </si>
  <si>
    <t>360-301-DT-09</t>
  </si>
  <si>
    <t>360-301-DT-10</t>
  </si>
  <si>
    <t>360-301-DT-11</t>
  </si>
  <si>
    <t>360-301-DT-12</t>
  </si>
  <si>
    <t>360-301-DT-13</t>
  </si>
  <si>
    <t>360-301-DT-100</t>
  </si>
  <si>
    <t>360-302-01</t>
  </si>
  <si>
    <t>360-302-02</t>
  </si>
  <si>
    <t>360-302-03</t>
  </si>
  <si>
    <t>360-302-04</t>
  </si>
  <si>
    <t>360-302-05</t>
  </si>
  <si>
    <t>360-302-06</t>
  </si>
  <si>
    <t>360-302-07</t>
  </si>
  <si>
    <t>360-302-08</t>
  </si>
  <si>
    <t>360-302-09</t>
  </si>
  <si>
    <t>360-302-10</t>
  </si>
  <si>
    <t>360-302-11</t>
  </si>
  <si>
    <t>360-302-12</t>
  </si>
  <si>
    <t>360-302-13</t>
  </si>
  <si>
    <t>360-302-100</t>
  </si>
  <si>
    <t>360-302-DT-01</t>
  </si>
  <si>
    <t>360-302-DT-02</t>
  </si>
  <si>
    <t>360-302-DT-03</t>
  </si>
  <si>
    <t>360-302-DT-04</t>
  </si>
  <si>
    <t>360-302-DT-05</t>
  </si>
  <si>
    <t>360-302-DT-06</t>
  </si>
  <si>
    <t>360-302-DT-07</t>
  </si>
  <si>
    <t>360-302-DT-08</t>
  </si>
  <si>
    <t>360-302-DT-09</t>
  </si>
  <si>
    <t>360-302-DT-10</t>
  </si>
  <si>
    <t>360-302-DT-11</t>
  </si>
  <si>
    <t>360-302-DT-12</t>
  </si>
  <si>
    <t>360-302-DT-13</t>
  </si>
  <si>
    <t>360-302-DT-100</t>
  </si>
  <si>
    <t>360-303-01</t>
  </si>
  <si>
    <t>360-303-02</t>
  </si>
  <si>
    <t>360-303-03</t>
  </si>
  <si>
    <t>360-303-04</t>
  </si>
  <si>
    <t>360-303-05</t>
  </si>
  <si>
    <t>360-303-06</t>
  </si>
  <si>
    <t>360-303-07</t>
  </si>
  <si>
    <t>360-303-08</t>
  </si>
  <si>
    <t>360-303-09</t>
  </si>
  <si>
    <t>360-303-10</t>
  </si>
  <si>
    <t>360-303-11</t>
  </si>
  <si>
    <t>360-303-12</t>
  </si>
  <si>
    <t>360-303-13</t>
  </si>
  <si>
    <t>360-303-100</t>
  </si>
  <si>
    <t>360-303-DT-01</t>
  </si>
  <si>
    <t>360-303-DT-02</t>
  </si>
  <si>
    <t>360-303-DT-03</t>
  </si>
  <si>
    <t>360-303-DT-04</t>
  </si>
  <si>
    <t>360-303-DT-05</t>
  </si>
  <si>
    <t>360-303-DT-06</t>
  </si>
  <si>
    <t>360-303-DT-07</t>
  </si>
  <si>
    <t>360-303-DT-08</t>
  </si>
  <si>
    <t>360-303-DT-09</t>
  </si>
  <si>
    <t>360-303-DT-10</t>
  </si>
  <si>
    <t>360-303-DT-11</t>
  </si>
  <si>
    <t>360-303-DT-12</t>
  </si>
  <si>
    <t>360-303-DT-13</t>
  </si>
  <si>
    <t>360-303-DT-100</t>
  </si>
  <si>
    <t>360-304-01</t>
  </si>
  <si>
    <t>360-304-02</t>
  </si>
  <si>
    <t>360-304-03</t>
  </si>
  <si>
    <t>360-304-04</t>
  </si>
  <si>
    <t>360-304-05</t>
  </si>
  <si>
    <t>360-304-06</t>
  </si>
  <si>
    <t>360-304-07</t>
  </si>
  <si>
    <t>360-304-08</t>
  </si>
  <si>
    <t>360-304-09</t>
  </si>
  <si>
    <t>360-304-10</t>
  </si>
  <si>
    <t>360-304-11</t>
  </si>
  <si>
    <t>360-304-12</t>
  </si>
  <si>
    <t>360-304-13</t>
  </si>
  <si>
    <t>360-304-100</t>
  </si>
  <si>
    <t>360-304-DT-01</t>
  </si>
  <si>
    <t>360-304-DT-02</t>
  </si>
  <si>
    <t>360-304-DT-03</t>
  </si>
  <si>
    <t>360-304-DT-04</t>
  </si>
  <si>
    <t>360-304-DT-05</t>
  </si>
  <si>
    <t>360-304-DT-06</t>
  </si>
  <si>
    <t>360-304-DT-07</t>
  </si>
  <si>
    <t>360-304-DT-08</t>
  </si>
  <si>
    <t>360-304-DT-09</t>
  </si>
  <si>
    <t>360-304-DT-10</t>
  </si>
  <si>
    <t>360-304-DT-11</t>
  </si>
  <si>
    <t>360-304-DT-12</t>
  </si>
  <si>
    <t>360-304-DT-13</t>
  </si>
  <si>
    <t>360-304-DT-100</t>
  </si>
  <si>
    <t>360-305-01</t>
  </si>
  <si>
    <t>360-305-02</t>
  </si>
  <si>
    <t>360-305-03</t>
  </si>
  <si>
    <t>360-305-04</t>
  </si>
  <si>
    <t>360-305-05</t>
  </si>
  <si>
    <t>360-305-06</t>
  </si>
  <si>
    <t>360-305-07</t>
  </si>
  <si>
    <t>360-305-08</t>
  </si>
  <si>
    <t>360-305-09</t>
  </si>
  <si>
    <t>360-305-10</t>
  </si>
  <si>
    <t>360-305-11</t>
  </si>
  <si>
    <t>360-305-12</t>
  </si>
  <si>
    <t>360-305-13</t>
  </si>
  <si>
    <t>360-305-100</t>
  </si>
  <si>
    <t>360-305-DT-01</t>
  </si>
  <si>
    <t>360-305-DT-02</t>
  </si>
  <si>
    <t>360-305-DT-03</t>
  </si>
  <si>
    <t>360-305-DT-04</t>
  </si>
  <si>
    <t>360-305-DT-05</t>
  </si>
  <si>
    <t>360-305-DT-06</t>
  </si>
  <si>
    <t>360-305-DT-07</t>
  </si>
  <si>
    <t>360-305-DT-08</t>
  </si>
  <si>
    <t>360-305-DT-09</t>
  </si>
  <si>
    <t>360-305-DT-10</t>
  </si>
  <si>
    <t>360-305-DT-11</t>
  </si>
  <si>
    <t>360-305-DT-12</t>
  </si>
  <si>
    <t>360-305-DT-13</t>
  </si>
  <si>
    <t>360-305-DT-100</t>
  </si>
  <si>
    <t>360-306-01</t>
  </si>
  <si>
    <t>360-306-02</t>
  </si>
  <si>
    <t>360-306-03</t>
  </si>
  <si>
    <t>360-306-04</t>
  </si>
  <si>
    <t>360-306-05</t>
  </si>
  <si>
    <t>360-306-06</t>
  </si>
  <si>
    <t>360-306-07</t>
  </si>
  <si>
    <t>360-306-08</t>
  </si>
  <si>
    <t>360-306-09</t>
  </si>
  <si>
    <t>360-306-10</t>
  </si>
  <si>
    <t>360-306-11</t>
  </si>
  <si>
    <t>360-306-12</t>
  </si>
  <si>
    <t>360-306-13</t>
  </si>
  <si>
    <t>360-306-100</t>
  </si>
  <si>
    <t>360-306-DT-01</t>
  </si>
  <si>
    <t>360-306-DT-02</t>
  </si>
  <si>
    <t>360-306-DT-03</t>
  </si>
  <si>
    <t>360-306-DT-04</t>
  </si>
  <si>
    <t>360-306-DT-05</t>
  </si>
  <si>
    <t>360-306-DT-06</t>
  </si>
  <si>
    <t>360-306-DT-07</t>
  </si>
  <si>
    <t>360-306-DT-08</t>
  </si>
  <si>
    <t>360-306-DT-09</t>
  </si>
  <si>
    <t>360-306-DT-10</t>
  </si>
  <si>
    <t>360-306-DT-11</t>
  </si>
  <si>
    <t>360-306-DT-12</t>
  </si>
  <si>
    <t>360-306-DT-13</t>
  </si>
  <si>
    <t>360-306-DT-100</t>
  </si>
  <si>
    <t>360-307-01</t>
  </si>
  <si>
    <t>360-307-02</t>
  </si>
  <si>
    <t>360-307-03</t>
  </si>
  <si>
    <t>360-307-04</t>
  </si>
  <si>
    <t>360-307-05</t>
  </si>
  <si>
    <t>360-307-06</t>
  </si>
  <si>
    <t>360-307-07</t>
  </si>
  <si>
    <t>360-307-08</t>
  </si>
  <si>
    <t>360-307-09</t>
  </si>
  <si>
    <t>360-307-10</t>
  </si>
  <si>
    <t>360-307-11</t>
  </si>
  <si>
    <t>360-307-12</t>
  </si>
  <si>
    <t>360-307-13</t>
  </si>
  <si>
    <t>360-307-100</t>
  </si>
  <si>
    <t>360-307-DT-01</t>
  </si>
  <si>
    <t>360-307-DT-02</t>
  </si>
  <si>
    <t>360-307-DT-03</t>
  </si>
  <si>
    <t>360-307-DT-04</t>
  </si>
  <si>
    <t>360-307-DT-05</t>
  </si>
  <si>
    <t>360-307-DT-06</t>
  </si>
  <si>
    <t>360-307-DT-07</t>
  </si>
  <si>
    <t>360-307-DT-08</t>
  </si>
  <si>
    <t>360-307-DT-09</t>
  </si>
  <si>
    <t>360-307-DT-10</t>
  </si>
  <si>
    <t>360-307-DT-11</t>
  </si>
  <si>
    <t>360-307-DT-12</t>
  </si>
  <si>
    <t>360-307-DT-13</t>
  </si>
  <si>
    <t>360-307-DT-100</t>
  </si>
  <si>
    <t>360-308-01</t>
  </si>
  <si>
    <t>360-308-02</t>
  </si>
  <si>
    <t>360-308-03</t>
  </si>
  <si>
    <t>360-308-04</t>
  </si>
  <si>
    <t>360-308-05</t>
  </si>
  <si>
    <t>360-308-06</t>
  </si>
  <si>
    <t>360-308-07</t>
  </si>
  <si>
    <t>360-308-08</t>
  </si>
  <si>
    <t>360-308-09</t>
  </si>
  <si>
    <t>360-308-10</t>
  </si>
  <si>
    <t>360-308-11</t>
  </si>
  <si>
    <t>360-308-12</t>
  </si>
  <si>
    <t>360-308-13</t>
  </si>
  <si>
    <t>360-308-100</t>
  </si>
  <si>
    <t>360-308-DT-01</t>
  </si>
  <si>
    <t>360-308-DT-02</t>
  </si>
  <si>
    <t>360-308-DT-03</t>
  </si>
  <si>
    <t>360-308-DT-04</t>
  </si>
  <si>
    <t>360-308-DT-05</t>
  </si>
  <si>
    <t>360-308-DT-06</t>
  </si>
  <si>
    <t>360-308-DT-07</t>
  </si>
  <si>
    <t>360-308-DT-08</t>
  </si>
  <si>
    <t>360-308-DT-09</t>
  </si>
  <si>
    <t>360-308-DT-10</t>
  </si>
  <si>
    <t>360-308-DT-11</t>
  </si>
  <si>
    <t>360-308-DT-12</t>
  </si>
  <si>
    <t>360-308-DT-13</t>
  </si>
  <si>
    <t>360-308-DT-100</t>
  </si>
  <si>
    <t>360-309-01</t>
  </si>
  <si>
    <t>360-309-02</t>
  </si>
  <si>
    <t>360-309-03</t>
  </si>
  <si>
    <t>360-309-04</t>
  </si>
  <si>
    <t>360-309-05</t>
  </si>
  <si>
    <t>360-309-06</t>
  </si>
  <si>
    <t>360-309-07</t>
  </si>
  <si>
    <t>360-309-08</t>
  </si>
  <si>
    <t>360-309-09</t>
  </si>
  <si>
    <t>360-309-10</t>
  </si>
  <si>
    <t>360-309-11</t>
  </si>
  <si>
    <t>360-309-12</t>
  </si>
  <si>
    <t>360-309-13</t>
  </si>
  <si>
    <t>360-309-100</t>
  </si>
  <si>
    <t>360-309-DT-01</t>
  </si>
  <si>
    <t>360-309-DT-02</t>
  </si>
  <si>
    <t>360-309-DT-03</t>
  </si>
  <si>
    <t>360-309-DT-04</t>
  </si>
  <si>
    <t>360-309-DT-05</t>
  </si>
  <si>
    <t>360-309-DT-06</t>
  </si>
  <si>
    <t>360-309-DT-07</t>
  </si>
  <si>
    <t>360-309-DT-08</t>
  </si>
  <si>
    <t>360-309-DT-09</t>
  </si>
  <si>
    <t>360-309-DT-10</t>
  </si>
  <si>
    <t>360-309-DT-11</t>
  </si>
  <si>
    <t>360-309-DT-12</t>
  </si>
  <si>
    <t>360-309-DT-13</t>
  </si>
  <si>
    <t>360-309-DT-100</t>
  </si>
  <si>
    <t>360-310-01</t>
  </si>
  <si>
    <t>360-310-02</t>
  </si>
  <si>
    <t>360-310-03</t>
  </si>
  <si>
    <t>360-310-04</t>
  </si>
  <si>
    <t>360-310-05</t>
  </si>
  <si>
    <t>360-310-06</t>
  </si>
  <si>
    <t>360-310-07</t>
  </si>
  <si>
    <t>360-310-08</t>
  </si>
  <si>
    <t>360-310-09</t>
  </si>
  <si>
    <t>360-310-10</t>
  </si>
  <si>
    <t>360-310-11</t>
  </si>
  <si>
    <t>360-310-12</t>
  </si>
  <si>
    <t>360-310-13</t>
  </si>
  <si>
    <t>360-310-100</t>
  </si>
  <si>
    <t>360-310-DT-01</t>
  </si>
  <si>
    <t>360-310-DT-02</t>
  </si>
  <si>
    <t>360-310-DT-03</t>
  </si>
  <si>
    <t>360-310-DT-04</t>
  </si>
  <si>
    <t>360-310-DT-05</t>
  </si>
  <si>
    <t>360-310-DT-06</t>
  </si>
  <si>
    <t>360-310-DT-07</t>
  </si>
  <si>
    <t>360-310-DT-08</t>
  </si>
  <si>
    <t>360-310-DT-09</t>
  </si>
  <si>
    <t>360-310-DT-10</t>
  </si>
  <si>
    <t>360-310-DT-11</t>
  </si>
  <si>
    <t>360-310-DT-12</t>
  </si>
  <si>
    <t>360-310-DT-13</t>
  </si>
  <si>
    <t>360-310-DT-100</t>
  </si>
  <si>
    <t>360-311-01</t>
  </si>
  <si>
    <t>360-311-02</t>
  </si>
  <si>
    <t>360-311-03</t>
  </si>
  <si>
    <t>360-311-04</t>
  </si>
  <si>
    <t>360-311-05</t>
  </si>
  <si>
    <t>360-311-06</t>
  </si>
  <si>
    <t>360-311-07</t>
  </si>
  <si>
    <t>360-311-08</t>
  </si>
  <si>
    <t>360-311-09</t>
  </si>
  <si>
    <t>360-311-10</t>
  </si>
  <si>
    <t>360-311-11</t>
  </si>
  <si>
    <t>360-311-12</t>
  </si>
  <si>
    <t>360-311-13</t>
  </si>
  <si>
    <t>360-311-100</t>
  </si>
  <si>
    <t>360-311-DT-01</t>
  </si>
  <si>
    <t>360-311-DT-02</t>
  </si>
  <si>
    <t>360-311-DT-03</t>
  </si>
  <si>
    <t>360-311-DT-04</t>
  </si>
  <si>
    <t>360-311-DT-05</t>
  </si>
  <si>
    <t>360-311-DT-06</t>
  </si>
  <si>
    <t>360-311-DT-07</t>
  </si>
  <si>
    <t>360-311-DT-08</t>
  </si>
  <si>
    <t>360-311-DT-09</t>
  </si>
  <si>
    <t>360-311-DT-10</t>
  </si>
  <si>
    <t>360-311-DT-11</t>
  </si>
  <si>
    <t>360-311-DT-12</t>
  </si>
  <si>
    <t>360-311-DT-13</t>
  </si>
  <si>
    <t>360-311-DT-100</t>
  </si>
  <si>
    <t>360-312-01</t>
  </si>
  <si>
    <t>360-312-02</t>
  </si>
  <si>
    <t>360-312-03</t>
  </si>
  <si>
    <t>360-312-04</t>
  </si>
  <si>
    <t>360-312-05</t>
  </si>
  <si>
    <t>360-312-06</t>
  </si>
  <si>
    <t>360-312-07</t>
  </si>
  <si>
    <t>360-312-08</t>
  </si>
  <si>
    <t>360-312-09</t>
  </si>
  <si>
    <t>360-312-10</t>
  </si>
  <si>
    <t>360-312-11</t>
  </si>
  <si>
    <t>360-312-12</t>
  </si>
  <si>
    <t>360-312-13</t>
  </si>
  <si>
    <t>360-312-100</t>
  </si>
  <si>
    <t>360-312-DT-01</t>
  </si>
  <si>
    <t>360-312-DT-02</t>
  </si>
  <si>
    <t>360-312-DT-03</t>
  </si>
  <si>
    <t>360-312-DT-04</t>
  </si>
  <si>
    <t>360-312-DT-05</t>
  </si>
  <si>
    <t>360-312-DT-06</t>
  </si>
  <si>
    <t>360-312-DT-07</t>
  </si>
  <si>
    <t>360-312-DT-08</t>
  </si>
  <si>
    <t>360-312-DT-09</t>
  </si>
  <si>
    <t>360-312-DT-10</t>
  </si>
  <si>
    <t>360-312-DT-11</t>
  </si>
  <si>
    <t>360-312-DT-12</t>
  </si>
  <si>
    <t>360-312-DT-13</t>
  </si>
  <si>
    <t>360-312-DT-100</t>
  </si>
  <si>
    <t>360-313-01</t>
  </si>
  <si>
    <t>360-313-02</t>
  </si>
  <si>
    <t>360-313-03</t>
  </si>
  <si>
    <t>360-313-04</t>
  </si>
  <si>
    <t>360-313-05</t>
  </si>
  <si>
    <t>360-313-06</t>
  </si>
  <si>
    <t>360-313-07</t>
  </si>
  <si>
    <t>360-313-08</t>
  </si>
  <si>
    <t>360-313-09</t>
  </si>
  <si>
    <t>360-313-10</t>
  </si>
  <si>
    <t>360-313-11</t>
  </si>
  <si>
    <t>360-313-12</t>
  </si>
  <si>
    <t>360-313-13</t>
  </si>
  <si>
    <t>360-313-100</t>
  </si>
  <si>
    <t>360-313-DT-01</t>
  </si>
  <si>
    <t>360-313-DT-02</t>
  </si>
  <si>
    <t>360-313-DT-03</t>
  </si>
  <si>
    <t>360-313-DT-04</t>
  </si>
  <si>
    <t>360-313-DT-05</t>
  </si>
  <si>
    <t>360-313-DT-06</t>
  </si>
  <si>
    <t>360-313-DT-07</t>
  </si>
  <si>
    <t>360-313-DT-08</t>
  </si>
  <si>
    <t>360-313-DT-09</t>
  </si>
  <si>
    <t>360-313-DT-10</t>
  </si>
  <si>
    <t>360-313-DT-11</t>
  </si>
  <si>
    <t>360-313-DT-12</t>
  </si>
  <si>
    <t>360-313-DT-13</t>
  </si>
  <si>
    <t>360-313-DT-100</t>
  </si>
  <si>
    <t>360-314-01</t>
  </si>
  <si>
    <t>360-314-02</t>
  </si>
  <si>
    <t>360-314-03</t>
  </si>
  <si>
    <t>360-314-04</t>
  </si>
  <si>
    <t>360-314-05</t>
  </si>
  <si>
    <t>360-314-06</t>
  </si>
  <si>
    <t>360-314-07</t>
  </si>
  <si>
    <t>360-314-08</t>
  </si>
  <si>
    <t>360-314-09</t>
  </si>
  <si>
    <t>360-314-10</t>
  </si>
  <si>
    <t>360-314-11</t>
  </si>
  <si>
    <t>360-314-12</t>
  </si>
  <si>
    <t>360-314-13</t>
  </si>
  <si>
    <t>360-314-100</t>
  </si>
  <si>
    <t>360-314-DT-01</t>
  </si>
  <si>
    <t>360-314-DT-02</t>
  </si>
  <si>
    <t>360-314-DT-03</t>
  </si>
  <si>
    <t>360-314-DT-04</t>
  </si>
  <si>
    <t>360-314-DT-05</t>
  </si>
  <si>
    <t>360-314-DT-06</t>
  </si>
  <si>
    <t>360-314-DT-07</t>
  </si>
  <si>
    <t>360-314-DT-08</t>
  </si>
  <si>
    <t>360-314-DT-09</t>
  </si>
  <si>
    <t>360-314-DT-10</t>
  </si>
  <si>
    <t>360-314-DT-11</t>
  </si>
  <si>
    <t>360-314-DT-12</t>
  </si>
  <si>
    <t>360-314-DT-13</t>
  </si>
  <si>
    <t>360-314-DT-100</t>
  </si>
  <si>
    <t>360-315-01</t>
  </si>
  <si>
    <t>360-315-02</t>
  </si>
  <si>
    <t>360-315-03</t>
  </si>
  <si>
    <t>360-315-04</t>
  </si>
  <si>
    <t>360-315-05</t>
  </si>
  <si>
    <t>360-315-06</t>
  </si>
  <si>
    <t>360-315-07</t>
  </si>
  <si>
    <t>360-315-08</t>
  </si>
  <si>
    <t>360-315-09</t>
  </si>
  <si>
    <t>360-315-10</t>
  </si>
  <si>
    <t>360-315-11</t>
  </si>
  <si>
    <t>360-315-12</t>
  </si>
  <si>
    <t>360-315-13</t>
  </si>
  <si>
    <t>360-315-100</t>
  </si>
  <si>
    <t>360-315-DT-01</t>
  </si>
  <si>
    <t>360-315-DT-02</t>
  </si>
  <si>
    <t>360-315-DT-03</t>
  </si>
  <si>
    <t>360-315-DT-04</t>
  </si>
  <si>
    <t>360-315-DT-05</t>
  </si>
  <si>
    <t>360-315-DT-06</t>
  </si>
  <si>
    <t>360-315-DT-07</t>
  </si>
  <si>
    <t>360-315-DT-08</t>
  </si>
  <si>
    <t>360-315-DT-09</t>
  </si>
  <si>
    <t>360-315-DT-10</t>
  </si>
  <si>
    <t>360-315-DT-11</t>
  </si>
  <si>
    <t>360-315-DT-12</t>
  </si>
  <si>
    <t>360-315-DT-13</t>
  </si>
  <si>
    <t>360-315-DT-100</t>
  </si>
  <si>
    <t>360-316-01</t>
  </si>
  <si>
    <t>360-316-02</t>
  </si>
  <si>
    <t>360-316-03</t>
  </si>
  <si>
    <t>360-316-04</t>
  </si>
  <si>
    <t>360-316-05</t>
  </si>
  <si>
    <t>360-316-06</t>
  </si>
  <si>
    <t>360-316-07</t>
  </si>
  <si>
    <t>360-316-08</t>
  </si>
  <si>
    <t>360-316-09</t>
  </si>
  <si>
    <t>360-316-10</t>
  </si>
  <si>
    <t>360-316-11</t>
  </si>
  <si>
    <t>360-316-12</t>
  </si>
  <si>
    <t>360-316-13</t>
  </si>
  <si>
    <t>360-316-100</t>
  </si>
  <si>
    <t>360-316-DT-01</t>
  </si>
  <si>
    <t>360-316-DT-02</t>
  </si>
  <si>
    <t>360-316-DT-03</t>
  </si>
  <si>
    <t>360-316-DT-04</t>
  </si>
  <si>
    <t>360-316-DT-05</t>
  </si>
  <si>
    <t>360-316-DT-06</t>
  </si>
  <si>
    <t>360-316-DT-07</t>
  </si>
  <si>
    <t>360-316-DT-08</t>
  </si>
  <si>
    <t>360-316-DT-09</t>
  </si>
  <si>
    <t>360-316-DT-10</t>
  </si>
  <si>
    <t>360-316-DT-11</t>
  </si>
  <si>
    <t>360-316-DT-12</t>
  </si>
  <si>
    <t>360-316-DT-13</t>
  </si>
  <si>
    <t>360-316-DT-100</t>
  </si>
  <si>
    <t>360-317-01</t>
  </si>
  <si>
    <t>360-317-02</t>
  </si>
  <si>
    <t>360-317-03</t>
  </si>
  <si>
    <t>360-317-04</t>
  </si>
  <si>
    <t>360-317-05</t>
  </si>
  <si>
    <t>360-317-06</t>
  </si>
  <si>
    <t>360-317-07</t>
  </si>
  <si>
    <t>360-317-08</t>
  </si>
  <si>
    <t>360-317-09</t>
  </si>
  <si>
    <t>360-317-10</t>
  </si>
  <si>
    <t>360-317-11</t>
  </si>
  <si>
    <t>360-317-12</t>
  </si>
  <si>
    <t>360-317-13</t>
  </si>
  <si>
    <t>360-317-100</t>
  </si>
  <si>
    <t>360-317-DT-01</t>
  </si>
  <si>
    <t>360-317-DT-02</t>
  </si>
  <si>
    <t>360-317-DT-03</t>
  </si>
  <si>
    <t>360-317-DT-04</t>
  </si>
  <si>
    <t>360-317-DT-05</t>
  </si>
  <si>
    <t>360-317-DT-06</t>
  </si>
  <si>
    <t>360-317-DT-07</t>
  </si>
  <si>
    <t>360-317-DT-08</t>
  </si>
  <si>
    <t>360-317-DT-09</t>
  </si>
  <si>
    <t>360-317-DT-10</t>
  </si>
  <si>
    <t>360-317-DT-11</t>
  </si>
  <si>
    <t>360-317-DT-12</t>
  </si>
  <si>
    <t>360-317-DT-13</t>
  </si>
  <si>
    <t>360-317-DT-100</t>
  </si>
  <si>
    <t>360-318-01</t>
  </si>
  <si>
    <t>360-318-02</t>
  </si>
  <si>
    <t>360-318-03</t>
  </si>
  <si>
    <t>360-318-04</t>
  </si>
  <si>
    <t>360-318-05</t>
  </si>
  <si>
    <t>360-318-06</t>
  </si>
  <si>
    <t>360-318-07</t>
  </si>
  <si>
    <t>360-318-08</t>
  </si>
  <si>
    <t>360-318-09</t>
  </si>
  <si>
    <t>360-318-10</t>
  </si>
  <si>
    <t>360-318-11</t>
  </si>
  <si>
    <t>360-318-12</t>
  </si>
  <si>
    <t>360-318-13</t>
  </si>
  <si>
    <t>360-318-100</t>
  </si>
  <si>
    <t>360-318-DT-01</t>
  </si>
  <si>
    <t>360-318-DT-02</t>
  </si>
  <si>
    <t>360-318-DT-03</t>
  </si>
  <si>
    <t>360-318-DT-04</t>
  </si>
  <si>
    <t>360-318-DT-05</t>
  </si>
  <si>
    <t>360-318-DT-06</t>
  </si>
  <si>
    <t>360-318-DT-07</t>
  </si>
  <si>
    <t>360-318-DT-08</t>
  </si>
  <si>
    <t>360-318-DT-09</t>
  </si>
  <si>
    <t>360-318-DT-10</t>
  </si>
  <si>
    <t>360-318-DT-11</t>
  </si>
  <si>
    <t>360-318-DT-12</t>
  </si>
  <si>
    <t>360-318-DT-13</t>
  </si>
  <si>
    <t>360-318-DT-100</t>
  </si>
  <si>
    <t>360-319-01</t>
  </si>
  <si>
    <t>360-319-02</t>
  </si>
  <si>
    <t>360-319-03</t>
  </si>
  <si>
    <t>360-319-04</t>
  </si>
  <si>
    <t>360-319-05</t>
  </si>
  <si>
    <t>360-319-06</t>
  </si>
  <si>
    <t>360-319-07</t>
  </si>
  <si>
    <t>360-319-08</t>
  </si>
  <si>
    <t>360-319-09</t>
  </si>
  <si>
    <t>360-319-10</t>
  </si>
  <si>
    <t>360-319-11</t>
  </si>
  <si>
    <t>360-319-12</t>
  </si>
  <si>
    <t>360-319-13</t>
  </si>
  <si>
    <t>360-319-100</t>
  </si>
  <si>
    <t>360-319-DT-01</t>
  </si>
  <si>
    <t>360-319-DT-02</t>
  </si>
  <si>
    <t>360-319-DT-03</t>
  </si>
  <si>
    <t>360-319-DT-04</t>
  </si>
  <si>
    <t>360-319-DT-05</t>
  </si>
  <si>
    <t>360-319-DT-06</t>
  </si>
  <si>
    <t>360-319-DT-07</t>
  </si>
  <si>
    <t>360-319-DT-08</t>
  </si>
  <si>
    <t>360-319-DT-09</t>
  </si>
  <si>
    <t>360-319-DT-10</t>
  </si>
  <si>
    <t>360-319-DT-11</t>
  </si>
  <si>
    <t>360-319-DT-12</t>
  </si>
  <si>
    <t>360-319-DT-13</t>
  </si>
  <si>
    <t>360-319-DT-100</t>
  </si>
  <si>
    <t>360-320-01</t>
  </si>
  <si>
    <t>360-320-02</t>
  </si>
  <si>
    <t>360-320-03</t>
  </si>
  <si>
    <t>360-320-04</t>
  </si>
  <si>
    <t>360-320-05</t>
  </si>
  <si>
    <t>360-320-06</t>
  </si>
  <si>
    <t>360-320-07</t>
  </si>
  <si>
    <t>360-320-08</t>
  </si>
  <si>
    <t>360-320-09</t>
  </si>
  <si>
    <t>360-320-10</t>
  </si>
  <si>
    <t>360-320-11</t>
  </si>
  <si>
    <t>360-320-12</t>
  </si>
  <si>
    <t>360-320-13</t>
  </si>
  <si>
    <t>360-320-100</t>
  </si>
  <si>
    <t>360-320-DT-01</t>
  </si>
  <si>
    <t>360-320-DT-02</t>
  </si>
  <si>
    <t>360-320-DT-03</t>
  </si>
  <si>
    <t>360-320-DT-04</t>
  </si>
  <si>
    <t>360-320-DT-05</t>
  </si>
  <si>
    <t>360-320-DT-06</t>
  </si>
  <si>
    <t>360-320-DT-07</t>
  </si>
  <si>
    <t>360-320-DT-08</t>
  </si>
  <si>
    <t>360-320-DT-09</t>
  </si>
  <si>
    <t>360-320-DT-10</t>
  </si>
  <si>
    <t>360-320-DT-11</t>
  </si>
  <si>
    <t>360-320-DT-12</t>
  </si>
  <si>
    <t>360-320-DT-13</t>
  </si>
  <si>
    <t>360-320-DT-100</t>
  </si>
  <si>
    <t>360-325-01</t>
  </si>
  <si>
    <t>360-325-02</t>
  </si>
  <si>
    <t>360-325-03</t>
  </si>
  <si>
    <t>360-325-04</t>
  </si>
  <si>
    <t>360-325-05</t>
  </si>
  <si>
    <t>360-325-06</t>
  </si>
  <si>
    <t>360-325-07</t>
  </si>
  <si>
    <t>360-325-08</t>
  </si>
  <si>
    <t>360-325-09</t>
  </si>
  <si>
    <t>360-325-10</t>
  </si>
  <si>
    <t>360-325-11</t>
  </si>
  <si>
    <t>360-325-12</t>
  </si>
  <si>
    <t>360-325-13</t>
  </si>
  <si>
    <t>360-325-100</t>
  </si>
  <si>
    <t>360-327-01</t>
  </si>
  <si>
    <t>360-327-02</t>
  </si>
  <si>
    <t>360-327-03</t>
  </si>
  <si>
    <t>360-327-04</t>
  </si>
  <si>
    <t>360-327-05</t>
  </si>
  <si>
    <t>360-327-06</t>
  </si>
  <si>
    <t>360-327-07</t>
  </si>
  <si>
    <t>360-327-08</t>
  </si>
  <si>
    <t>360-327-09</t>
  </si>
  <si>
    <t>360-327-10</t>
  </si>
  <si>
    <t>360-327-11</t>
  </si>
  <si>
    <t>360-327-12</t>
  </si>
  <si>
    <t>360-327-13</t>
  </si>
  <si>
    <t>360-327-100</t>
  </si>
  <si>
    <t>360-331-01</t>
  </si>
  <si>
    <t>360-331-02</t>
  </si>
  <si>
    <t>360-331-03</t>
  </si>
  <si>
    <t>360-331-04</t>
  </si>
  <si>
    <t>360-331-05</t>
  </si>
  <si>
    <t>360-331-06</t>
  </si>
  <si>
    <t>360-331-07</t>
  </si>
  <si>
    <t>360-331-08</t>
  </si>
  <si>
    <t>360-331-09</t>
  </si>
  <si>
    <t>360-331-10</t>
  </si>
  <si>
    <t>360-331-11</t>
  </si>
  <si>
    <t>360-331-12</t>
  </si>
  <si>
    <t>360-331-13</t>
  </si>
  <si>
    <t>360-331-100</t>
  </si>
  <si>
    <t>360-332-01</t>
  </si>
  <si>
    <t>360-332-02</t>
  </si>
  <si>
    <t>360-332-03</t>
  </si>
  <si>
    <t>360-332-04</t>
  </si>
  <si>
    <t>360-332-05</t>
  </si>
  <si>
    <t>360-332-06</t>
  </si>
  <si>
    <t>360-332-07</t>
  </si>
  <si>
    <t>360-332-08</t>
  </si>
  <si>
    <t>360-332-09</t>
  </si>
  <si>
    <t>360-332-10</t>
  </si>
  <si>
    <t>360-332-11</t>
  </si>
  <si>
    <t>360-332-12</t>
  </si>
  <si>
    <t>360-332-13</t>
  </si>
  <si>
    <t>360-332-100</t>
  </si>
  <si>
    <t>360-381-01</t>
  </si>
  <si>
    <t>360-381-02</t>
  </si>
  <si>
    <t>360-381-03</t>
  </si>
  <si>
    <t>360-381-04</t>
  </si>
  <si>
    <t>360-381-05</t>
  </si>
  <si>
    <t>360-381-06</t>
  </si>
  <si>
    <t>360-381-07</t>
  </si>
  <si>
    <t>360-381-08</t>
  </si>
  <si>
    <t>360-381-09</t>
  </si>
  <si>
    <t>360-381-10</t>
  </si>
  <si>
    <t>360-381-11</t>
  </si>
  <si>
    <t>360-381-12</t>
  </si>
  <si>
    <t>360-381-13</t>
  </si>
  <si>
    <t>360-381-100</t>
  </si>
  <si>
    <t>360-382-01</t>
  </si>
  <si>
    <t>360-382-02</t>
  </si>
  <si>
    <t>360-382-03</t>
  </si>
  <si>
    <t>360-382-04</t>
  </si>
  <si>
    <t>360-382-05</t>
  </si>
  <si>
    <t>360-382-06</t>
  </si>
  <si>
    <t>360-382-07</t>
  </si>
  <si>
    <t>360-382-08</t>
  </si>
  <si>
    <t>360-382-09</t>
  </si>
  <si>
    <t>360-382-10</t>
  </si>
  <si>
    <t>360-382-11</t>
  </si>
  <si>
    <t>360-382-12</t>
  </si>
  <si>
    <t>360-382-13</t>
  </si>
  <si>
    <t>360-382-100</t>
  </si>
  <si>
    <t>360-384-01</t>
  </si>
  <si>
    <t>360-384-02</t>
  </si>
  <si>
    <t>360-384-03</t>
  </si>
  <si>
    <t>360-384-04</t>
  </si>
  <si>
    <t>360-384-05</t>
  </si>
  <si>
    <t>360-384-06</t>
  </si>
  <si>
    <t>360-384-07</t>
  </si>
  <si>
    <t>360-384-08</t>
  </si>
  <si>
    <t>360-384-09</t>
  </si>
  <si>
    <t>360-384-10</t>
  </si>
  <si>
    <t>360-384-11</t>
  </si>
  <si>
    <t>360-384-12</t>
  </si>
  <si>
    <t>360-384-13</t>
  </si>
  <si>
    <t>360-384-100</t>
  </si>
  <si>
    <t>360-385-01</t>
  </si>
  <si>
    <t>360-385-02</t>
  </si>
  <si>
    <t>360-385-03</t>
  </si>
  <si>
    <t>360-385-04</t>
  </si>
  <si>
    <t>360-385-05</t>
  </si>
  <si>
    <t>360-385-06</t>
  </si>
  <si>
    <t>360-385-07</t>
  </si>
  <si>
    <t>360-385-08</t>
  </si>
  <si>
    <t>360-385-09</t>
  </si>
  <si>
    <t>360-385-10</t>
  </si>
  <si>
    <t>360-385-11</t>
  </si>
  <si>
    <t>360-385-12</t>
  </si>
  <si>
    <t>360-385-13</t>
  </si>
  <si>
    <t>360-385-100</t>
  </si>
  <si>
    <t>360-388-01</t>
  </si>
  <si>
    <t>360-388-02</t>
  </si>
  <si>
    <t>360-388-03</t>
  </si>
  <si>
    <t>360-388-04</t>
  </si>
  <si>
    <t>360-388-05</t>
  </si>
  <si>
    <t>360-388-06</t>
  </si>
  <si>
    <t>360-388-07</t>
  </si>
  <si>
    <t>360-388-08</t>
  </si>
  <si>
    <t>360-388-09</t>
  </si>
  <si>
    <t>360-388-10</t>
  </si>
  <si>
    <t>360-388-11</t>
  </si>
  <si>
    <t>360-388-12</t>
  </si>
  <si>
    <t>360-388-13</t>
  </si>
  <si>
    <t>360-388-100</t>
  </si>
  <si>
    <t>360-389-01</t>
  </si>
  <si>
    <t>360-389-02</t>
  </si>
  <si>
    <t>360-389-03</t>
  </si>
  <si>
    <t>360-389-04</t>
  </si>
  <si>
    <t>360-389-05</t>
  </si>
  <si>
    <t>360-389-06</t>
  </si>
  <si>
    <t>360-389-07</t>
  </si>
  <si>
    <t>360-389-08</t>
  </si>
  <si>
    <t>360-389-09</t>
  </si>
  <si>
    <t>360-389-10</t>
  </si>
  <si>
    <t>360-389-11</t>
  </si>
  <si>
    <t>360-389-12</t>
  </si>
  <si>
    <t>360-389-13</t>
  </si>
  <si>
    <t>360-389-100</t>
  </si>
  <si>
    <t>360-392-01</t>
  </si>
  <si>
    <t>360-392-02</t>
  </si>
  <si>
    <t>360-392-03</t>
  </si>
  <si>
    <t>360-392-04</t>
  </si>
  <si>
    <t>360-392-05</t>
  </si>
  <si>
    <t>360-392-06</t>
  </si>
  <si>
    <t>360-392-07</t>
  </si>
  <si>
    <t>360-392-08</t>
  </si>
  <si>
    <t>360-392-09</t>
  </si>
  <si>
    <t>360-392-10</t>
  </si>
  <si>
    <t>360-392-11</t>
  </si>
  <si>
    <t>360-392-12</t>
  </si>
  <si>
    <t>360-392-13</t>
  </si>
  <si>
    <t>360-392-100</t>
  </si>
  <si>
    <t>360-393-01</t>
  </si>
  <si>
    <t>360-393-02</t>
  </si>
  <si>
    <t>360-393-03</t>
  </si>
  <si>
    <t>360-393-04</t>
  </si>
  <si>
    <t>360-393-05</t>
  </si>
  <si>
    <t>360-393-06</t>
  </si>
  <si>
    <t>360-393-07</t>
  </si>
  <si>
    <t>360-393-08</t>
  </si>
  <si>
    <t>360-393-09</t>
  </si>
  <si>
    <t>360-393-10</t>
  </si>
  <si>
    <t>360-393-11</t>
  </si>
  <si>
    <t>360-393-12</t>
  </si>
  <si>
    <t>360-393-13</t>
  </si>
  <si>
    <t>360-393-100</t>
  </si>
  <si>
    <t>360-395-DT-01</t>
  </si>
  <si>
    <t>360-395-DT-02</t>
  </si>
  <si>
    <t>360-395-DT-03</t>
  </si>
  <si>
    <t>360-395-DT-04</t>
  </si>
  <si>
    <t>360-395-DT-05</t>
  </si>
  <si>
    <t>360-395-DT-06</t>
  </si>
  <si>
    <t>360-395-DT-07</t>
  </si>
  <si>
    <t>360-395-DT-08</t>
  </si>
  <si>
    <t>360-395-DT-09</t>
  </si>
  <si>
    <t>360-395-DT-10</t>
  </si>
  <si>
    <t>360-395-DT-11</t>
  </si>
  <si>
    <t>360-395-DT-12</t>
  </si>
  <si>
    <t>360-395-DT-13</t>
  </si>
  <si>
    <t>360-395-DT-100</t>
  </si>
  <si>
    <t>360-396-01</t>
  </si>
  <si>
    <t>360-396-02</t>
  </si>
  <si>
    <t>360-396-03</t>
  </si>
  <si>
    <t>360-396-04</t>
  </si>
  <si>
    <t>360-396-05</t>
  </si>
  <si>
    <t>360-396-06</t>
  </si>
  <si>
    <t>360-396-07</t>
  </si>
  <si>
    <t>360-396-08</t>
  </si>
  <si>
    <t>360-396-09</t>
  </si>
  <si>
    <t>360-396-10</t>
  </si>
  <si>
    <t>360-396-11</t>
  </si>
  <si>
    <t>360-396-12</t>
  </si>
  <si>
    <t>360-396-13</t>
  </si>
  <si>
    <t>360-396-100</t>
  </si>
  <si>
    <t>360-397-01</t>
  </si>
  <si>
    <t>360-397-02</t>
  </si>
  <si>
    <t>360-397-03</t>
  </si>
  <si>
    <t>360-397-04</t>
  </si>
  <si>
    <t>360-397-05</t>
  </si>
  <si>
    <t>360-397-06</t>
  </si>
  <si>
    <t>360-397-07</t>
  </si>
  <si>
    <t>360-397-08</t>
  </si>
  <si>
    <t>360-397-09</t>
  </si>
  <si>
    <t>360-397-10</t>
  </si>
  <si>
    <t>360-397-11</t>
  </si>
  <si>
    <t>360-397-12</t>
  </si>
  <si>
    <t>360-397-13</t>
  </si>
  <si>
    <t>360-397-100</t>
  </si>
  <si>
    <t>360-399-DT-01</t>
  </si>
  <si>
    <t>360-399-DT-02</t>
  </si>
  <si>
    <t>360-399-DT-03</t>
  </si>
  <si>
    <t>360-399-DT-04</t>
  </si>
  <si>
    <t>360-399-DT-05</t>
  </si>
  <si>
    <t>360-399-DT-06</t>
  </si>
  <si>
    <t>360-399-DT-07</t>
  </si>
  <si>
    <t>360-399-DT-08</t>
  </si>
  <si>
    <t>360-399-DT-09</t>
  </si>
  <si>
    <t>360-399-DT-10</t>
  </si>
  <si>
    <t>360-399-DT-11</t>
  </si>
  <si>
    <t>360-399-DT-12</t>
  </si>
  <si>
    <t>360-399-DT-13</t>
  </si>
  <si>
    <t>360-399-DT-100</t>
  </si>
  <si>
    <t>360-400-01</t>
  </si>
  <si>
    <t>360-400-02</t>
  </si>
  <si>
    <t>360-400-03</t>
  </si>
  <si>
    <t>360-400-04</t>
  </si>
  <si>
    <t>360-400-05</t>
  </si>
  <si>
    <t>360-400-06</t>
  </si>
  <si>
    <t>360-400-07</t>
  </si>
  <si>
    <t>360-400-08</t>
  </si>
  <si>
    <t>360-400-09</t>
  </si>
  <si>
    <t>360-400-10</t>
  </si>
  <si>
    <t>360-400-11</t>
  </si>
  <si>
    <t>360-400-12</t>
  </si>
  <si>
    <t>360-400-13</t>
  </si>
  <si>
    <t>360-400-100</t>
  </si>
  <si>
    <t>360-401-01</t>
  </si>
  <si>
    <t>360-401-02</t>
  </si>
  <si>
    <t>360-401-03</t>
  </si>
  <si>
    <t>360-401-04</t>
  </si>
  <si>
    <t>360-401-05</t>
  </si>
  <si>
    <t>360-401-06</t>
  </si>
  <si>
    <t>360-401-07</t>
  </si>
  <si>
    <t>360-401-08</t>
  </si>
  <si>
    <t>360-401-09</t>
  </si>
  <si>
    <t>360-401-10</t>
  </si>
  <si>
    <t>360-401-11</t>
  </si>
  <si>
    <t>360-401-12</t>
  </si>
  <si>
    <t>360-401-13</t>
  </si>
  <si>
    <t>360-401-100</t>
  </si>
  <si>
    <t>360-402-01</t>
  </si>
  <si>
    <t>360-402-02</t>
  </si>
  <si>
    <t>360-402-03</t>
  </si>
  <si>
    <t>360-402-04</t>
  </si>
  <si>
    <t>360-402-05</t>
  </si>
  <si>
    <t>360-402-06</t>
  </si>
  <si>
    <t>360-402-07</t>
  </si>
  <si>
    <t>360-402-08</t>
  </si>
  <si>
    <t>360-402-09</t>
  </si>
  <si>
    <t>360-402-10</t>
  </si>
  <si>
    <t>360-402-11</t>
  </si>
  <si>
    <t>360-402-12</t>
  </si>
  <si>
    <t>360-402-13</t>
  </si>
  <si>
    <t>360-402-100</t>
  </si>
  <si>
    <t>360-403-01</t>
  </si>
  <si>
    <t>360-403-02</t>
  </si>
  <si>
    <t>360-403-03</t>
  </si>
  <si>
    <t>360-403-04</t>
  </si>
  <si>
    <t>360-403-05</t>
  </si>
  <si>
    <t>360-403-06</t>
  </si>
  <si>
    <t>360-403-07</t>
  </si>
  <si>
    <t>360-403-08</t>
  </si>
  <si>
    <t>360-403-09</t>
  </si>
  <si>
    <t>360-403-10</t>
  </si>
  <si>
    <t>360-403-11</t>
  </si>
  <si>
    <t>360-403-12</t>
  </si>
  <si>
    <t>360-403-13</t>
  </si>
  <si>
    <t>360-403-100</t>
  </si>
  <si>
    <t>360-404-01</t>
  </si>
  <si>
    <t>360-404-02</t>
  </si>
  <si>
    <t>360-404-03</t>
  </si>
  <si>
    <t>360-404-04</t>
  </si>
  <si>
    <t>360-404-05</t>
  </si>
  <si>
    <t>360-404-06</t>
  </si>
  <si>
    <t>360-404-07</t>
  </si>
  <si>
    <t>360-404-08</t>
  </si>
  <si>
    <t>360-404-09</t>
  </si>
  <si>
    <t>360-404-10</t>
  </si>
  <si>
    <t>360-404-11</t>
  </si>
  <si>
    <t>360-404-12</t>
  </si>
  <si>
    <t>360-404-13</t>
  </si>
  <si>
    <t>360-404-100</t>
  </si>
  <si>
    <t>360-405-01</t>
  </si>
  <si>
    <t>360-405-02</t>
  </si>
  <si>
    <t>360-405-03</t>
  </si>
  <si>
    <t>360-405-04</t>
  </si>
  <si>
    <t>360-405-05</t>
  </si>
  <si>
    <t>360-405-06</t>
  </si>
  <si>
    <t>360-405-07</t>
  </si>
  <si>
    <t>360-405-08</t>
  </si>
  <si>
    <t>360-405-09</t>
  </si>
  <si>
    <t>360-405-10</t>
  </si>
  <si>
    <t>360-405-11</t>
  </si>
  <si>
    <t>360-405-12</t>
  </si>
  <si>
    <t>360-405-13</t>
  </si>
  <si>
    <t>360-405-100</t>
  </si>
  <si>
    <t>360-406-01</t>
  </si>
  <si>
    <t>360-406-02</t>
  </si>
  <si>
    <t>360-406-03</t>
  </si>
  <si>
    <t>360-406-04</t>
  </si>
  <si>
    <t>360-406-05</t>
  </si>
  <si>
    <t>360-406-06</t>
  </si>
  <si>
    <t>360-406-07</t>
  </si>
  <si>
    <t>360-406-08</t>
  </si>
  <si>
    <t>360-406-09</t>
  </si>
  <si>
    <t>360-406-10</t>
  </si>
  <si>
    <t>360-406-11</t>
  </si>
  <si>
    <t>360-406-12</t>
  </si>
  <si>
    <t>360-406-13</t>
  </si>
  <si>
    <t>360-406-100</t>
  </si>
  <si>
    <t>360-406-DT-01</t>
  </si>
  <si>
    <t>360-406-DT-02</t>
  </si>
  <si>
    <t>360-406-DT-03</t>
  </si>
  <si>
    <t>360-406-DT-04</t>
  </si>
  <si>
    <t>360-406-DT-05</t>
  </si>
  <si>
    <t>360-406-DT-06</t>
  </si>
  <si>
    <t>360-406-DT-07</t>
  </si>
  <si>
    <t>360-406-DT-08</t>
  </si>
  <si>
    <t>360-406-DT-09</t>
  </si>
  <si>
    <t>360-406-DT-10</t>
  </si>
  <si>
    <t>360-406-DT-11</t>
  </si>
  <si>
    <t>360-406-DT-12</t>
  </si>
  <si>
    <t>360-406-DT-13</t>
  </si>
  <si>
    <t>360-406-DT-100</t>
  </si>
  <si>
    <t>360-409-01</t>
  </si>
  <si>
    <t>360-409-02</t>
  </si>
  <si>
    <t>360-409-03</t>
  </si>
  <si>
    <t>360-409-04</t>
  </si>
  <si>
    <t>360-409-05</t>
  </si>
  <si>
    <t>360-409-06</t>
  </si>
  <si>
    <t>360-409-07</t>
  </si>
  <si>
    <t>360-409-08</t>
  </si>
  <si>
    <t>360-409-09</t>
  </si>
  <si>
    <t>360-409-10</t>
  </si>
  <si>
    <t>360-409-11</t>
  </si>
  <si>
    <t>360-409-12</t>
  </si>
  <si>
    <t>360-409-13</t>
  </si>
  <si>
    <t>360-409-100</t>
  </si>
  <si>
    <t>360-409-DT-01</t>
  </si>
  <si>
    <t>360-409-DT-02</t>
  </si>
  <si>
    <t>360-409-DT-03</t>
  </si>
  <si>
    <t>360-409-DT-04</t>
  </si>
  <si>
    <t>360-409-DT-05</t>
  </si>
  <si>
    <t>360-409-DT-06</t>
  </si>
  <si>
    <t>360-409-DT-07</t>
  </si>
  <si>
    <t>360-409-DT-08</t>
  </si>
  <si>
    <t>360-409-DT-09</t>
  </si>
  <si>
    <t>360-409-DT-10</t>
  </si>
  <si>
    <t>360-409-DT-11</t>
  </si>
  <si>
    <t>360-409-DT-12</t>
  </si>
  <si>
    <t>360-409-DT-13</t>
  </si>
  <si>
    <t>360-409-DT-100</t>
  </si>
  <si>
    <t>360-410-01</t>
  </si>
  <si>
    <t>360-410-02</t>
  </si>
  <si>
    <t>360-410-03</t>
  </si>
  <si>
    <t>360-410-04</t>
  </si>
  <si>
    <t>360-410-05</t>
  </si>
  <si>
    <t>360-410-06</t>
  </si>
  <si>
    <t>360-410-07</t>
  </si>
  <si>
    <t>360-410-08</t>
  </si>
  <si>
    <t>360-410-09</t>
  </si>
  <si>
    <t>360-410-10</t>
  </si>
  <si>
    <t>360-410-11</t>
  </si>
  <si>
    <t>360-410-12</t>
  </si>
  <si>
    <t>360-410-13</t>
  </si>
  <si>
    <t>360-410-100</t>
  </si>
  <si>
    <t>360-410-DT-01</t>
  </si>
  <si>
    <t>360-410-DT-02</t>
  </si>
  <si>
    <t>360-410-DT-03</t>
  </si>
  <si>
    <t>360-410-DT-04</t>
  </si>
  <si>
    <t>360-410-DT-05</t>
  </si>
  <si>
    <t>360-410-DT-06</t>
  </si>
  <si>
    <t>360-410-DT-07</t>
  </si>
  <si>
    <t>360-410-DT-08</t>
  </si>
  <si>
    <t>360-410-DT-09</t>
  </si>
  <si>
    <t>360-410-DT-10</t>
  </si>
  <si>
    <t>360-410-DT-11</t>
  </si>
  <si>
    <t>360-410-DT-12</t>
  </si>
  <si>
    <t>360-410-DT-13</t>
  </si>
  <si>
    <t>360-410-DT-100</t>
  </si>
  <si>
    <t>360-411-01</t>
  </si>
  <si>
    <t>360-411-02</t>
  </si>
  <si>
    <t>360-411-03</t>
  </si>
  <si>
    <t>360-411-04</t>
  </si>
  <si>
    <t>360-411-05</t>
  </si>
  <si>
    <t>360-411-06</t>
  </si>
  <si>
    <t>360-411-07</t>
  </si>
  <si>
    <t>360-411-08</t>
  </si>
  <si>
    <t>360-411-09</t>
  </si>
  <si>
    <t>360-411-10</t>
  </si>
  <si>
    <t>360-411-11</t>
  </si>
  <si>
    <t>360-411-12</t>
  </si>
  <si>
    <t>360-411-13</t>
  </si>
  <si>
    <t>360-411-100</t>
  </si>
  <si>
    <t>360-411-DT-01</t>
  </si>
  <si>
    <t>360-411-DT-02</t>
  </si>
  <si>
    <t>360-411-DT-03</t>
  </si>
  <si>
    <t>360-411-DT-04</t>
  </si>
  <si>
    <t>360-411-DT-05</t>
  </si>
  <si>
    <t>360-411-DT-06</t>
  </si>
  <si>
    <t>360-411-DT-07</t>
  </si>
  <si>
    <t>360-411-DT-08</t>
  </si>
  <si>
    <t>360-411-DT-09</t>
  </si>
  <si>
    <t>360-411-DT-10</t>
  </si>
  <si>
    <t>360-411-DT-11</t>
  </si>
  <si>
    <t>360-411-DT-12</t>
  </si>
  <si>
    <t>360-411-DT-13</t>
  </si>
  <si>
    <t>360-411-DT-100</t>
  </si>
  <si>
    <t>360-412-01</t>
  </si>
  <si>
    <t>360-412-02</t>
  </si>
  <si>
    <t>360-412-03</t>
  </si>
  <si>
    <t>360-412-04</t>
  </si>
  <si>
    <t>360-412-05</t>
  </si>
  <si>
    <t>360-412-06</t>
  </si>
  <si>
    <t>360-412-07</t>
  </si>
  <si>
    <t>360-412-08</t>
  </si>
  <si>
    <t>360-412-09</t>
  </si>
  <si>
    <t>360-412-10</t>
  </si>
  <si>
    <t>360-412-11</t>
  </si>
  <si>
    <t>360-412-12</t>
  </si>
  <si>
    <t>360-412-13</t>
  </si>
  <si>
    <t>360-412-100</t>
  </si>
  <si>
    <t>360-412-DT-01</t>
  </si>
  <si>
    <t>360-412-DT-02</t>
  </si>
  <si>
    <t>360-412-DT-03</t>
  </si>
  <si>
    <t>360-412-DT-04</t>
  </si>
  <si>
    <t>360-412-DT-05</t>
  </si>
  <si>
    <t>360-412-DT-06</t>
  </si>
  <si>
    <t>360-412-DT-07</t>
  </si>
  <si>
    <t>360-412-DT-08</t>
  </si>
  <si>
    <t>360-412-DT-09</t>
  </si>
  <si>
    <t>360-412-DT-10</t>
  </si>
  <si>
    <t>360-412-DT-11</t>
  </si>
  <si>
    <t>360-412-DT-12</t>
  </si>
  <si>
    <t>360-412-DT-13</t>
  </si>
  <si>
    <t>360-412-DT-100</t>
  </si>
  <si>
    <t>360-413-01</t>
  </si>
  <si>
    <t>360-413-02</t>
  </si>
  <si>
    <t>360-413-03</t>
  </si>
  <si>
    <t>360-413-04</t>
  </si>
  <si>
    <t>360-413-05</t>
  </si>
  <si>
    <t>360-413-06</t>
  </si>
  <si>
    <t>360-413-07</t>
  </si>
  <si>
    <t>360-413-08</t>
  </si>
  <si>
    <t>360-413-09</t>
  </si>
  <si>
    <t>360-413-10</t>
  </si>
  <si>
    <t>360-413-11</t>
  </si>
  <si>
    <t>360-413-12</t>
  </si>
  <si>
    <t>360-413-13</t>
  </si>
  <si>
    <t>360-413-100</t>
  </si>
  <si>
    <t>360-413-DT-01</t>
  </si>
  <si>
    <t>360-413-DT-02</t>
  </si>
  <si>
    <t>360-413-DT-03</t>
  </si>
  <si>
    <t>360-413-DT-04</t>
  </si>
  <si>
    <t>360-413-DT-05</t>
  </si>
  <si>
    <t>360-413-DT-06</t>
  </si>
  <si>
    <t>360-413-DT-07</t>
  </si>
  <si>
    <t>360-413-DT-08</t>
  </si>
  <si>
    <t>360-413-DT-09</t>
  </si>
  <si>
    <t>360-413-DT-10</t>
  </si>
  <si>
    <t>360-413-DT-11</t>
  </si>
  <si>
    <t>360-413-DT-12</t>
  </si>
  <si>
    <t>360-413-DT-13</t>
  </si>
  <si>
    <t>360-413-DT-100</t>
  </si>
  <si>
    <t>360-414-01</t>
  </si>
  <si>
    <t>360-414-02</t>
  </si>
  <si>
    <t>360-414-03</t>
  </si>
  <si>
    <t>360-414-04</t>
  </si>
  <si>
    <t>360-414-05</t>
  </si>
  <si>
    <t>360-414-06</t>
  </si>
  <si>
    <t>360-414-07</t>
  </si>
  <si>
    <t>360-414-08</t>
  </si>
  <si>
    <t>360-414-09</t>
  </si>
  <si>
    <t>360-414-10</t>
  </si>
  <si>
    <t>360-414-11</t>
  </si>
  <si>
    <t>360-414-12</t>
  </si>
  <si>
    <t>360-414-13</t>
  </si>
  <si>
    <t>360-414-100</t>
  </si>
  <si>
    <t>360-414-DT-01</t>
  </si>
  <si>
    <t>360-414-DT-02</t>
  </si>
  <si>
    <t>360-414-DT-03</t>
  </si>
  <si>
    <t>360-414-DT-04</t>
  </si>
  <si>
    <t>360-414-DT-05</t>
  </si>
  <si>
    <t>360-414-DT-06</t>
  </si>
  <si>
    <t>360-414-DT-07</t>
  </si>
  <si>
    <t>360-414-DT-08</t>
  </si>
  <si>
    <t>360-414-DT-09</t>
  </si>
  <si>
    <t>360-414-DT-10</t>
  </si>
  <si>
    <t>360-414-DT-11</t>
  </si>
  <si>
    <t>360-414-DT-12</t>
  </si>
  <si>
    <t>360-414-DT-13</t>
  </si>
  <si>
    <t>360-414-DT-100</t>
  </si>
  <si>
    <t>360-415-01</t>
  </si>
  <si>
    <t>360-415-02</t>
  </si>
  <si>
    <t>360-415-03</t>
  </si>
  <si>
    <t>360-415-04</t>
  </si>
  <si>
    <t>360-415-05</t>
  </si>
  <si>
    <t>360-415-06</t>
  </si>
  <si>
    <t>360-415-07</t>
  </si>
  <si>
    <t>360-415-08</t>
  </si>
  <si>
    <t>360-415-09</t>
  </si>
  <si>
    <t>360-415-10</t>
  </si>
  <si>
    <t>360-415-11</t>
  </si>
  <si>
    <t>360-415-12</t>
  </si>
  <si>
    <t>360-415-13</t>
  </si>
  <si>
    <t>360-415-100</t>
  </si>
  <si>
    <t>360-415-DT-01</t>
  </si>
  <si>
    <t>360-415-DT-02</t>
  </si>
  <si>
    <t>360-415-DT-03</t>
  </si>
  <si>
    <t>360-415-DT-04</t>
  </si>
  <si>
    <t>360-415-DT-05</t>
  </si>
  <si>
    <t>360-415-DT-06</t>
  </si>
  <si>
    <t>360-415-DT-07</t>
  </si>
  <si>
    <t>360-415-DT-08</t>
  </si>
  <si>
    <t>360-415-DT-09</t>
  </si>
  <si>
    <t>360-415-DT-10</t>
  </si>
  <si>
    <t>360-415-DT-11</t>
  </si>
  <si>
    <t>360-415-DT-12</t>
  </si>
  <si>
    <t>360-415-DT-13</t>
  </si>
  <si>
    <t>360-415-DT-100</t>
  </si>
  <si>
    <t>360-416-01</t>
  </si>
  <si>
    <t>360-416-02</t>
  </si>
  <si>
    <t>360-416-03</t>
  </si>
  <si>
    <t>360-416-04</t>
  </si>
  <si>
    <t>360-416-05</t>
  </si>
  <si>
    <t>360-416-06</t>
  </si>
  <si>
    <t>360-416-07</t>
  </si>
  <si>
    <t>360-416-08</t>
  </si>
  <si>
    <t>360-416-09</t>
  </si>
  <si>
    <t>360-416-10</t>
  </si>
  <si>
    <t>360-416-11</t>
  </si>
  <si>
    <t>360-416-12</t>
  </si>
  <si>
    <t>360-416-13</t>
  </si>
  <si>
    <t>360-416-100</t>
  </si>
  <si>
    <t>360-416-DT-01</t>
  </si>
  <si>
    <t>360-416-DT-02</t>
  </si>
  <si>
    <t>360-416-DT-03</t>
  </si>
  <si>
    <t>360-416-DT-04</t>
  </si>
  <si>
    <t>360-416-DT-05</t>
  </si>
  <si>
    <t>360-416-DT-06</t>
  </si>
  <si>
    <t>360-416-DT-07</t>
  </si>
  <si>
    <t>360-416-DT-08</t>
  </si>
  <si>
    <t>360-416-DT-09</t>
  </si>
  <si>
    <t>360-416-DT-10</t>
  </si>
  <si>
    <t>360-416-DT-11</t>
  </si>
  <si>
    <t>360-416-DT-12</t>
  </si>
  <si>
    <t>360-416-DT-13</t>
  </si>
  <si>
    <t>360-416-DT-100</t>
  </si>
  <si>
    <t>360-417-01</t>
  </si>
  <si>
    <t>360-417-02</t>
  </si>
  <si>
    <t>360-417-03</t>
  </si>
  <si>
    <t>360-417-04</t>
  </si>
  <si>
    <t>360-417-05</t>
  </si>
  <si>
    <t>360-417-06</t>
  </si>
  <si>
    <t>360-417-07</t>
  </si>
  <si>
    <t>360-417-08</t>
  </si>
  <si>
    <t>360-417-09</t>
  </si>
  <si>
    <t>360-417-10</t>
  </si>
  <si>
    <t>360-417-11</t>
  </si>
  <si>
    <t>360-417-12</t>
  </si>
  <si>
    <t>360-417-13</t>
  </si>
  <si>
    <t>360-417-100</t>
  </si>
  <si>
    <t>360-417-DT-01</t>
  </si>
  <si>
    <t>360-417-DT-02</t>
  </si>
  <si>
    <t>360-417-DT-03</t>
  </si>
  <si>
    <t>360-417-DT-04</t>
  </si>
  <si>
    <t>360-417-DT-05</t>
  </si>
  <si>
    <t>360-417-DT-06</t>
  </si>
  <si>
    <t>360-417-DT-07</t>
  </si>
  <si>
    <t>360-417-DT-08</t>
  </si>
  <si>
    <t>360-417-DT-09</t>
  </si>
  <si>
    <t>360-417-DT-10</t>
  </si>
  <si>
    <t>360-417-DT-11</t>
  </si>
  <si>
    <t>360-417-DT-12</t>
  </si>
  <si>
    <t>360-417-DT-13</t>
  </si>
  <si>
    <t>360-417-DT-100</t>
  </si>
  <si>
    <t>360-418-01</t>
  </si>
  <si>
    <t>360-418-02</t>
  </si>
  <si>
    <t>360-418-03</t>
  </si>
  <si>
    <t>360-418-04</t>
  </si>
  <si>
    <t>360-418-05</t>
  </si>
  <si>
    <t>360-418-06</t>
  </si>
  <si>
    <t>360-418-07</t>
  </si>
  <si>
    <t>360-418-08</t>
  </si>
  <si>
    <t>360-418-09</t>
  </si>
  <si>
    <t>360-418-10</t>
  </si>
  <si>
    <t>360-418-11</t>
  </si>
  <si>
    <t>360-418-12</t>
  </si>
  <si>
    <t>360-418-13</t>
  </si>
  <si>
    <t>360-418-100</t>
  </si>
  <si>
    <t>360-418-DT-01</t>
  </si>
  <si>
    <t>360-418-DT-02</t>
  </si>
  <si>
    <t>360-418-DT-03</t>
  </si>
  <si>
    <t>360-418-DT-04</t>
  </si>
  <si>
    <t>360-418-DT-05</t>
  </si>
  <si>
    <t>360-418-DT-06</t>
  </si>
  <si>
    <t>360-418-DT-07</t>
  </si>
  <si>
    <t>360-418-DT-08</t>
  </si>
  <si>
    <t>360-418-DT-09</t>
  </si>
  <si>
    <t>360-418-DT-10</t>
  </si>
  <si>
    <t>360-418-DT-11</t>
  </si>
  <si>
    <t>360-418-DT-12</t>
  </si>
  <si>
    <t>360-418-DT-13</t>
  </si>
  <si>
    <t>360-418-DT-100</t>
  </si>
  <si>
    <t>360-419-01</t>
  </si>
  <si>
    <t>360-419-02</t>
  </si>
  <si>
    <t>360-419-03</t>
  </si>
  <si>
    <t>360-419-04</t>
  </si>
  <si>
    <t>360-419-05</t>
  </si>
  <si>
    <t>360-419-06</t>
  </si>
  <si>
    <t>360-419-07</t>
  </si>
  <si>
    <t>360-419-08</t>
  </si>
  <si>
    <t>360-419-09</t>
  </si>
  <si>
    <t>360-419-10</t>
  </si>
  <si>
    <t>360-419-11</t>
  </si>
  <si>
    <t>360-419-12</t>
  </si>
  <si>
    <t>360-419-13</t>
  </si>
  <si>
    <t>360-419-100</t>
  </si>
  <si>
    <t>360-419-DT-01</t>
  </si>
  <si>
    <t>360-419-DT-02</t>
  </si>
  <si>
    <t>360-419-DT-03</t>
  </si>
  <si>
    <t>360-419-DT-04</t>
  </si>
  <si>
    <t>360-419-DT-05</t>
  </si>
  <si>
    <t>360-419-DT-06</t>
  </si>
  <si>
    <t>360-419-DT-07</t>
  </si>
  <si>
    <t>360-419-DT-08</t>
  </si>
  <si>
    <t>360-419-DT-09</t>
  </si>
  <si>
    <t>360-419-DT-10</t>
  </si>
  <si>
    <t>360-419-DT-11</t>
  </si>
  <si>
    <t>360-419-DT-12</t>
  </si>
  <si>
    <t>360-419-DT-13</t>
  </si>
  <si>
    <t>360-419-DT-100</t>
  </si>
  <si>
    <t>360-420-01</t>
  </si>
  <si>
    <t>360-420-02</t>
  </si>
  <si>
    <t>360-420-03</t>
  </si>
  <si>
    <t>360-420-04</t>
  </si>
  <si>
    <t>360-420-05</t>
  </si>
  <si>
    <t>360-420-06</t>
  </si>
  <si>
    <t>360-420-07</t>
  </si>
  <si>
    <t>360-420-08</t>
  </si>
  <si>
    <t>360-420-09</t>
  </si>
  <si>
    <t>360-420-10</t>
  </si>
  <si>
    <t>360-420-11</t>
  </si>
  <si>
    <t>360-420-12</t>
  </si>
  <si>
    <t>360-420-13</t>
  </si>
  <si>
    <t>360-420-100</t>
  </si>
  <si>
    <t>360-420-DT-01</t>
  </si>
  <si>
    <t>360-420-DT-02</t>
  </si>
  <si>
    <t>360-420-DT-03</t>
  </si>
  <si>
    <t>360-420-DT-04</t>
  </si>
  <si>
    <t>360-420-DT-05</t>
  </si>
  <si>
    <t>360-420-DT-06</t>
  </si>
  <si>
    <t>360-420-DT-07</t>
  </si>
  <si>
    <t>360-420-DT-08</t>
  </si>
  <si>
    <t>360-420-DT-09</t>
  </si>
  <si>
    <t>360-420-DT-10</t>
  </si>
  <si>
    <t>360-420-DT-11</t>
  </si>
  <si>
    <t>360-420-DT-12</t>
  </si>
  <si>
    <t>360-420-DT-13</t>
  </si>
  <si>
    <t>360-420-DT-100</t>
  </si>
  <si>
    <t>360-421-01</t>
  </si>
  <si>
    <t>360-421-02</t>
  </si>
  <si>
    <t>360-421-03</t>
  </si>
  <si>
    <t>360-421-04</t>
  </si>
  <si>
    <t>360-421-05</t>
  </si>
  <si>
    <t>360-421-06</t>
  </si>
  <si>
    <t>360-421-07</t>
  </si>
  <si>
    <t>360-421-08</t>
  </si>
  <si>
    <t>360-421-09</t>
  </si>
  <si>
    <t>360-421-10</t>
  </si>
  <si>
    <t>360-421-11</t>
  </si>
  <si>
    <t>360-421-12</t>
  </si>
  <si>
    <t>360-421-13</t>
  </si>
  <si>
    <t>360-421-100</t>
  </si>
  <si>
    <t>360-422-01</t>
  </si>
  <si>
    <t>360-422-02</t>
  </si>
  <si>
    <t>360-422-03</t>
  </si>
  <si>
    <t>360-422-04</t>
  </si>
  <si>
    <t>360-422-05</t>
  </si>
  <si>
    <t>360-422-06</t>
  </si>
  <si>
    <t>360-422-07</t>
  </si>
  <si>
    <t>360-422-08</t>
  </si>
  <si>
    <t>360-422-09</t>
  </si>
  <si>
    <t>360-422-10</t>
  </si>
  <si>
    <t>360-422-11</t>
  </si>
  <si>
    <t>360-422-12</t>
  </si>
  <si>
    <t>360-422-13</t>
  </si>
  <si>
    <t>360-422-100</t>
  </si>
  <si>
    <t>360-423-01</t>
  </si>
  <si>
    <t>360-423-02</t>
  </si>
  <si>
    <t>360-423-03</t>
  </si>
  <si>
    <t>360-423-04</t>
  </si>
  <si>
    <t>360-423-05</t>
  </si>
  <si>
    <t>360-423-06</t>
  </si>
  <si>
    <t>360-423-07</t>
  </si>
  <si>
    <t>360-423-08</t>
  </si>
  <si>
    <t>360-423-09</t>
  </si>
  <si>
    <t>360-423-10</t>
  </si>
  <si>
    <t>360-423-11</t>
  </si>
  <si>
    <t>360-423-12</t>
  </si>
  <si>
    <t>360-423-13</t>
  </si>
  <si>
    <t>360-423-100</t>
  </si>
  <si>
    <t>360-461-01</t>
  </si>
  <si>
    <t>360-461-02</t>
  </si>
  <si>
    <t>360-461-03</t>
  </si>
  <si>
    <t>360-461-04</t>
  </si>
  <si>
    <t>360-461-05</t>
  </si>
  <si>
    <t>360-461-06</t>
  </si>
  <si>
    <t>360-461-07</t>
  </si>
  <si>
    <t>360-461-08</t>
  </si>
  <si>
    <t>360-461-09</t>
  </si>
  <si>
    <t>360-461-10</t>
  </si>
  <si>
    <t>360-461-11</t>
  </si>
  <si>
    <t>360-461-12</t>
  </si>
  <si>
    <t>360-461-13</t>
  </si>
  <si>
    <t>360-461-100</t>
  </si>
  <si>
    <t>360-461-DT-01</t>
  </si>
  <si>
    <t>360-461-DT-02</t>
  </si>
  <si>
    <t>360-461-DT-03</t>
  </si>
  <si>
    <t>360-461-DT-04</t>
  </si>
  <si>
    <t>360-461-DT-05</t>
  </si>
  <si>
    <t>360-461-DT-06</t>
  </si>
  <si>
    <t>360-461-DT-07</t>
  </si>
  <si>
    <t>360-461-DT-08</t>
  </si>
  <si>
    <t>360-461-DT-09</t>
  </si>
  <si>
    <t>360-461-DT-10</t>
  </si>
  <si>
    <t>360-461-DT-11</t>
  </si>
  <si>
    <t>360-461-DT-12</t>
  </si>
  <si>
    <t>360-461-DT-13</t>
  </si>
  <si>
    <t>360-461-DT-100</t>
  </si>
  <si>
    <t>360-463-01</t>
  </si>
  <si>
    <t>360-463-02</t>
  </si>
  <si>
    <t>360-463-03</t>
  </si>
  <si>
    <t>360-463-04</t>
  </si>
  <si>
    <t>360-463-05</t>
  </si>
  <si>
    <t>360-463-06</t>
  </si>
  <si>
    <t>360-463-07</t>
  </si>
  <si>
    <t>360-463-08</t>
  </si>
  <si>
    <t>360-463-09</t>
  </si>
  <si>
    <t>360-463-10</t>
  </si>
  <si>
    <t>360-463-11</t>
  </si>
  <si>
    <t>360-463-12</t>
  </si>
  <si>
    <t>360-463-13</t>
  </si>
  <si>
    <t>360-463-100</t>
  </si>
  <si>
    <t>360-463-DT-01</t>
  </si>
  <si>
    <t>360-463-DT-02</t>
  </si>
  <si>
    <t>360-463-DT-03</t>
  </si>
  <si>
    <t>360-463-DT-04</t>
  </si>
  <si>
    <t>360-463-DT-05</t>
  </si>
  <si>
    <t>360-463-DT-06</t>
  </si>
  <si>
    <t>360-463-DT-07</t>
  </si>
  <si>
    <t>360-463-DT-08</t>
  </si>
  <si>
    <t>360-463-DT-09</t>
  </si>
  <si>
    <t>360-463-DT-10</t>
  </si>
  <si>
    <t>360-463-DT-11</t>
  </si>
  <si>
    <t>360-463-DT-12</t>
  </si>
  <si>
    <t>360-463-DT-13</t>
  </si>
  <si>
    <t>360-463-DT-100</t>
  </si>
  <si>
    <t>360-464-01</t>
  </si>
  <si>
    <t>360-464-02</t>
  </si>
  <si>
    <t>360-464-03</t>
  </si>
  <si>
    <t>360-464-04</t>
  </si>
  <si>
    <t>360-464-05</t>
  </si>
  <si>
    <t>360-464-06</t>
  </si>
  <si>
    <t>360-464-07</t>
  </si>
  <si>
    <t>360-464-08</t>
  </si>
  <si>
    <t>360-464-09</t>
  </si>
  <si>
    <t>360-464-10</t>
  </si>
  <si>
    <t>360-464-11</t>
  </si>
  <si>
    <t>360-464-12</t>
  </si>
  <si>
    <t>360-464-13</t>
  </si>
  <si>
    <t>360-464-100</t>
  </si>
  <si>
    <t>360-464-DT-01</t>
  </si>
  <si>
    <t>360-464-DT-02</t>
  </si>
  <si>
    <t>360-464-DT-03</t>
  </si>
  <si>
    <t>360-464-DT-04</t>
  </si>
  <si>
    <t>360-464-DT-05</t>
  </si>
  <si>
    <t>360-464-DT-06</t>
  </si>
  <si>
    <t>360-464-DT-07</t>
  </si>
  <si>
    <t>360-464-DT-08</t>
  </si>
  <si>
    <t>360-464-DT-09</t>
  </si>
  <si>
    <t>360-464-DT-10</t>
  </si>
  <si>
    <t>360-464-DT-11</t>
  </si>
  <si>
    <t>360-464-DT-12</t>
  </si>
  <si>
    <t>360-464-DT-13</t>
  </si>
  <si>
    <t>360-464-DT-100</t>
  </si>
  <si>
    <t>360-470-01</t>
  </si>
  <si>
    <t>360-470-02</t>
  </si>
  <si>
    <t>360-470-03</t>
  </si>
  <si>
    <t>360-470-04</t>
  </si>
  <si>
    <t>360-470-05</t>
  </si>
  <si>
    <t>360-470-06</t>
  </si>
  <si>
    <t>360-470-07</t>
  </si>
  <si>
    <t>360-470-08</t>
  </si>
  <si>
    <t>360-470-09</t>
  </si>
  <si>
    <t>360-470-10</t>
  </si>
  <si>
    <t>360-470-11</t>
  </si>
  <si>
    <t>360-470-12</t>
  </si>
  <si>
    <t>360-470-13</t>
  </si>
  <si>
    <t>360-470-100</t>
  </si>
  <si>
    <t>360-470-DT-01</t>
  </si>
  <si>
    <t>360-470-DT-02</t>
  </si>
  <si>
    <t>360-470-DT-03</t>
  </si>
  <si>
    <t>360-470-DT-04</t>
  </si>
  <si>
    <t>360-470-DT-05</t>
  </si>
  <si>
    <t>360-470-DT-06</t>
  </si>
  <si>
    <t>360-470-DT-07</t>
  </si>
  <si>
    <t>360-470-DT-08</t>
  </si>
  <si>
    <t>360-470-DT-09</t>
  </si>
  <si>
    <t>360-470-DT-10</t>
  </si>
  <si>
    <t>360-470-DT-11</t>
  </si>
  <si>
    <t>360-470-DT-12</t>
  </si>
  <si>
    <t>360-470-DT-13</t>
  </si>
  <si>
    <t>360-470-DT-100</t>
  </si>
  <si>
    <t>360-471-01</t>
  </si>
  <si>
    <t>360-471-02</t>
  </si>
  <si>
    <t>360-471-03</t>
  </si>
  <si>
    <t>360-471-04</t>
  </si>
  <si>
    <t>360-471-05</t>
  </si>
  <si>
    <t>360-471-06</t>
  </si>
  <si>
    <t>360-471-07</t>
  </si>
  <si>
    <t>360-471-08</t>
  </si>
  <si>
    <t>360-471-09</t>
  </si>
  <si>
    <t>360-471-10</t>
  </si>
  <si>
    <t>360-471-11</t>
  </si>
  <si>
    <t>360-471-12</t>
  </si>
  <si>
    <t>360-471-13</t>
  </si>
  <si>
    <t>360-471-100</t>
  </si>
  <si>
    <t>360-471-DT-01</t>
  </si>
  <si>
    <t>360-471-DT-02</t>
  </si>
  <si>
    <t>360-471-DT-03</t>
  </si>
  <si>
    <t>360-471-DT-04</t>
  </si>
  <si>
    <t>360-471-DT-05</t>
  </si>
  <si>
    <t>360-471-DT-06</t>
  </si>
  <si>
    <t>360-471-DT-07</t>
  </si>
  <si>
    <t>360-471-DT-08</t>
  </si>
  <si>
    <t>360-471-DT-09</t>
  </si>
  <si>
    <t>360-471-DT-10</t>
  </si>
  <si>
    <t>360-471-DT-11</t>
  </si>
  <si>
    <t>360-471-DT-12</t>
  </si>
  <si>
    <t>360-471-DT-13</t>
  </si>
  <si>
    <t>360-471-DT-100</t>
  </si>
  <si>
    <t>360-474-01</t>
  </si>
  <si>
    <t>360-474-02</t>
  </si>
  <si>
    <t>360-474-03</t>
  </si>
  <si>
    <t>360-474-04</t>
  </si>
  <si>
    <t>360-474-05</t>
  </si>
  <si>
    <t>360-474-06</t>
  </si>
  <si>
    <t>360-474-07</t>
  </si>
  <si>
    <t>360-474-08</t>
  </si>
  <si>
    <t>360-474-09</t>
  </si>
  <si>
    <t>360-474-10</t>
  </si>
  <si>
    <t>360-474-11</t>
  </si>
  <si>
    <t>360-474-12</t>
  </si>
  <si>
    <t>360-474-13</t>
  </si>
  <si>
    <t>360-474-100</t>
  </si>
  <si>
    <t>360-474-DT-01</t>
  </si>
  <si>
    <t>360-474-DT-02</t>
  </si>
  <si>
    <t>360-474-DT-03</t>
  </si>
  <si>
    <t>360-474-DT-04</t>
  </si>
  <si>
    <t>360-474-DT-05</t>
  </si>
  <si>
    <t>360-474-DT-06</t>
  </si>
  <si>
    <t>360-474-DT-07</t>
  </si>
  <si>
    <t>360-474-DT-08</t>
  </si>
  <si>
    <t>360-474-DT-09</t>
  </si>
  <si>
    <t>360-474-DT-10</t>
  </si>
  <si>
    <t>360-474-DT-11</t>
  </si>
  <si>
    <t>360-474-DT-12</t>
  </si>
  <si>
    <t>360-474-DT-13</t>
  </si>
  <si>
    <t>360-474-DT-100</t>
  </si>
  <si>
    <t>360-478-01</t>
  </si>
  <si>
    <t>360-478-02</t>
  </si>
  <si>
    <t>360-478-03</t>
  </si>
  <si>
    <t>360-478-04</t>
  </si>
  <si>
    <t>360-478-05</t>
  </si>
  <si>
    <t>360-478-06</t>
  </si>
  <si>
    <t>360-478-07</t>
  </si>
  <si>
    <t>360-478-08</t>
  </si>
  <si>
    <t>360-478-09</t>
  </si>
  <si>
    <t>360-478-10</t>
  </si>
  <si>
    <t>360-478-11</t>
  </si>
  <si>
    <t>360-478-12</t>
  </si>
  <si>
    <t>360-478-13</t>
  </si>
  <si>
    <t>360-478-100</t>
  </si>
  <si>
    <t>360-478-DT-01</t>
  </si>
  <si>
    <t>360-478-DT-02</t>
  </si>
  <si>
    <t>360-478-DT-03</t>
  </si>
  <si>
    <t>360-478-DT-04</t>
  </si>
  <si>
    <t>360-478-DT-05</t>
  </si>
  <si>
    <t>360-478-DT-06</t>
  </si>
  <si>
    <t>360-478-DT-07</t>
  </si>
  <si>
    <t>360-478-DT-08</t>
  </si>
  <si>
    <t>360-478-DT-09</t>
  </si>
  <si>
    <t>360-478-DT-10</t>
  </si>
  <si>
    <t>360-478-DT-11</t>
  </si>
  <si>
    <t>360-478-DT-12</t>
  </si>
  <si>
    <t>360-478-DT-13</t>
  </si>
  <si>
    <t>360-478-DT-100</t>
  </si>
  <si>
    <t>360-479-01</t>
  </si>
  <si>
    <t>360-479-02</t>
  </si>
  <si>
    <t>360-479-03</t>
  </si>
  <si>
    <t>360-479-04</t>
  </si>
  <si>
    <t>360-479-05</t>
  </si>
  <si>
    <t>360-479-06</t>
  </si>
  <si>
    <t>360-479-07</t>
  </si>
  <si>
    <t>360-479-08</t>
  </si>
  <si>
    <t>360-479-09</t>
  </si>
  <si>
    <t>360-479-10</t>
  </si>
  <si>
    <t>360-479-11</t>
  </si>
  <si>
    <t>360-479-12</t>
  </si>
  <si>
    <t>360-479-13</t>
  </si>
  <si>
    <t>360-479-100</t>
  </si>
  <si>
    <t>360-479-DT-01</t>
  </si>
  <si>
    <t>360-479-DT-02</t>
  </si>
  <si>
    <t>360-479-DT-03</t>
  </si>
  <si>
    <t>360-479-DT-04</t>
  </si>
  <si>
    <t>360-479-DT-05</t>
  </si>
  <si>
    <t>360-479-DT-06</t>
  </si>
  <si>
    <t>360-479-DT-07</t>
  </si>
  <si>
    <t>360-479-DT-08</t>
  </si>
  <si>
    <t>360-479-DT-09</t>
  </si>
  <si>
    <t>360-479-DT-10</t>
  </si>
  <si>
    <t>360-479-DT-11</t>
  </si>
  <si>
    <t>360-479-DT-12</t>
  </si>
  <si>
    <t>360-479-DT-13</t>
  </si>
  <si>
    <t>360-479-DT-100</t>
  </si>
  <si>
    <t>360-501-01</t>
  </si>
  <si>
    <t>360-501-02</t>
  </si>
  <si>
    <t>360-501-03</t>
  </si>
  <si>
    <t>360-501-04</t>
  </si>
  <si>
    <t>360-501-05</t>
  </si>
  <si>
    <t>360-501-06</t>
  </si>
  <si>
    <t>360-501-07</t>
  </si>
  <si>
    <t>360-501-08</t>
  </si>
  <si>
    <t>360-501-09</t>
  </si>
  <si>
    <t>360-501-10</t>
  </si>
  <si>
    <t>360-501-11</t>
  </si>
  <si>
    <t>360-501-12</t>
  </si>
  <si>
    <t>360-501-13</t>
  </si>
  <si>
    <t>360-501-100</t>
  </si>
  <si>
    <t>360-505-01</t>
  </si>
  <si>
    <t>360-505-02</t>
  </si>
  <si>
    <t>360-505-03</t>
  </si>
  <si>
    <t>360-505-04</t>
  </si>
  <si>
    <t>360-505-05</t>
  </si>
  <si>
    <t>360-505-06</t>
  </si>
  <si>
    <t>360-505-07</t>
  </si>
  <si>
    <t>360-505-08</t>
  </si>
  <si>
    <t>360-505-09</t>
  </si>
  <si>
    <t>360-505-10</t>
  </si>
  <si>
    <t>360-505-11</t>
  </si>
  <si>
    <t>360-505-12</t>
  </si>
  <si>
    <t>360-505-13</t>
  </si>
  <si>
    <t>360-505-100</t>
  </si>
  <si>
    <t>360-506-01</t>
  </si>
  <si>
    <t>360-506-02</t>
  </si>
  <si>
    <t>360-506-03</t>
  </si>
  <si>
    <t>360-506-04</t>
  </si>
  <si>
    <t>360-506-05</t>
  </si>
  <si>
    <t>360-506-06</t>
  </si>
  <si>
    <t>360-506-07</t>
  </si>
  <si>
    <t>360-506-08</t>
  </si>
  <si>
    <t>360-506-09</t>
  </si>
  <si>
    <t>360-506-10</t>
  </si>
  <si>
    <t>360-506-11</t>
  </si>
  <si>
    <t>360-506-12</t>
  </si>
  <si>
    <t>360-506-13</t>
  </si>
  <si>
    <t>360-506-100</t>
  </si>
  <si>
    <t>360-520-01</t>
  </si>
  <si>
    <t>360-520-02</t>
  </si>
  <si>
    <t>360-520-03</t>
  </si>
  <si>
    <t>360-520-04</t>
  </si>
  <si>
    <t>360-520-05</t>
  </si>
  <si>
    <t>360-520-06</t>
  </si>
  <si>
    <t>360-520-07</t>
  </si>
  <si>
    <t>360-520-08</t>
  </si>
  <si>
    <t>360-520-09</t>
  </si>
  <si>
    <t>360-520-10</t>
  </si>
  <si>
    <t>360-520-11</t>
  </si>
  <si>
    <t>360-520-12</t>
  </si>
  <si>
    <t>360-520-13</t>
  </si>
  <si>
    <t>360-520-100</t>
  </si>
  <si>
    <t>360-539-DT-01</t>
  </si>
  <si>
    <t>360-540-DT-02</t>
  </si>
  <si>
    <t>360-552</t>
  </si>
  <si>
    <t>360-552-01</t>
  </si>
  <si>
    <t>360-552-02</t>
  </si>
  <si>
    <t>360-552-03</t>
  </si>
  <si>
    <t>360-552-04</t>
  </si>
  <si>
    <t>360-552-05</t>
  </si>
  <si>
    <t>360-552-06</t>
  </si>
  <si>
    <t>360-552-07</t>
  </si>
  <si>
    <t>360-552-08</t>
  </si>
  <si>
    <t>360-552-09</t>
  </si>
  <si>
    <t>360-552-10</t>
  </si>
  <si>
    <t>360-552-11</t>
  </si>
  <si>
    <t>360-552-12</t>
  </si>
  <si>
    <t>360-552-13</t>
  </si>
  <si>
    <t>360-552-100</t>
  </si>
  <si>
    <t>360-553</t>
  </si>
  <si>
    <t>360-553-01</t>
  </si>
  <si>
    <t>360-553-02</t>
  </si>
  <si>
    <t>360-553-03</t>
  </si>
  <si>
    <t>360-553-04</t>
  </si>
  <si>
    <t>360-553-05</t>
  </si>
  <si>
    <t>360-553-06</t>
  </si>
  <si>
    <t>360-553-07</t>
  </si>
  <si>
    <t>360-553-08</t>
  </si>
  <si>
    <t>360-553-09</t>
  </si>
  <si>
    <t>360-553-10</t>
  </si>
  <si>
    <t>360-553-11</t>
  </si>
  <si>
    <t>360-553-12</t>
  </si>
  <si>
    <t>360-553-13</t>
  </si>
  <si>
    <t>360-553-100</t>
  </si>
  <si>
    <t>360-554</t>
  </si>
  <si>
    <t>360-554-01</t>
  </si>
  <si>
    <t>360-554-02</t>
  </si>
  <si>
    <t>360-554-03</t>
  </si>
  <si>
    <t>360-554-04</t>
  </si>
  <si>
    <t>360-554-05</t>
  </si>
  <si>
    <t>360-554-06</t>
  </si>
  <si>
    <t>360-554-07</t>
  </si>
  <si>
    <t>360-554-08</t>
  </si>
  <si>
    <t>360-554-09</t>
  </si>
  <si>
    <t>360-554-10</t>
  </si>
  <si>
    <t>360-554-11</t>
  </si>
  <si>
    <t>360-554-12</t>
  </si>
  <si>
    <t>360-554-13</t>
  </si>
  <si>
    <t>360-554-100</t>
  </si>
  <si>
    <t>360-555</t>
  </si>
  <si>
    <t>360-555-01</t>
  </si>
  <si>
    <t>360-555-02</t>
  </si>
  <si>
    <t>360-555-03</t>
  </si>
  <si>
    <t>360-555-04</t>
  </si>
  <si>
    <t>360-555-05</t>
  </si>
  <si>
    <t>360-555-06</t>
  </si>
  <si>
    <t>360-555-07</t>
  </si>
  <si>
    <t>360-555-08</t>
  </si>
  <si>
    <t>360-555-09</t>
  </si>
  <si>
    <t>360-555-10</t>
  </si>
  <si>
    <t>360-555-11</t>
  </si>
  <si>
    <t>360-555-12</t>
  </si>
  <si>
    <t>360-555-13</t>
  </si>
  <si>
    <t>360-555-100</t>
  </si>
  <si>
    <t>360-556</t>
  </si>
  <si>
    <t>360-556-01</t>
  </si>
  <si>
    <t>360-556-02</t>
  </si>
  <si>
    <t>360-556-03</t>
  </si>
  <si>
    <t>360-556-04</t>
  </si>
  <si>
    <t>360-556-05</t>
  </si>
  <si>
    <t>360-556-06</t>
  </si>
  <si>
    <t>360-556-07</t>
  </si>
  <si>
    <t>360-556-08</t>
  </si>
  <si>
    <t>360-556-09</t>
  </si>
  <si>
    <t>360-556-10</t>
  </si>
  <si>
    <t>360-556-11</t>
  </si>
  <si>
    <t>360-556-12</t>
  </si>
  <si>
    <t>360-556-13</t>
  </si>
  <si>
    <t>360-556-100</t>
  </si>
  <si>
    <t>360-557</t>
  </si>
  <si>
    <t>360-557-01</t>
  </si>
  <si>
    <t>360-557-02</t>
  </si>
  <si>
    <t>360-557-03</t>
  </si>
  <si>
    <t>360-557-04</t>
  </si>
  <si>
    <t>360-557-05</t>
  </si>
  <si>
    <t>360-557-06</t>
  </si>
  <si>
    <t>360-557-07</t>
  </si>
  <si>
    <t>360-557-08</t>
  </si>
  <si>
    <t>360-557-09</t>
  </si>
  <si>
    <t>360-557-10</t>
  </si>
  <si>
    <t>360-557-11</t>
  </si>
  <si>
    <t>360-557-12</t>
  </si>
  <si>
    <t>360-557-13</t>
  </si>
  <si>
    <t>360-557-100</t>
  </si>
  <si>
    <t>360-558</t>
  </si>
  <si>
    <t>360-558-01</t>
  </si>
  <si>
    <t>360-558-02</t>
  </si>
  <si>
    <t>360-558-03</t>
  </si>
  <si>
    <t>360-558-04</t>
  </si>
  <si>
    <t>360-558-05</t>
  </si>
  <si>
    <t>360-558-06</t>
  </si>
  <si>
    <t>360-558-07</t>
  </si>
  <si>
    <t>360-558-08</t>
  </si>
  <si>
    <t>360-558-09</t>
  </si>
  <si>
    <t>360-558-10</t>
  </si>
  <si>
    <t>360-558-11</t>
  </si>
  <si>
    <t>360-558-12</t>
  </si>
  <si>
    <t>360-558-13</t>
  </si>
  <si>
    <t>360-558-100</t>
  </si>
  <si>
    <t>360-559</t>
  </si>
  <si>
    <t>360-559-01</t>
  </si>
  <si>
    <t>360-559-02</t>
  </si>
  <si>
    <t>360-559-03</t>
  </si>
  <si>
    <t>360-559-04</t>
  </si>
  <si>
    <t>360-559-05</t>
  </si>
  <si>
    <t>360-559-06</t>
  </si>
  <si>
    <t>360-559-07</t>
  </si>
  <si>
    <t>360-559-08</t>
  </si>
  <si>
    <t>360-559-09</t>
  </si>
  <si>
    <t>360-559-10</t>
  </si>
  <si>
    <t>360-559-11</t>
  </si>
  <si>
    <t>360-559-12</t>
  </si>
  <si>
    <t>360-559-13</t>
  </si>
  <si>
    <t>360-559-100</t>
  </si>
  <si>
    <t>360-560</t>
  </si>
  <si>
    <t>360-560-01</t>
  </si>
  <si>
    <t>360-560-02</t>
  </si>
  <si>
    <t>360-560-03</t>
  </si>
  <si>
    <t>360-560-04</t>
  </si>
  <si>
    <t>360-560-05</t>
  </si>
  <si>
    <t>360-560-06</t>
  </si>
  <si>
    <t>360-560-07</t>
  </si>
  <si>
    <t>360-560-08</t>
  </si>
  <si>
    <t>360-560-09</t>
  </si>
  <si>
    <t>360-560-10</t>
  </si>
  <si>
    <t>360-560-11</t>
  </si>
  <si>
    <t>360-560-12</t>
  </si>
  <si>
    <t>360-560-13</t>
  </si>
  <si>
    <t>360-560-100</t>
  </si>
  <si>
    <t>360-RS-1</t>
  </si>
  <si>
    <t>360-RS-1-03</t>
  </si>
  <si>
    <t>360-RS-2</t>
  </si>
  <si>
    <t>360-RS-2-05</t>
  </si>
  <si>
    <t>360-RS-3</t>
  </si>
  <si>
    <t>360-RS-3-13</t>
  </si>
  <si>
    <t>360-008PU-01</t>
  </si>
  <si>
    <t>360-008PU-05</t>
  </si>
  <si>
    <t>360-008PU-14</t>
  </si>
  <si>
    <t>360-008PU-100</t>
  </si>
  <si>
    <t>360-008PU-06</t>
  </si>
  <si>
    <t>360-008PU-12</t>
  </si>
  <si>
    <t>360-008PU-09</t>
  </si>
  <si>
    <t>360-008PU-11</t>
  </si>
  <si>
    <t>360-008PU-03</t>
  </si>
  <si>
    <t>360-008PU-02</t>
  </si>
  <si>
    <t>360-008PU-04</t>
  </si>
  <si>
    <t>360-009PU-01</t>
  </si>
  <si>
    <t>360-009PU-05</t>
  </si>
  <si>
    <t>360-009PU-14</t>
  </si>
  <si>
    <t>360-009PU-100</t>
  </si>
  <si>
    <t>360-009PU-06</t>
  </si>
  <si>
    <t>360-009PU-12</t>
  </si>
  <si>
    <t>360-009PU-09</t>
  </si>
  <si>
    <t>360-009PU-11</t>
  </si>
  <si>
    <t>360-009PU-03</t>
  </si>
  <si>
    <t>360-009PU-02</t>
  </si>
  <si>
    <t>360-009PU-04</t>
  </si>
  <si>
    <t>360-010PU-01</t>
  </si>
  <si>
    <t>360-010PU-05</t>
  </si>
  <si>
    <t>360-010PU-14</t>
  </si>
  <si>
    <t>360-010PU-100</t>
  </si>
  <si>
    <t>360-010PU-06</t>
  </si>
  <si>
    <t>360-010PU-12</t>
  </si>
  <si>
    <t>360-010PU-09</t>
  </si>
  <si>
    <t>360-010PU-11</t>
  </si>
  <si>
    <t>360-010PU-03</t>
  </si>
  <si>
    <t>360-010PU-02</t>
  </si>
  <si>
    <t>360-010PU-04</t>
  </si>
  <si>
    <t>360-011PU-01</t>
  </si>
  <si>
    <t>360-011PU-05</t>
  </si>
  <si>
    <t>360-011PU-14</t>
  </si>
  <si>
    <t>360-011PU-100</t>
  </si>
  <si>
    <t>360-011PU-06</t>
  </si>
  <si>
    <t>360-011PU-12</t>
  </si>
  <si>
    <t>360-011PU-09</t>
  </si>
  <si>
    <t>360-011PU-11</t>
  </si>
  <si>
    <t>360-011PU-03</t>
  </si>
  <si>
    <t>360-011PU-02</t>
  </si>
  <si>
    <t>360-011PU-04</t>
  </si>
  <si>
    <t>360-012PU-01</t>
  </si>
  <si>
    <t>360-012PU-05</t>
  </si>
  <si>
    <t>360-012PU-14</t>
  </si>
  <si>
    <t>360-012PU-100</t>
  </si>
  <si>
    <t>360-012PU-06</t>
  </si>
  <si>
    <t>360-012PU-12</t>
  </si>
  <si>
    <t>360-012PU-09</t>
  </si>
  <si>
    <t>360-012PU-11</t>
  </si>
  <si>
    <t>360-012PU-03</t>
  </si>
  <si>
    <t>360-012PU-02</t>
  </si>
  <si>
    <t>360-012PU-04</t>
  </si>
  <si>
    <t>360-013PU-01</t>
  </si>
  <si>
    <t>360-013PU-05</t>
  </si>
  <si>
    <t>360-013PU-14</t>
  </si>
  <si>
    <t>360-013PU-100</t>
  </si>
  <si>
    <t>360-013PU-06</t>
  </si>
  <si>
    <t>360-013PU-12</t>
  </si>
  <si>
    <t>360-013PU-09</t>
  </si>
  <si>
    <t>360-013PU-11</t>
  </si>
  <si>
    <t>360-013PU-03</t>
  </si>
  <si>
    <t>360-013PU-02</t>
  </si>
  <si>
    <t>360-013PU-04</t>
  </si>
  <si>
    <t>360-014PU-01</t>
  </si>
  <si>
    <t>360-014PU-05</t>
  </si>
  <si>
    <t>360-014PU-14</t>
  </si>
  <si>
    <t>360-014PU-100</t>
  </si>
  <si>
    <t>360-014PU-06</t>
  </si>
  <si>
    <t>360-014PU-12</t>
  </si>
  <si>
    <t>360-014PU-09</t>
  </si>
  <si>
    <t>360-014PU-11</t>
  </si>
  <si>
    <t>360-014PU-03</t>
  </si>
  <si>
    <t>360-014PU-02</t>
  </si>
  <si>
    <t>360-014PU-04</t>
  </si>
  <si>
    <t>360-015PU-DT-01</t>
  </si>
  <si>
    <t>360-015PU-DT-05</t>
  </si>
  <si>
    <t>360-015PU-DT-14</t>
  </si>
  <si>
    <t>360-015PU-DT-100</t>
  </si>
  <si>
    <t>360-015PU-DT-06</t>
  </si>
  <si>
    <t>360-015PU-DT-12</t>
  </si>
  <si>
    <t>360-015PU-DT-09</t>
  </si>
  <si>
    <t>360-015PU-DT-11</t>
  </si>
  <si>
    <t>360-015PU-DT-03</t>
  </si>
  <si>
    <t>360-015PU-DT-02</t>
  </si>
  <si>
    <t>360-015PU-DT-04</t>
  </si>
  <si>
    <t>360-016PU-01</t>
  </si>
  <si>
    <t>360-016PU-05</t>
  </si>
  <si>
    <t>360-016PU-14</t>
  </si>
  <si>
    <t>360-016PU-100</t>
  </si>
  <si>
    <t>360-016PU-06</t>
  </si>
  <si>
    <t>360-016PU-12</t>
  </si>
  <si>
    <t>360-016PU-09</t>
  </si>
  <si>
    <t>360-016PU-11</t>
  </si>
  <si>
    <t>360-016PU-03</t>
  </si>
  <si>
    <t>360-016PU-02</t>
  </si>
  <si>
    <t>360-016PU-04</t>
  </si>
  <si>
    <t>360-017PU-01</t>
  </si>
  <si>
    <t>360-017PU-05</t>
  </si>
  <si>
    <t>360-017PU-14</t>
  </si>
  <si>
    <t>360-017PU-100</t>
  </si>
  <si>
    <t>360-017PU-06</t>
  </si>
  <si>
    <t>360-017PU-12</t>
  </si>
  <si>
    <t>360-017PU-09</t>
  </si>
  <si>
    <t>360-017PU-11</t>
  </si>
  <si>
    <t>360-017PU-03</t>
  </si>
  <si>
    <t>360-017PU-02</t>
  </si>
  <si>
    <t>360-017PU-04</t>
  </si>
  <si>
    <t>360-045PU-01</t>
  </si>
  <si>
    <t>360-045PU-05</t>
  </si>
  <si>
    <t>360-045PU-14</t>
  </si>
  <si>
    <t>360-045PU-100</t>
  </si>
  <si>
    <t>360-045PU-06</t>
  </si>
  <si>
    <t>360-045PU-12</t>
  </si>
  <si>
    <t>360-045PU-09</t>
  </si>
  <si>
    <t>360-045PU-11</t>
  </si>
  <si>
    <t>360-045PU-03</t>
  </si>
  <si>
    <t>360-045PU-02</t>
  </si>
  <si>
    <t>360-045PU-04</t>
  </si>
  <si>
    <t>360-047PU-01</t>
  </si>
  <si>
    <t>360-047PU-05</t>
  </si>
  <si>
    <t>360-047PU-14</t>
  </si>
  <si>
    <t>360-047PU-100</t>
  </si>
  <si>
    <t>360-047PU-06</t>
  </si>
  <si>
    <t>360-047PU-12</t>
  </si>
  <si>
    <t>360-047PU-09</t>
  </si>
  <si>
    <t>360-047PU-11</t>
  </si>
  <si>
    <t>360-047PU-03</t>
  </si>
  <si>
    <t>360-047PU-02</t>
  </si>
  <si>
    <t>360-047PU-04</t>
  </si>
  <si>
    <t>360-048PU-01</t>
  </si>
  <si>
    <t>360-048PU-05</t>
  </si>
  <si>
    <t>360-048PU-14</t>
  </si>
  <si>
    <t>360-048PU-100</t>
  </si>
  <si>
    <t>360-048PU-06</t>
  </si>
  <si>
    <t>360-048PU-12</t>
  </si>
  <si>
    <t>360-048PU-09</t>
  </si>
  <si>
    <t>360-048PU-11</t>
  </si>
  <si>
    <t>360-048PU-03</t>
  </si>
  <si>
    <t>360-048PU-02</t>
  </si>
  <si>
    <t>360-048PU-04</t>
  </si>
  <si>
    <t>360-049PU-01</t>
  </si>
  <si>
    <t>360-049PU-05</t>
  </si>
  <si>
    <t>360-049PU-14</t>
  </si>
  <si>
    <t>360-049PU-100</t>
  </si>
  <si>
    <t>360-049PU-06</t>
  </si>
  <si>
    <t>360-049PU-12</t>
  </si>
  <si>
    <t>360-049PU-09</t>
  </si>
  <si>
    <t>360-049PU-11</t>
  </si>
  <si>
    <t>360-049PU-03</t>
  </si>
  <si>
    <t>360-049PU-02</t>
  </si>
  <si>
    <t>360-049PU-04</t>
  </si>
  <si>
    <t>360-050PU-01</t>
  </si>
  <si>
    <t>360-050PU-05</t>
  </si>
  <si>
    <t>360-050PU-14</t>
  </si>
  <si>
    <t>360-050PU-100</t>
  </si>
  <si>
    <t>360-050PU-06</t>
  </si>
  <si>
    <t>360-050PU-12</t>
  </si>
  <si>
    <t>360-050PU-09</t>
  </si>
  <si>
    <t>360-050PU-11</t>
  </si>
  <si>
    <t>360-050PU-03</t>
  </si>
  <si>
    <t>360-050PU-02</t>
  </si>
  <si>
    <t>360-050PU-04</t>
  </si>
  <si>
    <t>360-051PU-01</t>
  </si>
  <si>
    <t>360-051PU-05</t>
  </si>
  <si>
    <t>360-051PU-14</t>
  </si>
  <si>
    <t>360-051PU-100</t>
  </si>
  <si>
    <t>360-051PU-06</t>
  </si>
  <si>
    <t>360-051PU-12</t>
  </si>
  <si>
    <t>360-051PU-09</t>
  </si>
  <si>
    <t>360-051PU-11</t>
  </si>
  <si>
    <t>360-051PU-03</t>
  </si>
  <si>
    <t>360-051PU-02</t>
  </si>
  <si>
    <t>360-051PU-04</t>
  </si>
  <si>
    <t>360-052PU-01</t>
  </si>
  <si>
    <t>360-052PU-05</t>
  </si>
  <si>
    <t>360-052PU-14</t>
  </si>
  <si>
    <t>360-052PU-100</t>
  </si>
  <si>
    <t>360-052PU-06</t>
  </si>
  <si>
    <t>360-052PU-12</t>
  </si>
  <si>
    <t>360-052PU-09</t>
  </si>
  <si>
    <t>360-052PU-11</t>
  </si>
  <si>
    <t>360-052PU-03</t>
  </si>
  <si>
    <t>360-052PU-02</t>
  </si>
  <si>
    <t>360-052PU-04</t>
  </si>
  <si>
    <t>360-053PU-01</t>
  </si>
  <si>
    <t>360-053PU-05</t>
  </si>
  <si>
    <t>360-053PU-14</t>
  </si>
  <si>
    <t>360-053PU-100</t>
  </si>
  <si>
    <t>360-053PU-06</t>
  </si>
  <si>
    <t>360-053PU-12</t>
  </si>
  <si>
    <t>360-053PU-09</t>
  </si>
  <si>
    <t>360-053PU-11</t>
  </si>
  <si>
    <t>360-053PU-03</t>
  </si>
  <si>
    <t>360-053PU-02</t>
  </si>
  <si>
    <t>360-053PU-04</t>
  </si>
  <si>
    <t>360-054PU-01</t>
  </si>
  <si>
    <t>360-054PU-05</t>
  </si>
  <si>
    <t>360-054PU-14</t>
  </si>
  <si>
    <t>360-054PU-100</t>
  </si>
  <si>
    <t>360-054PU-06</t>
  </si>
  <si>
    <t>360-054PU-12</t>
  </si>
  <si>
    <t>360-054PU-09</t>
  </si>
  <si>
    <t>360-054PU-11</t>
  </si>
  <si>
    <t>360-054PU-03</t>
  </si>
  <si>
    <t>360-054PU-02</t>
  </si>
  <si>
    <t>360-054PU-04</t>
  </si>
  <si>
    <t>360-055PU-01</t>
  </si>
  <si>
    <t>360-055PU-05</t>
  </si>
  <si>
    <t>360-055PU-14</t>
  </si>
  <si>
    <t>360-055PU-100</t>
  </si>
  <si>
    <t>360-055PU-06</t>
  </si>
  <si>
    <t>360-055PU-12</t>
  </si>
  <si>
    <t>360-055PU-09</t>
  </si>
  <si>
    <t>360-055PU-11</t>
  </si>
  <si>
    <t>360-055PU-03</t>
  </si>
  <si>
    <t>360-055PU-02</t>
  </si>
  <si>
    <t>360-055PU-04</t>
  </si>
  <si>
    <t>360-056PU-01</t>
  </si>
  <si>
    <t>360-056PU-05</t>
  </si>
  <si>
    <t>360-056PU-14</t>
  </si>
  <si>
    <t>360-056PU-100</t>
  </si>
  <si>
    <t>360-056PU-06</t>
  </si>
  <si>
    <t>360-056PU-12</t>
  </si>
  <si>
    <t>360-056PU-09</t>
  </si>
  <si>
    <t>360-056PU-11</t>
  </si>
  <si>
    <t>360-056PU-03</t>
  </si>
  <si>
    <t>360-056PU-02</t>
  </si>
  <si>
    <t>360-056PU-04</t>
  </si>
  <si>
    <t>360-057PU-01</t>
  </si>
  <si>
    <t>360-057PU-05</t>
  </si>
  <si>
    <t>360-057PU-14</t>
  </si>
  <si>
    <t>360-057PU-100</t>
  </si>
  <si>
    <t>360-057PU-06</t>
  </si>
  <si>
    <t>360-057PU-12</t>
  </si>
  <si>
    <t>360-057PU-09</t>
  </si>
  <si>
    <t>360-057PU-11</t>
  </si>
  <si>
    <t>360-057PU-03</t>
  </si>
  <si>
    <t>360-057PU-02</t>
  </si>
  <si>
    <t>360-057PU-04</t>
  </si>
  <si>
    <t>360-058PU-01</t>
  </si>
  <si>
    <t>360-058PU-05</t>
  </si>
  <si>
    <t>360-058PU-14</t>
  </si>
  <si>
    <t>360-058PU-100</t>
  </si>
  <si>
    <t>360-058PU-06</t>
  </si>
  <si>
    <t>360-058PU-12</t>
  </si>
  <si>
    <t>360-058PU-09</t>
  </si>
  <si>
    <t>360-058PU-11</t>
  </si>
  <si>
    <t>360-058PU-03</t>
  </si>
  <si>
    <t>360-058PU-02</t>
  </si>
  <si>
    <t>360-058PU-04</t>
  </si>
  <si>
    <t>360-059PU-01</t>
  </si>
  <si>
    <t>360-059PU-05</t>
  </si>
  <si>
    <t>360-059PU-14</t>
  </si>
  <si>
    <t>360-059PU-100</t>
  </si>
  <si>
    <t>360-059PU-06</t>
  </si>
  <si>
    <t>360-059PU-12</t>
  </si>
  <si>
    <t>360-059PU-09</t>
  </si>
  <si>
    <t>360-059PU-11</t>
  </si>
  <si>
    <t>360-059PU-03</t>
  </si>
  <si>
    <t>360-059PU-02</t>
  </si>
  <si>
    <t>360-059PU-04</t>
  </si>
  <si>
    <t>360-060PU-01</t>
  </si>
  <si>
    <t>360-060PU-05</t>
  </si>
  <si>
    <t>360-060PU-14</t>
  </si>
  <si>
    <t>360-060PU-100</t>
  </si>
  <si>
    <t>360-060PU-06</t>
  </si>
  <si>
    <t>360-060PU-12</t>
  </si>
  <si>
    <t>360-060PU-09</t>
  </si>
  <si>
    <t>360-060PU-11</t>
  </si>
  <si>
    <t>360-060PU-03</t>
  </si>
  <si>
    <t>360-060PU-02</t>
  </si>
  <si>
    <t>360-060PU-04</t>
  </si>
  <si>
    <t>360-061PU-01</t>
  </si>
  <si>
    <t>360-061PU-05</t>
  </si>
  <si>
    <t>360-061PU-14</t>
  </si>
  <si>
    <t>360-061PU-100</t>
  </si>
  <si>
    <t>360-061PU-06</t>
  </si>
  <si>
    <t>360-061PU-12</t>
  </si>
  <si>
    <t>360-061PU-09</t>
  </si>
  <si>
    <t>360-061PU-11</t>
  </si>
  <si>
    <t>360-061PU-03</t>
  </si>
  <si>
    <t>360-061PU-02</t>
  </si>
  <si>
    <t>360-061PU-04</t>
  </si>
  <si>
    <t>360-062PU-01</t>
  </si>
  <si>
    <t>360-062PU-05</t>
  </si>
  <si>
    <t>360-062PU-14</t>
  </si>
  <si>
    <t>360-062PU-100</t>
  </si>
  <si>
    <t>360-062PU-06</t>
  </si>
  <si>
    <t>360-062PU-12</t>
  </si>
  <si>
    <t>360-062PU-09</t>
  </si>
  <si>
    <t>360-062PU-11</t>
  </si>
  <si>
    <t>360-062PU-03</t>
  </si>
  <si>
    <t>360-062PU-02</t>
  </si>
  <si>
    <t>360-062PU-04</t>
  </si>
  <si>
    <t>360-063PU-01</t>
  </si>
  <si>
    <t>360-063PU-05</t>
  </si>
  <si>
    <t>360-063PU-14</t>
  </si>
  <si>
    <t>360-063PU-100</t>
  </si>
  <si>
    <t>360-063PU-06</t>
  </si>
  <si>
    <t>360-063PU-12</t>
  </si>
  <si>
    <t>360-063PU-09</t>
  </si>
  <si>
    <t>360-063PU-11</t>
  </si>
  <si>
    <t>360-063PU-03</t>
  </si>
  <si>
    <t>360-063PU-02</t>
  </si>
  <si>
    <t>360-063PU-04</t>
  </si>
  <si>
    <t>360-064PU-01</t>
  </si>
  <si>
    <t>360-064PU-05</t>
  </si>
  <si>
    <t>360-064PU-14</t>
  </si>
  <si>
    <t>360-064PU-100</t>
  </si>
  <si>
    <t>360-064PU-06</t>
  </si>
  <si>
    <t>360-064PU-12</t>
  </si>
  <si>
    <t>360-064PU-09</t>
  </si>
  <si>
    <t>360-064PU-11</t>
  </si>
  <si>
    <t>360-064PU-03</t>
  </si>
  <si>
    <t>360-064PU-02</t>
  </si>
  <si>
    <t>360-064PU-04</t>
  </si>
  <si>
    <t>360-065PU-01</t>
  </si>
  <si>
    <t>360-065PU-05</t>
  </si>
  <si>
    <t>360-065PU-14</t>
  </si>
  <si>
    <t>360-065PU-100</t>
  </si>
  <si>
    <t>360-065PU-06</t>
  </si>
  <si>
    <t>360-065PU-12</t>
  </si>
  <si>
    <t>360-065PU-09</t>
  </si>
  <si>
    <t>360-065PU-11</t>
  </si>
  <si>
    <t>360-065PU-03</t>
  </si>
  <si>
    <t>360-065PU-02</t>
  </si>
  <si>
    <t>360-065PU-04</t>
  </si>
  <si>
    <t>360-066PU-01</t>
  </si>
  <si>
    <t>360-066PU-05</t>
  </si>
  <si>
    <t>360-066PU-14</t>
  </si>
  <si>
    <t>360-066PU-100</t>
  </si>
  <si>
    <t>360-066PU-06</t>
  </si>
  <si>
    <t>360-066PU-12</t>
  </si>
  <si>
    <t>360-066PU-09</t>
  </si>
  <si>
    <t>360-066PU-11</t>
  </si>
  <si>
    <t>360-066PU-03</t>
  </si>
  <si>
    <t>360-066PU-02</t>
  </si>
  <si>
    <t>360-066PU-04</t>
  </si>
  <si>
    <t>360-067PU-01</t>
  </si>
  <si>
    <t>360-067PU-05</t>
  </si>
  <si>
    <t>360-067PU-14</t>
  </si>
  <si>
    <t>360-067PU-100</t>
  </si>
  <si>
    <t>360-067PU-06</t>
  </si>
  <si>
    <t>360-067PU-12</t>
  </si>
  <si>
    <t>360-067PU-09</t>
  </si>
  <si>
    <t>360-067PU-11</t>
  </si>
  <si>
    <t>360-067PU-03</t>
  </si>
  <si>
    <t>360-067PU-02</t>
  </si>
  <si>
    <t>360-067PU-04</t>
  </si>
  <si>
    <t>360-068PU-01</t>
  </si>
  <si>
    <t>360-068PU-05</t>
  </si>
  <si>
    <t>360-068PU-14</t>
  </si>
  <si>
    <t>360-068PU-100</t>
  </si>
  <si>
    <t>360-068PU-06</t>
  </si>
  <si>
    <t>360-068PU-12</t>
  </si>
  <si>
    <t>360-068PU-09</t>
  </si>
  <si>
    <t>360-068PU-11</t>
  </si>
  <si>
    <t>360-068PU-03</t>
  </si>
  <si>
    <t>360-068PU-02</t>
  </si>
  <si>
    <t>360-068PU-04</t>
  </si>
  <si>
    <t>360-069PU-01</t>
  </si>
  <si>
    <t>360-069PU-05</t>
  </si>
  <si>
    <t>360-069PU-14</t>
  </si>
  <si>
    <t>360-069PU-100</t>
  </si>
  <si>
    <t>360-069PU-06</t>
  </si>
  <si>
    <t>360-069PU-12</t>
  </si>
  <si>
    <t>360-069PU-09</t>
  </si>
  <si>
    <t>360-069PU-11</t>
  </si>
  <si>
    <t>360-069PU-03</t>
  </si>
  <si>
    <t>360-069PU-02</t>
  </si>
  <si>
    <t>360-069PU-04</t>
  </si>
  <si>
    <t>360-070PU-01</t>
  </si>
  <si>
    <t>360-070PU-05</t>
  </si>
  <si>
    <t>360-070PU-14</t>
  </si>
  <si>
    <t>360-070PU-100</t>
  </si>
  <si>
    <t>360-070PU-06</t>
  </si>
  <si>
    <t>360-070PU-12</t>
  </si>
  <si>
    <t>360-070PU-09</t>
  </si>
  <si>
    <t>360-070PU-11</t>
  </si>
  <si>
    <t>360-070PU-03</t>
  </si>
  <si>
    <t>360-070PU-02</t>
  </si>
  <si>
    <t>360-070PU-04</t>
  </si>
  <si>
    <t>360-071PU-01</t>
  </si>
  <si>
    <t>360-071PU-05</t>
  </si>
  <si>
    <t>360-071PU-14</t>
  </si>
  <si>
    <t>360-071PU-100</t>
  </si>
  <si>
    <t>360-071PU-06</t>
  </si>
  <si>
    <t>360-071PU-12</t>
  </si>
  <si>
    <t>360-071PU-09</t>
  </si>
  <si>
    <t>360-071PU-11</t>
  </si>
  <si>
    <t>360-071PU-03</t>
  </si>
  <si>
    <t>360-071PU-02</t>
  </si>
  <si>
    <t>360-071PU-04</t>
  </si>
  <si>
    <t>360-072PU-01</t>
  </si>
  <si>
    <t>360-072PU-05</t>
  </si>
  <si>
    <t>360-072PU-14</t>
  </si>
  <si>
    <t>360-072PU-100</t>
  </si>
  <si>
    <t>360-072PU-06</t>
  </si>
  <si>
    <t>360-072PU-12</t>
  </si>
  <si>
    <t>360-072PU-09</t>
  </si>
  <si>
    <t>360-072PU-11</t>
  </si>
  <si>
    <t>360-072PU-03</t>
  </si>
  <si>
    <t>360-072PU-02</t>
  </si>
  <si>
    <t>360-072PU-04</t>
  </si>
  <si>
    <t>360-073PU-01</t>
  </si>
  <si>
    <t>360-073PU-05</t>
  </si>
  <si>
    <t>360-073PU-14</t>
  </si>
  <si>
    <t>360-073PU-100</t>
  </si>
  <si>
    <t>360-073PU-06</t>
  </si>
  <si>
    <t>360-073PU-12</t>
  </si>
  <si>
    <t>360-073PU-09</t>
  </si>
  <si>
    <t>360-073PU-11</t>
  </si>
  <si>
    <t>360-073PU-03</t>
  </si>
  <si>
    <t>360-073PU-02</t>
  </si>
  <si>
    <t>360-073PU-04</t>
  </si>
  <si>
    <t>360-074PU-01</t>
  </si>
  <si>
    <t>360-074PU-05</t>
  </si>
  <si>
    <t>360-074PU-14</t>
  </si>
  <si>
    <t>360-074PU-100</t>
  </si>
  <si>
    <t>360-074PU-06</t>
  </si>
  <si>
    <t>360-074PU-12</t>
  </si>
  <si>
    <t>360-074PU-09</t>
  </si>
  <si>
    <t>360-074PU-11</t>
  </si>
  <si>
    <t>360-074PU-03</t>
  </si>
  <si>
    <t>360-074PU-02</t>
  </si>
  <si>
    <t>360-074PU-04</t>
  </si>
  <si>
    <t>360-075PU-01</t>
  </si>
  <si>
    <t>360-075PU-05</t>
  </si>
  <si>
    <t>360-075PU-14</t>
  </si>
  <si>
    <t>360-075PU-100</t>
  </si>
  <si>
    <t>360-075PU-06</t>
  </si>
  <si>
    <t>360-075PU-12</t>
  </si>
  <si>
    <t>360-075PU-09</t>
  </si>
  <si>
    <t>360-075PU-11</t>
  </si>
  <si>
    <t>360-075PU-03</t>
  </si>
  <si>
    <t>360-075PU-02</t>
  </si>
  <si>
    <t>360-075PU-04</t>
  </si>
  <si>
    <t>360-076PU-01</t>
  </si>
  <si>
    <t>360-076PU-05</t>
  </si>
  <si>
    <t>360-076PU-14</t>
  </si>
  <si>
    <t>360-076PU-100</t>
  </si>
  <si>
    <t>360-076PU-06</t>
  </si>
  <si>
    <t>360-076PU-12</t>
  </si>
  <si>
    <t>360-076PU-09</t>
  </si>
  <si>
    <t>360-076PU-11</t>
  </si>
  <si>
    <t>360-076PU-03</t>
  </si>
  <si>
    <t>360-076PU-02</t>
  </si>
  <si>
    <t>360-076PU-04</t>
  </si>
  <si>
    <t>360-078PU-01</t>
  </si>
  <si>
    <t>360-078PU-05</t>
  </si>
  <si>
    <t>360-078PU-14</t>
  </si>
  <si>
    <t>360-078PU-100</t>
  </si>
  <si>
    <t>360-078PU-06</t>
  </si>
  <si>
    <t>360-078PU-12</t>
  </si>
  <si>
    <t>360-078PU-09</t>
  </si>
  <si>
    <t>360-078PU-11</t>
  </si>
  <si>
    <t>360-078PU-03</t>
  </si>
  <si>
    <t>360-078PU-02</t>
  </si>
  <si>
    <t>360-078PU-04</t>
  </si>
  <si>
    <t>360-079PU-01</t>
  </si>
  <si>
    <t>360-079PU-05</t>
  </si>
  <si>
    <t>360-079PU-14</t>
  </si>
  <si>
    <t>360-079PU-100</t>
  </si>
  <si>
    <t>360-079PU-06</t>
  </si>
  <si>
    <t>360-079PU-12</t>
  </si>
  <si>
    <t>360-079PU-09</t>
  </si>
  <si>
    <t>360-079PU-11</t>
  </si>
  <si>
    <t>360-079PU-03</t>
  </si>
  <si>
    <t>360-079PU-02</t>
  </si>
  <si>
    <t>360-079PU-04</t>
  </si>
  <si>
    <t>360-080PU-01</t>
  </si>
  <si>
    <t>360-080PU-05</t>
  </si>
  <si>
    <t>360-080PU-14</t>
  </si>
  <si>
    <t>360-080PU-100</t>
  </si>
  <si>
    <t>360-080PU-06</t>
  </si>
  <si>
    <t>360-080PU-12</t>
  </si>
  <si>
    <t>360-080PU-09</t>
  </si>
  <si>
    <t>360-080PU-11</t>
  </si>
  <si>
    <t>360-080PU-03</t>
  </si>
  <si>
    <t>360-080PU-02</t>
  </si>
  <si>
    <t>360-080PU-04</t>
  </si>
  <si>
    <t>360-092PU-01</t>
  </si>
  <si>
    <t>360-092PU-05</t>
  </si>
  <si>
    <t>360-092PU-14</t>
  </si>
  <si>
    <t>360-092PU-100</t>
  </si>
  <si>
    <t>360-092PU-06</t>
  </si>
  <si>
    <t>360-092PU-12</t>
  </si>
  <si>
    <t>360-092PU-09</t>
  </si>
  <si>
    <t>360-092PU-11</t>
  </si>
  <si>
    <t>360-092PU-03</t>
  </si>
  <si>
    <t>360-092PU-02</t>
  </si>
  <si>
    <t>360-092PU-04</t>
  </si>
  <si>
    <t>360-093PU-01</t>
  </si>
  <si>
    <t>360-093PU-05</t>
  </si>
  <si>
    <t>360-093PU-14</t>
  </si>
  <si>
    <t>360-093PU-100</t>
  </si>
  <si>
    <t>360-093PU-06</t>
  </si>
  <si>
    <t>360-093PU-12</t>
  </si>
  <si>
    <t>360-093PU-09</t>
  </si>
  <si>
    <t>360-093PU-11</t>
  </si>
  <si>
    <t>360-093PU-03</t>
  </si>
  <si>
    <t>360-093PU-02</t>
  </si>
  <si>
    <t>360-093PU-04</t>
  </si>
  <si>
    <t>360-094PU-01</t>
  </si>
  <si>
    <t>360-094PU-05</t>
  </si>
  <si>
    <t>360-094PU-14</t>
  </si>
  <si>
    <t>360-094PU-100</t>
  </si>
  <si>
    <t>360-094PU-06</t>
  </si>
  <si>
    <t>360-094PU-12</t>
  </si>
  <si>
    <t>360-094PU-09</t>
  </si>
  <si>
    <t>360-094PU-11</t>
  </si>
  <si>
    <t>360-094PU-03</t>
  </si>
  <si>
    <t>360-094PU-02</t>
  </si>
  <si>
    <t>360-094PU-04</t>
  </si>
  <si>
    <t>360-095PU-01</t>
  </si>
  <si>
    <t>360-095PU-05</t>
  </si>
  <si>
    <t>360-095PU-14</t>
  </si>
  <si>
    <t>360-095PU-100</t>
  </si>
  <si>
    <t>360-095PU-06</t>
  </si>
  <si>
    <t>360-095PU-12</t>
  </si>
  <si>
    <t>360-095PU-09</t>
  </si>
  <si>
    <t>360-095PU-11</t>
  </si>
  <si>
    <t>360-095PU-03</t>
  </si>
  <si>
    <t>360-095PU-02</t>
  </si>
  <si>
    <t>360-095PU-04</t>
  </si>
  <si>
    <t>360-096PU-01</t>
  </si>
  <si>
    <t>360-096PU-05</t>
  </si>
  <si>
    <t>360-096PU-14</t>
  </si>
  <si>
    <t>360-096PU-100</t>
  </si>
  <si>
    <t>360-096PU-06</t>
  </si>
  <si>
    <t>360-096PU-12</t>
  </si>
  <si>
    <t>360-096PU-09</t>
  </si>
  <si>
    <t>360-096PU-11</t>
  </si>
  <si>
    <t>360-096PU-03</t>
  </si>
  <si>
    <t>360-096PU-02</t>
  </si>
  <si>
    <t>360-096PU-04</t>
  </si>
  <si>
    <t>360-097PU-01</t>
  </si>
  <si>
    <t>360-097PU-05</t>
  </si>
  <si>
    <t>360-097PU-14</t>
  </si>
  <si>
    <t>360-097PU-100</t>
  </si>
  <si>
    <t>360-097PU-06</t>
  </si>
  <si>
    <t>360-097PU-12</t>
  </si>
  <si>
    <t>360-097PU-09</t>
  </si>
  <si>
    <t>360-097PU-11</t>
  </si>
  <si>
    <t>360-097PU-03</t>
  </si>
  <si>
    <t>360-097PU-02</t>
  </si>
  <si>
    <t>360-097PU-04</t>
  </si>
  <si>
    <t>360-098PU-01</t>
  </si>
  <si>
    <t>360-098PU-05</t>
  </si>
  <si>
    <t>360-098PU-14</t>
  </si>
  <si>
    <t>360-098PU-100</t>
  </si>
  <si>
    <t>360-098PU-06</t>
  </si>
  <si>
    <t>360-098PU-12</t>
  </si>
  <si>
    <t>360-098PU-09</t>
  </si>
  <si>
    <t>360-098PU-11</t>
  </si>
  <si>
    <t>360-098PU-03</t>
  </si>
  <si>
    <t>360-098PU-02</t>
  </si>
  <si>
    <t>360-098PU-04</t>
  </si>
  <si>
    <t>360-099PU-01</t>
  </si>
  <si>
    <t>360-099PU-05</t>
  </si>
  <si>
    <t>360-099PU-14</t>
  </si>
  <si>
    <t>360-099PU-100</t>
  </si>
  <si>
    <t>360-099PU-06</t>
  </si>
  <si>
    <t>360-099PU-12</t>
  </si>
  <si>
    <t>360-099PU-09</t>
  </si>
  <si>
    <t>360-099PU-11</t>
  </si>
  <si>
    <t>360-099PU-03</t>
  </si>
  <si>
    <t>360-099PU-02</t>
  </si>
  <si>
    <t>360-099PU-04</t>
  </si>
  <si>
    <t>360-100PU-01</t>
  </si>
  <si>
    <t>360-100PU-05</t>
  </si>
  <si>
    <t>360-100PU-14</t>
  </si>
  <si>
    <t>360-100PU-100</t>
  </si>
  <si>
    <t>360-100PU-06</t>
  </si>
  <si>
    <t>360-100PU-12</t>
  </si>
  <si>
    <t>360-100PU-09</t>
  </si>
  <si>
    <t>360-100PU-11</t>
  </si>
  <si>
    <t>360-100PU-03</t>
  </si>
  <si>
    <t>360-100PU-02</t>
  </si>
  <si>
    <t>360-100PU-04</t>
  </si>
  <si>
    <t>360-1010PU-01</t>
  </si>
  <si>
    <t>360-1010PU-05</t>
  </si>
  <si>
    <t>360-1010PU-14</t>
  </si>
  <si>
    <t>360-1010PU-100</t>
  </si>
  <si>
    <t>360-1010PU-06</t>
  </si>
  <si>
    <t>360-1010PU-12</t>
  </si>
  <si>
    <t>360-1010PU-09</t>
  </si>
  <si>
    <t>360-1010PU-11</t>
  </si>
  <si>
    <t>360-1010PU-03</t>
  </si>
  <si>
    <t>360-1010PU-02</t>
  </si>
  <si>
    <t>360-1010PU-04</t>
  </si>
  <si>
    <t>360-1011PU-01</t>
  </si>
  <si>
    <t>360-1011PU-05</t>
  </si>
  <si>
    <t>360-1011PU-14</t>
  </si>
  <si>
    <t>360-1011PU-100</t>
  </si>
  <si>
    <t>360-1011PU-06</t>
  </si>
  <si>
    <t>360-1011PU-12</t>
  </si>
  <si>
    <t>360-1011PU-09</t>
  </si>
  <si>
    <t>360-1011PU-11</t>
  </si>
  <si>
    <t>360-1011PU-03</t>
  </si>
  <si>
    <t>360-1011PU-02</t>
  </si>
  <si>
    <t>360-1011PU-04</t>
  </si>
  <si>
    <t>360-1012PU-01</t>
  </si>
  <si>
    <t>360-1012PU-05</t>
  </si>
  <si>
    <t>360-1012PU-14</t>
  </si>
  <si>
    <t>360-1012PU-100</t>
  </si>
  <si>
    <t>360-1012PU-06</t>
  </si>
  <si>
    <t>360-1012PU-12</t>
  </si>
  <si>
    <t>360-1012PU-09</t>
  </si>
  <si>
    <t>360-1012PU-11</t>
  </si>
  <si>
    <t>360-1012PU-03</t>
  </si>
  <si>
    <t>360-1012PU-02</t>
  </si>
  <si>
    <t>360-1012PU-04</t>
  </si>
  <si>
    <t>360-1013PU-01</t>
  </si>
  <si>
    <t>360-1013PU-05</t>
  </si>
  <si>
    <t>360-1013PU-14</t>
  </si>
  <si>
    <t>360-1013PU-100</t>
  </si>
  <si>
    <t>360-1013PU-06</t>
  </si>
  <si>
    <t>360-1013PU-12</t>
  </si>
  <si>
    <t>360-1013PU-09</t>
  </si>
  <si>
    <t>360-1013PU-11</t>
  </si>
  <si>
    <t>360-1013PU-03</t>
  </si>
  <si>
    <t>360-1013PU-02</t>
  </si>
  <si>
    <t>360-1013PU-04</t>
  </si>
  <si>
    <t>360-1014PU-01</t>
  </si>
  <si>
    <t>360-1014PU-05</t>
  </si>
  <si>
    <t>360-1014PU-14</t>
  </si>
  <si>
    <t>360-1014PU-100</t>
  </si>
  <si>
    <t>360-1014PU-06</t>
  </si>
  <si>
    <t>360-1014PU-12</t>
  </si>
  <si>
    <t>360-1014PU-09</t>
  </si>
  <si>
    <t>360-1014PU-11</t>
  </si>
  <si>
    <t>360-1014PU-03</t>
  </si>
  <si>
    <t>360-1014PU-02</t>
  </si>
  <si>
    <t>360-1014PU-04</t>
  </si>
  <si>
    <t>360-1015PU-01</t>
  </si>
  <si>
    <t>360-1015PU-05</t>
  </si>
  <si>
    <t>360-1015PU-14</t>
  </si>
  <si>
    <t>360-1015PU-100</t>
  </si>
  <si>
    <t>360-1015PU-06</t>
  </si>
  <si>
    <t>360-1015PU-12</t>
  </si>
  <si>
    <t>360-1015PU-09</t>
  </si>
  <si>
    <t>360-1015PU-11</t>
  </si>
  <si>
    <t>360-1015PU-03</t>
  </si>
  <si>
    <t>360-1015PU-02</t>
  </si>
  <si>
    <t>360-1015PU-04</t>
  </si>
  <si>
    <t>360-1016PU-01</t>
  </si>
  <si>
    <t>360-1016PU-05</t>
  </si>
  <si>
    <t>360-1016PU-14</t>
  </si>
  <si>
    <t>360-1016PU-100</t>
  </si>
  <si>
    <t>360-1016PU-06</t>
  </si>
  <si>
    <t>360-1016PU-12</t>
  </si>
  <si>
    <t>360-1016PU-09</t>
  </si>
  <si>
    <t>360-1016PU-11</t>
  </si>
  <si>
    <t>360-1016PU-03</t>
  </si>
  <si>
    <t>360-1016PU-02</t>
  </si>
  <si>
    <t>360-1016PU-04</t>
  </si>
  <si>
    <t>360-1017PU-01</t>
  </si>
  <si>
    <t>360-1017PU-05</t>
  </si>
  <si>
    <t>360-1017PU-14</t>
  </si>
  <si>
    <t>360-1017PU-100</t>
  </si>
  <si>
    <t>360-1017PU-06</t>
  </si>
  <si>
    <t>360-1017PU-12</t>
  </si>
  <si>
    <t>360-1017PU-09</t>
  </si>
  <si>
    <t>360-1017PU-11</t>
  </si>
  <si>
    <t>360-1017PU-03</t>
  </si>
  <si>
    <t>360-1017PU-02</t>
  </si>
  <si>
    <t>360-1017PU-04</t>
  </si>
  <si>
    <t>360-1018PU-01</t>
  </si>
  <si>
    <t>360-1018PU-05</t>
  </si>
  <si>
    <t>360-1018PU-14</t>
  </si>
  <si>
    <t>360-1018PU-100</t>
  </si>
  <si>
    <t>360-1018PU-06</t>
  </si>
  <si>
    <t>360-1018PU-12</t>
  </si>
  <si>
    <t>360-1018PU-09</t>
  </si>
  <si>
    <t>360-1018PU-11</t>
  </si>
  <si>
    <t>360-1018PU-03</t>
  </si>
  <si>
    <t>360-1018PU-02</t>
  </si>
  <si>
    <t>360-1018PU-04</t>
  </si>
  <si>
    <t>360-1019PU-01</t>
  </si>
  <si>
    <t>360-1019PU-05</t>
  </si>
  <si>
    <t>360-1019PU-14</t>
  </si>
  <si>
    <t>360-1019PU-100</t>
  </si>
  <si>
    <t>360-1019PU-06</t>
  </si>
  <si>
    <t>360-1019PU-12</t>
  </si>
  <si>
    <t>360-1019PU-09</t>
  </si>
  <si>
    <t>360-1019PU-11</t>
  </si>
  <si>
    <t>360-1019PU-03</t>
  </si>
  <si>
    <t>360-1019PU-02</t>
  </si>
  <si>
    <t>360-1019PU-04</t>
  </si>
  <si>
    <t>360-1020PU-01</t>
  </si>
  <si>
    <t>360-1020PU-05</t>
  </si>
  <si>
    <t>360-1020PU-14</t>
  </si>
  <si>
    <t>360-1020PU-100</t>
  </si>
  <si>
    <t>360-1020PU-06</t>
  </si>
  <si>
    <t>360-1020PU-12</t>
  </si>
  <si>
    <t>360-1020PU-09</t>
  </si>
  <si>
    <t>360-1020PU-11</t>
  </si>
  <si>
    <t>360-1020PU-03</t>
  </si>
  <si>
    <t>360-1020PU-02</t>
  </si>
  <si>
    <t>360-1020PU-04</t>
  </si>
  <si>
    <t>360-1038PU-01</t>
  </si>
  <si>
    <t>360-1038PU-05</t>
  </si>
  <si>
    <t>360-1038PU-14</t>
  </si>
  <si>
    <t>360-1038PU-100</t>
  </si>
  <si>
    <t>360-1038PU-06</t>
  </si>
  <si>
    <t>360-1038PU-12</t>
  </si>
  <si>
    <t>360-1038PU-09</t>
  </si>
  <si>
    <t>360-1038PU-11</t>
  </si>
  <si>
    <t>360-1038PU-03</t>
  </si>
  <si>
    <t>360-1038PU-02</t>
  </si>
  <si>
    <t>360-1038PU-04</t>
  </si>
  <si>
    <t>360-1039PU-01</t>
  </si>
  <si>
    <t>360-1039PU-05</t>
  </si>
  <si>
    <t>360-1039PU-14</t>
  </si>
  <si>
    <t>360-1039PU-100</t>
  </si>
  <si>
    <t>360-1039PU-06</t>
  </si>
  <si>
    <t>360-1039PU-12</t>
  </si>
  <si>
    <t>360-1039PU-09</t>
  </si>
  <si>
    <t>360-1039PU-11</t>
  </si>
  <si>
    <t>360-1039PU-03</t>
  </si>
  <si>
    <t>360-1039PU-02</t>
  </si>
  <si>
    <t>360-1039PU-04</t>
  </si>
  <si>
    <t>360-1040PU-01</t>
  </si>
  <si>
    <t>360-1040PU-05</t>
  </si>
  <si>
    <t>360-1040PU-14</t>
  </si>
  <si>
    <t>360-1040PU-100</t>
  </si>
  <si>
    <t>360-1040PU-06</t>
  </si>
  <si>
    <t>360-1040PU-12</t>
  </si>
  <si>
    <t>360-1040PU-09</t>
  </si>
  <si>
    <t>360-1040PU-11</t>
  </si>
  <si>
    <t>360-1040PU-03</t>
  </si>
  <si>
    <t>360-1040PU-02</t>
  </si>
  <si>
    <t>360-1040PU-04</t>
  </si>
  <si>
    <t>360-138PU-01</t>
  </si>
  <si>
    <t>360-138PU-05</t>
  </si>
  <si>
    <t>360-138PU-14</t>
  </si>
  <si>
    <t>360-138PU-100</t>
  </si>
  <si>
    <t>360-138PU-06</t>
  </si>
  <si>
    <t>360-138PU-12</t>
  </si>
  <si>
    <t>360-138PU-09</t>
  </si>
  <si>
    <t>360-138PU-11</t>
  </si>
  <si>
    <t>360-138PU-03</t>
  </si>
  <si>
    <t>360-138PU-02</t>
  </si>
  <si>
    <t>360-138PU-04</t>
  </si>
  <si>
    <t>360-140PU-01</t>
  </si>
  <si>
    <t>360-140PU-05</t>
  </si>
  <si>
    <t>360-140PU-14</t>
  </si>
  <si>
    <t>360-140PU-100</t>
  </si>
  <si>
    <t>360-140PU-06</t>
  </si>
  <si>
    <t>360-140PU-12</t>
  </si>
  <si>
    <t>360-140PU-09</t>
  </si>
  <si>
    <t>360-140PU-11</t>
  </si>
  <si>
    <t>360-140PU-03</t>
  </si>
  <si>
    <t>360-140PU-02</t>
  </si>
  <si>
    <t>360-140PU-04</t>
  </si>
  <si>
    <t>360-298PU-01</t>
  </si>
  <si>
    <t>360-298PU-05</t>
  </si>
  <si>
    <t>360-298PU-14</t>
  </si>
  <si>
    <t>360-298PU-100</t>
  </si>
  <si>
    <t>360-298PU-06</t>
  </si>
  <si>
    <t>360-298PU-12</t>
  </si>
  <si>
    <t>360-298PU-09</t>
  </si>
  <si>
    <t>360-298PU-11</t>
  </si>
  <si>
    <t>360-298PU-03</t>
  </si>
  <si>
    <t>360-298PU-02</t>
  </si>
  <si>
    <t>360-298PU-04</t>
  </si>
  <si>
    <t>360-299PU-01</t>
  </si>
  <si>
    <t>360-299PU-05</t>
  </si>
  <si>
    <t>360-299PU-14</t>
  </si>
  <si>
    <t>360-299PU-100</t>
  </si>
  <si>
    <t>360-299PU-06</t>
  </si>
  <si>
    <t>360-299PU-12</t>
  </si>
  <si>
    <t>360-299PU-09</t>
  </si>
  <si>
    <t>360-299PU-11</t>
  </si>
  <si>
    <t>360-299PU-03</t>
  </si>
  <si>
    <t>360-299PU-02</t>
  </si>
  <si>
    <t>360-299PU-04</t>
  </si>
  <si>
    <t>360-300PU-01</t>
  </si>
  <si>
    <t>360-300PU-05</t>
  </si>
  <si>
    <t>360-300PU-14</t>
  </si>
  <si>
    <t>360-300PU-100</t>
  </si>
  <si>
    <t>360-300PU-06</t>
  </si>
  <si>
    <t>360-300PU-12</t>
  </si>
  <si>
    <t>360-300PU-09</t>
  </si>
  <si>
    <t>360-300PU-11</t>
  </si>
  <si>
    <t>360-300PU-03</t>
  </si>
  <si>
    <t>360-300PU-02</t>
  </si>
  <si>
    <t>360-300PU-04</t>
  </si>
  <si>
    <t>360-301PU-DT-01</t>
  </si>
  <si>
    <t>360-301PU-DT-05</t>
  </si>
  <si>
    <t>360-301PU-DT-14</t>
  </si>
  <si>
    <t>360-301PU-DT-100</t>
  </si>
  <si>
    <t>360-301PU-DT-06</t>
  </si>
  <si>
    <t>360-301PU-DT-12</t>
  </si>
  <si>
    <t>360-301PU-DT-09</t>
  </si>
  <si>
    <t>360-301PU-DT-11</t>
  </si>
  <si>
    <t>360-301PU-DT-03</t>
  </si>
  <si>
    <t>360-301PU-DT-02</t>
  </si>
  <si>
    <t>360-301PU-DT-04</t>
  </si>
  <si>
    <t>360-302PU-DT-01</t>
  </si>
  <si>
    <t>360-302PU-DT-05</t>
  </si>
  <si>
    <t>360-302PU-DT-14</t>
  </si>
  <si>
    <t>360-302PU-DT-100</t>
  </si>
  <si>
    <t>360-302PU-DT-06</t>
  </si>
  <si>
    <t>360-302PU-DT-12</t>
  </si>
  <si>
    <t>360-302PU-DT-09</t>
  </si>
  <si>
    <t>360-302PU-DT-11</t>
  </si>
  <si>
    <t>360-302PU-DT-03</t>
  </si>
  <si>
    <t>360-302PU-DT-02</t>
  </si>
  <si>
    <t>360-302PU-DT-04</t>
  </si>
  <si>
    <t>360-304PU-DT-01</t>
  </si>
  <si>
    <t>360-304PU-DT-05</t>
  </si>
  <si>
    <t>360-304PU-DT-14</t>
  </si>
  <si>
    <t>360-304PU-DT-100</t>
  </si>
  <si>
    <t>360-304PU-DT-06</t>
  </si>
  <si>
    <t>360-304PU-DT-12</t>
  </si>
  <si>
    <t>360-304PU-DT-09</t>
  </si>
  <si>
    <t>360-304PU-DT-11</t>
  </si>
  <si>
    <t>360-304PU-DT-03</t>
  </si>
  <si>
    <t>360-304PU-DT-02</t>
  </si>
  <si>
    <t>360-304PU-DT-04</t>
  </si>
  <si>
    <t>360-305PU-DT-01</t>
  </si>
  <si>
    <t>360-305PU-DT-05</t>
  </si>
  <si>
    <t>360-305PU-DT-14</t>
  </si>
  <si>
    <t>360-305PU-DT-100</t>
  </si>
  <si>
    <t>360-305PU-DT-06</t>
  </si>
  <si>
    <t>360-305PU-DT-12</t>
  </si>
  <si>
    <t>360-305PU-DT-09</t>
  </si>
  <si>
    <t>360-305PU-DT-11</t>
  </si>
  <si>
    <t>360-305PU-DT-03</t>
  </si>
  <si>
    <t>360-305PU-DT-02</t>
  </si>
  <si>
    <t>360-305PU-DT-04</t>
  </si>
  <si>
    <t>360-306PU-DT-01</t>
  </si>
  <si>
    <t>360-306PU-DT-05</t>
  </si>
  <si>
    <t>360-306PU-DT-14</t>
  </si>
  <si>
    <t>360-306PU-DT-100</t>
  </si>
  <si>
    <t>360-306PU-DT-06</t>
  </si>
  <si>
    <t>360-306PU-DT-12</t>
  </si>
  <si>
    <t>360-306PU-DT-09</t>
  </si>
  <si>
    <t>360-306PU-DT-11</t>
  </si>
  <si>
    <t>360-306PU-DT-03</t>
  </si>
  <si>
    <t>360-306PU-DT-02</t>
  </si>
  <si>
    <t>360-306PU-DT-04</t>
  </si>
  <si>
    <t>360-307PU-DT-01</t>
  </si>
  <si>
    <t>360-307PU-DT-05</t>
  </si>
  <si>
    <t>360-307PU-DT-14</t>
  </si>
  <si>
    <t>360-307PU-DT-100</t>
  </si>
  <si>
    <t>360-307PU-DT-06</t>
  </si>
  <si>
    <t>360-307PU-DT-12</t>
  </si>
  <si>
    <t>360-307PU-DT-09</t>
  </si>
  <si>
    <t>360-307PU-DT-11</t>
  </si>
  <si>
    <t>360-307PU-DT-03</t>
  </si>
  <si>
    <t>360-307PU-DT-02</t>
  </si>
  <si>
    <t>360-307PU-DT-04</t>
  </si>
  <si>
    <t>360-309PU-01</t>
  </si>
  <si>
    <t>360-309PU-05</t>
  </si>
  <si>
    <t>360-309PU-14</t>
  </si>
  <si>
    <t>360-309PU-100</t>
  </si>
  <si>
    <t>360-309PU-06</t>
  </si>
  <si>
    <t>360-309PU-12</t>
  </si>
  <si>
    <t>360-309PU-09</t>
  </si>
  <si>
    <t>360-309PU-11</t>
  </si>
  <si>
    <t>360-309PU-03</t>
  </si>
  <si>
    <t>360-309PU-02</t>
  </si>
  <si>
    <t>360-309PU-04</t>
  </si>
  <si>
    <t>360-313PU-01</t>
  </si>
  <si>
    <t>360-313PU-05</t>
  </si>
  <si>
    <t>360-313PU-14</t>
  </si>
  <si>
    <t>360-313PU-100</t>
  </si>
  <si>
    <t>360-313PU-06</t>
  </si>
  <si>
    <t>360-313PU-12</t>
  </si>
  <si>
    <t>360-313PU-09</t>
  </si>
  <si>
    <t>360-313PU-11</t>
  </si>
  <si>
    <t>360-313PU-03</t>
  </si>
  <si>
    <t>360-313PU-02</t>
  </si>
  <si>
    <t>360-313PU-04</t>
  </si>
  <si>
    <t>360-314PU-01</t>
  </si>
  <si>
    <t>360-314PU-05</t>
  </si>
  <si>
    <t>360-314PU-14</t>
  </si>
  <si>
    <t>360-314PU-100</t>
  </si>
  <si>
    <t>360-314PU-06</t>
  </si>
  <si>
    <t>360-314PU-12</t>
  </si>
  <si>
    <t>360-314PU-09</t>
  </si>
  <si>
    <t>360-314PU-11</t>
  </si>
  <si>
    <t>360-314PU-03</t>
  </si>
  <si>
    <t>360-314PU-02</t>
  </si>
  <si>
    <t>360-314PU-04</t>
  </si>
  <si>
    <t>360-315PU-01</t>
  </si>
  <si>
    <t>360-315PU-05</t>
  </si>
  <si>
    <t>360-315PU-14</t>
  </si>
  <si>
    <t>360-315PU-100</t>
  </si>
  <si>
    <t>360-315PU-06</t>
  </si>
  <si>
    <t>360-315PU-12</t>
  </si>
  <si>
    <t>360-315PU-09</t>
  </si>
  <si>
    <t>360-315PU-11</t>
  </si>
  <si>
    <t>360-315PU-03</t>
  </si>
  <si>
    <t>360-315PU-02</t>
  </si>
  <si>
    <t>360-315PU-04</t>
  </si>
  <si>
    <t>360-316PU-01</t>
  </si>
  <si>
    <t>360-316PU-05</t>
  </si>
  <si>
    <t>360-316PU-14</t>
  </si>
  <si>
    <t>360-316PU-100</t>
  </si>
  <si>
    <t>360-316PU-06</t>
  </si>
  <si>
    <t>360-316PU-12</t>
  </si>
  <si>
    <t>360-316PU-09</t>
  </si>
  <si>
    <t>360-316PU-11</t>
  </si>
  <si>
    <t>360-316PU-03</t>
  </si>
  <si>
    <t>360-316PU-02</t>
  </si>
  <si>
    <t>360-316PU-04</t>
  </si>
  <si>
    <t>360-317PU-01</t>
  </si>
  <si>
    <t>360-317PU-05</t>
  </si>
  <si>
    <t>360-317PU-14</t>
  </si>
  <si>
    <t>360-317PU-100</t>
  </si>
  <si>
    <t>360-317PU-06</t>
  </si>
  <si>
    <t>360-317PU-12</t>
  </si>
  <si>
    <t>360-317PU-09</t>
  </si>
  <si>
    <t>360-317PU-11</t>
  </si>
  <si>
    <t>360-317PU-03</t>
  </si>
  <si>
    <t>360-317PU-02</t>
  </si>
  <si>
    <t>360-317PU-04</t>
  </si>
  <si>
    <t>360-318PU-01</t>
  </si>
  <si>
    <t>360-318PU-05</t>
  </si>
  <si>
    <t>360-318PU-14</t>
  </si>
  <si>
    <t>360-318PU-100</t>
  </si>
  <si>
    <t>360-318PU-06</t>
  </si>
  <si>
    <t>360-318PU-12</t>
  </si>
  <si>
    <t>360-318PU-09</t>
  </si>
  <si>
    <t>360-318PU-11</t>
  </si>
  <si>
    <t>360-318PU-03</t>
  </si>
  <si>
    <t>360-318PU-02</t>
  </si>
  <si>
    <t>360-318PU-04</t>
  </si>
  <si>
    <t>360-319PU-01</t>
  </si>
  <si>
    <t>360-319PU-05</t>
  </si>
  <si>
    <t>360-319PU-14</t>
  </si>
  <si>
    <t>360-319PU-100</t>
  </si>
  <si>
    <t>360-319PU-06</t>
  </si>
  <si>
    <t>360-319PU-12</t>
  </si>
  <si>
    <t>360-319PU-09</t>
  </si>
  <si>
    <t>360-319PU-11</t>
  </si>
  <si>
    <t>360-319PU-03</t>
  </si>
  <si>
    <t>360-319PU-02</t>
  </si>
  <si>
    <t>360-319PU-04</t>
  </si>
  <si>
    <t>360-320PU-01</t>
  </si>
  <si>
    <t>360-320PU-05</t>
  </si>
  <si>
    <t>360-320PU-14</t>
  </si>
  <si>
    <t>360-320PU-100</t>
  </si>
  <si>
    <t>360-320PU-06</t>
  </si>
  <si>
    <t>360-320PU-12</t>
  </si>
  <si>
    <t>360-320PU-09</t>
  </si>
  <si>
    <t>360-320PU-11</t>
  </si>
  <si>
    <t>360-320PU-03</t>
  </si>
  <si>
    <t>360-320PU-02</t>
  </si>
  <si>
    <t>360-320PU-04</t>
  </si>
  <si>
    <t>360-340PU-01</t>
  </si>
  <si>
    <t>360-340PU-05</t>
  </si>
  <si>
    <t>360-340PU-14</t>
  </si>
  <si>
    <t>360-340PU-100</t>
  </si>
  <si>
    <t>360-340PU-06</t>
  </si>
  <si>
    <t>360-340PU-12</t>
  </si>
  <si>
    <t>360-340PU-09</t>
  </si>
  <si>
    <t>360-340PU-11</t>
  </si>
  <si>
    <t>360-340PU-03</t>
  </si>
  <si>
    <t>360-340PU-02</t>
  </si>
  <si>
    <t>360-340PU-04</t>
  </si>
  <si>
    <t>360-352PU-01</t>
  </si>
  <si>
    <t>360-352PU-05</t>
  </si>
  <si>
    <t>360-352PU-14</t>
  </si>
  <si>
    <t>360-352PU-100</t>
  </si>
  <si>
    <t>360-352PU-06</t>
  </si>
  <si>
    <t>360-352PU-12</t>
  </si>
  <si>
    <t>360-352PU-09</t>
  </si>
  <si>
    <t>360-352PU-11</t>
  </si>
  <si>
    <t>360-352PU-03</t>
  </si>
  <si>
    <t>360-352PU-02</t>
  </si>
  <si>
    <t>360-352PU-04</t>
  </si>
  <si>
    <t>360-353PU-01</t>
  </si>
  <si>
    <t>360-353PU-05</t>
  </si>
  <si>
    <t>360-353PU-14</t>
  </si>
  <si>
    <t>360-353PU-100</t>
  </si>
  <si>
    <t>360-353PU-06</t>
  </si>
  <si>
    <t>360-353PU-12</t>
  </si>
  <si>
    <t>360-353PU-09</t>
  </si>
  <si>
    <t>360-353PU-11</t>
  </si>
  <si>
    <t>360-353PU-03</t>
  </si>
  <si>
    <t>360-353PU-02</t>
  </si>
  <si>
    <t>360-353PU-04</t>
  </si>
  <si>
    <t>360-354PU-01</t>
  </si>
  <si>
    <t>360-354PU-05</t>
  </si>
  <si>
    <t>360-354PU-14</t>
  </si>
  <si>
    <t>360-354PU-100</t>
  </si>
  <si>
    <t>360-354PU-06</t>
  </si>
  <si>
    <t>360-354PU-12</t>
  </si>
  <si>
    <t>360-354PU-09</t>
  </si>
  <si>
    <t>360-354PU-11</t>
  </si>
  <si>
    <t>360-354PU-03</t>
  </si>
  <si>
    <t>360-354PU-02</t>
  </si>
  <si>
    <t>360-354PU-04</t>
  </si>
  <si>
    <t>360-355PU-01</t>
  </si>
  <si>
    <t>360-355PU-05</t>
  </si>
  <si>
    <t>360-355PU-14</t>
  </si>
  <si>
    <t>360-355PU-100</t>
  </si>
  <si>
    <t>360-355PU-06</t>
  </si>
  <si>
    <t>360-355PU-12</t>
  </si>
  <si>
    <t>360-355PU-09</t>
  </si>
  <si>
    <t>360-355PU-11</t>
  </si>
  <si>
    <t>360-355PU-03</t>
  </si>
  <si>
    <t>360-355PU-02</t>
  </si>
  <si>
    <t>360-355PU-04</t>
  </si>
  <si>
    <t>360-356PU-01</t>
  </si>
  <si>
    <t>360-356PU-05</t>
  </si>
  <si>
    <t>360-356PU-14</t>
  </si>
  <si>
    <t>360-356PU-100</t>
  </si>
  <si>
    <t>360-356PU-06</t>
  </si>
  <si>
    <t>360-356PU-12</t>
  </si>
  <si>
    <t>360-356PU-09</t>
  </si>
  <si>
    <t>360-356PU-11</t>
  </si>
  <si>
    <t>360-356PU-03</t>
  </si>
  <si>
    <t>360-356PU-02</t>
  </si>
  <si>
    <t>360-356PU-04</t>
  </si>
  <si>
    <t>360-357PU-01</t>
  </si>
  <si>
    <t>360-357PU-05</t>
  </si>
  <si>
    <t>360-357PU-14</t>
  </si>
  <si>
    <t>360-357PU-100</t>
  </si>
  <si>
    <t>360-357PU-06</t>
  </si>
  <si>
    <t>360-357PU-12</t>
  </si>
  <si>
    <t>360-357PU-09</t>
  </si>
  <si>
    <t>360-357PU-11</t>
  </si>
  <si>
    <t>360-357PU-03</t>
  </si>
  <si>
    <t>360-357PU-02</t>
  </si>
  <si>
    <t>360-357PU-04</t>
  </si>
  <si>
    <t>360-358PU-01</t>
  </si>
  <si>
    <t>360-358PU-05</t>
  </si>
  <si>
    <t>360-358PU-14</t>
  </si>
  <si>
    <t>360-358PU-100</t>
  </si>
  <si>
    <t>360-358PU-06</t>
  </si>
  <si>
    <t>360-358PU-12</t>
  </si>
  <si>
    <t>360-358PU-09</t>
  </si>
  <si>
    <t>360-358PU-11</t>
  </si>
  <si>
    <t>360-358PU-03</t>
  </si>
  <si>
    <t>360-358PU-02</t>
  </si>
  <si>
    <t>360-358PU-04</t>
  </si>
  <si>
    <t>360-359PU-01</t>
  </si>
  <si>
    <t>360-359PU-05</t>
  </si>
  <si>
    <t>360-359PU-14</t>
  </si>
  <si>
    <t>360-359PU-100</t>
  </si>
  <si>
    <t>360-359PU-06</t>
  </si>
  <si>
    <t>360-359PU-12</t>
  </si>
  <si>
    <t>360-359PU-09</t>
  </si>
  <si>
    <t>360-359PU-11</t>
  </si>
  <si>
    <t>360-359PU-03</t>
  </si>
  <si>
    <t>360-359PU-02</t>
  </si>
  <si>
    <t>360-359PU-04</t>
  </si>
  <si>
    <t>360-360PU-01</t>
  </si>
  <si>
    <t>360-360PU-05</t>
  </si>
  <si>
    <t>360-360PU-14</t>
  </si>
  <si>
    <t>360-360PU-100</t>
  </si>
  <si>
    <t>360-360PU-06</t>
  </si>
  <si>
    <t>360-360PU-12</t>
  </si>
  <si>
    <t>360-360PU-09</t>
  </si>
  <si>
    <t>360-360PU-11</t>
  </si>
  <si>
    <t>360-360PU-03</t>
  </si>
  <si>
    <t>360-360PU-02</t>
  </si>
  <si>
    <t>360-360PU-04</t>
  </si>
  <si>
    <t>360-380PU-01</t>
  </si>
  <si>
    <t>360-380PU-05</t>
  </si>
  <si>
    <t>360-380PU-14</t>
  </si>
  <si>
    <t>360-380PU-100</t>
  </si>
  <si>
    <t>360-380PU-06</t>
  </si>
  <si>
    <t>360-380PU-12</t>
  </si>
  <si>
    <t>360-380PU-09</t>
  </si>
  <si>
    <t>360-380PU-11</t>
  </si>
  <si>
    <t>360-380PU-03</t>
  </si>
  <si>
    <t>360-380PU-02</t>
  </si>
  <si>
    <t>360-380PU-04</t>
  </si>
  <si>
    <t>360-390PU-01</t>
  </si>
  <si>
    <t>360-390PU-05</t>
  </si>
  <si>
    <t>360-390PU-14</t>
  </si>
  <si>
    <t>360-390PU-100</t>
  </si>
  <si>
    <t>360-390PU-06</t>
  </si>
  <si>
    <t>360-390PU-12</t>
  </si>
  <si>
    <t>360-390PU-09</t>
  </si>
  <si>
    <t>360-390PU-11</t>
  </si>
  <si>
    <t>360-390PU-03</t>
  </si>
  <si>
    <t>360-390PU-02</t>
  </si>
  <si>
    <t>360-390PU-04</t>
  </si>
  <si>
    <t>360-392PU-01</t>
  </si>
  <si>
    <t>360-392PU-05</t>
  </si>
  <si>
    <t>360-392PU-14</t>
  </si>
  <si>
    <t>360-392PU-100</t>
  </si>
  <si>
    <t>360-392PU-06</t>
  </si>
  <si>
    <t>360-392PU-12</t>
  </si>
  <si>
    <t>360-392PU-09</t>
  </si>
  <si>
    <t>360-392PU-11</t>
  </si>
  <si>
    <t>360-392PU-03</t>
  </si>
  <si>
    <t>360-392PU-02</t>
  </si>
  <si>
    <t>360-392PU-04</t>
  </si>
  <si>
    <t>360-394PU-01</t>
  </si>
  <si>
    <t>360-394PU-05</t>
  </si>
  <si>
    <t>360-394PU-14</t>
  </si>
  <si>
    <t>360-394PU-100</t>
  </si>
  <si>
    <t>360-394PU-06</t>
  </si>
  <si>
    <t>360-394PU-12</t>
  </si>
  <si>
    <t>360-394PU-09</t>
  </si>
  <si>
    <t>360-394PU-11</t>
  </si>
  <si>
    <t>360-394PU-03</t>
  </si>
  <si>
    <t>360-394PU-02</t>
  </si>
  <si>
    <t>360-394PU-04</t>
  </si>
  <si>
    <t>360-396PU-01</t>
  </si>
  <si>
    <t>360-396PU-05</t>
  </si>
  <si>
    <t>360-396PU-14</t>
  </si>
  <si>
    <t>360-396PU-100</t>
  </si>
  <si>
    <t>360-396PU-06</t>
  </si>
  <si>
    <t>360-396PU-12</t>
  </si>
  <si>
    <t>360-396PU-09</t>
  </si>
  <si>
    <t>360-396PU-11</t>
  </si>
  <si>
    <t>360-396PU-03</t>
  </si>
  <si>
    <t>360-396PU-02</t>
  </si>
  <si>
    <t>360-396PU-04</t>
  </si>
  <si>
    <t>360-398PU-01</t>
  </si>
  <si>
    <t>360-398PU-05</t>
  </si>
  <si>
    <t>360-398PU-14</t>
  </si>
  <si>
    <t>360-398PU-100</t>
  </si>
  <si>
    <t>360-398PU-06</t>
  </si>
  <si>
    <t>360-398PU-12</t>
  </si>
  <si>
    <t>360-398PU-09</t>
  </si>
  <si>
    <t>360-398PU-11</t>
  </si>
  <si>
    <t>360-398PU-03</t>
  </si>
  <si>
    <t>360-398PU-02</t>
  </si>
  <si>
    <t>360-398PU-04</t>
  </si>
  <si>
    <t>360-400PU-01</t>
  </si>
  <si>
    <t>360-400PU-05</t>
  </si>
  <si>
    <t>360-400PU-14</t>
  </si>
  <si>
    <t>360-400PU-100</t>
  </si>
  <si>
    <t>360-400PU-06</t>
  </si>
  <si>
    <t>360-400PU-12</t>
  </si>
  <si>
    <t>360-400PU-09</t>
  </si>
  <si>
    <t>360-400PU-11</t>
  </si>
  <si>
    <t>360-400PU-03</t>
  </si>
  <si>
    <t>360-400PU-02</t>
  </si>
  <si>
    <t>360-400PU-04</t>
  </si>
  <si>
    <t>360-411PU-01</t>
  </si>
  <si>
    <t>360-411PU-05</t>
  </si>
  <si>
    <t>360-411PU-14</t>
  </si>
  <si>
    <t>360-411PU-100</t>
  </si>
  <si>
    <t>360-411PU-06</t>
  </si>
  <si>
    <t>360-411PU-12</t>
  </si>
  <si>
    <t>360-411PU-09</t>
  </si>
  <si>
    <t>360-411PU-11</t>
  </si>
  <si>
    <t>360-411PU-03</t>
  </si>
  <si>
    <t>360-411PU-02</t>
  </si>
  <si>
    <t>360-411PU-04</t>
  </si>
  <si>
    <t>360-412PU-01</t>
  </si>
  <si>
    <t>360-412PU-05</t>
  </si>
  <si>
    <t>360-412PU-14</t>
  </si>
  <si>
    <t>360-412PU-100</t>
  </si>
  <si>
    <t>360-412PU-06</t>
  </si>
  <si>
    <t>360-412PU-12</t>
  </si>
  <si>
    <t>360-412PU-09</t>
  </si>
  <si>
    <t>360-412PU-11</t>
  </si>
  <si>
    <t>360-412PU-03</t>
  </si>
  <si>
    <t>360-412PU-02</t>
  </si>
  <si>
    <t>360-412PU-04</t>
  </si>
  <si>
    <t>360-413PU-01</t>
  </si>
  <si>
    <t>360-413PU-05</t>
  </si>
  <si>
    <t>360-413PU-14</t>
  </si>
  <si>
    <t>360-413PU-100</t>
  </si>
  <si>
    <t>360-413PU-06</t>
  </si>
  <si>
    <t>360-413PU-12</t>
  </si>
  <si>
    <t>360-413PU-09</t>
  </si>
  <si>
    <t>360-413PU-11</t>
  </si>
  <si>
    <t>360-413PU-03</t>
  </si>
  <si>
    <t>360-413PU-02</t>
  </si>
  <si>
    <t>360-413PU-04</t>
  </si>
  <si>
    <t>360-414PU-01</t>
  </si>
  <si>
    <t>360-414PU-05</t>
  </si>
  <si>
    <t>360-414PU-14</t>
  </si>
  <si>
    <t>360-414PU-100</t>
  </si>
  <si>
    <t>360-414PU-06</t>
  </si>
  <si>
    <t>360-414PU-12</t>
  </si>
  <si>
    <t>360-414PU-09</t>
  </si>
  <si>
    <t>360-414PU-11</t>
  </si>
  <si>
    <t>360-414PU-03</t>
  </si>
  <si>
    <t>360-414PU-02</t>
  </si>
  <si>
    <t>360-414PU-04</t>
  </si>
  <si>
    <t>360-415PU-01</t>
  </si>
  <si>
    <t>360-415PU-05</t>
  </si>
  <si>
    <t>360-415PU-14</t>
  </si>
  <si>
    <t>360-415PU-100</t>
  </si>
  <si>
    <t>360-415PU-06</t>
  </si>
  <si>
    <t>360-415PU-12</t>
  </si>
  <si>
    <t>360-415PU-09</t>
  </si>
  <si>
    <t>360-415PU-11</t>
  </si>
  <si>
    <t>360-415PU-03</t>
  </si>
  <si>
    <t>360-415PU-02</t>
  </si>
  <si>
    <t>360-415PU-04</t>
  </si>
  <si>
    <t>360-416PU-01</t>
  </si>
  <si>
    <t>360-416PU-05</t>
  </si>
  <si>
    <t>360-416PU-14</t>
  </si>
  <si>
    <t>360-416PU-100</t>
  </si>
  <si>
    <t>360-416PU-06</t>
  </si>
  <si>
    <t>360-416PU-12</t>
  </si>
  <si>
    <t>360-416PU-09</t>
  </si>
  <si>
    <t>360-416PU-11</t>
  </si>
  <si>
    <t>360-416PU-03</t>
  </si>
  <si>
    <t>360-416PU-02</t>
  </si>
  <si>
    <t>360-416PU-04</t>
  </si>
  <si>
    <t>360-417PU-01</t>
  </si>
  <si>
    <t>360-417PU-05</t>
  </si>
  <si>
    <t>360-417PU-14</t>
  </si>
  <si>
    <t>360-417PU-100</t>
  </si>
  <si>
    <t>360-417PU-06</t>
  </si>
  <si>
    <t>360-417PU-12</t>
  </si>
  <si>
    <t>360-417PU-09</t>
  </si>
  <si>
    <t>360-417PU-11</t>
  </si>
  <si>
    <t>360-417PU-03</t>
  </si>
  <si>
    <t>360-417PU-02</t>
  </si>
  <si>
    <t>360-417PU-04</t>
  </si>
  <si>
    <t>360-418PU-01</t>
  </si>
  <si>
    <t>360-418PU-05</t>
  </si>
  <si>
    <t>360-418PU-14</t>
  </si>
  <si>
    <t>360-418PU-100</t>
  </si>
  <si>
    <t>360-418PU-06</t>
  </si>
  <si>
    <t>360-418PU-12</t>
  </si>
  <si>
    <t>360-418PU-09</t>
  </si>
  <si>
    <t>360-418PU-11</t>
  </si>
  <si>
    <t>360-418PU-03</t>
  </si>
  <si>
    <t>360-418PU-02</t>
  </si>
  <si>
    <t>360-418PU-04</t>
  </si>
  <si>
    <t>360-419PU-01</t>
  </si>
  <si>
    <t>360-419PU-05</t>
  </si>
  <si>
    <t>360-419PU-14</t>
  </si>
  <si>
    <t>360-419PU-100</t>
  </si>
  <si>
    <t>360-419PU-06</t>
  </si>
  <si>
    <t>360-419PU-12</t>
  </si>
  <si>
    <t>360-419PU-09</t>
  </si>
  <si>
    <t>360-419PU-11</t>
  </si>
  <si>
    <t>360-419PU-03</t>
  </si>
  <si>
    <t>360-419PU-02</t>
  </si>
  <si>
    <t>360-419PU-04</t>
  </si>
  <si>
    <t>360-420PU-01</t>
  </si>
  <si>
    <t>360-420PU-05</t>
  </si>
  <si>
    <t>360-420PU-14</t>
  </si>
  <si>
    <t>360-420PU-100</t>
  </si>
  <si>
    <t>360-420PU-06</t>
  </si>
  <si>
    <t>360-420PU-12</t>
  </si>
  <si>
    <t>360-420PU-09</t>
  </si>
  <si>
    <t>360-420PU-11</t>
  </si>
  <si>
    <t>360-420PU-03</t>
  </si>
  <si>
    <t>360-420PU-02</t>
  </si>
  <si>
    <t>360-420PU-04</t>
  </si>
  <si>
    <t>360-473PU-01</t>
  </si>
  <si>
    <t>360-473PU-05</t>
  </si>
  <si>
    <t>360-473PU-14</t>
  </si>
  <si>
    <t>360-473PU-100</t>
  </si>
  <si>
    <t>360-473PU-06</t>
  </si>
  <si>
    <t>360-473PU-12</t>
  </si>
  <si>
    <t>360-473PU-09</t>
  </si>
  <si>
    <t>360-473PU-11</t>
  </si>
  <si>
    <t>360-473PU-03</t>
  </si>
  <si>
    <t>360-473PU-02</t>
  </si>
  <si>
    <t>360-473PU-04</t>
  </si>
  <si>
    <t>360-475PU-01</t>
  </si>
  <si>
    <t>360-475PU-05</t>
  </si>
  <si>
    <t>360-475PU-14</t>
  </si>
  <si>
    <t>360-475PU-100</t>
  </si>
  <si>
    <t>360-475PU-06</t>
  </si>
  <si>
    <t>360-475PU-12</t>
  </si>
  <si>
    <t>360-475PU-09</t>
  </si>
  <si>
    <t>360-475PU-11</t>
  </si>
  <si>
    <t>360-475PU-03</t>
  </si>
  <si>
    <t>360-475PU-02</t>
  </si>
  <si>
    <t>360-475PU-04</t>
  </si>
  <si>
    <t>360-479PU-01</t>
  </si>
  <si>
    <t>360-479PU-05</t>
  </si>
  <si>
    <t>360-479PU-14</t>
  </si>
  <si>
    <t>360-479PU-100</t>
  </si>
  <si>
    <t>360-479PU-06</t>
  </si>
  <si>
    <t>360-479PU-12</t>
  </si>
  <si>
    <t>360-479PU-09</t>
  </si>
  <si>
    <t>360-479PU-11</t>
  </si>
  <si>
    <t>360-479PU-03</t>
  </si>
  <si>
    <t>360-479PU-02</t>
  </si>
  <si>
    <t>360-479PU-04</t>
  </si>
  <si>
    <t>360-1041PU-01</t>
  </si>
  <si>
    <t>360-1041PU-02</t>
  </si>
  <si>
    <t>360-1041PU-03</t>
  </si>
  <si>
    <t>360-1041PU-04</t>
  </si>
  <si>
    <t>360-1041PU-05</t>
  </si>
  <si>
    <t>360-1041PU-06</t>
  </si>
  <si>
    <t>360-1041PU-09</t>
  </si>
  <si>
    <t>360-1041PU-11</t>
  </si>
  <si>
    <t>360-1041PU-12</t>
  </si>
  <si>
    <t>360-1041PU-14</t>
  </si>
  <si>
    <t>360-1041PU-100</t>
  </si>
  <si>
    <t>360-1042PU-01</t>
  </si>
  <si>
    <t>360-1042PU-02</t>
  </si>
  <si>
    <t>360-1042PU-03</t>
  </si>
  <si>
    <t>360-1042PU-04</t>
  </si>
  <si>
    <t>360-1042PU-05</t>
  </si>
  <si>
    <t>360-1042PU-06</t>
  </si>
  <si>
    <t>360-1042PU-09</t>
  </si>
  <si>
    <t>360-1042PU-11</t>
  </si>
  <si>
    <t>360-1042PU-12</t>
  </si>
  <si>
    <t>360-1042PU-14</t>
  </si>
  <si>
    <t>360-1042PU-100</t>
  </si>
  <si>
    <t>360-1043PU-01</t>
  </si>
  <si>
    <t>360-1043PU-02</t>
  </si>
  <si>
    <t>360-1043PU-03</t>
  </si>
  <si>
    <t>360-1043PU-04</t>
  </si>
  <si>
    <t>360-1043PU-05</t>
  </si>
  <si>
    <t>360-1043PU-06</t>
  </si>
  <si>
    <t>360-1043PU-09</t>
  </si>
  <si>
    <t>360-1043PU-11</t>
  </si>
  <si>
    <t>360-1043PU-12</t>
  </si>
  <si>
    <t>360-1043PU-14</t>
  </si>
  <si>
    <t>360-1043PU-100</t>
  </si>
  <si>
    <t>360-1044PU-01</t>
  </si>
  <si>
    <t>360-1044PU-02</t>
  </si>
  <si>
    <t>360-1044PU-03</t>
  </si>
  <si>
    <t>360-1044PU-04</t>
  </si>
  <si>
    <t>360-1044PU-05</t>
  </si>
  <si>
    <t>360-1044PU-06</t>
  </si>
  <si>
    <t>360-1044PU-09</t>
  </si>
  <si>
    <t>360-1044PU-11</t>
  </si>
  <si>
    <t>360-1044PU-12</t>
  </si>
  <si>
    <t>360-1044PU-14</t>
  </si>
  <si>
    <t>360-1044PU-100</t>
  </si>
  <si>
    <t>360-1045PU-01</t>
  </si>
  <si>
    <t>360-1045PU-02</t>
  </si>
  <si>
    <t>360-1045PU-03</t>
  </si>
  <si>
    <t>360-1045PU-04</t>
  </si>
  <si>
    <t>360-1045PU-05</t>
  </si>
  <si>
    <t>360-1045PU-06</t>
  </si>
  <si>
    <t>360-1045PU-09</t>
  </si>
  <si>
    <t>360-1045PU-11</t>
  </si>
  <si>
    <t>360-1045PU-12</t>
  </si>
  <si>
    <t>360-1045PU-14</t>
  </si>
  <si>
    <t>360-1045PU-100</t>
  </si>
  <si>
    <t>360-1046PU-01</t>
  </si>
  <si>
    <t>360-1046PU-02</t>
  </si>
  <si>
    <t>360-1046PU-03</t>
  </si>
  <si>
    <t>360-1046PU-04</t>
  </si>
  <si>
    <t>360-1046PU-05</t>
  </si>
  <si>
    <t>360-1046PU-06</t>
  </si>
  <si>
    <t>360-1046PU-09</t>
  </si>
  <si>
    <t>360-1046PU-11</t>
  </si>
  <si>
    <t>360-1046PU-12</t>
  </si>
  <si>
    <t>360-1046PU-14</t>
  </si>
  <si>
    <t>360-1046PU-100</t>
  </si>
  <si>
    <t>360-1047PU-01</t>
  </si>
  <si>
    <t>360-1047PU-02</t>
  </si>
  <si>
    <t>360-1047PU-03</t>
  </si>
  <si>
    <t>360-1047PU-04</t>
  </si>
  <si>
    <t>360-1047PU-05</t>
  </si>
  <si>
    <t>360-1047PU-06</t>
  </si>
  <si>
    <t>360-1047PU-09</t>
  </si>
  <si>
    <t>360-1047PU-11</t>
  </si>
  <si>
    <t>360-1047PU-12</t>
  </si>
  <si>
    <t>360-1047PU-14</t>
  </si>
  <si>
    <t>360-1047PU-100</t>
  </si>
  <si>
    <t>360-1048/1PU-01</t>
  </si>
  <si>
    <t>360-1048/1PU-02</t>
  </si>
  <si>
    <t>360-1048/1PU-03</t>
  </si>
  <si>
    <t>360-1048/1PU-04</t>
  </si>
  <si>
    <t>360-1048/1PU-05</t>
  </si>
  <si>
    <t>360-1048/1PU-06</t>
  </si>
  <si>
    <t>360-1048/1PU-09</t>
  </si>
  <si>
    <t>360-1048/1PU-11</t>
  </si>
  <si>
    <t>360-1048/1PU-12</t>
  </si>
  <si>
    <t>360-1048/1PU-14</t>
  </si>
  <si>
    <t>360-1048/1PU-100</t>
  </si>
  <si>
    <t>360-1048/2PU-01</t>
  </si>
  <si>
    <t>360-1048/2PU-02</t>
  </si>
  <si>
    <t>360-1048/2PU-03</t>
  </si>
  <si>
    <t>360-1048/2PU-04</t>
  </si>
  <si>
    <t>360-1048/2PU-05</t>
  </si>
  <si>
    <t>360-1048/2PU-06</t>
  </si>
  <si>
    <t>360-1048/2PU-09</t>
  </si>
  <si>
    <t>360-1048/2PU-11</t>
  </si>
  <si>
    <t>360-1048/2PU-12</t>
  </si>
  <si>
    <t>360-1048/2PU-14</t>
  </si>
  <si>
    <t>360-1048/2PU-100</t>
  </si>
  <si>
    <t>360-1049/1PU-01</t>
  </si>
  <si>
    <t>360-1049/1PU-02</t>
  </si>
  <si>
    <t>360-1049/1PU-03</t>
  </si>
  <si>
    <t>360-1049/1PU-04</t>
  </si>
  <si>
    <t>360-1049/1PU-05</t>
  </si>
  <si>
    <t>360-1049/1PU-06</t>
  </si>
  <si>
    <t>360-1049/1PU-09</t>
  </si>
  <si>
    <t>360-1049/1PU-11</t>
  </si>
  <si>
    <t>360-1049/1PU-12</t>
  </si>
  <si>
    <t>360-1049/1PU-14</t>
  </si>
  <si>
    <t>360-1049/1PU-100</t>
  </si>
  <si>
    <t>360-1049/2PU-01</t>
  </si>
  <si>
    <t>360-1049/2PU-02</t>
  </si>
  <si>
    <t>360-1049/2PU-03</t>
  </si>
  <si>
    <t>360-1049/2PU-04</t>
  </si>
  <si>
    <t>360-1049/2PU-05</t>
  </si>
  <si>
    <t>360-1049/2PU-06</t>
  </si>
  <si>
    <t>360-1049/2PU-09</t>
  </si>
  <si>
    <t>360-1049/2PU-11</t>
  </si>
  <si>
    <t>360-1049/2PU-12</t>
  </si>
  <si>
    <t>360-1049/2PU-14</t>
  </si>
  <si>
    <t>360-1049/2PU-100</t>
  </si>
  <si>
    <t>360-1050PU-01</t>
  </si>
  <si>
    <t>360-1050PU-02</t>
  </si>
  <si>
    <t>360-1050PU-03</t>
  </si>
  <si>
    <t>360-1050PU-04</t>
  </si>
  <si>
    <t>360-1050PU-05</t>
  </si>
  <si>
    <t>360-1050PU-06</t>
  </si>
  <si>
    <t>360-1050PU-09</t>
  </si>
  <si>
    <t>360-1050PU-11</t>
  </si>
  <si>
    <t>360-1050PU-12</t>
  </si>
  <si>
    <t>360-1050PU-14</t>
  </si>
  <si>
    <t>360-1050PU-100</t>
  </si>
  <si>
    <t>360-1051PU-01</t>
  </si>
  <si>
    <t>360-1051PU-02</t>
  </si>
  <si>
    <t>360-1051PU-03</t>
  </si>
  <si>
    <t>360-1051PU-04</t>
  </si>
  <si>
    <t>360-1051PU-05</t>
  </si>
  <si>
    <t>360-1051PU-06</t>
  </si>
  <si>
    <t>360-1051PU-09</t>
  </si>
  <si>
    <t>360-1051PU-11</t>
  </si>
  <si>
    <t>360-1051PU-12</t>
  </si>
  <si>
    <t>360-1051PU-14</t>
  </si>
  <si>
    <t>360-1051PU-100</t>
  </si>
  <si>
    <t>360-1052PU-01</t>
  </si>
  <si>
    <t>360-1052PU-02</t>
  </si>
  <si>
    <t>360-1052PU-03</t>
  </si>
  <si>
    <t>360-1052PU-04</t>
  </si>
  <si>
    <t>360-1052PU-05</t>
  </si>
  <si>
    <t>360-1052PU-06</t>
  </si>
  <si>
    <t>360-1052PU-09</t>
  </si>
  <si>
    <t>360-1052PU-11</t>
  </si>
  <si>
    <t>360-1052PU-12</t>
  </si>
  <si>
    <t>360-1052PU-14</t>
  </si>
  <si>
    <t>360-1052PU-100</t>
  </si>
  <si>
    <t>360-1053PU-01</t>
  </si>
  <si>
    <t>360-1053PU-02</t>
  </si>
  <si>
    <t>360-1053PU-03</t>
  </si>
  <si>
    <t>360-1053PU-04</t>
  </si>
  <si>
    <t>360-1053PU-05</t>
  </si>
  <si>
    <t>360-1053PU-06</t>
  </si>
  <si>
    <t>360-1053PU-09</t>
  </si>
  <si>
    <t>360-1053PU-11</t>
  </si>
  <si>
    <t>360-1053PU-12</t>
  </si>
  <si>
    <t>360-1053PU-14</t>
  </si>
  <si>
    <t>360-016-DT-99</t>
  </si>
  <si>
    <t>360-121-DT-99</t>
  </si>
  <si>
    <t>360-122-DT-99</t>
  </si>
  <si>
    <t>360-123-DT-99</t>
  </si>
  <si>
    <t>360-221-DT-99</t>
  </si>
  <si>
    <t>360-222-DT-99</t>
  </si>
  <si>
    <t>360-223-DT-99</t>
  </si>
  <si>
    <t>360-224-DT-99</t>
  </si>
  <si>
    <t>360-225-DT-99</t>
  </si>
  <si>
    <t>360-226-DT-99</t>
  </si>
  <si>
    <t>360-227-DT-99</t>
  </si>
  <si>
    <t>360-228-DT-99</t>
  </si>
  <si>
    <t>360-229-DT-99</t>
  </si>
  <si>
    <t>360-230-DT-99</t>
  </si>
  <si>
    <t>360-289-B-DT-99</t>
  </si>
  <si>
    <t>360-290-B-DT-99</t>
  </si>
  <si>
    <t>360-301-DT-99</t>
  </si>
  <si>
    <t>360-302-DT-99</t>
  </si>
  <si>
    <t>360-303-DT-99</t>
  </si>
  <si>
    <t>360-304-DT-99</t>
  </si>
  <si>
    <t>360-305-DT-99</t>
  </si>
  <si>
    <t>360-306-DT-99</t>
  </si>
  <si>
    <t>360-307-DT-99</t>
  </si>
  <si>
    <t>360-308-DT-99</t>
  </si>
  <si>
    <t>360-309-DT-99</t>
  </si>
  <si>
    <t>360-310-DT-99</t>
  </si>
  <si>
    <t>360-311-DT-99</t>
  </si>
  <si>
    <t>360-312-DT-99</t>
  </si>
  <si>
    <t>360-313-DT-99</t>
  </si>
  <si>
    <t>360-314-DT-99</t>
  </si>
  <si>
    <t>360-315-DT-99</t>
  </si>
  <si>
    <t>360-316-DT-99</t>
  </si>
  <si>
    <t>360-317-DT-99</t>
  </si>
  <si>
    <t>360-318-DT-99</t>
  </si>
  <si>
    <t>360-319-DT-99</t>
  </si>
  <si>
    <t>360-320-DT-99</t>
  </si>
  <si>
    <t>360-395-DT-99</t>
  </si>
  <si>
    <t>360-399-DT-99</t>
  </si>
  <si>
    <t>360-406-DT-99</t>
  </si>
  <si>
    <t>360-409-DT-99</t>
  </si>
  <si>
    <t>360-410-DT-99</t>
  </si>
  <si>
    <t>360-411-DT-99</t>
  </si>
  <si>
    <t>360-412-DT-99</t>
  </si>
  <si>
    <t>360-413-DT-99</t>
  </si>
  <si>
    <t>360-414-DT-99</t>
  </si>
  <si>
    <t>360-415-DT-99</t>
  </si>
  <si>
    <t>360-416-DT-99</t>
  </si>
  <si>
    <t>360-417-DT-99</t>
  </si>
  <si>
    <t>360-418-DT-99</t>
  </si>
  <si>
    <t>360-419-DT-99</t>
  </si>
  <si>
    <t>360-420-DT-99</t>
  </si>
  <si>
    <t>360-461-DT-99</t>
  </si>
  <si>
    <t>360-463-DT-99</t>
  </si>
  <si>
    <t>360-464-DT-99</t>
  </si>
  <si>
    <t>360-470-DT-99</t>
  </si>
  <si>
    <t>360-471-DT-99</t>
  </si>
  <si>
    <t>360-474-DT-99</t>
  </si>
  <si>
    <t>360-478-DT-99</t>
  </si>
  <si>
    <t>360-479-DT-99</t>
  </si>
  <si>
    <t>360-1053PU-100</t>
  </si>
  <si>
    <t>360-151-01</t>
  </si>
  <si>
    <t>360-151-02</t>
  </si>
  <si>
    <t>360-151-03</t>
  </si>
  <si>
    <t>360-151-04</t>
  </si>
  <si>
    <t>360-151-05</t>
  </si>
  <si>
    <t>360-151-06</t>
  </si>
  <si>
    <t>360-151-07</t>
  </si>
  <si>
    <t>360-151-08</t>
  </si>
  <si>
    <t>360-151-09</t>
  </si>
  <si>
    <t>360-151-10</t>
  </si>
  <si>
    <t>360-151-11</t>
  </si>
  <si>
    <t>360-151-12</t>
  </si>
  <si>
    <t>360-151-13</t>
  </si>
  <si>
    <t>360-151-100</t>
  </si>
  <si>
    <t>360-152-01</t>
  </si>
  <si>
    <t>360-152-02</t>
  </si>
  <si>
    <t>360-152-03</t>
  </si>
  <si>
    <t>360-152-04</t>
  </si>
  <si>
    <t>360-152-05</t>
  </si>
  <si>
    <t>360-152-06</t>
  </si>
  <si>
    <t>360-152-07</t>
  </si>
  <si>
    <t>360-152-08</t>
  </si>
  <si>
    <t>360-152-09</t>
  </si>
  <si>
    <t>360-152-10</t>
  </si>
  <si>
    <t>360-152-11</t>
  </si>
  <si>
    <t>360-152-12</t>
  </si>
  <si>
    <t>360-152-13</t>
  </si>
  <si>
    <t>360-152-100</t>
  </si>
  <si>
    <t>360-152-B-01</t>
  </si>
  <si>
    <t>360-152-B-02</t>
  </si>
  <si>
    <t>360-152-B-03</t>
  </si>
  <si>
    <t>360-152-B-04</t>
  </si>
  <si>
    <t>360-152-B-05</t>
  </si>
  <si>
    <t>360-152-B-06</t>
  </si>
  <si>
    <t>360-152-B-07</t>
  </si>
  <si>
    <t>360-152-B-08</t>
  </si>
  <si>
    <t>360-152-B-09</t>
  </si>
  <si>
    <t>360-152-B-10</t>
  </si>
  <si>
    <t>360-152-B-11</t>
  </si>
  <si>
    <t>360-152-B-12</t>
  </si>
  <si>
    <t>360-152-B-13</t>
  </si>
  <si>
    <t>360-152-B-100</t>
  </si>
  <si>
    <t>360-153-01</t>
  </si>
  <si>
    <t>360-153-02</t>
  </si>
  <si>
    <t>360-153-03</t>
  </si>
  <si>
    <t>360-153-04</t>
  </si>
  <si>
    <t>360-153-05</t>
  </si>
  <si>
    <t>360-153-06</t>
  </si>
  <si>
    <t>360-153-07</t>
  </si>
  <si>
    <t>360-153-08</t>
  </si>
  <si>
    <t>360-153-09</t>
  </si>
  <si>
    <t>360-153-10</t>
  </si>
  <si>
    <t>360-153-11</t>
  </si>
  <si>
    <t>360-153-12</t>
  </si>
  <si>
    <t>360-153-13</t>
  </si>
  <si>
    <t>360-153-100</t>
  </si>
  <si>
    <t>360-153-B-01</t>
  </si>
  <si>
    <t>360-153-B-02</t>
  </si>
  <si>
    <t>360-153-B-03</t>
  </si>
  <si>
    <t>360-153-B-04</t>
  </si>
  <si>
    <t>360-153-B-05</t>
  </si>
  <si>
    <t>360-153-B-06</t>
  </si>
  <si>
    <t>360-153-B-07</t>
  </si>
  <si>
    <t>360-153-B-08</t>
  </si>
  <si>
    <t>360-153-B-09</t>
  </si>
  <si>
    <t>360-153-B-10</t>
  </si>
  <si>
    <t>360-153-B-11</t>
  </si>
  <si>
    <t>360-153-B-12</t>
  </si>
  <si>
    <t>360-153-B-13</t>
  </si>
  <si>
    <t>360-153-B-100</t>
  </si>
  <si>
    <t>360-154-01</t>
  </si>
  <si>
    <t>360-154-02</t>
  </si>
  <si>
    <t>360-154-03</t>
  </si>
  <si>
    <t>360-154-04</t>
  </si>
  <si>
    <t>360-154-05</t>
  </si>
  <si>
    <t>360-154-06</t>
  </si>
  <si>
    <t>360-154-07</t>
  </si>
  <si>
    <t>360-154-08</t>
  </si>
  <si>
    <t>360-154-09</t>
  </si>
  <si>
    <t>360-154-10</t>
  </si>
  <si>
    <t>360-154-11</t>
  </si>
  <si>
    <t>360-154-12</t>
  </si>
  <si>
    <t>360-154-13</t>
  </si>
  <si>
    <t>360-154-100</t>
  </si>
  <si>
    <t>360-154-B-01</t>
  </si>
  <si>
    <t>360-154-B-02</t>
  </si>
  <si>
    <t>360-154-B-03</t>
  </si>
  <si>
    <t>360-154-B-04</t>
  </si>
  <si>
    <t>360-154-B-05</t>
  </si>
  <si>
    <t>360-154-B-06</t>
  </si>
  <si>
    <t>360-154-B-07</t>
  </si>
  <si>
    <t>360-154-B-08</t>
  </si>
  <si>
    <t>360-154-B-09</t>
  </si>
  <si>
    <t>360-154-B-10</t>
  </si>
  <si>
    <t>360-154-B-11</t>
  </si>
  <si>
    <t>360-154-B-12</t>
  </si>
  <si>
    <t>360-154-B-13</t>
  </si>
  <si>
    <t>360-154-B-100</t>
  </si>
  <si>
    <t>360-155-01</t>
  </si>
  <si>
    <t>360-155-02</t>
  </si>
  <si>
    <t>360-155-03</t>
  </si>
  <si>
    <t>360-155-04</t>
  </si>
  <si>
    <t>360-155-05</t>
  </si>
  <si>
    <t>360-155-06</t>
  </si>
  <si>
    <t>360-155-07</t>
  </si>
  <si>
    <t>360-155-08</t>
  </si>
  <si>
    <t>360-155-09</t>
  </si>
  <si>
    <t>360-155-10</t>
  </si>
  <si>
    <t>360-155-11</t>
  </si>
  <si>
    <t>360-155-12</t>
  </si>
  <si>
    <t>360-155-13</t>
  </si>
  <si>
    <t>360-155-100</t>
  </si>
  <si>
    <t>360-156-01</t>
  </si>
  <si>
    <t>360-156-02</t>
  </si>
  <si>
    <t>360-156-03</t>
  </si>
  <si>
    <t>360-156-04</t>
  </si>
  <si>
    <t>360-156-05</t>
  </si>
  <si>
    <t>360-156-06</t>
  </si>
  <si>
    <t>360-156-07</t>
  </si>
  <si>
    <t>360-156-08</t>
  </si>
  <si>
    <t>360-156-09</t>
  </si>
  <si>
    <t>360-156-10</t>
  </si>
  <si>
    <t>360-156-11</t>
  </si>
  <si>
    <t>360-156-12</t>
  </si>
  <si>
    <t>360-156-13</t>
  </si>
  <si>
    <t>360-156-100</t>
  </si>
  <si>
    <t>360-156-B-01</t>
  </si>
  <si>
    <t>360-156-B-02</t>
  </si>
  <si>
    <t>360-156-B-03</t>
  </si>
  <si>
    <t>360-156-B-04</t>
  </si>
  <si>
    <t>360-156-B-05</t>
  </si>
  <si>
    <t>360-156-B-06</t>
  </si>
  <si>
    <t>360-156-B-07</t>
  </si>
  <si>
    <t>360-156-B-08</t>
  </si>
  <si>
    <t>360-156-B-09</t>
  </si>
  <si>
    <t>360-156-B-10</t>
  </si>
  <si>
    <t>360-156-B-11</t>
  </si>
  <si>
    <t>360-156-B-12</t>
  </si>
  <si>
    <t>360-156-B-13</t>
  </si>
  <si>
    <t>360-156-B-100</t>
  </si>
  <si>
    <t>360-157-01</t>
  </si>
  <si>
    <t>360-157-02</t>
  </si>
  <si>
    <t>360-157-03</t>
  </si>
  <si>
    <t>360-157-04</t>
  </si>
  <si>
    <t>360-157-05</t>
  </si>
  <si>
    <t>360-157-06</t>
  </si>
  <si>
    <t>360-157-07</t>
  </si>
  <si>
    <t>360-157-08</t>
  </si>
  <si>
    <t>360-157-09</t>
  </si>
  <si>
    <t>360-157-10</t>
  </si>
  <si>
    <t>360-157-11</t>
  </si>
  <si>
    <t>360-157-12</t>
  </si>
  <si>
    <t>360-157-13</t>
  </si>
  <si>
    <t>360-157-100</t>
  </si>
  <si>
    <t>360-157-B-01</t>
  </si>
  <si>
    <t>360-157-B-02</t>
  </si>
  <si>
    <t>360-157-B-03</t>
  </si>
  <si>
    <t>360-157-B-04</t>
  </si>
  <si>
    <t>360-157-B-05</t>
  </si>
  <si>
    <t>360-157-B-06</t>
  </si>
  <si>
    <t>360-157-B-07</t>
  </si>
  <si>
    <t>360-157-B-08</t>
  </si>
  <si>
    <t>360-157-B-09</t>
  </si>
  <si>
    <t>360-157-B-10</t>
  </si>
  <si>
    <t>360-157-B-11</t>
  </si>
  <si>
    <t>360-157-B-12</t>
  </si>
  <si>
    <t>360-157-B-13</t>
  </si>
  <si>
    <t>360-157-B-100</t>
  </si>
  <si>
    <t>360-158-01</t>
  </si>
  <si>
    <t>360-158-02</t>
  </si>
  <si>
    <t>360-158-03</t>
  </si>
  <si>
    <t>360-158-04</t>
  </si>
  <si>
    <t>360-158-05</t>
  </si>
  <si>
    <t>360-158-06</t>
  </si>
  <si>
    <t>360-158-07</t>
  </si>
  <si>
    <t>360-158-08</t>
  </si>
  <si>
    <t>360-158-09</t>
  </si>
  <si>
    <t>360-158-10</t>
  </si>
  <si>
    <t>360-158-11</t>
  </si>
  <si>
    <t>360-158-12</t>
  </si>
  <si>
    <t>360-158-13</t>
  </si>
  <si>
    <t>360-158-100</t>
  </si>
  <si>
    <t>360-158-B-01</t>
  </si>
  <si>
    <t>360-158-B-02</t>
  </si>
  <si>
    <t>360-158-B-03</t>
  </si>
  <si>
    <t>360-158-B-04</t>
  </si>
  <si>
    <t>360-158-B-05</t>
  </si>
  <si>
    <t>360-158-B-06</t>
  </si>
  <si>
    <t>360-158-B-07</t>
  </si>
  <si>
    <t>360-158-B-08</t>
  </si>
  <si>
    <t>360-158-B-09</t>
  </si>
  <si>
    <t>360-158-B-10</t>
  </si>
  <si>
    <t>360-158-B-11</t>
  </si>
  <si>
    <t>360-158-B-12</t>
  </si>
  <si>
    <t>360-158-B-13</t>
  </si>
  <si>
    <t>360-158-B-100</t>
  </si>
  <si>
    <t>360-159-01</t>
  </si>
  <si>
    <t>360-159-02</t>
  </si>
  <si>
    <t>360-159-03</t>
  </si>
  <si>
    <t>360-159-04</t>
  </si>
  <si>
    <t>360-159-05</t>
  </si>
  <si>
    <t>360-159-06</t>
  </si>
  <si>
    <t>360-159-07</t>
  </si>
  <si>
    <t>360-159-08</t>
  </si>
  <si>
    <t>360-159-09</t>
  </si>
  <si>
    <t>360-159-10</t>
  </si>
  <si>
    <t>360-159-11</t>
  </si>
  <si>
    <t>360-159-12</t>
  </si>
  <si>
    <t>360-159-13</t>
  </si>
  <si>
    <t>360-159-100</t>
  </si>
  <si>
    <t>360-159-B-01</t>
  </si>
  <si>
    <t>360-159-B-02</t>
  </si>
  <si>
    <t>360-159-B-03</t>
  </si>
  <si>
    <t>360-159-B-04</t>
  </si>
  <si>
    <t>360-159-B-05</t>
  </si>
  <si>
    <t>360-159-B-06</t>
  </si>
  <si>
    <t>360-159-B-07</t>
  </si>
  <si>
    <t>360-159-B-08</t>
  </si>
  <si>
    <t>360-159-B-09</t>
  </si>
  <si>
    <t>360-159-B-10</t>
  </si>
  <si>
    <t>360-159-B-11</t>
  </si>
  <si>
    <t>360-159-B-12</t>
  </si>
  <si>
    <t>360-159-B-13</t>
  </si>
  <si>
    <t>360-159-B-100</t>
  </si>
  <si>
    <t>360-160-01</t>
  </si>
  <si>
    <t>360-160-02</t>
  </si>
  <si>
    <t>360-160-03</t>
  </si>
  <si>
    <t>360-160-04</t>
  </si>
  <si>
    <t>360-160-05</t>
  </si>
  <si>
    <t>360-160-06</t>
  </si>
  <si>
    <t>360-160-07</t>
  </si>
  <si>
    <t>360-160-08</t>
  </si>
  <si>
    <t>360-160-09</t>
  </si>
  <si>
    <t>360-160-10</t>
  </si>
  <si>
    <t>360-160-11</t>
  </si>
  <si>
    <t>360-160-12</t>
  </si>
  <si>
    <t>360-160-13</t>
  </si>
  <si>
    <t>360-160-100</t>
  </si>
  <si>
    <t>360-160-B-01</t>
  </si>
  <si>
    <t>360-160-B-02</t>
  </si>
  <si>
    <t>360-160-B-03</t>
  </si>
  <si>
    <t>360-160-B-04</t>
  </si>
  <si>
    <t>360-160-B-05</t>
  </si>
  <si>
    <t>360-160-B-06</t>
  </si>
  <si>
    <t>360-160-B-07</t>
  </si>
  <si>
    <t>360-160-B-08</t>
  </si>
  <si>
    <t>360-160-B-09</t>
  </si>
  <si>
    <t>360-160-B-10</t>
  </si>
  <si>
    <t>360-160-B-11</t>
  </si>
  <si>
    <t>360-160-B-12</t>
  </si>
  <si>
    <t>360-160-B-13</t>
  </si>
  <si>
    <t>360-160-B-100</t>
  </si>
  <si>
    <t>360-601-DT-98</t>
  </si>
  <si>
    <t>360-602-98</t>
  </si>
  <si>
    <t>360-603-DT-98</t>
  </si>
  <si>
    <t>360-604-DT-98</t>
  </si>
  <si>
    <t>360-605-DT-98</t>
  </si>
  <si>
    <t>360-606-DT-98</t>
  </si>
  <si>
    <t>360-607-98</t>
  </si>
  <si>
    <t>360-608-DT-98</t>
  </si>
  <si>
    <t>360-609-DT-98</t>
  </si>
  <si>
    <t>360-610-DT-98</t>
  </si>
  <si>
    <t>360-611-DT-98</t>
  </si>
  <si>
    <t>360-612-DT-98</t>
  </si>
  <si>
    <t>360-613-DT-98</t>
  </si>
  <si>
    <t>360-614-DT-98</t>
  </si>
  <si>
    <t>360-615-98</t>
  </si>
  <si>
    <t>360-616-DT-98</t>
  </si>
  <si>
    <t>360-617-DT-98</t>
  </si>
  <si>
    <t>360-001-19</t>
  </si>
  <si>
    <t>360-009-19</t>
  </si>
  <si>
    <t>360-010-19</t>
  </si>
  <si>
    <t>360-011-B-19</t>
  </si>
  <si>
    <t>360-014-19</t>
  </si>
  <si>
    <t>360-017-19</t>
  </si>
  <si>
    <t>360-018-B-19</t>
  </si>
  <si>
    <t>360-021-19</t>
  </si>
  <si>
    <t>360-022-19</t>
  </si>
  <si>
    <t>360-023-19</t>
  </si>
  <si>
    <t>360-025-19</t>
  </si>
  <si>
    <t>360-027-19</t>
  </si>
  <si>
    <t>360-028-19</t>
  </si>
  <si>
    <t>360-029-19</t>
  </si>
  <si>
    <t>360-030-19</t>
  </si>
  <si>
    <t>360-031-19</t>
  </si>
  <si>
    <t>360-034-19</t>
  </si>
  <si>
    <t>360-035-19</t>
  </si>
  <si>
    <t>360-036-19</t>
  </si>
  <si>
    <t>360-092-19</t>
  </si>
  <si>
    <t>360-094-19</t>
  </si>
  <si>
    <t>360-096-19</t>
  </si>
  <si>
    <t>360-098-19</t>
  </si>
  <si>
    <t>360-100-19</t>
  </si>
  <si>
    <t>360-121-19</t>
  </si>
  <si>
    <t>360-122-19</t>
  </si>
  <si>
    <t>360-123-19</t>
  </si>
  <si>
    <t>360-124-19</t>
  </si>
  <si>
    <t>360-125-19</t>
  </si>
  <si>
    <t>360-125-WI-19</t>
  </si>
  <si>
    <t>360-127-19</t>
  </si>
  <si>
    <t>360-127-WI-19</t>
  </si>
  <si>
    <t>360-128-19</t>
  </si>
  <si>
    <t>360-128-WI-19</t>
  </si>
  <si>
    <t>360-129-19</t>
  </si>
  <si>
    <t>360-129-WI-19</t>
  </si>
  <si>
    <t>360-132-19</t>
  </si>
  <si>
    <t>360-132-WI-19</t>
  </si>
  <si>
    <t>360-141-19</t>
  </si>
  <si>
    <t>360-142-19</t>
  </si>
  <si>
    <t>360-142-B-19</t>
  </si>
  <si>
    <t>360-143-19</t>
  </si>
  <si>
    <t>360-144-19</t>
  </si>
  <si>
    <t>360-145-19</t>
  </si>
  <si>
    <t>360-145-B-19</t>
  </si>
  <si>
    <t>360-146-19</t>
  </si>
  <si>
    <t>360-146-B-19</t>
  </si>
  <si>
    <t>360-147-19</t>
  </si>
  <si>
    <t>360-147-B-19</t>
  </si>
  <si>
    <t>360-148-19</t>
  </si>
  <si>
    <t>360-148-B-19</t>
  </si>
  <si>
    <t>360-149-19</t>
  </si>
  <si>
    <t>360-149-B-19</t>
  </si>
  <si>
    <t>360-150-19</t>
  </si>
  <si>
    <t>360-150-B-19</t>
  </si>
  <si>
    <t>360-151-19</t>
  </si>
  <si>
    <t>360-152-19</t>
  </si>
  <si>
    <t>360-152-B-19</t>
  </si>
  <si>
    <t>360-153-19</t>
  </si>
  <si>
    <t>360-153-B-19</t>
  </si>
  <si>
    <t>360-154-19</t>
  </si>
  <si>
    <t>360-154-B-19</t>
  </si>
  <si>
    <t>360-155-19</t>
  </si>
  <si>
    <t>360-156-19</t>
  </si>
  <si>
    <t>360-156-B-19</t>
  </si>
  <si>
    <t>360-157-19</t>
  </si>
  <si>
    <t>360-157-B-19</t>
  </si>
  <si>
    <t>360-158-19</t>
  </si>
  <si>
    <t>360-158-B-19</t>
  </si>
  <si>
    <t>360-159-19</t>
  </si>
  <si>
    <t>360-159-B-19</t>
  </si>
  <si>
    <t>360-160-19</t>
  </si>
  <si>
    <t>360-160-B-19</t>
  </si>
  <si>
    <t>360-231-19</t>
  </si>
  <si>
    <t>360-232-19</t>
  </si>
  <si>
    <t>360-233-19</t>
  </si>
  <si>
    <t>360-234-19</t>
  </si>
  <si>
    <t>360-235-19</t>
  </si>
  <si>
    <t>360-236-19</t>
  </si>
  <si>
    <t>360-237-19</t>
  </si>
  <si>
    <t>360-238-19</t>
  </si>
  <si>
    <t>360-239-19</t>
  </si>
  <si>
    <t>360-240-19</t>
  </si>
  <si>
    <t>360-281-19</t>
  </si>
  <si>
    <t>360-289-B-19</t>
  </si>
  <si>
    <t>360-290-B-19</t>
  </si>
  <si>
    <t>360-291-19</t>
  </si>
  <si>
    <t>360-292-19</t>
  </si>
  <si>
    <t>360-293-19</t>
  </si>
  <si>
    <t>360-294-19</t>
  </si>
  <si>
    <t>360-295-19</t>
  </si>
  <si>
    <t>360-300-19</t>
  </si>
  <si>
    <t>360-301-19</t>
  </si>
  <si>
    <t>360-302-19</t>
  </si>
  <si>
    <t>360-303-19</t>
  </si>
  <si>
    <t>360-304-19</t>
  </si>
  <si>
    <t>360-305-19</t>
  </si>
  <si>
    <t>360-306-19</t>
  </si>
  <si>
    <t>360-307-19</t>
  </si>
  <si>
    <t>360-308-19</t>
  </si>
  <si>
    <t>360-309-19</t>
  </si>
  <si>
    <t>360-310-19</t>
  </si>
  <si>
    <t>360-311-19</t>
  </si>
  <si>
    <t>360-312-19</t>
  </si>
  <si>
    <t>360-313-19</t>
  </si>
  <si>
    <t>360-314-19</t>
  </si>
  <si>
    <t>360-315-19</t>
  </si>
  <si>
    <t>360-316-19</t>
  </si>
  <si>
    <t>360-317-19</t>
  </si>
  <si>
    <t>360-318-19</t>
  </si>
  <si>
    <t>360-319-19</t>
  </si>
  <si>
    <t>360-320-19</t>
  </si>
  <si>
    <t>360-325-19</t>
  </si>
  <si>
    <t>360-327-19</t>
  </si>
  <si>
    <t>360-331-19</t>
  </si>
  <si>
    <t>360-332-19</t>
  </si>
  <si>
    <t>360-381-19</t>
  </si>
  <si>
    <t>360-382-19</t>
  </si>
  <si>
    <t>360-384-19</t>
  </si>
  <si>
    <t>360-385-19</t>
  </si>
  <si>
    <t>360-388-19</t>
  </si>
  <si>
    <t>360-389-19</t>
  </si>
  <si>
    <t>360-392-19</t>
  </si>
  <si>
    <t>360-393-19</t>
  </si>
  <si>
    <t>360-396-19</t>
  </si>
  <si>
    <t>360-397-19</t>
  </si>
  <si>
    <t>360-400-19</t>
  </si>
  <si>
    <t>360-401-19</t>
  </si>
  <si>
    <t>360-402-19</t>
  </si>
  <si>
    <t>360-403-19</t>
  </si>
  <si>
    <t>360-404-19</t>
  </si>
  <si>
    <t>360-405-19</t>
  </si>
  <si>
    <t>360-406-19</t>
  </si>
  <si>
    <t>360-409-19</t>
  </si>
  <si>
    <t>360-410-19</t>
  </si>
  <si>
    <t>360-411-19</t>
  </si>
  <si>
    <t>360-412-19</t>
  </si>
  <si>
    <t>360-413-19</t>
  </si>
  <si>
    <t>360-414-19</t>
  </si>
  <si>
    <t>360-415-19</t>
  </si>
  <si>
    <t>360-416-19</t>
  </si>
  <si>
    <t>360-417-19</t>
  </si>
  <si>
    <t>360-418-19</t>
  </si>
  <si>
    <t>360-419-19</t>
  </si>
  <si>
    <t>360-420-19</t>
  </si>
  <si>
    <t>360-421-19</t>
  </si>
  <si>
    <t>360-422-19</t>
  </si>
  <si>
    <t>360-423-19</t>
  </si>
  <si>
    <t>360-461-19</t>
  </si>
  <si>
    <t>360-463-19</t>
  </si>
  <si>
    <t>360-464-19</t>
  </si>
  <si>
    <t>360-470-19</t>
  </si>
  <si>
    <t>360-471-19</t>
  </si>
  <si>
    <t>360-474-19</t>
  </si>
  <si>
    <t>360-478-19</t>
  </si>
  <si>
    <t>360-479-19</t>
  </si>
  <si>
    <t>360-501-19</t>
  </si>
  <si>
    <t>360-505-19</t>
  </si>
  <si>
    <t>360-506-19</t>
  </si>
  <si>
    <t>360-001-20</t>
  </si>
  <si>
    <t>360-009-20</t>
  </si>
  <si>
    <t>360-010-20</t>
  </si>
  <si>
    <t>360-011-B-20</t>
  </si>
  <si>
    <t>360-014-20</t>
  </si>
  <si>
    <t>360-017-20</t>
  </si>
  <si>
    <t>360-018-B-20</t>
  </si>
  <si>
    <t>360-021-20</t>
  </si>
  <si>
    <t>360-022-20</t>
  </si>
  <si>
    <t>360-023-20</t>
  </si>
  <si>
    <t>360-025-20</t>
  </si>
  <si>
    <t>360-027-20</t>
  </si>
  <si>
    <t>360-028-20</t>
  </si>
  <si>
    <t>360-029-20</t>
  </si>
  <si>
    <t>360-030-20</t>
  </si>
  <si>
    <t>360-031-20</t>
  </si>
  <si>
    <t>360-034-20</t>
  </si>
  <si>
    <t>360-035-20</t>
  </si>
  <si>
    <t>360-036-20</t>
  </si>
  <si>
    <t>360-092-20</t>
  </si>
  <si>
    <t>360-094-20</t>
  </si>
  <si>
    <t>360-096-20</t>
  </si>
  <si>
    <t>360-098-20</t>
  </si>
  <si>
    <t>360-100-20</t>
  </si>
  <si>
    <t>360-121-20</t>
  </si>
  <si>
    <t>360-122-20</t>
  </si>
  <si>
    <t>360-123-20</t>
  </si>
  <si>
    <t>360-124-20</t>
  </si>
  <si>
    <t>360-125-20</t>
  </si>
  <si>
    <t>360-125-WI-20</t>
  </si>
  <si>
    <t>360-127-20</t>
  </si>
  <si>
    <t>360-127-WI-20</t>
  </si>
  <si>
    <t>360-128-20</t>
  </si>
  <si>
    <t>360-128-WI-20</t>
  </si>
  <si>
    <t>360-129-20</t>
  </si>
  <si>
    <t>360-129-WI-20</t>
  </si>
  <si>
    <t>360-132-20</t>
  </si>
  <si>
    <t>360-132-WI-20</t>
  </si>
  <si>
    <t>360-141-20</t>
  </si>
  <si>
    <t>360-142-20</t>
  </si>
  <si>
    <t>360-142-B-20</t>
  </si>
  <si>
    <t>360-143-20</t>
  </si>
  <si>
    <t>360-144-20</t>
  </si>
  <si>
    <t>360-145-20</t>
  </si>
  <si>
    <t>360-145-B-20</t>
  </si>
  <si>
    <t>360-146-20</t>
  </si>
  <si>
    <t>360-146-B-20</t>
  </si>
  <si>
    <t>360-147-20</t>
  </si>
  <si>
    <t>360-147-B-20</t>
  </si>
  <si>
    <t>360-148-20</t>
  </si>
  <si>
    <t>360-148-B-20</t>
  </si>
  <si>
    <t>360-149-20</t>
  </si>
  <si>
    <t>360-149-B-20</t>
  </si>
  <si>
    <t>360-150-20</t>
  </si>
  <si>
    <t>360-150-B-20</t>
  </si>
  <si>
    <t>360-151-20</t>
  </si>
  <si>
    <t>360-152-20</t>
  </si>
  <si>
    <t>360-152-B-20</t>
  </si>
  <si>
    <t>360-153-20</t>
  </si>
  <si>
    <t>360-153-B-20</t>
  </si>
  <si>
    <t>360-154-20</t>
  </si>
  <si>
    <t>360-154-B-20</t>
  </si>
  <si>
    <t>360-155-20</t>
  </si>
  <si>
    <t>360-156-20</t>
  </si>
  <si>
    <t>360-156-B-20</t>
  </si>
  <si>
    <t>360-157-20</t>
  </si>
  <si>
    <t>360-157-B-20</t>
  </si>
  <si>
    <t>360-158-20</t>
  </si>
  <si>
    <t>360-158-B-20</t>
  </si>
  <si>
    <t>360-159-20</t>
  </si>
  <si>
    <t>360-159-B-20</t>
  </si>
  <si>
    <t>360-160-20</t>
  </si>
  <si>
    <t>360-160-B-20</t>
  </si>
  <si>
    <t>360-231-20</t>
  </si>
  <si>
    <t>360-232-20</t>
  </si>
  <si>
    <t>360-233-20</t>
  </si>
  <si>
    <t>360-234-20</t>
  </si>
  <si>
    <t>360-235-20</t>
  </si>
  <si>
    <t>360-236-20</t>
  </si>
  <si>
    <t>360-237-20</t>
  </si>
  <si>
    <t>360-238-20</t>
  </si>
  <si>
    <t>360-239-20</t>
  </si>
  <si>
    <t>360-240-20</t>
  </si>
  <si>
    <t>360-281-20</t>
  </si>
  <si>
    <t>360-289-B-20</t>
  </si>
  <si>
    <t>360-290-B-20</t>
  </si>
  <si>
    <t>360-291-20</t>
  </si>
  <si>
    <t>360-292-20</t>
  </si>
  <si>
    <t>360-293-20</t>
  </si>
  <si>
    <t>360-294-20</t>
  </si>
  <si>
    <t>360-295-20</t>
  </si>
  <si>
    <t>360-300-20</t>
  </si>
  <si>
    <t>360-301-20</t>
  </si>
  <si>
    <t>360-302-20</t>
  </si>
  <si>
    <t>360-303-20</t>
  </si>
  <si>
    <t>360-304-20</t>
  </si>
  <si>
    <t>360-305-20</t>
  </si>
  <si>
    <t>360-306-20</t>
  </si>
  <si>
    <t>360-307-20</t>
  </si>
  <si>
    <t>360-308-20</t>
  </si>
  <si>
    <t>360-309-20</t>
  </si>
  <si>
    <t>360-310-20</t>
  </si>
  <si>
    <t>360-311-20</t>
  </si>
  <si>
    <t>360-312-20</t>
  </si>
  <si>
    <t>360-313-20</t>
  </si>
  <si>
    <t>360-314-20</t>
  </si>
  <si>
    <t>360-315-20</t>
  </si>
  <si>
    <t>360-316-20</t>
  </si>
  <si>
    <t>360-317-20</t>
  </si>
  <si>
    <t>360-318-20</t>
  </si>
  <si>
    <t>360-319-20</t>
  </si>
  <si>
    <t>360-320-20</t>
  </si>
  <si>
    <t>360-325-20</t>
  </si>
  <si>
    <t>360-327-20</t>
  </si>
  <si>
    <t>360-331-20</t>
  </si>
  <si>
    <t>360-332-20</t>
  </si>
  <si>
    <t>360-381-20</t>
  </si>
  <si>
    <t>360-382-20</t>
  </si>
  <si>
    <t>360-384-20</t>
  </si>
  <si>
    <t>360-385-20</t>
  </si>
  <si>
    <t>360-388-20</t>
  </si>
  <si>
    <t>360-389-20</t>
  </si>
  <si>
    <t>360-392-20</t>
  </si>
  <si>
    <t>360-393-20</t>
  </si>
  <si>
    <t>360-396-20</t>
  </si>
  <si>
    <t>360-397-20</t>
  </si>
  <si>
    <t>360-400-20</t>
  </si>
  <si>
    <t>360-401-20</t>
  </si>
  <si>
    <t>360-402-20</t>
  </si>
  <si>
    <t>360-403-20</t>
  </si>
  <si>
    <t>360-404-20</t>
  </si>
  <si>
    <t>360-405-20</t>
  </si>
  <si>
    <t>360-406-20</t>
  </si>
  <si>
    <t>360-409-20</t>
  </si>
  <si>
    <t>360-410-20</t>
  </si>
  <si>
    <t>360-411-20</t>
  </si>
  <si>
    <t>360-412-20</t>
  </si>
  <si>
    <t>360-413-20</t>
  </si>
  <si>
    <t>360-414-20</t>
  </si>
  <si>
    <t>360-415-20</t>
  </si>
  <si>
    <t>360-416-20</t>
  </si>
  <si>
    <t>360-417-20</t>
  </si>
  <si>
    <t>360-418-20</t>
  </si>
  <si>
    <t>360-419-20</t>
  </si>
  <si>
    <t>360-420-20</t>
  </si>
  <si>
    <t>360-421-20</t>
  </si>
  <si>
    <t>360-422-20</t>
  </si>
  <si>
    <t>360-423-20</t>
  </si>
  <si>
    <t>360-461-20</t>
  </si>
  <si>
    <t>360-463-20</t>
  </si>
  <si>
    <t>360-464-20</t>
  </si>
  <si>
    <t>360-470-20</t>
  </si>
  <si>
    <t>360-471-20</t>
  </si>
  <si>
    <t>360-474-20</t>
  </si>
  <si>
    <t>360-478-20</t>
  </si>
  <si>
    <t>360-479-20</t>
  </si>
  <si>
    <t>360-501-20</t>
  </si>
  <si>
    <t>360-505-20</t>
  </si>
  <si>
    <t>360-506-20</t>
  </si>
  <si>
    <t>360PU</t>
  </si>
  <si>
    <t>RED</t>
  </si>
  <si>
    <t>YELLOW</t>
  </si>
  <si>
    <t>PURPLE</t>
  </si>
  <si>
    <t>MINT</t>
  </si>
  <si>
    <t>new No.</t>
  </si>
  <si>
    <t>končano</t>
  </si>
  <si>
    <t>sum</t>
  </si>
  <si>
    <t>pesek/Kg</t>
  </si>
  <si>
    <t>polie  KG</t>
  </si>
  <si>
    <t>barva Kg</t>
  </si>
  <si>
    <t>pigment Kg</t>
  </si>
  <si>
    <t>poli sur kg</t>
  </si>
  <si>
    <t>unit matice</t>
  </si>
  <si>
    <t>GRIFI</t>
  </si>
  <si>
    <t>masa p/ kg</t>
  </si>
  <si>
    <t>pigmnet/kg</t>
  </si>
  <si>
    <t>ločilec/kg</t>
  </si>
  <si>
    <t>podložka M5</t>
  </si>
  <si>
    <t>podložka M10</t>
  </si>
  <si>
    <t>sum grifi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</si>
</sst>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-* #,##0.00\ &quot;€&quot;_-;\-* #,##0.00\ &quot;€&quot;_-;_-* &quot;-&quot;??\ &quot;€&quot;_-;_-@_-"/>
    <numFmt numFmtId="164" formatCode="_-* #,##0.00\ [$€-424]_-;\-* #,##0.00\ [$€-424]_-;_-* &quot;-&quot;??\ [$€-424]_-;_-@_-"/>
    <numFmt numFmtId="165" formatCode="#,##0.00_ ;\-#,##0.00\ "/>
    <numFmt numFmtId="166" formatCode="0.0"/>
    <numFmt numFmtId="167" formatCode="#,##0_ ;\-#,##0\ "/>
    <numFmt numFmtId="168" formatCode="#,##0.00\ &quot;€&quot;"/>
    <numFmt numFmtId="169" formatCode="_-[$€-2]\ * #,##0.00_-;\-[$€-2]\ * #,##0.00_-;_-[$€-2]\ * &quot;-&quot;??_-;_-@_-"/>
    <numFmt numFmtId="170" formatCode="_ * #,##0.00_)\ &quot;€&quot;_ ;_ * \(#,##0.00\)\ &quot;€&quot;_ ;_ * &quot;-&quot;??_)\ &quot;€&quot;_ ;_ @_ "/>
  </numFmts>
  <fonts count="103">
    <font>
      <sz val="12"/>
      <color theme="1"/>
      <name val="Calibri"/>
      <charset val="134"/>
      <scheme val="minor"/>
    </font>
    <font>
      <sz val="11"/>
      <color theme="1"/>
      <name val="Calibri"/>
      <family val="2"/>
      <charset val="238"/>
      <scheme val="minor"/>
    </font>
    <font>
      <b/>
      <i/>
      <sz val="12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11"/>
      <color theme="1"/>
      <name val="Calibri"/>
      <family val="2"/>
      <charset val="238"/>
      <scheme val="minor"/>
    </font>
    <font>
      <sz val="18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2"/>
      <color theme="0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sz val="28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2"/>
      <color theme="0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20"/>
      <name val="Calibri"/>
      <family val="2"/>
      <charset val="238"/>
      <scheme val="minor"/>
    </font>
    <font>
      <b/>
      <sz val="20"/>
      <color theme="1"/>
      <name val="Calibri"/>
      <family val="2"/>
      <charset val="238"/>
      <scheme val="minor"/>
    </font>
    <font>
      <b/>
      <sz val="20"/>
      <color theme="1"/>
      <name val="Calibri"/>
      <family val="2"/>
      <charset val="238"/>
      <scheme val="minor"/>
    </font>
    <font>
      <sz val="24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36"/>
      <color theme="1"/>
      <name val="Calibri"/>
      <family val="2"/>
      <charset val="238"/>
      <scheme val="minor"/>
    </font>
    <font>
      <i/>
      <sz val="12"/>
      <color theme="1"/>
      <name val="Calibri"/>
      <family val="2"/>
      <charset val="238"/>
      <scheme val="minor"/>
    </font>
    <font>
      <sz val="22"/>
      <color theme="1"/>
      <name val="Calibri (Body)_x0000_"/>
      <charset val="134"/>
    </font>
    <font>
      <sz val="20"/>
      <color theme="1"/>
      <name val="Calibri"/>
      <family val="2"/>
      <charset val="238"/>
    </font>
    <font>
      <sz val="20"/>
      <color theme="1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i/>
      <sz val="9"/>
      <color theme="1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sz val="12"/>
      <color theme="0" tint="-0.1499679555650502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b/>
      <sz val="22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4"/>
      <color theme="0"/>
      <name val="Calibri"/>
      <family val="2"/>
      <charset val="238"/>
      <scheme val="minor"/>
    </font>
    <font>
      <b/>
      <sz val="12"/>
      <color theme="0" tint="-4.9989318521683403E-2"/>
      <name val="Calibri"/>
      <family val="2"/>
      <charset val="238"/>
      <scheme val="minor"/>
    </font>
    <font>
      <sz val="12"/>
      <color theme="0" tint="-0.499984740745262"/>
      <name val="Calibri"/>
      <family val="2"/>
      <charset val="238"/>
      <scheme val="minor"/>
    </font>
    <font>
      <sz val="12"/>
      <color theme="0" tint="-0.34998626667073579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4"/>
      <color theme="0" tint="-0.14996795556505021"/>
      <name val="Calibri"/>
      <family val="2"/>
      <charset val="238"/>
      <scheme val="minor"/>
    </font>
    <font>
      <b/>
      <sz val="20"/>
      <color theme="0" tint="-0.14996795556505021"/>
      <name val="Calibri"/>
      <family val="2"/>
      <charset val="238"/>
      <scheme val="minor"/>
    </font>
    <font>
      <sz val="10"/>
      <color theme="0" tint="-0.14996795556505021"/>
      <name val="Calibri"/>
      <family val="2"/>
      <charset val="238"/>
      <scheme val="minor"/>
    </font>
    <font>
      <b/>
      <i/>
      <sz val="12"/>
      <color theme="0" tint="-0.14996795556505021"/>
      <name val="Calibri"/>
      <family val="2"/>
      <charset val="238"/>
      <scheme val="minor"/>
    </font>
    <font>
      <b/>
      <i/>
      <sz val="10"/>
      <color theme="0" tint="-0.14996795556505021"/>
      <name val="Calibri"/>
      <family val="2"/>
      <charset val="238"/>
      <scheme val="minor"/>
    </font>
    <font>
      <b/>
      <i/>
      <sz val="9"/>
      <color theme="0" tint="-0.14996795556505021"/>
      <name val="Calibri"/>
      <family val="2"/>
      <charset val="238"/>
      <scheme val="minor"/>
    </font>
    <font>
      <b/>
      <i/>
      <sz val="11"/>
      <color theme="0" tint="-0.14996795556505021"/>
      <name val="Calibri"/>
      <family val="2"/>
      <charset val="238"/>
      <scheme val="minor"/>
    </font>
    <font>
      <sz val="11"/>
      <color theme="0" tint="-0.14996795556505021"/>
      <name val="Calibri"/>
      <family val="2"/>
      <charset val="238"/>
      <scheme val="minor"/>
    </font>
    <font>
      <b/>
      <sz val="12"/>
      <color theme="0" tint="-0.14996795556505021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20"/>
      <color rgb="FF000000"/>
      <name val="Calibri"/>
      <family val="2"/>
      <charset val="238"/>
      <scheme val="minor"/>
    </font>
    <font>
      <sz val="12"/>
      <color theme="9" tint="-0.249977111117893"/>
      <name val="Calibri"/>
      <family val="2"/>
      <charset val="238"/>
      <scheme val="minor"/>
    </font>
    <font>
      <sz val="11"/>
      <color rgb="FF447BFF"/>
      <name val="Calibri"/>
      <family val="2"/>
      <charset val="238"/>
      <scheme val="minor"/>
    </font>
    <font>
      <b/>
      <sz val="12"/>
      <color theme="9" tint="-0.249977111117893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sz val="12"/>
      <color theme="0" tint="-4.9989318521683403E-2"/>
      <name val="Calibri"/>
      <family val="2"/>
      <charset val="238"/>
      <scheme val="minor"/>
    </font>
    <font>
      <b/>
      <sz val="15"/>
      <color theme="1"/>
      <name val="Calibri"/>
      <family val="2"/>
      <charset val="238"/>
      <scheme val="minor"/>
    </font>
    <font>
      <sz val="12"/>
      <color theme="3" tint="0.79995117038483843"/>
      <name val="Calibri"/>
      <family val="2"/>
      <charset val="238"/>
      <scheme val="minor"/>
    </font>
    <font>
      <b/>
      <sz val="24"/>
      <color rgb="FF000000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20"/>
      <color theme="0"/>
      <name val="Calibri"/>
      <family val="2"/>
      <charset val="238"/>
      <scheme val="minor"/>
    </font>
    <font>
      <b/>
      <sz val="11"/>
      <color theme="0" tint="-0.1499679555650502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color rgb="FF0070C0"/>
      <name val="Calibri"/>
      <family val="2"/>
      <charset val="238"/>
      <scheme val="minor"/>
    </font>
    <font>
      <b/>
      <sz val="12"/>
      <color rgb="FF0070C0"/>
      <name val="Calibri"/>
      <family val="2"/>
      <charset val="238"/>
      <scheme val="minor"/>
    </font>
    <font>
      <sz val="11"/>
      <color theme="9" tint="-0.249977111117893"/>
      <name val="Calibri"/>
      <family val="2"/>
      <charset val="238"/>
      <scheme val="minor"/>
    </font>
    <font>
      <b/>
      <sz val="11"/>
      <color theme="9" tint="-0.249977111117893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sz val="12"/>
      <color theme="1" tint="0.34998626667073579"/>
      <name val="Calibri"/>
      <family val="2"/>
      <charset val="238"/>
      <scheme val="minor"/>
    </font>
    <font>
      <b/>
      <sz val="12"/>
      <color theme="1" tint="0.34998626667073579"/>
      <name val="Calibri"/>
      <family val="2"/>
      <charset val="238"/>
      <scheme val="minor"/>
    </font>
    <font>
      <sz val="9"/>
      <color theme="0" tint="-0.14996795556505021"/>
      <name val="Calibri"/>
      <family val="2"/>
      <charset val="238"/>
      <scheme val="minor"/>
    </font>
    <font>
      <sz val="9"/>
      <color theme="0"/>
      <name val="Calibri"/>
      <family val="2"/>
      <charset val="238"/>
      <scheme val="minor"/>
    </font>
    <font>
      <b/>
      <i/>
      <sz val="12"/>
      <color theme="0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1"/>
      <color theme="1" tint="0.34998626667073579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sz val="10"/>
      <color rgb="FF000000"/>
      <name val="Tahoma"/>
      <family val="2"/>
      <charset val="238"/>
    </font>
    <font>
      <sz val="10"/>
      <color rgb="FF000000"/>
      <name val="Calibri"/>
      <family val="2"/>
      <charset val="238"/>
    </font>
    <font>
      <b/>
      <sz val="9"/>
      <color rgb="FF000000"/>
      <name val="Calibri"/>
      <family val="2"/>
      <charset val="238"/>
    </font>
    <font>
      <sz val="12"/>
      <color theme="1"/>
      <name val="Calibri"/>
      <family val="2"/>
      <charset val="238"/>
      <scheme val="minor"/>
    </font>
  </fonts>
  <fills count="4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887DE"/>
        <bgColor indexed="64"/>
      </patternFill>
    </fill>
    <fill>
      <patternFill patternType="solid">
        <fgColor rgb="FF57BC2E"/>
        <bgColor indexed="64"/>
      </patternFill>
    </fill>
    <fill>
      <patternFill patternType="solid">
        <fgColor rgb="FFE58BAB"/>
        <bgColor indexed="64"/>
      </patternFill>
    </fill>
    <fill>
      <patternFill patternType="solid">
        <fgColor rgb="FF825A3B"/>
        <bgColor indexed="64"/>
      </patternFill>
    </fill>
    <fill>
      <patternFill patternType="solid">
        <fgColor rgb="FFFDE994"/>
        <bgColor indexed="64"/>
      </patternFill>
    </fill>
    <fill>
      <patternFill patternType="solid">
        <fgColor rgb="FFFACA30"/>
        <bgColor indexed="64"/>
      </patternFill>
    </fill>
    <fill>
      <patternFill patternType="solid">
        <fgColor rgb="FF36393C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50C7D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theme="3" tint="0.79995117038483843"/>
        <bgColor indexed="64"/>
      </patternFill>
    </fill>
    <fill>
      <patternFill patternType="solid">
        <fgColor rgb="FFDB4531"/>
        <bgColor indexed="64"/>
      </patternFill>
    </fill>
    <fill>
      <patternFill patternType="solid">
        <fgColor rgb="FFF6E726"/>
        <bgColor indexed="64"/>
      </patternFill>
    </fill>
    <fill>
      <patternFill patternType="solid">
        <fgColor rgb="FFFF61B4"/>
        <bgColor indexed="64"/>
      </patternFill>
    </fill>
    <fill>
      <patternFill patternType="solid">
        <fgColor rgb="FF00CBD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2" tint="-0.89996032593768116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A62A7"/>
        <bgColor indexed="64"/>
      </patternFill>
    </fill>
    <fill>
      <patternFill patternType="solid">
        <fgColor rgb="FFF99A1C"/>
        <bgColor indexed="64"/>
      </patternFill>
    </fill>
    <fill>
      <patternFill patternType="solid">
        <fgColor rgb="FFE26E0E"/>
        <bgColor indexed="64"/>
      </patternFill>
    </fill>
    <fill>
      <patternFill patternType="solid">
        <fgColor rgb="FFA6A6A6"/>
        <bgColor indexed="64"/>
      </patternFill>
    </fill>
    <fill>
      <patternFill patternType="solid">
        <fgColor rgb="FFC21AA0"/>
        <bgColor indexed="64"/>
      </patternFill>
    </fill>
    <fill>
      <patternFill patternType="solid">
        <fgColor rgb="FFF81A7D"/>
        <bgColor indexed="64"/>
      </patternFill>
    </fill>
    <fill>
      <patternFill patternType="solid">
        <fgColor rgb="FFFF0049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7CE"/>
        <bgColor indexed="64"/>
      </patternFill>
    </fill>
  </fills>
  <borders count="10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ck">
        <color auto="1"/>
      </left>
      <right style="thin">
        <color auto="1"/>
      </right>
      <top style="thin">
        <color auto="1"/>
      </top>
      <bottom/>
      <diagonal/>
    </border>
    <border>
      <left style="thick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ck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thin">
        <color theme="1"/>
      </bottom>
      <diagonal/>
    </border>
    <border>
      <left style="medium">
        <color theme="1"/>
      </left>
      <right/>
      <top style="thin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medium">
        <color theme="1"/>
      </bottom>
      <diagonal/>
    </border>
    <border>
      <left/>
      <right style="hair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medium">
        <color auto="1"/>
      </bottom>
      <diagonal/>
    </border>
    <border>
      <left style="medium">
        <color theme="1"/>
      </left>
      <right/>
      <top/>
      <bottom style="thin">
        <color theme="1"/>
      </bottom>
      <diagonal/>
    </border>
    <border>
      <left style="thin">
        <color theme="1"/>
      </left>
      <right style="medium">
        <color theme="1"/>
      </right>
      <top/>
      <bottom style="thin">
        <color theme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/>
      <right style="medium">
        <color theme="1"/>
      </right>
      <top style="medium">
        <color theme="1"/>
      </top>
      <bottom style="thin">
        <color theme="1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thin">
        <color theme="1"/>
      </bottom>
      <diagonal/>
    </border>
    <border>
      <left style="hair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theme="1"/>
      </right>
      <top style="thin">
        <color theme="1"/>
      </top>
      <bottom style="medium">
        <color theme="1"/>
      </bottom>
      <diagonal/>
    </border>
    <border>
      <left style="medium">
        <color theme="1"/>
      </left>
      <right style="medium">
        <color theme="1"/>
      </right>
      <top style="thin">
        <color theme="1"/>
      </top>
      <bottom style="medium">
        <color theme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/>
      <right style="medium">
        <color theme="1"/>
      </right>
      <top/>
      <bottom style="thin">
        <color theme="1"/>
      </bottom>
      <diagonal/>
    </border>
    <border>
      <left style="medium">
        <color theme="1"/>
      </left>
      <right style="medium">
        <color theme="1"/>
      </right>
      <top/>
      <bottom style="thin">
        <color theme="1"/>
      </bottom>
      <diagonal/>
    </border>
    <border>
      <left style="medium">
        <color theme="1"/>
      </left>
      <right style="thin">
        <color auto="1"/>
      </right>
      <top style="thin">
        <color theme="1"/>
      </top>
      <bottom style="thin">
        <color auto="1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 style="thin">
        <color theme="1"/>
      </right>
      <top style="medium">
        <color theme="1"/>
      </top>
      <bottom/>
      <diagonal/>
    </border>
    <border>
      <left style="thin">
        <color theme="1"/>
      </left>
      <right style="thin">
        <color theme="1"/>
      </right>
      <top style="medium">
        <color theme="1"/>
      </top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 style="thin">
        <color theme="1"/>
      </right>
      <top/>
      <bottom style="medium">
        <color theme="1"/>
      </bottom>
      <diagonal/>
    </border>
    <border>
      <left style="thin">
        <color theme="1"/>
      </left>
      <right style="thin">
        <color theme="1"/>
      </right>
      <top/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 style="medium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medium">
        <color theme="1"/>
      </right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 style="thin">
        <color auto="1"/>
      </right>
      <top/>
      <bottom/>
      <diagonal/>
    </border>
    <border>
      <left style="medium">
        <color theme="1"/>
      </left>
      <right style="medium">
        <color theme="1"/>
      </right>
      <top/>
      <bottom/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theme="0"/>
      </left>
      <right/>
      <top/>
      <bottom/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theme="0"/>
      </left>
      <right/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auto="1"/>
      </bottom>
      <diagonal/>
    </border>
    <border>
      <left style="thin">
        <color theme="0"/>
      </left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</borders>
  <cellStyleXfs count="9">
    <xf numFmtId="0" fontId="0" fillId="0" borderId="0"/>
    <xf numFmtId="44" fontId="102" fillId="0" borderId="0" applyFont="0" applyFill="0" applyBorder="0" applyAlignment="0" applyProtection="0"/>
    <xf numFmtId="0" fontId="102" fillId="0" borderId="0"/>
    <xf numFmtId="9" fontId="102" fillId="0" borderId="0" applyFont="0" applyFill="0" applyBorder="0" applyAlignment="0" applyProtection="0"/>
    <xf numFmtId="0" fontId="98" fillId="43" borderId="0" applyNumberFormat="0" applyBorder="0" applyAlignment="0" applyProtection="0"/>
    <xf numFmtId="164" fontId="102" fillId="0" borderId="0"/>
    <xf numFmtId="44" fontId="102" fillId="0" borderId="0" applyFont="0" applyFill="0" applyBorder="0" applyAlignment="0" applyProtection="0"/>
    <xf numFmtId="0" fontId="102" fillId="0" borderId="0"/>
    <xf numFmtId="164" fontId="102" fillId="0" borderId="0"/>
  </cellStyleXfs>
  <cellXfs count="1373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/>
    <xf numFmtId="0" fontId="0" fillId="0" borderId="5" xfId="0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0" fillId="0" borderId="6" xfId="0" applyBorder="1"/>
    <xf numFmtId="0" fontId="0" fillId="0" borderId="0" xfId="0" applyProtection="1">
      <protection hidden="1"/>
    </xf>
    <xf numFmtId="0" fontId="0" fillId="0" borderId="7" xfId="0" applyBorder="1" applyProtection="1">
      <protection hidden="1"/>
    </xf>
    <xf numFmtId="0" fontId="2" fillId="0" borderId="8" xfId="0" applyFont="1" applyBorder="1" applyAlignment="1" applyProtection="1">
      <alignment horizontal="center" vertical="center"/>
      <protection hidden="1"/>
    </xf>
    <xf numFmtId="0" fontId="2" fillId="0" borderId="9" xfId="0" applyFont="1" applyBorder="1" applyAlignment="1" applyProtection="1">
      <alignment horizontal="center" vertical="center"/>
      <protection hidden="1"/>
    </xf>
    <xf numFmtId="0" fontId="2" fillId="0" borderId="10" xfId="0" applyFont="1" applyBorder="1" applyAlignment="1" applyProtection="1">
      <alignment horizontal="center" vertical="center"/>
      <protection hidden="1"/>
    </xf>
    <xf numFmtId="0" fontId="2" fillId="0" borderId="11" xfId="0" applyFont="1" applyBorder="1" applyAlignment="1" applyProtection="1">
      <alignment horizontal="center" vertical="center"/>
      <protection hidden="1"/>
    </xf>
    <xf numFmtId="0" fontId="3" fillId="2" borderId="12" xfId="0" applyFont="1" applyFill="1" applyBorder="1" applyAlignment="1">
      <alignment horizontal="center" vertical="center"/>
    </xf>
    <xf numFmtId="0" fontId="3" fillId="2" borderId="13" xfId="0" applyFont="1" applyFill="1" applyBorder="1" applyAlignment="1" applyProtection="1">
      <alignment horizontal="center" vertical="center"/>
      <protection hidden="1"/>
    </xf>
    <xf numFmtId="0" fontId="3" fillId="2" borderId="14" xfId="0" applyFont="1" applyFill="1" applyBorder="1" applyAlignment="1" applyProtection="1">
      <alignment horizontal="center" vertic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0" fontId="4" fillId="0" borderId="4" xfId="0" applyFont="1" applyBorder="1"/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5" fillId="0" borderId="0" xfId="0" applyFont="1" applyAlignment="1">
      <alignment horizontal="left"/>
    </xf>
    <xf numFmtId="0" fontId="3" fillId="2" borderId="17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 wrapText="1"/>
    </xf>
    <xf numFmtId="0" fontId="0" fillId="0" borderId="12" xfId="0" applyBorder="1"/>
    <xf numFmtId="0" fontId="0" fillId="0" borderId="18" xfId="0" applyBorder="1"/>
    <xf numFmtId="0" fontId="0" fillId="0" borderId="18" xfId="0" applyBorder="1" applyAlignment="1">
      <alignment horizontal="center"/>
    </xf>
    <xf numFmtId="0" fontId="0" fillId="0" borderId="8" xfId="0" applyBorder="1"/>
    <xf numFmtId="0" fontId="0" fillId="0" borderId="19" xfId="0" applyBorder="1" applyAlignment="1">
      <alignment horizontal="center"/>
    </xf>
    <xf numFmtId="0" fontId="0" fillId="0" borderId="20" xfId="0" applyBorder="1"/>
    <xf numFmtId="0" fontId="0" fillId="0" borderId="20" xfId="0" applyBorder="1" applyAlignment="1">
      <alignment horizontal="center"/>
    </xf>
    <xf numFmtId="0" fontId="0" fillId="0" borderId="17" xfId="0" applyBorder="1"/>
    <xf numFmtId="0" fontId="0" fillId="0" borderId="12" xfId="0" applyBorder="1" applyAlignment="1">
      <alignment horizontal="center"/>
    </xf>
    <xf numFmtId="0" fontId="6" fillId="0" borderId="0" xfId="0" applyFont="1" applyAlignment="1">
      <alignment horizontal="left"/>
    </xf>
    <xf numFmtId="0" fontId="0" fillId="0" borderId="21" xfId="0" applyBorder="1" applyAlignment="1">
      <alignment horizontal="right"/>
    </xf>
    <xf numFmtId="0" fontId="102" fillId="0" borderId="0" xfId="5" applyNumberFormat="1" applyAlignment="1">
      <alignment horizontal="center" vertical="center"/>
    </xf>
    <xf numFmtId="0" fontId="6" fillId="0" borderId="0" xfId="0" applyFont="1" applyAlignment="1">
      <alignment horizontal="right"/>
    </xf>
    <xf numFmtId="0" fontId="7" fillId="0" borderId="21" xfId="0" applyFont="1" applyBorder="1"/>
    <xf numFmtId="0" fontId="0" fillId="0" borderId="21" xfId="0" applyBorder="1"/>
    <xf numFmtId="0" fontId="8" fillId="0" borderId="0" xfId="5" applyNumberFormat="1" applyFont="1" applyAlignment="1">
      <alignment horizontal="left" vertical="center"/>
    </xf>
    <xf numFmtId="0" fontId="102" fillId="0" borderId="0" xfId="5" applyNumberFormat="1" applyAlignment="1">
      <alignment horizontal="left" vertical="center"/>
    </xf>
    <xf numFmtId="0" fontId="9" fillId="0" borderId="12" xfId="5" applyNumberFormat="1" applyFont="1" applyBorder="1" applyAlignment="1">
      <alignment horizontal="center" vertical="center" wrapText="1"/>
    </xf>
    <xf numFmtId="0" fontId="3" fillId="0" borderId="12" xfId="5" applyNumberFormat="1" applyFont="1" applyBorder="1" applyAlignment="1">
      <alignment horizontal="center" vertical="center"/>
    </xf>
    <xf numFmtId="0" fontId="10" fillId="0" borderId="12" xfId="5" applyNumberFormat="1" applyFont="1" applyBorder="1" applyAlignment="1">
      <alignment horizontal="center" vertical="center"/>
    </xf>
    <xf numFmtId="0" fontId="3" fillId="0" borderId="0" xfId="5" applyNumberFormat="1" applyFont="1" applyAlignment="1">
      <alignment horizontal="center" vertical="center"/>
    </xf>
    <xf numFmtId="0" fontId="3" fillId="0" borderId="22" xfId="5" applyNumberFormat="1" applyFont="1" applyBorder="1" applyAlignment="1">
      <alignment horizontal="center" vertical="center"/>
    </xf>
    <xf numFmtId="0" fontId="10" fillId="0" borderId="22" xfId="5" applyNumberFormat="1" applyFont="1" applyBorder="1" applyAlignment="1">
      <alignment horizontal="center" vertical="center"/>
    </xf>
    <xf numFmtId="0" fontId="3" fillId="0" borderId="0" xfId="5" applyNumberFormat="1" applyFont="1" applyAlignment="1">
      <alignment horizontal="center" vertical="center" wrapText="1"/>
    </xf>
    <xf numFmtId="0" fontId="102" fillId="0" borderId="0" xfId="5" applyNumberFormat="1" applyAlignment="1">
      <alignment vertical="center"/>
    </xf>
    <xf numFmtId="0" fontId="10" fillId="0" borderId="0" xfId="5" applyNumberFormat="1" applyFont="1" applyAlignment="1">
      <alignment vertical="center"/>
    </xf>
    <xf numFmtId="0" fontId="102" fillId="0" borderId="21" xfId="5" applyNumberFormat="1" applyBorder="1" applyAlignment="1">
      <alignment horizontal="center" vertical="center"/>
    </xf>
    <xf numFmtId="0" fontId="6" fillId="0" borderId="0" xfId="5" applyNumberFormat="1" applyFont="1" applyAlignment="1">
      <alignment horizontal="right" vertical="center" wrapText="1"/>
    </xf>
    <xf numFmtId="0" fontId="11" fillId="0" borderId="0" xfId="5" applyNumberFormat="1" applyFont="1" applyAlignment="1">
      <alignment horizontal="right" vertical="center" wrapText="1"/>
    </xf>
    <xf numFmtId="14" fontId="12" fillId="0" borderId="0" xfId="5" applyNumberFormat="1" applyFont="1" applyAlignment="1">
      <alignment vertical="center"/>
    </xf>
    <xf numFmtId="0" fontId="102" fillId="0" borderId="12" xfId="5" applyNumberFormat="1" applyBorder="1" applyAlignment="1">
      <alignment horizontal="center" vertical="center"/>
    </xf>
    <xf numFmtId="0" fontId="11" fillId="0" borderId="0" xfId="5" applyNumberFormat="1" applyFont="1" applyAlignment="1">
      <alignment horizontal="center" vertical="center" wrapText="1"/>
    </xf>
    <xf numFmtId="0" fontId="5" fillId="0" borderId="0" xfId="5" applyNumberFormat="1" applyFont="1" applyAlignment="1">
      <alignment vertical="center"/>
    </xf>
    <xf numFmtId="14" fontId="12" fillId="0" borderId="0" xfId="5" applyNumberFormat="1" applyFont="1" applyAlignment="1">
      <alignment horizontal="center" vertical="center"/>
    </xf>
    <xf numFmtId="0" fontId="10" fillId="0" borderId="0" xfId="5" applyNumberFormat="1" applyFont="1" applyAlignment="1">
      <alignment horizontal="center" vertical="center"/>
    </xf>
    <xf numFmtId="1" fontId="3" fillId="0" borderId="0" xfId="5" applyNumberFormat="1" applyFont="1" applyAlignment="1">
      <alignment horizontal="center" vertical="center"/>
    </xf>
    <xf numFmtId="0" fontId="102" fillId="0" borderId="20" xfId="5" applyNumberFormat="1" applyBorder="1" applyAlignment="1">
      <alignment horizontal="center" vertical="center"/>
    </xf>
    <xf numFmtId="0" fontId="0" fillId="0" borderId="19" xfId="0" applyBorder="1"/>
    <xf numFmtId="0" fontId="5" fillId="0" borderId="21" xfId="0" applyFont="1" applyBorder="1" applyAlignment="1">
      <alignment horizontal="left"/>
    </xf>
    <xf numFmtId="0" fontId="13" fillId="0" borderId="23" xfId="0" applyFont="1" applyBorder="1" applyAlignment="1">
      <alignment horizontal="center"/>
    </xf>
    <xf numFmtId="0" fontId="0" fillId="0" borderId="21" xfId="0" applyBorder="1" applyAlignment="1">
      <alignment horizontal="center"/>
    </xf>
    <xf numFmtId="0" fontId="3" fillId="2" borderId="5" xfId="0" applyFont="1" applyFill="1" applyBorder="1" applyAlignment="1">
      <alignment horizontal="center" vertical="center"/>
    </xf>
    <xf numFmtId="0" fontId="3" fillId="2" borderId="24" xfId="0" applyFont="1" applyFill="1" applyBorder="1" applyAlignment="1">
      <alignment horizontal="center" vertical="center"/>
    </xf>
    <xf numFmtId="0" fontId="14" fillId="2" borderId="12" xfId="0" applyFont="1" applyFill="1" applyBorder="1" applyAlignment="1">
      <alignment horizontal="center" vertical="center" wrapText="1"/>
    </xf>
    <xf numFmtId="0" fontId="13" fillId="0" borderId="25" xfId="0" applyFont="1" applyBorder="1" applyAlignment="1">
      <alignment horizontal="center"/>
    </xf>
    <xf numFmtId="0" fontId="13" fillId="0" borderId="5" xfId="0" applyFont="1" applyBorder="1" applyAlignment="1">
      <alignment horizontal="center"/>
    </xf>
    <xf numFmtId="0" fontId="15" fillId="0" borderId="5" xfId="0" applyFont="1" applyBorder="1" applyAlignment="1">
      <alignment horizontal="center" vertical="center"/>
    </xf>
    <xf numFmtId="0" fontId="0" fillId="0" borderId="26" xfId="0" applyBorder="1"/>
    <xf numFmtId="0" fontId="12" fillId="0" borderId="21" xfId="0" applyFont="1" applyBorder="1"/>
    <xf numFmtId="0" fontId="15" fillId="0" borderId="12" xfId="0" applyFont="1" applyBorder="1" applyAlignment="1">
      <alignment horizontal="center" vertical="center"/>
    </xf>
    <xf numFmtId="0" fontId="6" fillId="0" borderId="0" xfId="0" applyFont="1"/>
    <xf numFmtId="0" fontId="14" fillId="0" borderId="0" xfId="0" applyFont="1"/>
    <xf numFmtId="0" fontId="16" fillId="0" borderId="0" xfId="0" applyFont="1"/>
    <xf numFmtId="0" fontId="18" fillId="2" borderId="27" xfId="0" applyFont="1" applyFill="1" applyBorder="1" applyAlignment="1">
      <alignment vertical="center"/>
    </xf>
    <xf numFmtId="0" fontId="18" fillId="2" borderId="28" xfId="0" applyFont="1" applyFill="1" applyBorder="1" applyAlignment="1">
      <alignment vertical="center"/>
    </xf>
    <xf numFmtId="0" fontId="15" fillId="2" borderId="20" xfId="0" applyFont="1" applyFill="1" applyBorder="1" applyAlignment="1">
      <alignment horizontal="center" vertical="center"/>
    </xf>
    <xf numFmtId="0" fontId="19" fillId="2" borderId="29" xfId="0" applyFont="1" applyFill="1" applyBorder="1" applyAlignment="1">
      <alignment horizontal="center" vertical="center" wrapText="1"/>
    </xf>
    <xf numFmtId="0" fontId="20" fillId="2" borderId="30" xfId="0" applyFont="1" applyFill="1" applyBorder="1" applyAlignment="1">
      <alignment horizontal="center" vertical="center" wrapText="1"/>
    </xf>
    <xf numFmtId="0" fontId="21" fillId="2" borderId="31" xfId="0" applyFont="1" applyFill="1" applyBorder="1" applyAlignment="1">
      <alignment vertical="center"/>
    </xf>
    <xf numFmtId="0" fontId="21" fillId="2" borderId="32" xfId="0" applyFont="1" applyFill="1" applyBorder="1" applyAlignment="1">
      <alignment vertical="center"/>
    </xf>
    <xf numFmtId="0" fontId="21" fillId="2" borderId="33" xfId="0" applyFont="1" applyFill="1" applyBorder="1" applyAlignment="1">
      <alignment horizontal="center" vertical="center"/>
    </xf>
    <xf numFmtId="0" fontId="21" fillId="2" borderId="32" xfId="0" applyFont="1" applyFill="1" applyBorder="1" applyAlignment="1">
      <alignment horizontal="center" vertical="center"/>
    </xf>
    <xf numFmtId="0" fontId="14" fillId="2" borderId="34" xfId="0" applyFont="1" applyFill="1" applyBorder="1"/>
    <xf numFmtId="0" fontId="11" fillId="0" borderId="35" xfId="0" applyFont="1" applyBorder="1" applyAlignment="1">
      <alignment horizontal="center"/>
    </xf>
    <xf numFmtId="0" fontId="13" fillId="0" borderId="36" xfId="0" applyFont="1" applyBorder="1" applyAlignment="1">
      <alignment horizontal="center"/>
    </xf>
    <xf numFmtId="0" fontId="13" fillId="0" borderId="37" xfId="0" applyFont="1" applyBorder="1" applyAlignment="1">
      <alignment horizontal="center"/>
    </xf>
    <xf numFmtId="2" fontId="0" fillId="0" borderId="0" xfId="0" applyNumberFormat="1"/>
    <xf numFmtId="0" fontId="8" fillId="0" borderId="0" xfId="0" applyFont="1" applyAlignment="1">
      <alignment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21" fillId="2" borderId="40" xfId="0" applyFont="1" applyFill="1" applyBorder="1" applyAlignment="1">
      <alignment horizontal="center" vertical="center"/>
    </xf>
    <xf numFmtId="0" fontId="21" fillId="2" borderId="41" xfId="0" applyFont="1" applyFill="1" applyBorder="1" applyAlignment="1">
      <alignment horizontal="center" vertical="center"/>
    </xf>
    <xf numFmtId="0" fontId="21" fillId="2" borderId="42" xfId="0" applyFont="1" applyFill="1" applyBorder="1" applyAlignment="1">
      <alignment horizontal="center" vertical="center"/>
    </xf>
    <xf numFmtId="0" fontId="21" fillId="2" borderId="43" xfId="0" applyFont="1" applyFill="1" applyBorder="1" applyAlignment="1">
      <alignment horizontal="center" vertical="center"/>
    </xf>
    <xf numFmtId="0" fontId="13" fillId="0" borderId="44" xfId="0" applyFont="1" applyBorder="1"/>
    <xf numFmtId="0" fontId="13" fillId="0" borderId="5" xfId="0" applyFont="1" applyBorder="1"/>
    <xf numFmtId="0" fontId="13" fillId="0" borderId="45" xfId="0" applyFont="1" applyBorder="1" applyAlignment="1">
      <alignment horizontal="center"/>
    </xf>
    <xf numFmtId="0" fontId="13" fillId="0" borderId="46" xfId="0" applyFont="1" applyBorder="1" applyAlignment="1">
      <alignment horizontal="center"/>
    </xf>
    <xf numFmtId="0" fontId="13" fillId="0" borderId="12" xfId="0" applyFont="1" applyBorder="1"/>
    <xf numFmtId="0" fontId="22" fillId="0" borderId="0" xfId="0" applyFont="1"/>
    <xf numFmtId="0" fontId="13" fillId="0" borderId="12" xfId="0" applyFont="1" applyBorder="1" applyAlignment="1">
      <alignment horizontal="center"/>
    </xf>
    <xf numFmtId="0" fontId="13" fillId="0" borderId="17" xfId="0" applyFont="1" applyBorder="1"/>
    <xf numFmtId="0" fontId="14" fillId="2" borderId="12" xfId="0" applyFont="1" applyFill="1" applyBorder="1"/>
    <xf numFmtId="0" fontId="11" fillId="0" borderId="12" xfId="0" applyFont="1" applyBorder="1" applyAlignment="1">
      <alignment horizontal="center"/>
    </xf>
    <xf numFmtId="0" fontId="13" fillId="0" borderId="47" xfId="0" applyFont="1" applyBorder="1" applyAlignment="1">
      <alignment horizontal="center"/>
    </xf>
    <xf numFmtId="1" fontId="0" fillId="0" borderId="0" xfId="0" applyNumberFormat="1"/>
    <xf numFmtId="0" fontId="0" fillId="3" borderId="0" xfId="0" applyFill="1"/>
    <xf numFmtId="0" fontId="12" fillId="0" borderId="0" xfId="0" applyFont="1" applyAlignment="1">
      <alignment vertical="center"/>
    </xf>
    <xf numFmtId="1" fontId="0" fillId="4" borderId="0" xfId="0" applyNumberFormat="1" applyFill="1"/>
    <xf numFmtId="1" fontId="0" fillId="2" borderId="0" xfId="0" applyNumberFormat="1" applyFill="1"/>
    <xf numFmtId="0" fontId="0" fillId="5" borderId="0" xfId="0" applyFill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2" borderId="0" xfId="0" applyFill="1"/>
    <xf numFmtId="0" fontId="0" fillId="2" borderId="0" xfId="0" applyFill="1" applyAlignment="1">
      <alignment horizontal="left" vertical="center"/>
    </xf>
    <xf numFmtId="0" fontId="12" fillId="0" borderId="0" xfId="5" applyNumberFormat="1" applyFont="1" applyAlignment="1">
      <alignment horizontal="left" vertical="center"/>
    </xf>
    <xf numFmtId="0" fontId="23" fillId="0" borderId="0" xfId="5" applyNumberFormat="1" applyFont="1" applyAlignment="1">
      <alignment horizontal="center" vertical="center"/>
    </xf>
    <xf numFmtId="0" fontId="13" fillId="0" borderId="0" xfId="5" applyNumberFormat="1" applyFont="1" applyAlignment="1">
      <alignment horizontal="center" vertical="center"/>
    </xf>
    <xf numFmtId="0" fontId="25" fillId="0" borderId="12" xfId="5" applyNumberFormat="1" applyFont="1" applyBorder="1" applyAlignment="1">
      <alignment horizontal="left" vertical="center"/>
    </xf>
    <xf numFmtId="0" fontId="26" fillId="0" borderId="12" xfId="5" applyNumberFormat="1" applyFont="1" applyBorder="1" applyAlignment="1">
      <alignment horizontal="center" vertical="center" wrapText="1"/>
    </xf>
    <xf numFmtId="0" fontId="27" fillId="0" borderId="12" xfId="5" applyNumberFormat="1" applyFont="1" applyBorder="1" applyAlignment="1">
      <alignment horizontal="center" vertical="center"/>
    </xf>
    <xf numFmtId="0" fontId="23" fillId="0" borderId="17" xfId="5" applyNumberFormat="1" applyFont="1" applyBorder="1" applyAlignment="1">
      <alignment horizontal="left" vertical="center"/>
    </xf>
    <xf numFmtId="0" fontId="28" fillId="0" borderId="17" xfId="5" applyNumberFormat="1" applyFont="1" applyBorder="1" applyAlignment="1">
      <alignment horizontal="center" vertical="center"/>
    </xf>
    <xf numFmtId="0" fontId="13" fillId="0" borderId="21" xfId="5" applyNumberFormat="1" applyFont="1" applyBorder="1" applyAlignment="1">
      <alignment horizontal="center" vertical="center"/>
    </xf>
    <xf numFmtId="0" fontId="27" fillId="0" borderId="12" xfId="5" applyNumberFormat="1" applyFont="1" applyBorder="1" applyAlignment="1">
      <alignment horizontal="center" vertical="center" wrapText="1"/>
    </xf>
    <xf numFmtId="1" fontId="23" fillId="0" borderId="21" xfId="5" applyNumberFormat="1" applyFont="1" applyBorder="1" applyAlignment="1">
      <alignment horizontal="center" vertical="center"/>
    </xf>
    <xf numFmtId="1" fontId="29" fillId="0" borderId="12" xfId="5" applyNumberFormat="1" applyFont="1" applyBorder="1" applyAlignment="1">
      <alignment horizontal="center" vertical="center"/>
    </xf>
    <xf numFmtId="0" fontId="12" fillId="0" borderId="0" xfId="0" applyFont="1" applyAlignment="1">
      <alignment horizontal="left"/>
    </xf>
    <xf numFmtId="0" fontId="23" fillId="0" borderId="20" xfId="0" applyFont="1" applyBorder="1" applyAlignment="1">
      <alignment horizontal="center"/>
    </xf>
    <xf numFmtId="0" fontId="23" fillId="0" borderId="21" xfId="0" applyFont="1" applyBorder="1" applyAlignment="1">
      <alignment horizontal="center"/>
    </xf>
    <xf numFmtId="0" fontId="23" fillId="0" borderId="0" xfId="0" applyFont="1" applyAlignment="1">
      <alignment horizontal="center"/>
    </xf>
    <xf numFmtId="0" fontId="3" fillId="2" borderId="17" xfId="0" applyFont="1" applyFill="1" applyBorder="1" applyAlignment="1">
      <alignment horizontal="left" vertical="center"/>
    </xf>
    <xf numFmtId="0" fontId="0" fillId="0" borderId="12" xfId="0" applyBorder="1" applyAlignment="1">
      <alignment horizontal="center" vertical="center"/>
    </xf>
    <xf numFmtId="0" fontId="30" fillId="0" borderId="12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 wrapText="1"/>
    </xf>
    <xf numFmtId="0" fontId="3" fillId="0" borderId="20" xfId="0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6" fillId="0" borderId="21" xfId="0" applyFont="1" applyBorder="1" applyAlignment="1">
      <alignment horizontal="left"/>
    </xf>
    <xf numFmtId="0" fontId="31" fillId="0" borderId="0" xfId="0" applyFont="1" applyAlignment="1">
      <alignment vertical="center"/>
    </xf>
    <xf numFmtId="0" fontId="21" fillId="2" borderId="31" xfId="0" applyFont="1" applyFill="1" applyBorder="1" applyAlignment="1">
      <alignment horizontal="center" vertical="center"/>
    </xf>
    <xf numFmtId="0" fontId="12" fillId="2" borderId="56" xfId="0" applyFont="1" applyFill="1" applyBorder="1" applyAlignment="1">
      <alignment vertical="center"/>
    </xf>
    <xf numFmtId="0" fontId="0" fillId="0" borderId="36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46" xfId="0" applyBorder="1" applyAlignment="1">
      <alignment horizontal="center"/>
    </xf>
    <xf numFmtId="0" fontId="11" fillId="0" borderId="61" xfId="0" applyFont="1" applyBorder="1" applyAlignment="1">
      <alignment horizontal="center"/>
    </xf>
    <xf numFmtId="0" fontId="0" fillId="0" borderId="62" xfId="0" applyBorder="1" applyAlignment="1">
      <alignment horizontal="center"/>
    </xf>
    <xf numFmtId="0" fontId="0" fillId="0" borderId="63" xfId="0" applyBorder="1" applyAlignment="1">
      <alignment horizontal="center"/>
    </xf>
    <xf numFmtId="0" fontId="0" fillId="0" borderId="64" xfId="0" applyBorder="1" applyAlignment="1">
      <alignment horizontal="center"/>
    </xf>
    <xf numFmtId="0" fontId="11" fillId="0" borderId="20" xfId="0" applyFont="1" applyBorder="1" applyAlignment="1">
      <alignment horizontal="center"/>
    </xf>
    <xf numFmtId="0" fontId="32" fillId="0" borderId="0" xfId="5" applyNumberFormat="1" applyFont="1" applyAlignment="1">
      <alignment horizontal="center" vertical="center"/>
    </xf>
    <xf numFmtId="0" fontId="33" fillId="0" borderId="0" xfId="5" applyNumberFormat="1" applyFont="1" applyAlignment="1">
      <alignment horizontal="left" vertical="center"/>
    </xf>
    <xf numFmtId="0" fontId="102" fillId="0" borderId="0" xfId="5" applyNumberFormat="1" applyAlignment="1">
      <alignment horizontal="left"/>
    </xf>
    <xf numFmtId="0" fontId="29" fillId="2" borderId="0" xfId="5" applyNumberFormat="1" applyFont="1" applyFill="1" applyAlignment="1">
      <alignment horizontal="center" vertical="center" wrapText="1"/>
    </xf>
    <xf numFmtId="0" fontId="34" fillId="0" borderId="0" xfId="5" applyNumberFormat="1" applyFont="1" applyAlignment="1">
      <alignment horizontal="left" vertical="center"/>
    </xf>
    <xf numFmtId="0" fontId="11" fillId="0" borderId="66" xfId="5" applyNumberFormat="1" applyFont="1" applyBorder="1" applyAlignment="1">
      <alignment horizontal="right" vertical="center"/>
    </xf>
    <xf numFmtId="0" fontId="102" fillId="0" borderId="67" xfId="5" applyNumberFormat="1" applyBorder="1" applyAlignment="1">
      <alignment horizontal="center" vertical="center"/>
    </xf>
    <xf numFmtId="0" fontId="102" fillId="0" borderId="68" xfId="5" applyNumberFormat="1" applyBorder="1" applyAlignment="1">
      <alignment horizontal="center" vertical="center"/>
    </xf>
    <xf numFmtId="0" fontId="102" fillId="0" borderId="66" xfId="5" applyNumberFormat="1" applyBorder="1" applyAlignment="1">
      <alignment horizontal="center" vertical="center"/>
    </xf>
    <xf numFmtId="0" fontId="11" fillId="0" borderId="20" xfId="5" applyNumberFormat="1" applyFont="1" applyBorder="1" applyAlignment="1">
      <alignment horizontal="right" vertical="center"/>
    </xf>
    <xf numFmtId="0" fontId="102" fillId="0" borderId="70" xfId="5" applyNumberFormat="1" applyBorder="1" applyAlignment="1">
      <alignment horizontal="center" vertical="center"/>
    </xf>
    <xf numFmtId="0" fontId="102" fillId="0" borderId="71" xfId="5" applyNumberFormat="1" applyBorder="1" applyAlignment="1">
      <alignment horizontal="center" vertical="center"/>
    </xf>
    <xf numFmtId="0" fontId="102" fillId="0" borderId="24" xfId="5" applyNumberFormat="1" applyBorder="1" applyAlignment="1">
      <alignment horizontal="center" vertical="center"/>
    </xf>
    <xf numFmtId="0" fontId="9" fillId="0" borderId="72" xfId="5" applyNumberFormat="1" applyFont="1" applyBorder="1" applyAlignment="1">
      <alignment horizontal="center" vertical="center" wrapText="1"/>
    </xf>
    <xf numFmtId="0" fontId="9" fillId="0" borderId="73" xfId="5" applyNumberFormat="1" applyFont="1" applyBorder="1" applyAlignment="1">
      <alignment horizontal="center" vertical="center" wrapText="1"/>
    </xf>
    <xf numFmtId="0" fontId="18" fillId="0" borderId="72" xfId="5" applyNumberFormat="1" applyFont="1" applyBorder="1" applyAlignment="1">
      <alignment horizontal="center" vertical="center"/>
    </xf>
    <xf numFmtId="0" fontId="18" fillId="0" borderId="41" xfId="5" applyNumberFormat="1" applyFont="1" applyBorder="1" applyAlignment="1">
      <alignment horizontal="center" vertical="center"/>
    </xf>
    <xf numFmtId="0" fontId="18" fillId="0" borderId="74" xfId="5" applyNumberFormat="1" applyFont="1" applyBorder="1" applyAlignment="1">
      <alignment horizontal="center" vertical="center"/>
    </xf>
    <xf numFmtId="0" fontId="18" fillId="0" borderId="75" xfId="5" applyNumberFormat="1" applyFont="1" applyBorder="1" applyAlignment="1">
      <alignment horizontal="center" vertical="center"/>
    </xf>
    <xf numFmtId="0" fontId="9" fillId="0" borderId="0" xfId="5" applyNumberFormat="1" applyFont="1" applyAlignment="1">
      <alignment horizontal="center" vertical="center" wrapText="1"/>
    </xf>
    <xf numFmtId="0" fontId="9" fillId="0" borderId="21" xfId="5" applyNumberFormat="1" applyFont="1" applyBorder="1" applyAlignment="1">
      <alignment horizontal="center" vertical="center" wrapText="1"/>
    </xf>
    <xf numFmtId="0" fontId="18" fillId="0" borderId="0" xfId="5" applyNumberFormat="1" applyFont="1" applyAlignment="1">
      <alignment horizontal="center" vertical="center"/>
    </xf>
    <xf numFmtId="0" fontId="11" fillId="0" borderId="21" xfId="5" applyNumberFormat="1" applyFont="1" applyBorder="1" applyAlignment="1">
      <alignment horizontal="right" vertical="center"/>
    </xf>
    <xf numFmtId="0" fontId="11" fillId="0" borderId="76" xfId="5" applyNumberFormat="1" applyFont="1" applyBorder="1" applyAlignment="1">
      <alignment horizontal="center" vertical="center" wrapText="1"/>
    </xf>
    <xf numFmtId="0" fontId="102" fillId="0" borderId="77" xfId="5" applyNumberFormat="1" applyBorder="1" applyAlignment="1">
      <alignment horizontal="center" vertical="center"/>
    </xf>
    <xf numFmtId="0" fontId="9" fillId="0" borderId="77" xfId="5" applyNumberFormat="1" applyFont="1" applyBorder="1" applyAlignment="1">
      <alignment horizontal="center" vertical="center" wrapText="1"/>
    </xf>
    <xf numFmtId="0" fontId="102" fillId="0" borderId="5" xfId="5" applyNumberFormat="1" applyBorder="1" applyAlignment="1">
      <alignment horizontal="center" vertical="center"/>
    </xf>
    <xf numFmtId="0" fontId="102" fillId="0" borderId="79" xfId="5" applyNumberFormat="1" applyBorder="1" applyAlignment="1">
      <alignment vertical="center"/>
    </xf>
    <xf numFmtId="0" fontId="9" fillId="0" borderId="79" xfId="5" applyNumberFormat="1" applyFont="1" applyBorder="1" applyAlignment="1">
      <alignment horizontal="center" vertical="center" wrapText="1"/>
    </xf>
    <xf numFmtId="0" fontId="18" fillId="0" borderId="80" xfId="5" applyNumberFormat="1" applyFont="1" applyBorder="1" applyAlignment="1">
      <alignment horizontal="center" vertical="center"/>
    </xf>
    <xf numFmtId="0" fontId="36" fillId="0" borderId="0" xfId="5" applyNumberFormat="1" applyFont="1" applyAlignment="1">
      <alignment horizontal="center" vertical="center" wrapText="1"/>
    </xf>
    <xf numFmtId="0" fontId="37" fillId="0" borderId="0" xfId="5" applyNumberFormat="1" applyFont="1" applyAlignment="1">
      <alignment horizontal="center" vertical="center"/>
    </xf>
    <xf numFmtId="0" fontId="6" fillId="0" borderId="0" xfId="5" applyNumberFormat="1" applyFont="1" applyAlignment="1">
      <alignment horizontal="center" vertical="center" wrapText="1"/>
    </xf>
    <xf numFmtId="0" fontId="102" fillId="0" borderId="83" xfId="5" applyNumberFormat="1" applyBorder="1" applyAlignment="1">
      <alignment vertical="center"/>
    </xf>
    <xf numFmtId="14" fontId="102" fillId="0" borderId="0" xfId="5" applyNumberFormat="1" applyAlignment="1">
      <alignment horizontal="center" vertical="center"/>
    </xf>
    <xf numFmtId="0" fontId="102" fillId="0" borderId="0" xfId="5" applyNumberFormat="1" applyAlignment="1">
      <alignment horizontal="center"/>
    </xf>
    <xf numFmtId="0" fontId="8" fillId="0" borderId="0" xfId="5" applyNumberFormat="1" applyFont="1" applyAlignment="1">
      <alignment vertical="center"/>
    </xf>
    <xf numFmtId="0" fontId="102" fillId="0" borderId="84" xfId="5" applyNumberFormat="1" applyBorder="1" applyAlignment="1">
      <alignment horizontal="center" vertical="center"/>
    </xf>
    <xf numFmtId="0" fontId="102" fillId="0" borderId="85" xfId="5" applyNumberFormat="1" applyBorder="1" applyAlignment="1">
      <alignment horizontal="center" vertical="center"/>
    </xf>
    <xf numFmtId="0" fontId="102" fillId="0" borderId="86" xfId="5" applyNumberFormat="1" applyBorder="1" applyAlignment="1">
      <alignment horizontal="center" vertical="center"/>
    </xf>
    <xf numFmtId="0" fontId="3" fillId="0" borderId="87" xfId="5" applyNumberFormat="1" applyFont="1" applyBorder="1" applyAlignment="1">
      <alignment horizontal="center" vertical="center"/>
    </xf>
    <xf numFmtId="0" fontId="3" fillId="0" borderId="4" xfId="5" applyNumberFormat="1" applyFont="1" applyBorder="1" applyAlignment="1">
      <alignment horizontal="center" vertical="center"/>
    </xf>
    <xf numFmtId="0" fontId="102" fillId="0" borderId="83" xfId="5" applyNumberFormat="1" applyBorder="1" applyAlignment="1">
      <alignment horizontal="center" vertical="center"/>
    </xf>
    <xf numFmtId="0" fontId="102" fillId="0" borderId="88" xfId="5" applyNumberFormat="1" applyBorder="1" applyAlignment="1">
      <alignment vertical="center"/>
    </xf>
    <xf numFmtId="0" fontId="3" fillId="0" borderId="89" xfId="5" applyNumberFormat="1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0" fontId="34" fillId="0" borderId="0" xfId="0" applyFont="1" applyAlignment="1">
      <alignment horizontal="left"/>
    </xf>
    <xf numFmtId="0" fontId="0" fillId="0" borderId="0" xfId="0" applyAlignment="1">
      <alignment horizontal="left"/>
    </xf>
    <xf numFmtId="0" fontId="40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0" fontId="38" fillId="0" borderId="8" xfId="0" applyFont="1" applyBorder="1"/>
    <xf numFmtId="0" fontId="38" fillId="0" borderId="0" xfId="0" applyFont="1"/>
    <xf numFmtId="0" fontId="38" fillId="0" borderId="5" xfId="0" applyFont="1" applyBorder="1"/>
    <xf numFmtId="0" fontId="38" fillId="0" borderId="8" xfId="0" applyFont="1" applyBorder="1" applyAlignment="1">
      <alignment horizontal="center"/>
    </xf>
    <xf numFmtId="0" fontId="38" fillId="0" borderId="0" xfId="0" applyFont="1" applyAlignment="1">
      <alignment horizontal="center"/>
    </xf>
    <xf numFmtId="0" fontId="0" fillId="0" borderId="92" xfId="0" applyBorder="1"/>
    <xf numFmtId="0" fontId="38" fillId="0" borderId="5" xfId="0" applyFont="1" applyBorder="1" applyAlignment="1">
      <alignment horizontal="center"/>
    </xf>
    <xf numFmtId="0" fontId="0" fillId="0" borderId="92" xfId="0" applyBorder="1" applyAlignment="1">
      <alignment horizontal="center"/>
    </xf>
    <xf numFmtId="0" fontId="0" fillId="0" borderId="8" xfId="0" applyBorder="1" applyAlignment="1">
      <alignment horizontal="center"/>
    </xf>
    <xf numFmtId="0" fontId="38" fillId="0" borderId="92" xfId="0" applyFont="1" applyBorder="1" applyAlignment="1">
      <alignment horizontal="center"/>
    </xf>
    <xf numFmtId="0" fontId="0" fillId="0" borderId="90" xfId="0" applyBorder="1"/>
    <xf numFmtId="0" fontId="41" fillId="0" borderId="0" xfId="0" applyFont="1" applyAlignment="1">
      <alignment horizontal="center" wrapText="1"/>
    </xf>
    <xf numFmtId="0" fontId="102" fillId="0" borderId="9" xfId="7" applyBorder="1"/>
    <xf numFmtId="0" fontId="102" fillId="0" borderId="93" xfId="7" applyBorder="1"/>
    <xf numFmtId="0" fontId="0" fillId="0" borderId="0" xfId="0" applyAlignment="1">
      <alignment horizontal="right"/>
    </xf>
    <xf numFmtId="0" fontId="0" fillId="0" borderId="21" xfId="0" applyBorder="1" applyAlignment="1">
      <alignment horizontal="left"/>
    </xf>
    <xf numFmtId="0" fontId="42" fillId="0" borderId="91" xfId="7" applyFont="1" applyBorder="1" applyAlignment="1">
      <alignment horizontal="left" vertical="center"/>
    </xf>
    <xf numFmtId="0" fontId="42" fillId="0" borderId="0" xfId="7" applyFont="1" applyAlignment="1">
      <alignment horizontal="center" vertical="center" wrapText="1"/>
    </xf>
    <xf numFmtId="0" fontId="102" fillId="0" borderId="91" xfId="7" applyBorder="1"/>
    <xf numFmtId="0" fontId="41" fillId="0" borderId="0" xfId="7" applyFont="1" applyAlignment="1">
      <alignment horizontal="center" wrapText="1"/>
    </xf>
    <xf numFmtId="0" fontId="41" fillId="0" borderId="15" xfId="7" applyFont="1" applyBorder="1" applyAlignment="1">
      <alignment horizontal="center" wrapText="1"/>
    </xf>
    <xf numFmtId="0" fontId="41" fillId="0" borderId="21" xfId="7" applyFont="1" applyBorder="1" applyAlignment="1">
      <alignment horizontal="center" wrapText="1"/>
    </xf>
    <xf numFmtId="0" fontId="39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2" fillId="0" borderId="0" xfId="8" applyNumberFormat="1" applyFont="1" applyAlignment="1">
      <alignment horizontal="left" vertical="center"/>
    </xf>
    <xf numFmtId="0" fontId="41" fillId="0" borderId="0" xfId="0" applyFont="1" applyAlignment="1">
      <alignment horizontal="center" vertical="center" wrapText="1"/>
    </xf>
    <xf numFmtId="0" fontId="41" fillId="0" borderId="0" xfId="0" applyFont="1" applyAlignment="1">
      <alignment horizontal="left" vertical="center" wrapText="1"/>
    </xf>
    <xf numFmtId="0" fontId="102" fillId="0" borderId="93" xfId="7" applyBorder="1" applyAlignment="1">
      <alignment horizontal="left" vertical="center"/>
    </xf>
    <xf numFmtId="0" fontId="102" fillId="0" borderId="90" xfId="7" applyBorder="1" applyAlignment="1">
      <alignment horizontal="center"/>
    </xf>
    <xf numFmtId="0" fontId="41" fillId="0" borderId="12" xfId="7" applyFont="1" applyBorder="1" applyAlignment="1">
      <alignment horizontal="center" vertical="center" wrapText="1"/>
    </xf>
    <xf numFmtId="0" fontId="41" fillId="0" borderId="19" xfId="7" applyFont="1" applyBorder="1" applyAlignment="1">
      <alignment horizontal="center" vertical="center" wrapText="1"/>
    </xf>
    <xf numFmtId="0" fontId="41" fillId="0" borderId="0" xfId="7" applyFont="1" applyAlignment="1">
      <alignment horizontal="left" vertical="center" wrapText="1"/>
    </xf>
    <xf numFmtId="0" fontId="41" fillId="0" borderId="12" xfId="7" applyFont="1" applyBorder="1" applyAlignment="1">
      <alignment horizontal="center" wrapText="1"/>
    </xf>
    <xf numFmtId="0" fontId="41" fillId="0" borderId="21" xfId="7" applyFont="1" applyBorder="1" applyAlignment="1">
      <alignment horizontal="left" vertical="center" wrapText="1"/>
    </xf>
    <xf numFmtId="0" fontId="41" fillId="0" borderId="18" xfId="7" applyFont="1" applyBorder="1" applyAlignment="1">
      <alignment horizontal="center" wrapText="1"/>
    </xf>
    <xf numFmtId="0" fontId="102" fillId="0" borderId="0" xfId="8" applyNumberFormat="1" applyAlignment="1">
      <alignment horizontal="center" vertical="center"/>
    </xf>
    <xf numFmtId="0" fontId="44" fillId="0" borderId="0" xfId="0" applyFont="1" applyAlignment="1">
      <alignment horizontal="left" vertical="center"/>
    </xf>
    <xf numFmtId="0" fontId="102" fillId="2" borderId="0" xfId="5" applyNumberFormat="1" applyFill="1" applyAlignment="1">
      <alignment horizontal="center" vertical="center"/>
    </xf>
    <xf numFmtId="0" fontId="9" fillId="0" borderId="0" xfId="5" applyNumberFormat="1" applyFont="1" applyAlignment="1">
      <alignment horizontal="center" vertical="center"/>
    </xf>
    <xf numFmtId="0" fontId="6" fillId="0" borderId="0" xfId="5" applyNumberFormat="1" applyFont="1" applyAlignment="1">
      <alignment horizontal="center" vertical="center"/>
    </xf>
    <xf numFmtId="0" fontId="45" fillId="0" borderId="0" xfId="5" applyNumberFormat="1" applyFont="1" applyAlignment="1">
      <alignment vertical="center"/>
    </xf>
    <xf numFmtId="0" fontId="14" fillId="0" borderId="0" xfId="5" applyNumberFormat="1" applyFont="1" applyAlignment="1">
      <alignment horizontal="left" vertical="center"/>
    </xf>
    <xf numFmtId="0" fontId="46" fillId="0" borderId="0" xfId="5" applyNumberFormat="1" applyFont="1" applyAlignment="1">
      <alignment vertical="center"/>
    </xf>
    <xf numFmtId="0" fontId="102" fillId="0" borderId="0" xfId="5" applyNumberFormat="1"/>
    <xf numFmtId="0" fontId="47" fillId="2" borderId="0" xfId="5" applyNumberFormat="1" applyFont="1" applyFill="1" applyAlignment="1">
      <alignment horizontal="center" vertical="center" wrapText="1"/>
    </xf>
    <xf numFmtId="0" fontId="34" fillId="0" borderId="77" xfId="5" applyNumberFormat="1" applyFont="1" applyBorder="1" applyAlignment="1">
      <alignment horizontal="left" vertical="center"/>
    </xf>
    <xf numFmtId="0" fontId="14" fillId="0" borderId="94" xfId="5" applyNumberFormat="1" applyFont="1" applyBorder="1" applyAlignment="1">
      <alignment horizontal="center" vertical="center"/>
    </xf>
    <xf numFmtId="0" fontId="19" fillId="0" borderId="12" xfId="5" applyNumberFormat="1" applyFont="1" applyBorder="1" applyAlignment="1">
      <alignment horizontal="center" vertical="center" wrapText="1"/>
    </xf>
    <xf numFmtId="0" fontId="19" fillId="0" borderId="12" xfId="5" applyNumberFormat="1" applyFont="1" applyBorder="1" applyAlignment="1">
      <alignment horizontal="left" vertical="center" wrapText="1"/>
    </xf>
    <xf numFmtId="0" fontId="3" fillId="0" borderId="94" xfId="5" applyNumberFormat="1" applyFont="1" applyBorder="1" applyAlignment="1">
      <alignment vertical="center"/>
    </xf>
    <xf numFmtId="0" fontId="6" fillId="0" borderId="12" xfId="5" applyNumberFormat="1" applyFont="1" applyBorder="1" applyAlignment="1">
      <alignment horizontal="center" vertical="center"/>
    </xf>
    <xf numFmtId="0" fontId="3" fillId="2" borderId="94" xfId="5" applyNumberFormat="1" applyFont="1" applyFill="1" applyBorder="1" applyAlignment="1">
      <alignment vertical="center"/>
    </xf>
    <xf numFmtId="0" fontId="9" fillId="2" borderId="12" xfId="5" applyNumberFormat="1" applyFont="1" applyFill="1" applyBorder="1" applyAlignment="1">
      <alignment horizontal="center" vertical="center" wrapText="1"/>
    </xf>
    <xf numFmtId="0" fontId="6" fillId="2" borderId="12" xfId="5" applyNumberFormat="1" applyFont="1" applyFill="1" applyBorder="1" applyAlignment="1">
      <alignment horizontal="center" vertical="center"/>
    </xf>
    <xf numFmtId="0" fontId="11" fillId="0" borderId="8" xfId="5" applyNumberFormat="1" applyFont="1" applyBorder="1" applyAlignment="1">
      <alignment horizontal="left" vertical="center" wrapText="1"/>
    </xf>
    <xf numFmtId="0" fontId="48" fillId="0" borderId="8" xfId="5" applyNumberFormat="1" applyFont="1" applyBorder="1" applyAlignment="1">
      <alignment horizontal="center" vertical="center"/>
    </xf>
    <xf numFmtId="0" fontId="46" fillId="0" borderId="0" xfId="5" applyNumberFormat="1" applyFont="1" applyAlignment="1">
      <alignment horizontal="center" vertical="center"/>
    </xf>
    <xf numFmtId="0" fontId="6" fillId="0" borderId="5" xfId="5" applyNumberFormat="1" applyFont="1" applyBorder="1" applyAlignment="1">
      <alignment horizontal="center" vertical="center"/>
    </xf>
    <xf numFmtId="0" fontId="49" fillId="0" borderId="0" xfId="5" applyNumberFormat="1" applyFont="1" applyAlignment="1">
      <alignment horizontal="center" vertical="center"/>
    </xf>
    <xf numFmtId="166" fontId="6" fillId="0" borderId="92" xfId="5" applyNumberFormat="1" applyFont="1" applyBorder="1" applyAlignment="1">
      <alignment horizontal="center" vertical="center"/>
    </xf>
    <xf numFmtId="2" fontId="6" fillId="0" borderId="0" xfId="5" applyNumberFormat="1" applyFont="1" applyAlignment="1">
      <alignment horizontal="center" vertical="center"/>
    </xf>
    <xf numFmtId="0" fontId="6" fillId="0" borderId="0" xfId="5" applyNumberFormat="1" applyFont="1" applyAlignment="1">
      <alignment horizontal="right"/>
    </xf>
    <xf numFmtId="0" fontId="6" fillId="0" borderId="0" xfId="5" applyNumberFormat="1" applyFont="1" applyAlignment="1">
      <alignment vertical="center" wrapText="1"/>
    </xf>
    <xf numFmtId="0" fontId="43" fillId="0" borderId="0" xfId="5" applyNumberFormat="1" applyFont="1" applyAlignment="1">
      <alignment horizontal="center" vertical="center"/>
    </xf>
    <xf numFmtId="0" fontId="50" fillId="0" borderId="0" xfId="5" applyNumberFormat="1" applyFont="1" applyAlignment="1">
      <alignment horizontal="center" vertical="center"/>
    </xf>
    <xf numFmtId="0" fontId="102" fillId="0" borderId="21" xfId="5" applyNumberFormat="1" applyBorder="1" applyAlignment="1">
      <alignment horizontal="center"/>
    </xf>
    <xf numFmtId="1" fontId="3" fillId="0" borderId="12" xfId="5" applyNumberFormat="1" applyFont="1" applyBorder="1" applyAlignment="1">
      <alignment horizontal="center" vertical="center"/>
    </xf>
    <xf numFmtId="0" fontId="102" fillId="2" borderId="12" xfId="5" applyNumberFormat="1" applyFill="1" applyBorder="1" applyAlignment="1">
      <alignment horizontal="center" vertical="center"/>
    </xf>
    <xf numFmtId="0" fontId="51" fillId="0" borderId="0" xfId="5" applyNumberFormat="1" applyFont="1" applyAlignment="1">
      <alignment vertical="center"/>
    </xf>
    <xf numFmtId="0" fontId="19" fillId="0" borderId="17" xfId="5" applyNumberFormat="1" applyFont="1" applyBorder="1" applyAlignment="1">
      <alignment horizontal="left" vertical="center" wrapText="1"/>
    </xf>
    <xf numFmtId="0" fontId="19" fillId="0" borderId="20" xfId="5" applyNumberFormat="1" applyFont="1" applyBorder="1" applyAlignment="1">
      <alignment horizontal="left" vertical="center" wrapText="1"/>
    </xf>
    <xf numFmtId="0" fontId="3" fillId="0" borderId="94" xfId="5" applyNumberFormat="1" applyFont="1" applyBorder="1" applyAlignment="1">
      <alignment horizontal="center" vertical="center"/>
    </xf>
    <xf numFmtId="0" fontId="6" fillId="0" borderId="12" xfId="5" applyNumberFormat="1" applyFont="1" applyBorder="1" applyAlignment="1">
      <alignment horizontal="center" vertical="center" wrapText="1"/>
    </xf>
    <xf numFmtId="0" fontId="6" fillId="0" borderId="17" xfId="5" applyNumberFormat="1" applyFont="1" applyBorder="1" applyAlignment="1">
      <alignment horizontal="center" vertical="center"/>
    </xf>
    <xf numFmtId="0" fontId="6" fillId="0" borderId="20" xfId="5" applyNumberFormat="1" applyFont="1" applyBorder="1" applyAlignment="1">
      <alignment horizontal="center" vertical="center"/>
    </xf>
    <xf numFmtId="0" fontId="19" fillId="0" borderId="24" xfId="5" applyNumberFormat="1" applyFont="1" applyBorder="1" applyAlignment="1">
      <alignment horizontal="left" vertical="center" wrapText="1"/>
    </xf>
    <xf numFmtId="0" fontId="6" fillId="0" borderId="24" xfId="5" applyNumberFormat="1" applyFont="1" applyBorder="1" applyAlignment="1">
      <alignment horizontal="center" vertical="center"/>
    </xf>
    <xf numFmtId="0" fontId="12" fillId="0" borderId="0" xfId="8" applyNumberFormat="1" applyFont="1" applyAlignment="1">
      <alignment horizontal="left" vertical="center"/>
    </xf>
    <xf numFmtId="0" fontId="23" fillId="0" borderId="0" xfId="8" applyNumberFormat="1" applyFont="1" applyAlignment="1">
      <alignment horizontal="center" vertical="center"/>
    </xf>
    <xf numFmtId="0" fontId="13" fillId="0" borderId="0" xfId="8" applyNumberFormat="1" applyFont="1" applyAlignment="1">
      <alignment horizontal="center" vertical="center"/>
    </xf>
    <xf numFmtId="0" fontId="25" fillId="0" borderId="12" xfId="8" applyNumberFormat="1" applyFont="1" applyBorder="1" applyAlignment="1">
      <alignment horizontal="left" vertical="center"/>
    </xf>
    <xf numFmtId="0" fontId="26" fillId="0" borderId="12" xfId="8" applyNumberFormat="1" applyFont="1" applyBorder="1" applyAlignment="1">
      <alignment horizontal="center" vertical="center" wrapText="1"/>
    </xf>
    <xf numFmtId="0" fontId="27" fillId="0" borderId="12" xfId="8" applyNumberFormat="1" applyFont="1" applyBorder="1" applyAlignment="1">
      <alignment horizontal="center" vertical="center"/>
    </xf>
    <xf numFmtId="0" fontId="23" fillId="0" borderId="17" xfId="8" applyNumberFormat="1" applyFont="1" applyBorder="1" applyAlignment="1">
      <alignment horizontal="left" vertical="center"/>
    </xf>
    <xf numFmtId="0" fontId="10" fillId="0" borderId="12" xfId="8" applyNumberFormat="1" applyFont="1" applyBorder="1" applyAlignment="1">
      <alignment horizontal="center" vertical="center"/>
    </xf>
    <xf numFmtId="0" fontId="52" fillId="0" borderId="12" xfId="8" applyNumberFormat="1" applyFont="1" applyBorder="1" applyAlignment="1">
      <alignment horizontal="center" vertical="center" wrapText="1"/>
    </xf>
    <xf numFmtId="0" fontId="102" fillId="0" borderId="21" xfId="8" applyNumberFormat="1" applyBorder="1" applyAlignment="1">
      <alignment horizontal="center" vertical="center"/>
    </xf>
    <xf numFmtId="0" fontId="13" fillId="0" borderId="21" xfId="8" applyNumberFormat="1" applyFont="1" applyBorder="1" applyAlignment="1">
      <alignment horizontal="center" vertical="center"/>
    </xf>
    <xf numFmtId="1" fontId="23" fillId="0" borderId="21" xfId="8" applyNumberFormat="1" applyFont="1" applyBorder="1" applyAlignment="1">
      <alignment horizontal="center" vertical="center"/>
    </xf>
    <xf numFmtId="1" fontId="29" fillId="0" borderId="12" xfId="8" applyNumberFormat="1" applyFont="1" applyBorder="1" applyAlignment="1">
      <alignment horizontal="center" vertical="center"/>
    </xf>
    <xf numFmtId="0" fontId="102" fillId="0" borderId="20" xfId="8" applyNumberFormat="1" applyBorder="1" applyAlignment="1">
      <alignment horizontal="center" vertical="center"/>
    </xf>
    <xf numFmtId="0" fontId="102" fillId="0" borderId="0" xfId="8" applyNumberFormat="1" applyAlignment="1">
      <alignment vertical="center"/>
    </xf>
    <xf numFmtId="0" fontId="9" fillId="0" borderId="0" xfId="8" applyNumberFormat="1" applyFont="1" applyAlignment="1">
      <alignment horizontal="center" vertical="center"/>
    </xf>
    <xf numFmtId="0" fontId="6" fillId="0" borderId="0" xfId="8" applyNumberFormat="1" applyFont="1" applyAlignment="1">
      <alignment horizontal="center" vertical="center"/>
    </xf>
    <xf numFmtId="0" fontId="45" fillId="0" borderId="0" xfId="8" applyNumberFormat="1" applyFont="1" applyAlignment="1">
      <alignment vertical="center"/>
    </xf>
    <xf numFmtId="0" fontId="14" fillId="0" borderId="0" xfId="8" applyNumberFormat="1" applyFont="1" applyAlignment="1">
      <alignment horizontal="left" vertical="center"/>
    </xf>
    <xf numFmtId="0" fontId="11" fillId="0" borderId="8" xfId="8" applyNumberFormat="1" applyFont="1" applyBorder="1" applyAlignment="1">
      <alignment horizontal="center" vertical="center" wrapText="1"/>
    </xf>
    <xf numFmtId="0" fontId="102" fillId="0" borderId="0" xfId="8" applyNumberFormat="1"/>
    <xf numFmtId="0" fontId="6" fillId="0" borderId="5" xfId="8" applyNumberFormat="1" applyFont="1" applyBorder="1" applyAlignment="1">
      <alignment horizontal="center" vertical="center"/>
    </xf>
    <xf numFmtId="0" fontId="34" fillId="0" borderId="77" xfId="8" applyNumberFormat="1" applyFont="1" applyBorder="1" applyAlignment="1">
      <alignment horizontal="left" vertical="center"/>
    </xf>
    <xf numFmtId="0" fontId="34" fillId="0" borderId="0" xfId="8" applyNumberFormat="1" applyFont="1" applyAlignment="1">
      <alignment horizontal="left" vertical="center"/>
    </xf>
    <xf numFmtId="1" fontId="102" fillId="0" borderId="21" xfId="8" applyNumberFormat="1" applyBorder="1" applyAlignment="1">
      <alignment horizontal="center"/>
    </xf>
    <xf numFmtId="0" fontId="102" fillId="0" borderId="21" xfId="8" applyNumberFormat="1" applyBorder="1" applyAlignment="1">
      <alignment horizontal="center"/>
    </xf>
    <xf numFmtId="0" fontId="14" fillId="0" borderId="94" xfId="8" applyNumberFormat="1" applyFont="1" applyBorder="1" applyAlignment="1">
      <alignment horizontal="center" vertical="center"/>
    </xf>
    <xf numFmtId="0" fontId="19" fillId="0" borderId="12" xfId="8" applyNumberFormat="1" applyFont="1" applyBorder="1" applyAlignment="1">
      <alignment horizontal="center" vertical="center" wrapText="1"/>
    </xf>
    <xf numFmtId="0" fontId="19" fillId="0" borderId="12" xfId="8" applyNumberFormat="1" applyFont="1" applyBorder="1" applyAlignment="1">
      <alignment horizontal="left" vertical="center" wrapText="1"/>
    </xf>
    <xf numFmtId="0" fontId="3" fillId="0" borderId="94" xfId="8" applyNumberFormat="1" applyFont="1" applyBorder="1" applyAlignment="1">
      <alignment vertical="center"/>
    </xf>
    <xf numFmtId="0" fontId="9" fillId="0" borderId="12" xfId="8" applyNumberFormat="1" applyFont="1" applyBorder="1" applyAlignment="1">
      <alignment horizontal="center" vertical="center" wrapText="1"/>
    </xf>
    <xf numFmtId="0" fontId="6" fillId="0" borderId="12" xfId="8" applyNumberFormat="1" applyFont="1" applyBorder="1" applyAlignment="1">
      <alignment horizontal="center" vertical="center"/>
    </xf>
    <xf numFmtId="0" fontId="30" fillId="0" borderId="12" xfId="8" applyNumberFormat="1" applyFont="1" applyBorder="1" applyAlignment="1">
      <alignment horizontal="center" vertical="center" wrapText="1"/>
    </xf>
    <xf numFmtId="1" fontId="3" fillId="0" borderId="12" xfId="8" applyNumberFormat="1" applyFont="1" applyBorder="1" applyAlignment="1">
      <alignment horizontal="center" vertical="center"/>
    </xf>
    <xf numFmtId="0" fontId="102" fillId="0" borderId="12" xfId="8" applyNumberFormat="1" applyBorder="1" applyAlignment="1">
      <alignment horizontal="center" vertical="center"/>
    </xf>
    <xf numFmtId="1" fontId="3" fillId="0" borderId="0" xfId="8" applyNumberFormat="1" applyFont="1" applyAlignment="1">
      <alignment horizontal="center" vertical="center"/>
    </xf>
    <xf numFmtId="0" fontId="48" fillId="0" borderId="8" xfId="8" applyNumberFormat="1" applyFont="1" applyBorder="1" applyAlignment="1">
      <alignment horizontal="center" vertical="center"/>
    </xf>
    <xf numFmtId="0" fontId="46" fillId="0" borderId="0" xfId="8" applyNumberFormat="1" applyFont="1" applyAlignment="1">
      <alignment horizontal="center" vertical="center"/>
    </xf>
    <xf numFmtId="166" fontId="6" fillId="0" borderId="92" xfId="8" applyNumberFormat="1" applyFont="1" applyBorder="1" applyAlignment="1">
      <alignment horizontal="center" vertical="center"/>
    </xf>
    <xf numFmtId="0" fontId="6" fillId="0" borderId="0" xfId="8" applyNumberFormat="1" applyFont="1" applyAlignment="1">
      <alignment horizontal="right"/>
    </xf>
    <xf numFmtId="0" fontId="11" fillId="0" borderId="0" xfId="8" applyNumberFormat="1" applyFont="1" applyAlignment="1">
      <alignment horizontal="left" vertical="center" wrapText="1"/>
    </xf>
    <xf numFmtId="0" fontId="43" fillId="0" borderId="91" xfId="8" applyNumberFormat="1" applyFont="1" applyBorder="1" applyAlignment="1">
      <alignment vertical="center"/>
    </xf>
    <xf numFmtId="0" fontId="48" fillId="0" borderId="0" xfId="8" applyNumberFormat="1" applyFont="1" applyAlignment="1">
      <alignment horizontal="center" vertical="center"/>
    </xf>
    <xf numFmtId="166" fontId="6" fillId="0" borderId="0" xfId="8" applyNumberFormat="1" applyFont="1" applyAlignment="1">
      <alignment horizontal="center" vertical="center"/>
    </xf>
    <xf numFmtId="2" fontId="6" fillId="0" borderId="0" xfId="8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13" fillId="0" borderId="0" xfId="0" applyFont="1"/>
    <xf numFmtId="0" fontId="3" fillId="0" borderId="0" xfId="0" applyFont="1"/>
    <xf numFmtId="0" fontId="51" fillId="0" borderId="0" xfId="0" applyFont="1"/>
    <xf numFmtId="0" fontId="51" fillId="0" borderId="0" xfId="0" applyFont="1" applyAlignment="1">
      <alignment horizontal="right"/>
    </xf>
    <xf numFmtId="165" fontId="51" fillId="0" borderId="0" xfId="0" applyNumberFormat="1" applyFont="1" applyAlignment="1">
      <alignment horizontal="center" vertical="center"/>
    </xf>
    <xf numFmtId="0" fontId="51" fillId="0" borderId="0" xfId="0" applyFont="1" applyAlignment="1">
      <alignment horizontal="left" vertical="top"/>
    </xf>
    <xf numFmtId="0" fontId="5" fillId="0" borderId="0" xfId="0" applyFont="1" applyAlignment="1">
      <alignment horizontal="right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top"/>
    </xf>
    <xf numFmtId="0" fontId="33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3" fillId="0" borderId="20" xfId="0" applyFont="1" applyBorder="1" applyAlignment="1">
      <alignment horizontal="center" vertical="center" wrapText="1"/>
    </xf>
    <xf numFmtId="0" fontId="53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 wrapText="1"/>
    </xf>
    <xf numFmtId="0" fontId="15" fillId="2" borderId="0" xfId="0" applyFont="1" applyFill="1" applyAlignment="1">
      <alignment horizontal="center" vertical="center"/>
    </xf>
    <xf numFmtId="0" fontId="54" fillId="0" borderId="20" xfId="0" applyFont="1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168" fontId="55" fillId="0" borderId="20" xfId="0" applyNumberFormat="1" applyFont="1" applyBorder="1" applyAlignment="1">
      <alignment horizontal="center" vertical="center" wrapText="1"/>
    </xf>
    <xf numFmtId="168" fontId="3" fillId="0" borderId="0" xfId="0" applyNumberFormat="1" applyFont="1" applyAlignment="1">
      <alignment horizontal="center" vertical="center" wrapText="1"/>
    </xf>
    <xf numFmtId="0" fontId="53" fillId="2" borderId="0" xfId="0" applyFont="1" applyFill="1" applyAlignment="1">
      <alignment horizontal="left" vertical="center"/>
    </xf>
    <xf numFmtId="0" fontId="33" fillId="2" borderId="0" xfId="0" applyFont="1" applyFill="1" applyAlignment="1">
      <alignment horizontal="center" vertical="center"/>
    </xf>
    <xf numFmtId="168" fontId="53" fillId="2" borderId="0" xfId="0" applyNumberFormat="1" applyFont="1" applyFill="1" applyAlignment="1">
      <alignment horizontal="center" vertical="center"/>
    </xf>
    <xf numFmtId="0" fontId="56" fillId="2" borderId="0" xfId="0" applyFont="1" applyFill="1" applyAlignment="1">
      <alignment horizontal="center" vertical="center"/>
    </xf>
    <xf numFmtId="0" fontId="0" fillId="2" borderId="9" xfId="0" applyFill="1" applyBorder="1" applyAlignment="1">
      <alignment horizontal="center" vertical="center"/>
    </xf>
    <xf numFmtId="0" fontId="54" fillId="6" borderId="93" xfId="0" applyFont="1" applyFill="1" applyBorder="1" applyAlignment="1">
      <alignment horizontal="center" vertical="center" wrapText="1"/>
    </xf>
    <xf numFmtId="0" fontId="5" fillId="6" borderId="93" xfId="0" applyFont="1" applyFill="1" applyBorder="1" applyAlignment="1">
      <alignment horizontal="center" vertical="center" wrapText="1"/>
    </xf>
    <xf numFmtId="0" fontId="0" fillId="6" borderId="93" xfId="0" applyFill="1" applyBorder="1" applyAlignment="1">
      <alignment horizontal="center" vertical="center"/>
    </xf>
    <xf numFmtId="0" fontId="0" fillId="6" borderId="93" xfId="0" applyFill="1" applyBorder="1" applyAlignment="1">
      <alignment horizontal="center" vertical="center" wrapText="1"/>
    </xf>
    <xf numFmtId="168" fontId="5" fillId="6" borderId="93" xfId="0" applyNumberFormat="1" applyFont="1" applyFill="1" applyBorder="1" applyAlignment="1">
      <alignment horizontal="center" vertical="center"/>
    </xf>
    <xf numFmtId="0" fontId="0" fillId="6" borderId="90" xfId="0" applyFill="1" applyBorder="1" applyAlignment="1" applyProtection="1">
      <alignment horizontal="center" vertical="center"/>
      <protection locked="0"/>
    </xf>
    <xf numFmtId="0" fontId="0" fillId="2" borderId="91" xfId="0" applyFill="1" applyBorder="1" applyAlignment="1">
      <alignment horizontal="center" vertical="center"/>
    </xf>
    <xf numFmtId="0" fontId="54" fillId="2" borderId="0" xfId="0" applyFont="1" applyFill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168" fontId="5" fillId="2" borderId="0" xfId="0" applyNumberFormat="1" applyFont="1" applyFill="1" applyAlignment="1">
      <alignment horizontal="center" vertical="center"/>
    </xf>
    <xf numFmtId="0" fontId="0" fillId="2" borderId="19" xfId="0" applyFill="1" applyBorder="1" applyAlignment="1" applyProtection="1">
      <alignment horizontal="center" vertical="center"/>
      <protection locked="0"/>
    </xf>
    <xf numFmtId="0" fontId="0" fillId="2" borderId="15" xfId="0" applyFill="1" applyBorder="1" applyAlignment="1">
      <alignment horizontal="center" vertical="center"/>
    </xf>
    <xf numFmtId="0" fontId="54" fillId="6" borderId="21" xfId="0" applyFont="1" applyFill="1" applyBorder="1" applyAlignment="1">
      <alignment horizontal="center" vertical="center" wrapText="1"/>
    </xf>
    <xf numFmtId="0" fontId="5" fillId="6" borderId="21" xfId="0" applyFont="1" applyFill="1" applyBorder="1" applyAlignment="1">
      <alignment horizontal="center" vertical="center" wrapText="1"/>
    </xf>
    <xf numFmtId="0" fontId="0" fillId="6" borderId="21" xfId="0" applyFill="1" applyBorder="1" applyAlignment="1">
      <alignment horizontal="center" vertical="center"/>
    </xf>
    <xf numFmtId="0" fontId="0" fillId="6" borderId="21" xfId="0" applyFill="1" applyBorder="1" applyAlignment="1">
      <alignment horizontal="center" vertical="center" wrapText="1"/>
    </xf>
    <xf numFmtId="168" fontId="5" fillId="6" borderId="21" xfId="0" applyNumberFormat="1" applyFont="1" applyFill="1" applyBorder="1" applyAlignment="1">
      <alignment horizontal="center" vertical="center"/>
    </xf>
    <xf numFmtId="0" fontId="0" fillId="6" borderId="18" xfId="0" applyFill="1" applyBorder="1" applyAlignment="1" applyProtection="1">
      <alignment horizontal="center" vertical="center"/>
      <protection locked="0"/>
    </xf>
    <xf numFmtId="168" fontId="0" fillId="2" borderId="0" xfId="0" applyNumberFormat="1" applyFill="1" applyAlignment="1">
      <alignment horizontal="center" vertical="center"/>
    </xf>
    <xf numFmtId="0" fontId="0" fillId="2" borderId="0" xfId="0" applyFill="1" applyAlignment="1" applyProtection="1">
      <alignment horizontal="center" vertical="center"/>
      <protection locked="0"/>
    </xf>
    <xf numFmtId="0" fontId="12" fillId="0" borderId="0" xfId="0" applyFont="1" applyAlignment="1">
      <alignment horizontal="center" vertical="center"/>
    </xf>
    <xf numFmtId="168" fontId="12" fillId="0" borderId="0" xfId="0" applyNumberFormat="1" applyFont="1" applyAlignment="1">
      <alignment horizontal="center" vertical="center" wrapText="1"/>
    </xf>
    <xf numFmtId="0" fontId="25" fillId="2" borderId="0" xfId="0" applyFont="1" applyFill="1" applyAlignment="1">
      <alignment horizontal="center" vertical="center"/>
    </xf>
    <xf numFmtId="0" fontId="53" fillId="0" borderId="0" xfId="0" applyFont="1" applyAlignment="1">
      <alignment horizontal="right" vertical="center"/>
    </xf>
    <xf numFmtId="168" fontId="53" fillId="0" borderId="0" xfId="0" applyNumberFormat="1" applyFont="1" applyAlignment="1">
      <alignment horizontal="center" vertical="center"/>
    </xf>
    <xf numFmtId="0" fontId="53" fillId="0" borderId="0" xfId="0" applyFont="1" applyAlignment="1">
      <alignment horizontal="right"/>
    </xf>
    <xf numFmtId="0" fontId="0" fillId="6" borderId="21" xfId="0" applyFill="1" applyBorder="1" applyAlignment="1" applyProtection="1">
      <alignment horizontal="center" vertical="center"/>
      <protection locked="0"/>
    </xf>
    <xf numFmtId="165" fontId="0" fillId="0" borderId="0" xfId="0" applyNumberFormat="1" applyAlignment="1">
      <alignment horizontal="right" vertical="center"/>
    </xf>
    <xf numFmtId="0" fontId="12" fillId="0" borderId="0" xfId="0" applyFont="1" applyAlignment="1">
      <alignment horizontal="center" vertical="center" wrapText="1"/>
    </xf>
    <xf numFmtId="167" fontId="0" fillId="0" borderId="0" xfId="0" applyNumberFormat="1" applyAlignment="1">
      <alignment horizontal="right" vertical="center"/>
    </xf>
    <xf numFmtId="0" fontId="15" fillId="0" borderId="0" xfId="0" applyFont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93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169" fontId="0" fillId="2" borderId="9" xfId="0" applyNumberFormat="1" applyFill="1" applyBorder="1" applyAlignment="1">
      <alignment horizontal="center" vertical="center"/>
    </xf>
    <xf numFmtId="169" fontId="13" fillId="2" borderId="8" xfId="0" applyNumberFormat="1" applyFont="1" applyFill="1" applyBorder="1" applyAlignment="1">
      <alignment horizontal="center" vertical="center"/>
    </xf>
    <xf numFmtId="169" fontId="0" fillId="2" borderId="93" xfId="0" applyNumberFormat="1" applyFill="1" applyBorder="1" applyAlignment="1">
      <alignment horizontal="center" vertical="center"/>
    </xf>
    <xf numFmtId="169" fontId="13" fillId="2" borderId="93" xfId="0" applyNumberFormat="1" applyFont="1" applyFill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169" fontId="0" fillId="2" borderId="21" xfId="0" applyNumberFormat="1" applyFill="1" applyBorder="1" applyAlignment="1">
      <alignment horizontal="center" vertical="center"/>
    </xf>
    <xf numFmtId="169" fontId="13" fillId="2" borderId="21" xfId="0" applyNumberFormat="1" applyFont="1" applyFill="1" applyBorder="1" applyAlignment="1">
      <alignment horizontal="center" vertical="center"/>
    </xf>
    <xf numFmtId="0" fontId="10" fillId="7" borderId="12" xfId="0" applyFont="1" applyFill="1" applyBorder="1" applyAlignment="1">
      <alignment horizontal="center" vertical="center"/>
    </xf>
    <xf numFmtId="0" fontId="10" fillId="8" borderId="12" xfId="0" applyFont="1" applyFill="1" applyBorder="1" applyAlignment="1">
      <alignment horizontal="center" vertical="center" wrapText="1"/>
    </xf>
    <xf numFmtId="0" fontId="0" fillId="9" borderId="12" xfId="0" applyFill="1" applyBorder="1" applyAlignment="1">
      <alignment horizontal="center" vertical="center"/>
    </xf>
    <xf numFmtId="0" fontId="13" fillId="10" borderId="12" xfId="0" applyFont="1" applyFill="1" applyBorder="1" applyAlignment="1">
      <alignment horizontal="center" vertical="center" wrapText="1"/>
    </xf>
    <xf numFmtId="169" fontId="0" fillId="6" borderId="91" xfId="0" applyNumberFormat="1" applyFill="1" applyBorder="1" applyAlignment="1">
      <alignment horizontal="center" vertical="center"/>
    </xf>
    <xf numFmtId="169" fontId="13" fillId="6" borderId="92" xfId="0" applyNumberFormat="1" applyFont="1" applyFill="1" applyBorder="1" applyAlignment="1">
      <alignment horizontal="center" vertical="center"/>
    </xf>
    <xf numFmtId="0" fontId="13" fillId="6" borderId="8" xfId="0" applyFont="1" applyFill="1" applyBorder="1" applyAlignment="1" applyProtection="1">
      <alignment horizontal="center" vertical="center" wrapText="1"/>
      <protection locked="0"/>
    </xf>
    <xf numFmtId="0" fontId="57" fillId="6" borderId="8" xfId="0" applyFont="1" applyFill="1" applyBorder="1" applyAlignment="1">
      <alignment horizontal="center" vertical="center" wrapText="1"/>
    </xf>
    <xf numFmtId="169" fontId="0" fillId="2" borderId="0" xfId="0" applyNumberFormat="1" applyFill="1" applyAlignment="1">
      <alignment horizontal="center" vertical="center"/>
    </xf>
    <xf numFmtId="169" fontId="13" fillId="2" borderId="92" xfId="0" applyNumberFormat="1" applyFont="1" applyFill="1" applyBorder="1" applyAlignment="1">
      <alignment horizontal="center" vertical="center"/>
    </xf>
    <xf numFmtId="0" fontId="13" fillId="2" borderId="92" xfId="0" applyFont="1" applyFill="1" applyBorder="1" applyAlignment="1" applyProtection="1">
      <alignment horizontal="center" vertical="center" wrapText="1"/>
      <protection locked="0"/>
    </xf>
    <xf numFmtId="0" fontId="13" fillId="2" borderId="0" xfId="0" applyFont="1" applyFill="1" applyAlignment="1" applyProtection="1">
      <alignment horizontal="center" vertical="center" wrapText="1"/>
      <protection locked="0"/>
    </xf>
    <xf numFmtId="0" fontId="58" fillId="2" borderId="92" xfId="0" applyFont="1" applyFill="1" applyBorder="1" applyAlignment="1">
      <alignment horizontal="center" vertical="center" wrapText="1"/>
    </xf>
    <xf numFmtId="0" fontId="58" fillId="2" borderId="19" xfId="0" applyFont="1" applyFill="1" applyBorder="1" applyAlignment="1">
      <alignment horizontal="center" vertical="center" wrapText="1"/>
    </xf>
    <xf numFmtId="169" fontId="0" fillId="6" borderId="5" xfId="0" applyNumberFormat="1" applyFill="1" applyBorder="1" applyAlignment="1">
      <alignment horizontal="center" vertical="center"/>
    </xf>
    <xf numFmtId="169" fontId="13" fillId="6" borderId="5" xfId="0" applyNumberFormat="1" applyFont="1" applyFill="1" applyBorder="1" applyAlignment="1">
      <alignment horizontal="center" vertical="center"/>
    </xf>
    <xf numFmtId="0" fontId="13" fillId="6" borderId="5" xfId="0" applyFont="1" applyFill="1" applyBorder="1" applyAlignment="1" applyProtection="1">
      <alignment horizontal="center" vertical="center" wrapText="1"/>
      <protection locked="0"/>
    </xf>
    <xf numFmtId="0" fontId="13" fillId="6" borderId="18" xfId="0" applyFont="1" applyFill="1" applyBorder="1" applyAlignment="1" applyProtection="1">
      <alignment horizontal="center" vertical="center"/>
      <protection locked="0"/>
    </xf>
    <xf numFmtId="0" fontId="10" fillId="11" borderId="15" xfId="0" applyFont="1" applyFill="1" applyBorder="1" applyAlignment="1">
      <alignment horizontal="center" vertical="center"/>
    </xf>
    <xf numFmtId="0" fontId="10" fillId="7" borderId="0" xfId="0" applyFont="1" applyFill="1" applyAlignment="1">
      <alignment horizontal="center" vertical="center"/>
    </xf>
    <xf numFmtId="0" fontId="12" fillId="0" borderId="0" xfId="0" applyFont="1"/>
    <xf numFmtId="169" fontId="13" fillId="6" borderId="8" xfId="0" applyNumberFormat="1" applyFont="1" applyFill="1" applyBorder="1" applyAlignment="1">
      <alignment horizontal="center" vertical="center"/>
    </xf>
    <xf numFmtId="0" fontId="0" fillId="6" borderId="8" xfId="0" applyFill="1" applyBorder="1" applyAlignment="1">
      <alignment horizontal="center" vertical="center"/>
    </xf>
    <xf numFmtId="169" fontId="0" fillId="2" borderId="91" xfId="0" applyNumberFormat="1" applyFill="1" applyBorder="1" applyAlignment="1">
      <alignment horizontal="center" vertical="center"/>
    </xf>
    <xf numFmtId="0" fontId="0" fillId="2" borderId="19" xfId="0" applyFill="1" applyBorder="1" applyAlignment="1">
      <alignment horizontal="center" vertical="center"/>
    </xf>
    <xf numFmtId="169" fontId="0" fillId="6" borderId="15" xfId="0" applyNumberFormat="1" applyFill="1" applyBorder="1" applyAlignment="1">
      <alignment horizontal="center" vertical="center"/>
    </xf>
    <xf numFmtId="0" fontId="0" fillId="6" borderId="5" xfId="0" applyFill="1" applyBorder="1" applyAlignment="1">
      <alignment horizontal="center" vertical="center"/>
    </xf>
    <xf numFmtId="0" fontId="0" fillId="6" borderId="18" xfId="0" applyFill="1" applyBorder="1" applyAlignment="1">
      <alignment horizontal="center" vertical="center"/>
    </xf>
    <xf numFmtId="0" fontId="29" fillId="2" borderId="0" xfId="0" applyFont="1" applyFill="1" applyAlignment="1">
      <alignment horizontal="center" vertical="center"/>
    </xf>
    <xf numFmtId="169" fontId="0" fillId="6" borderId="9" xfId="0" applyNumberFormat="1" applyFill="1" applyBorder="1" applyAlignment="1">
      <alignment horizontal="center" vertical="center"/>
    </xf>
    <xf numFmtId="0" fontId="50" fillId="2" borderId="0" xfId="0" applyFont="1" applyFill="1" applyAlignment="1">
      <alignment horizontal="center" vertical="center"/>
    </xf>
    <xf numFmtId="0" fontId="5" fillId="0" borderId="0" xfId="0" applyFont="1"/>
    <xf numFmtId="0" fontId="6" fillId="0" borderId="0" xfId="0" applyFont="1" applyAlignment="1">
      <alignment horizontal="center" wrapText="1"/>
    </xf>
    <xf numFmtId="0" fontId="33" fillId="2" borderId="0" xfId="0" applyFont="1" applyFill="1" applyAlignment="1">
      <alignment vertical="center"/>
    </xf>
    <xf numFmtId="0" fontId="33" fillId="2" borderId="0" xfId="0" applyFont="1" applyFill="1" applyAlignment="1">
      <alignment horizontal="left" vertical="center"/>
    </xf>
    <xf numFmtId="0" fontId="9" fillId="0" borderId="0" xfId="0" applyFont="1"/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wrapText="1"/>
    </xf>
    <xf numFmtId="0" fontId="0" fillId="2" borderId="17" xfId="0" applyFill="1" applyBorder="1" applyAlignment="1">
      <alignment horizontal="center" vertical="center" wrapText="1"/>
    </xf>
    <xf numFmtId="0" fontId="3" fillId="6" borderId="20" xfId="0" applyFont="1" applyFill="1" applyBorder="1" applyAlignment="1">
      <alignment horizontal="center" vertical="center" wrapText="1"/>
    </xf>
    <xf numFmtId="0" fontId="0" fillId="6" borderId="20" xfId="0" applyFill="1" applyBorder="1" applyAlignment="1">
      <alignment horizontal="center" vertical="center" wrapText="1"/>
    </xf>
    <xf numFmtId="0" fontId="0" fillId="6" borderId="20" xfId="0" applyFill="1" applyBorder="1" applyAlignment="1">
      <alignment horizontal="center" vertical="center"/>
    </xf>
    <xf numFmtId="0" fontId="12" fillId="6" borderId="20" xfId="0" applyFont="1" applyFill="1" applyBorder="1" applyAlignment="1">
      <alignment horizontal="center" vertical="center" wrapText="1" shrinkToFit="1"/>
    </xf>
    <xf numFmtId="0" fontId="12" fillId="6" borderId="20" xfId="0" applyFont="1" applyFill="1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54" fillId="0" borderId="0" xfId="0" applyFont="1"/>
    <xf numFmtId="0" fontId="54" fillId="0" borderId="0" xfId="0" applyFont="1" applyAlignment="1">
      <alignment horizontal="right" vertical="center"/>
    </xf>
    <xf numFmtId="165" fontId="54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left" vertical="center"/>
    </xf>
    <xf numFmtId="0" fontId="0" fillId="0" borderId="0" xfId="0" applyAlignment="1">
      <alignment horizontal="right" vertical="center"/>
    </xf>
    <xf numFmtId="167" fontId="0" fillId="0" borderId="0" xfId="0" applyNumberFormat="1" applyAlignment="1">
      <alignment horizontal="center" vertical="center"/>
    </xf>
    <xf numFmtId="0" fontId="5" fillId="0" borderId="0" xfId="0" applyFont="1" applyAlignment="1">
      <alignment horizontal="left" vertical="center"/>
    </xf>
    <xf numFmtId="2" fontId="0" fillId="0" borderId="0" xfId="0" applyNumberFormat="1" applyAlignment="1">
      <alignment horizontal="center" vertical="center"/>
    </xf>
    <xf numFmtId="0" fontId="9" fillId="0" borderId="19" xfId="0" applyFont="1" applyBorder="1" applyAlignment="1">
      <alignment horizontal="right" vertical="center"/>
    </xf>
    <xf numFmtId="0" fontId="10" fillId="7" borderId="15" xfId="0" applyFont="1" applyFill="1" applyBorder="1" applyAlignment="1">
      <alignment horizontal="center" vertical="center" wrapText="1"/>
    </xf>
    <xf numFmtId="0" fontId="0" fillId="9" borderId="21" xfId="0" applyFill="1" applyBorder="1" applyAlignment="1">
      <alignment horizontal="center" vertical="center" wrapText="1"/>
    </xf>
    <xf numFmtId="0" fontId="0" fillId="13" borderId="21" xfId="0" applyFill="1" applyBorder="1" applyAlignment="1">
      <alignment horizontal="center" vertical="center" wrapText="1"/>
    </xf>
    <xf numFmtId="0" fontId="10" fillId="8" borderId="18" xfId="0" applyFont="1" applyFill="1" applyBorder="1" applyAlignment="1">
      <alignment horizontal="center" vertical="center" wrapText="1"/>
    </xf>
    <xf numFmtId="168" fontId="0" fillId="6" borderId="20" xfId="4" applyNumberFormat="1" applyFont="1" applyFill="1" applyBorder="1" applyAlignment="1" applyProtection="1">
      <alignment horizontal="center" vertical="center"/>
    </xf>
    <xf numFmtId="0" fontId="0" fillId="2" borderId="12" xfId="0" applyFill="1" applyBorder="1" applyAlignment="1" applyProtection="1">
      <alignment horizontal="center" vertical="center"/>
      <protection locked="0"/>
    </xf>
    <xf numFmtId="0" fontId="0" fillId="0" borderId="12" xfId="0" applyBorder="1" applyAlignment="1" applyProtection="1">
      <alignment horizontal="center" vertical="center"/>
      <protection locked="0"/>
    </xf>
    <xf numFmtId="0" fontId="0" fillId="2" borderId="20" xfId="0" applyFill="1" applyBorder="1" applyAlignment="1" applyProtection="1">
      <alignment horizontal="center" vertical="center"/>
      <protection locked="0"/>
    </xf>
    <xf numFmtId="0" fontId="0" fillId="2" borderId="17" xfId="0" applyFill="1" applyBorder="1" applyAlignment="1" applyProtection="1">
      <alignment horizontal="center" vertical="center"/>
      <protection locked="0"/>
    </xf>
    <xf numFmtId="0" fontId="3" fillId="0" borderId="91" xfId="0" applyFont="1" applyBorder="1" applyAlignment="1">
      <alignment vertical="center"/>
    </xf>
    <xf numFmtId="0" fontId="29" fillId="0" borderId="0" xfId="0" applyFont="1" applyAlignment="1">
      <alignment vertical="center" wrapText="1"/>
    </xf>
    <xf numFmtId="0" fontId="29" fillId="0" borderId="0" xfId="0" applyFont="1" applyAlignment="1">
      <alignment vertical="center"/>
    </xf>
    <xf numFmtId="169" fontId="3" fillId="2" borderId="0" xfId="0" applyNumberFormat="1" applyFont="1" applyFill="1" applyAlignment="1">
      <alignment horizontal="center"/>
    </xf>
    <xf numFmtId="0" fontId="3" fillId="0" borderId="17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170" fontId="0" fillId="6" borderId="20" xfId="4" applyNumberFormat="1" applyFont="1" applyFill="1" applyBorder="1" applyAlignment="1" applyProtection="1">
      <alignment horizontal="center" vertical="center"/>
    </xf>
    <xf numFmtId="0" fontId="0" fillId="0" borderId="17" xfId="0" applyBorder="1" applyAlignment="1" applyProtection="1">
      <alignment horizontal="center" vertical="center"/>
      <protection locked="0"/>
    </xf>
    <xf numFmtId="0" fontId="60" fillId="2" borderId="0" xfId="0" applyFont="1" applyFill="1" applyAlignment="1">
      <alignment horizontal="center" vertical="center"/>
    </xf>
    <xf numFmtId="0" fontId="33" fillId="0" borderId="91" xfId="0" applyFont="1" applyBorder="1" applyAlignment="1">
      <alignment horizontal="center" vertical="center"/>
    </xf>
    <xf numFmtId="0" fontId="61" fillId="2" borderId="0" xfId="0" applyFont="1" applyFill="1" applyAlignment="1">
      <alignment vertical="center"/>
    </xf>
    <xf numFmtId="0" fontId="3" fillId="0" borderId="91" xfId="0" applyFont="1" applyBorder="1" applyAlignment="1">
      <alignment horizontal="center" vertical="center"/>
    </xf>
    <xf numFmtId="0" fontId="50" fillId="2" borderId="0" xfId="0" applyFont="1" applyFill="1" applyAlignment="1">
      <alignment horizontal="center"/>
    </xf>
    <xf numFmtId="169" fontId="3" fillId="6" borderId="12" xfId="0" applyNumberFormat="1" applyFont="1" applyFill="1" applyBorder="1" applyAlignment="1">
      <alignment horizontal="center" vertical="center"/>
    </xf>
    <xf numFmtId="169" fontId="3" fillId="2" borderId="0" xfId="0" applyNumberFormat="1" applyFont="1" applyFill="1" applyAlignment="1">
      <alignment horizontal="center" vertical="center"/>
    </xf>
    <xf numFmtId="0" fontId="62" fillId="2" borderId="0" xfId="0" applyFont="1" applyFill="1" applyAlignment="1">
      <alignment horizontal="center" wrapText="1"/>
    </xf>
    <xf numFmtId="0" fontId="50" fillId="0" borderId="0" xfId="0" applyFont="1" applyAlignment="1">
      <alignment horizontal="center"/>
    </xf>
    <xf numFmtId="0" fontId="62" fillId="0" borderId="0" xfId="0" applyFont="1" applyAlignment="1">
      <alignment horizontal="center" wrapText="1"/>
    </xf>
    <xf numFmtId="0" fontId="50" fillId="0" borderId="0" xfId="0" applyFont="1" applyAlignment="1">
      <alignment horizontal="center" vertical="center"/>
    </xf>
    <xf numFmtId="0" fontId="63" fillId="0" borderId="0" xfId="0" applyFont="1" applyAlignment="1" applyProtection="1">
      <alignment horizontal="center" vertical="center"/>
      <protection hidden="1"/>
    </xf>
    <xf numFmtId="0" fontId="50" fillId="0" borderId="0" xfId="0" applyFont="1" applyAlignment="1" applyProtection="1">
      <alignment horizontal="center"/>
      <protection hidden="1"/>
    </xf>
    <xf numFmtId="0" fontId="50" fillId="0" borderId="0" xfId="0" applyFont="1" applyAlignment="1" applyProtection="1">
      <alignment horizontal="center" vertical="center"/>
      <protection hidden="1"/>
    </xf>
    <xf numFmtId="0" fontId="50" fillId="0" borderId="0" xfId="0" applyFont="1" applyProtection="1">
      <protection hidden="1"/>
    </xf>
    <xf numFmtId="0" fontId="50" fillId="0" borderId="0" xfId="0" applyFont="1"/>
    <xf numFmtId="0" fontId="64" fillId="0" borderId="0" xfId="0" applyFont="1" applyAlignment="1" applyProtection="1">
      <alignment horizontal="center" vertical="center" wrapText="1"/>
      <protection hidden="1"/>
    </xf>
    <xf numFmtId="0" fontId="65" fillId="0" borderId="0" xfId="0" applyFont="1" applyAlignment="1" applyProtection="1">
      <alignment horizontal="center" vertical="center" wrapText="1"/>
      <protection hidden="1"/>
    </xf>
    <xf numFmtId="0" fontId="50" fillId="0" borderId="0" xfId="0" applyFont="1" applyAlignment="1" applyProtection="1">
      <alignment horizontal="center" wrapText="1"/>
      <protection hidden="1"/>
    </xf>
    <xf numFmtId="0" fontId="63" fillId="0" borderId="0" xfId="0" applyFont="1"/>
    <xf numFmtId="0" fontId="66" fillId="0" borderId="0" xfId="0" applyFont="1"/>
    <xf numFmtId="0" fontId="64" fillId="0" borderId="0" xfId="0" applyFont="1"/>
    <xf numFmtId="0" fontId="0" fillId="0" borderId="0" xfId="0" applyAlignment="1" applyProtection="1">
      <alignment horizontal="center" vertical="center"/>
      <protection hidden="1"/>
    </xf>
    <xf numFmtId="0" fontId="0" fillId="0" borderId="93" xfId="0" applyBorder="1"/>
    <xf numFmtId="0" fontId="0" fillId="2" borderId="91" xfId="0" applyFill="1" applyBorder="1"/>
    <xf numFmtId="0" fontId="0" fillId="0" borderId="0" xfId="0" applyAlignment="1">
      <alignment wrapText="1"/>
    </xf>
    <xf numFmtId="0" fontId="50" fillId="2" borderId="0" xfId="0" applyFont="1" applyFill="1"/>
    <xf numFmtId="0" fontId="0" fillId="2" borderId="9" xfId="0" applyFill="1" applyBorder="1"/>
    <xf numFmtId="0" fontId="54" fillId="0" borderId="93" xfId="0" applyFont="1" applyBorder="1" applyAlignment="1">
      <alignment horizontal="right" vertical="center"/>
    </xf>
    <xf numFmtId="0" fontId="0" fillId="0" borderId="93" xfId="0" applyBorder="1" applyAlignment="1">
      <alignment horizontal="center" vertical="center"/>
    </xf>
    <xf numFmtId="0" fontId="0" fillId="0" borderId="93" xfId="0" applyBorder="1" applyAlignment="1">
      <alignment wrapText="1"/>
    </xf>
    <xf numFmtId="0" fontId="9" fillId="0" borderId="0" xfId="0" applyFont="1" applyAlignment="1">
      <alignment vertical="center" wrapText="1"/>
    </xf>
    <xf numFmtId="0" fontId="12" fillId="0" borderId="0" xfId="0" applyFont="1" applyAlignment="1">
      <alignment vertical="center" wrapText="1"/>
    </xf>
    <xf numFmtId="0" fontId="9" fillId="0" borderId="0" xfId="0" applyFont="1" applyAlignment="1">
      <alignment horizontal="center" vertical="center" wrapText="1"/>
    </xf>
    <xf numFmtId="0" fontId="33" fillId="0" borderId="0" xfId="0" applyFont="1" applyAlignment="1">
      <alignment horizontal="center" vertical="center" wrapText="1"/>
    </xf>
    <xf numFmtId="0" fontId="54" fillId="2" borderId="0" xfId="0" applyFont="1" applyFill="1" applyAlignment="1">
      <alignment horizontal="right" vertical="center"/>
    </xf>
    <xf numFmtId="0" fontId="0" fillId="0" borderId="91" xfId="0" applyBorder="1" applyAlignment="1">
      <alignment horizontal="center" vertical="center"/>
    </xf>
    <xf numFmtId="0" fontId="0" fillId="0" borderId="93" xfId="0" applyBorder="1" applyAlignment="1">
      <alignment horizontal="center" vertical="center" wrapText="1"/>
    </xf>
    <xf numFmtId="0" fontId="3" fillId="6" borderId="0" xfId="0" applyFont="1" applyFill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0" fillId="6" borderId="0" xfId="0" applyFill="1" applyAlignment="1">
      <alignment horizontal="center" vertical="center" wrapText="1"/>
    </xf>
    <xf numFmtId="0" fontId="0" fillId="0" borderId="15" xfId="0" applyBorder="1" applyAlignment="1">
      <alignment horizontal="center" vertical="center"/>
    </xf>
    <xf numFmtId="0" fontId="3" fillId="6" borderId="21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right" vertical="center"/>
    </xf>
    <xf numFmtId="0" fontId="3" fillId="2" borderId="21" xfId="0" applyFont="1" applyFill="1" applyBorder="1" applyAlignment="1">
      <alignment horizontal="center" vertical="center" wrapText="1"/>
    </xf>
    <xf numFmtId="0" fontId="0" fillId="2" borderId="21" xfId="0" applyFill="1" applyBorder="1" applyAlignment="1">
      <alignment horizontal="center" vertical="center"/>
    </xf>
    <xf numFmtId="0" fontId="0" fillId="2" borderId="21" xfId="0" applyFill="1" applyBorder="1" applyAlignment="1">
      <alignment horizontal="center" vertical="center" wrapText="1"/>
    </xf>
    <xf numFmtId="0" fontId="0" fillId="0" borderId="9" xfId="0" applyBorder="1"/>
    <xf numFmtId="0" fontId="54" fillId="6" borderId="93" xfId="0" applyFont="1" applyFill="1" applyBorder="1" applyAlignment="1">
      <alignment horizontal="right" vertical="center"/>
    </xf>
    <xf numFmtId="0" fontId="0" fillId="6" borderId="93" xfId="0" applyFill="1" applyBorder="1"/>
    <xf numFmtId="0" fontId="0" fillId="6" borderId="93" xfId="0" applyFill="1" applyBorder="1" applyAlignment="1">
      <alignment wrapText="1"/>
    </xf>
    <xf numFmtId="0" fontId="0" fillId="0" borderId="15" xfId="0" applyBorder="1"/>
    <xf numFmtId="0" fontId="54" fillId="0" borderId="21" xfId="0" applyFont="1" applyBorder="1" applyAlignment="1">
      <alignment horizontal="right" vertical="center"/>
    </xf>
    <xf numFmtId="0" fontId="0" fillId="0" borderId="21" xfId="0" applyBorder="1" applyAlignment="1">
      <alignment wrapText="1"/>
    </xf>
    <xf numFmtId="0" fontId="5" fillId="0" borderId="0" xfId="0" applyFont="1" applyAlignment="1">
      <alignment wrapText="1"/>
    </xf>
    <xf numFmtId="0" fontId="54" fillId="0" borderId="0" xfId="0" applyFont="1" applyAlignment="1">
      <alignment horizontal="center" vertical="center"/>
    </xf>
    <xf numFmtId="0" fontId="54" fillId="0" borderId="0" xfId="0" applyFont="1" applyAlignment="1">
      <alignment horizontal="right"/>
    </xf>
    <xf numFmtId="2" fontId="0" fillId="0" borderId="0" xfId="0" applyNumberFormat="1" applyAlignment="1">
      <alignment horizontal="right" vertical="center"/>
    </xf>
    <xf numFmtId="1" fontId="3" fillId="0" borderId="15" xfId="0" applyNumberFormat="1" applyFont="1" applyBorder="1" applyAlignment="1">
      <alignment horizontal="center" vertical="center"/>
    </xf>
    <xf numFmtId="0" fontId="9" fillId="0" borderId="20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13" fillId="0" borderId="20" xfId="0" applyFont="1" applyBorder="1" applyAlignment="1">
      <alignment horizontal="center" vertical="center"/>
    </xf>
    <xf numFmtId="0" fontId="0" fillId="2" borderId="12" xfId="0" applyFill="1" applyBorder="1" applyAlignment="1">
      <alignment horizontal="center" vertical="center" wrapText="1"/>
    </xf>
    <xf numFmtId="168" fontId="0" fillId="0" borderId="93" xfId="0" applyNumberFormat="1" applyBorder="1" applyAlignment="1">
      <alignment horizontal="center" vertical="center"/>
    </xf>
    <xf numFmtId="0" fontId="0" fillId="2" borderId="8" xfId="0" applyFill="1" applyBorder="1" applyAlignment="1" applyProtection="1">
      <alignment horizontal="center" vertical="center"/>
      <protection locked="0"/>
    </xf>
    <xf numFmtId="169" fontId="0" fillId="0" borderId="93" xfId="0" applyNumberFormat="1" applyBorder="1" applyAlignment="1">
      <alignment horizontal="center" vertical="center"/>
    </xf>
    <xf numFmtId="169" fontId="13" fillId="0" borderId="93" xfId="0" applyNumberFormat="1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 wrapText="1"/>
    </xf>
    <xf numFmtId="168" fontId="0" fillId="6" borderId="0" xfId="0" applyNumberFormat="1" applyFill="1" applyAlignment="1">
      <alignment horizontal="center" vertical="center"/>
    </xf>
    <xf numFmtId="0" fontId="0" fillId="6" borderId="92" xfId="0" applyFill="1" applyBorder="1" applyAlignment="1" applyProtection="1">
      <alignment horizontal="center" vertical="center"/>
      <protection locked="0"/>
    </xf>
    <xf numFmtId="169" fontId="0" fillId="6" borderId="0" xfId="0" applyNumberFormat="1" applyFill="1" applyAlignment="1">
      <alignment horizontal="center" vertical="center"/>
    </xf>
    <xf numFmtId="169" fontId="13" fillId="6" borderId="19" xfId="0" applyNumberFormat="1" applyFont="1" applyFill="1" applyBorder="1" applyAlignment="1">
      <alignment horizontal="center" vertical="center"/>
    </xf>
    <xf numFmtId="0" fontId="12" fillId="6" borderId="92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2" borderId="92" xfId="0" applyFill="1" applyBorder="1" applyAlignment="1" applyProtection="1">
      <alignment horizontal="center" vertical="center"/>
      <protection locked="0"/>
    </xf>
    <xf numFmtId="169" fontId="13" fillId="2" borderId="19" xfId="0" applyNumberFormat="1" applyFont="1" applyFill="1" applyBorder="1" applyAlignment="1">
      <alignment horizontal="center" vertical="center"/>
    </xf>
    <xf numFmtId="0" fontId="12" fillId="0" borderId="92" xfId="0" applyFont="1" applyBorder="1" applyAlignment="1">
      <alignment horizontal="center" vertical="center" wrapText="1"/>
    </xf>
    <xf numFmtId="168" fontId="0" fillId="6" borderId="21" xfId="0" applyNumberFormat="1" applyFill="1" applyBorder="1" applyAlignment="1">
      <alignment horizontal="center" vertical="center"/>
    </xf>
    <xf numFmtId="0" fontId="0" fillId="6" borderId="5" xfId="0" applyFill="1" applyBorder="1" applyAlignment="1" applyProtection="1">
      <alignment horizontal="center" vertical="center"/>
      <protection locked="0"/>
    </xf>
    <xf numFmtId="169" fontId="0" fillId="6" borderId="21" xfId="0" applyNumberFormat="1" applyFill="1" applyBorder="1" applyAlignment="1">
      <alignment horizontal="center" vertical="center"/>
    </xf>
    <xf numFmtId="169" fontId="13" fillId="6" borderId="18" xfId="0" applyNumberFormat="1" applyFont="1" applyFill="1" applyBorder="1" applyAlignment="1">
      <alignment horizontal="center" vertical="center"/>
    </xf>
    <xf numFmtId="0" fontId="12" fillId="6" borderId="5" xfId="0" applyFont="1" applyFill="1" applyBorder="1" applyAlignment="1">
      <alignment horizontal="center" vertical="center" wrapText="1"/>
    </xf>
    <xf numFmtId="0" fontId="51" fillId="2" borderId="0" xfId="0" applyFont="1" applyFill="1" applyAlignment="1">
      <alignment horizontal="center" vertical="center"/>
    </xf>
    <xf numFmtId="0" fontId="0" fillId="0" borderId="8" xfId="0" applyBorder="1" applyAlignment="1" applyProtection="1">
      <alignment horizontal="center" vertical="center"/>
      <protection locked="0"/>
    </xf>
    <xf numFmtId="169" fontId="13" fillId="0" borderId="90" xfId="0" applyNumberFormat="1" applyFont="1" applyBorder="1" applyAlignment="1">
      <alignment horizontal="center" vertical="center"/>
    </xf>
    <xf numFmtId="0" fontId="0" fillId="0" borderId="21" xfId="0" applyBorder="1" applyAlignment="1">
      <alignment horizontal="center" vertical="center" wrapText="1"/>
    </xf>
    <xf numFmtId="168" fontId="0" fillId="2" borderId="21" xfId="0" applyNumberFormat="1" applyFill="1" applyBorder="1" applyAlignment="1">
      <alignment horizontal="center" vertical="center"/>
    </xf>
    <xf numFmtId="0" fontId="0" fillId="2" borderId="15" xfId="0" applyFill="1" applyBorder="1" applyAlignment="1" applyProtection="1">
      <alignment horizontal="center" vertical="center"/>
      <protection locked="0"/>
    </xf>
    <xf numFmtId="169" fontId="0" fillId="2" borderId="15" xfId="0" applyNumberFormat="1" applyFill="1" applyBorder="1" applyAlignment="1">
      <alignment horizontal="center" vertical="center"/>
    </xf>
    <xf numFmtId="169" fontId="13" fillId="2" borderId="18" xfId="0" applyNumberFormat="1" applyFont="1" applyFill="1" applyBorder="1" applyAlignment="1">
      <alignment horizontal="center" vertical="center"/>
    </xf>
    <xf numFmtId="168" fontId="0" fillId="6" borderId="93" xfId="0" applyNumberFormat="1" applyFill="1" applyBorder="1"/>
    <xf numFmtId="0" fontId="0" fillId="6" borderId="90" xfId="0" applyFill="1" applyBorder="1" applyAlignment="1">
      <alignment horizontal="center" vertical="center"/>
    </xf>
    <xf numFmtId="168" fontId="0" fillId="0" borderId="21" xfId="0" applyNumberFormat="1" applyBorder="1"/>
    <xf numFmtId="0" fontId="0" fillId="0" borderId="18" xfId="0" applyBorder="1" applyAlignment="1">
      <alignment horizontal="center" vertical="center"/>
    </xf>
    <xf numFmtId="0" fontId="50" fillId="2" borderId="93" xfId="0" applyFont="1" applyFill="1" applyBorder="1"/>
    <xf numFmtId="0" fontId="50" fillId="2" borderId="93" xfId="0" applyFont="1" applyFill="1" applyBorder="1" applyAlignment="1">
      <alignment horizontal="center" vertical="center"/>
    </xf>
    <xf numFmtId="0" fontId="50" fillId="2" borderId="93" xfId="0" applyFont="1" applyFill="1" applyBorder="1" applyAlignment="1">
      <alignment horizontal="center"/>
    </xf>
    <xf numFmtId="0" fontId="67" fillId="2" borderId="0" xfId="0" applyFont="1" applyFill="1" applyAlignment="1">
      <alignment vertical="center" wrapText="1"/>
    </xf>
    <xf numFmtId="0" fontId="50" fillId="2" borderId="0" xfId="0" applyFont="1" applyFill="1" applyAlignment="1">
      <alignment wrapText="1"/>
    </xf>
    <xf numFmtId="0" fontId="60" fillId="2" borderId="0" xfId="0" applyFont="1" applyFill="1" applyAlignment="1">
      <alignment horizontal="left" vertical="center"/>
    </xf>
    <xf numFmtId="0" fontId="61" fillId="2" borderId="0" xfId="0" applyFont="1" applyFill="1" applyAlignment="1">
      <alignment horizontal="center" vertical="center"/>
    </xf>
    <xf numFmtId="0" fontId="50" fillId="2" borderId="0" xfId="0" applyFont="1" applyFill="1" applyAlignment="1">
      <alignment vertical="center" wrapText="1"/>
    </xf>
    <xf numFmtId="0" fontId="68" fillId="2" borderId="0" xfId="0" applyFont="1" applyFill="1" applyAlignment="1">
      <alignment horizontal="center" vertical="center"/>
    </xf>
    <xf numFmtId="0" fontId="67" fillId="2" borderId="0" xfId="0" applyFont="1" applyFill="1" applyAlignment="1">
      <alignment horizontal="center" vertical="center"/>
    </xf>
    <xf numFmtId="0" fontId="0" fillId="2" borderId="93" xfId="0" applyFill="1" applyBorder="1"/>
    <xf numFmtId="0" fontId="62" fillId="2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 textRotation="180"/>
    </xf>
    <xf numFmtId="0" fontId="67" fillId="0" borderId="0" xfId="0" applyFont="1"/>
    <xf numFmtId="0" fontId="13" fillId="18" borderId="0" xfId="0" applyFont="1" applyFill="1"/>
    <xf numFmtId="0" fontId="0" fillId="19" borderId="0" xfId="0" applyFill="1" applyAlignment="1">
      <alignment horizontal="center"/>
    </xf>
    <xf numFmtId="0" fontId="23" fillId="0" borderId="0" xfId="0" applyFont="1" applyAlignment="1">
      <alignment vertical="center" wrapText="1"/>
    </xf>
    <xf numFmtId="0" fontId="33" fillId="0" borderId="0" xfId="0" applyFont="1" applyAlignment="1">
      <alignment horizontal="center" vertical="center" textRotation="180"/>
    </xf>
    <xf numFmtId="0" fontId="69" fillId="0" borderId="0" xfId="0" applyFont="1" applyAlignment="1">
      <alignment horizontal="center" vertical="center"/>
    </xf>
    <xf numFmtId="0" fontId="3" fillId="0" borderId="17" xfId="0" applyFont="1" applyBorder="1" applyAlignment="1">
      <alignment horizontal="center" vertical="center" textRotation="90"/>
    </xf>
    <xf numFmtId="0" fontId="15" fillId="0" borderId="20" xfId="0" applyFont="1" applyBorder="1" applyAlignment="1">
      <alignment horizontal="center" vertical="center"/>
    </xf>
    <xf numFmtId="0" fontId="3" fillId="2" borderId="0" xfId="0" applyFont="1" applyFill="1" applyAlignment="1">
      <alignment horizontal="center" vertical="center" textRotation="90"/>
    </xf>
    <xf numFmtId="0" fontId="3" fillId="2" borderId="0" xfId="0" applyFont="1" applyFill="1" applyAlignment="1">
      <alignment horizontal="center" vertical="center" wrapText="1"/>
    </xf>
    <xf numFmtId="0" fontId="22" fillId="0" borderId="9" xfId="0" applyFont="1" applyBorder="1" applyAlignment="1">
      <alignment horizontal="center" vertical="center" textRotation="90"/>
    </xf>
    <xf numFmtId="0" fontId="54" fillId="2" borderId="93" xfId="0" applyFont="1" applyFill="1" applyBorder="1" applyAlignment="1">
      <alignment horizontal="center" vertical="center"/>
    </xf>
    <xf numFmtId="0" fontId="69" fillId="2" borderId="93" xfId="0" applyFont="1" applyFill="1" applyBorder="1" applyAlignment="1">
      <alignment horizontal="center" vertical="center"/>
    </xf>
    <xf numFmtId="0" fontId="0" fillId="2" borderId="93" xfId="0" applyFill="1" applyBorder="1" applyAlignment="1">
      <alignment horizontal="center" vertical="center"/>
    </xf>
    <xf numFmtId="0" fontId="22" fillId="20" borderId="91" xfId="0" applyFont="1" applyFill="1" applyBorder="1" applyAlignment="1">
      <alignment horizontal="center" vertical="center" textRotation="90"/>
    </xf>
    <xf numFmtId="0" fontId="54" fillId="20" borderId="0" xfId="0" applyFont="1" applyFill="1" applyAlignment="1">
      <alignment horizontal="center" vertical="center"/>
    </xf>
    <xf numFmtId="0" fontId="69" fillId="20" borderId="0" xfId="0" applyFont="1" applyFill="1" applyAlignment="1">
      <alignment horizontal="center" vertical="center"/>
    </xf>
    <xf numFmtId="0" fontId="0" fillId="20" borderId="0" xfId="0" applyFill="1" applyAlignment="1">
      <alignment horizontal="center" vertical="center"/>
    </xf>
    <xf numFmtId="0" fontId="22" fillId="0" borderId="91" xfId="0" applyFont="1" applyBorder="1" applyAlignment="1">
      <alignment horizontal="center" vertical="center" textRotation="90"/>
    </xf>
    <xf numFmtId="0" fontId="54" fillId="2" borderId="0" xfId="0" applyFont="1" applyFill="1" applyAlignment="1">
      <alignment horizontal="center" vertical="center"/>
    </xf>
    <xf numFmtId="0" fontId="69" fillId="2" borderId="0" xfId="0" applyFont="1" applyFill="1" applyAlignment="1">
      <alignment horizontal="center" vertical="center"/>
    </xf>
    <xf numFmtId="0" fontId="54" fillId="20" borderId="0" xfId="0" applyFont="1" applyFill="1" applyAlignment="1">
      <alignment vertical="center"/>
    </xf>
    <xf numFmtId="0" fontId="0" fillId="20" borderId="0" xfId="0" applyFill="1" applyAlignment="1">
      <alignment horizontal="center" vertical="center" wrapText="1"/>
    </xf>
    <xf numFmtId="0" fontId="54" fillId="0" borderId="0" xfId="0" applyFont="1" applyAlignment="1">
      <alignment vertical="center"/>
    </xf>
    <xf numFmtId="0" fontId="22" fillId="20" borderId="15" xfId="0" applyFont="1" applyFill="1" applyBorder="1" applyAlignment="1">
      <alignment horizontal="center" vertical="center" textRotation="90"/>
    </xf>
    <xf numFmtId="0" fontId="54" fillId="20" borderId="21" xfId="0" applyFont="1" applyFill="1" applyBorder="1" applyAlignment="1">
      <alignment horizontal="center" vertical="center"/>
    </xf>
    <xf numFmtId="0" fontId="69" fillId="20" borderId="21" xfId="0" applyFont="1" applyFill="1" applyBorder="1" applyAlignment="1">
      <alignment horizontal="center" vertical="center"/>
    </xf>
    <xf numFmtId="0" fontId="0" fillId="20" borderId="21" xfId="0" applyFill="1" applyBorder="1" applyAlignment="1">
      <alignment horizontal="center" vertical="center"/>
    </xf>
    <xf numFmtId="0" fontId="22" fillId="2" borderId="15" xfId="0" applyFont="1" applyFill="1" applyBorder="1" applyAlignment="1">
      <alignment horizontal="center" vertical="center" textRotation="90"/>
    </xf>
    <xf numFmtId="0" fontId="54" fillId="2" borderId="21" xfId="0" applyFont="1" applyFill="1" applyBorder="1" applyAlignment="1">
      <alignment horizontal="center" vertical="center"/>
    </xf>
    <xf numFmtId="0" fontId="69" fillId="2" borderId="21" xfId="0" applyFont="1" applyFill="1" applyBorder="1" applyAlignment="1">
      <alignment horizontal="center" vertical="center"/>
    </xf>
    <xf numFmtId="0" fontId="70" fillId="0" borderId="0" xfId="0" applyFont="1" applyAlignment="1">
      <alignment horizontal="center" vertical="center" wrapText="1"/>
    </xf>
    <xf numFmtId="0" fontId="22" fillId="2" borderId="9" xfId="0" applyFont="1" applyFill="1" applyBorder="1" applyAlignment="1">
      <alignment horizontal="center" vertical="center" textRotation="180"/>
    </xf>
    <xf numFmtId="0" fontId="54" fillId="6" borderId="93" xfId="0" applyFont="1" applyFill="1" applyBorder="1" applyAlignment="1">
      <alignment horizontal="center" vertical="center"/>
    </xf>
    <xf numFmtId="0" fontId="71" fillId="6" borderId="93" xfId="0" applyFont="1" applyFill="1" applyBorder="1" applyAlignment="1">
      <alignment horizontal="center" vertical="center"/>
    </xf>
    <xf numFmtId="0" fontId="22" fillId="2" borderId="91" xfId="0" applyFont="1" applyFill="1" applyBorder="1" applyAlignment="1">
      <alignment horizontal="center" vertical="center" textRotation="180"/>
    </xf>
    <xf numFmtId="0" fontId="71" fillId="0" borderId="0" xfId="0" applyFont="1" applyAlignment="1">
      <alignment horizontal="center" vertical="center"/>
    </xf>
    <xf numFmtId="0" fontId="54" fillId="6" borderId="0" xfId="0" applyFont="1" applyFill="1" applyAlignment="1">
      <alignment horizontal="center" vertical="center"/>
    </xf>
    <xf numFmtId="0" fontId="71" fillId="6" borderId="0" xfId="0" applyFont="1" applyFill="1" applyAlignment="1">
      <alignment horizontal="center" vertical="center"/>
    </xf>
    <xf numFmtId="0" fontId="72" fillId="2" borderId="91" xfId="0" applyFont="1" applyFill="1" applyBorder="1" applyAlignment="1">
      <alignment horizontal="center" vertical="center" textRotation="180"/>
    </xf>
    <xf numFmtId="0" fontId="71" fillId="2" borderId="0" xfId="0" applyFont="1" applyFill="1" applyAlignment="1">
      <alignment horizontal="center" vertical="center" textRotation="90"/>
    </xf>
    <xf numFmtId="0" fontId="72" fillId="2" borderId="15" xfId="0" applyFont="1" applyFill="1" applyBorder="1" applyAlignment="1">
      <alignment horizontal="center" vertical="center" textRotation="180"/>
    </xf>
    <xf numFmtId="0" fontId="54" fillId="0" borderId="21" xfId="0" applyFont="1" applyBorder="1" applyAlignment="1">
      <alignment horizontal="center" vertical="center"/>
    </xf>
    <xf numFmtId="0" fontId="71" fillId="0" borderId="21" xfId="0" applyFont="1" applyBorder="1" applyAlignment="1">
      <alignment horizontal="center" vertical="center"/>
    </xf>
    <xf numFmtId="0" fontId="33" fillId="2" borderId="0" xfId="0" applyFont="1" applyFill="1" applyAlignment="1">
      <alignment horizontal="center" vertical="center" textRotation="180"/>
    </xf>
    <xf numFmtId="0" fontId="73" fillId="0" borderId="0" xfId="0" applyFont="1" applyAlignment="1">
      <alignment horizontal="center" vertical="center"/>
    </xf>
    <xf numFmtId="0" fontId="54" fillId="0" borderId="93" xfId="0" applyFont="1" applyBorder="1" applyAlignment="1">
      <alignment horizontal="center" vertical="center"/>
    </xf>
    <xf numFmtId="0" fontId="71" fillId="0" borderId="93" xfId="0" applyFont="1" applyBorder="1" applyAlignment="1">
      <alignment horizontal="center" vertical="center"/>
    </xf>
    <xf numFmtId="0" fontId="22" fillId="2" borderId="91" xfId="0" applyFont="1" applyFill="1" applyBorder="1" applyAlignment="1">
      <alignment horizontal="center" vertical="center" textRotation="90"/>
    </xf>
    <xf numFmtId="0" fontId="71" fillId="2" borderId="0" xfId="0" applyFont="1" applyFill="1" applyAlignment="1">
      <alignment horizontal="center" vertical="center"/>
    </xf>
    <xf numFmtId="0" fontId="22" fillId="2" borderId="15" xfId="0" applyFont="1" applyFill="1" applyBorder="1" applyAlignment="1">
      <alignment horizontal="center" vertical="center" textRotation="180"/>
    </xf>
    <xf numFmtId="0" fontId="51" fillId="0" borderId="90" xfId="0" applyFont="1" applyBorder="1" applyAlignment="1">
      <alignment horizontal="left" vertical="center"/>
    </xf>
    <xf numFmtId="0" fontId="5" fillId="0" borderId="91" xfId="0" applyFont="1" applyBorder="1" applyAlignment="1">
      <alignment wrapText="1"/>
    </xf>
    <xf numFmtId="0" fontId="5" fillId="0" borderId="0" xfId="0" applyFont="1" applyAlignment="1">
      <alignment horizontal="right" vertical="center"/>
    </xf>
    <xf numFmtId="0" fontId="5" fillId="0" borderId="19" xfId="0" applyFont="1" applyBorder="1" applyAlignment="1">
      <alignment horizontal="left" vertical="center"/>
    </xf>
    <xf numFmtId="0" fontId="13" fillId="0" borderId="91" xfId="0" applyFont="1" applyBorder="1" applyAlignment="1">
      <alignment horizontal="center" vertical="center"/>
    </xf>
    <xf numFmtId="0" fontId="5" fillId="0" borderId="15" xfId="0" applyFont="1" applyBorder="1" applyAlignment="1">
      <alignment wrapText="1"/>
    </xf>
    <xf numFmtId="0" fontId="5" fillId="0" borderId="21" xfId="0" applyFont="1" applyBorder="1" applyAlignment="1">
      <alignment horizontal="right" vertical="center"/>
    </xf>
    <xf numFmtId="0" fontId="5" fillId="0" borderId="18" xfId="0" applyFont="1" applyBorder="1" applyAlignment="1">
      <alignment horizontal="left" vertical="center"/>
    </xf>
    <xf numFmtId="0" fontId="5" fillId="0" borderId="0" xfId="0" applyFont="1" applyAlignment="1">
      <alignment horizontal="center" vertical="center"/>
    </xf>
    <xf numFmtId="2" fontId="5" fillId="0" borderId="0" xfId="0" applyNumberFormat="1" applyFont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75" fillId="7" borderId="21" xfId="0" applyFont="1" applyFill="1" applyBorder="1" applyAlignment="1">
      <alignment horizontal="center" vertical="center" wrapText="1"/>
    </xf>
    <xf numFmtId="0" fontId="0" fillId="21" borderId="21" xfId="0" applyFill="1" applyBorder="1" applyAlignment="1">
      <alignment horizontal="center" vertical="center" wrapText="1"/>
    </xf>
    <xf numFmtId="0" fontId="0" fillId="22" borderId="21" xfId="0" applyFill="1" applyBorder="1" applyAlignment="1">
      <alignment horizontal="center" vertical="center" wrapText="1"/>
    </xf>
    <xf numFmtId="0" fontId="0" fillId="8" borderId="21" xfId="0" applyFill="1" applyBorder="1" applyAlignment="1">
      <alignment horizontal="center" vertical="center" wrapText="1"/>
    </xf>
    <xf numFmtId="0" fontId="70" fillId="0" borderId="0" xfId="0" applyFont="1" applyAlignment="1">
      <alignment horizontal="right" vertical="center"/>
    </xf>
    <xf numFmtId="0" fontId="76" fillId="0" borderId="0" xfId="0" applyFont="1" applyAlignment="1">
      <alignment horizontal="center" vertical="center"/>
    </xf>
    <xf numFmtId="0" fontId="0" fillId="2" borderId="93" xfId="0" applyFill="1" applyBorder="1" applyAlignment="1">
      <alignment horizontal="center" vertical="center" wrapText="1"/>
    </xf>
    <xf numFmtId="168" fontId="10" fillId="2" borderId="93" xfId="0" applyNumberFormat="1" applyFont="1" applyFill="1" applyBorder="1" applyAlignment="1">
      <alignment horizontal="center" vertical="center"/>
    </xf>
    <xf numFmtId="0" fontId="0" fillId="2" borderId="93" xfId="0" applyFill="1" applyBorder="1" applyAlignment="1" applyProtection="1">
      <alignment horizontal="center" vertical="center"/>
      <protection locked="0"/>
    </xf>
    <xf numFmtId="168" fontId="77" fillId="20" borderId="0" xfId="0" applyNumberFormat="1" applyFont="1" applyFill="1" applyAlignment="1">
      <alignment horizontal="center" vertical="center"/>
    </xf>
    <xf numFmtId="0" fontId="0" fillId="20" borderId="91" xfId="0" applyFill="1" applyBorder="1" applyAlignment="1" applyProtection="1">
      <alignment horizontal="center" vertical="center"/>
      <protection locked="0"/>
    </xf>
    <xf numFmtId="0" fontId="0" fillId="20" borderId="92" xfId="0" applyFill="1" applyBorder="1" applyAlignment="1" applyProtection="1">
      <alignment horizontal="center" vertical="center"/>
      <protection locked="0"/>
    </xf>
    <xf numFmtId="0" fontId="0" fillId="20" borderId="0" xfId="0" applyFill="1" applyAlignment="1" applyProtection="1">
      <alignment horizontal="center" vertical="center"/>
      <protection locked="0"/>
    </xf>
    <xf numFmtId="168" fontId="10" fillId="2" borderId="0" xfId="0" applyNumberFormat="1" applyFont="1" applyFill="1" applyAlignment="1">
      <alignment horizontal="center" vertical="center"/>
    </xf>
    <xf numFmtId="0" fontId="0" fillId="2" borderId="91" xfId="0" applyFill="1" applyBorder="1" applyAlignment="1" applyProtection="1">
      <alignment horizontal="center" vertical="center"/>
      <protection locked="0"/>
    </xf>
    <xf numFmtId="0" fontId="0" fillId="20" borderId="0" xfId="0" applyFill="1" applyAlignment="1">
      <alignment vertical="center" wrapText="1"/>
    </xf>
    <xf numFmtId="168" fontId="77" fillId="20" borderId="19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 wrapText="1"/>
    </xf>
    <xf numFmtId="168" fontId="10" fillId="2" borderId="19" xfId="0" applyNumberFormat="1" applyFont="1" applyFill="1" applyBorder="1" applyAlignment="1">
      <alignment horizontal="center" vertical="center"/>
    </xf>
    <xf numFmtId="0" fontId="0" fillId="20" borderId="21" xfId="0" applyFill="1" applyBorder="1" applyAlignment="1">
      <alignment horizontal="center" vertical="center" wrapText="1"/>
    </xf>
    <xf numFmtId="168" fontId="77" fillId="20" borderId="21" xfId="0" applyNumberFormat="1" applyFont="1" applyFill="1" applyBorder="1" applyAlignment="1">
      <alignment horizontal="center" vertical="center"/>
    </xf>
    <xf numFmtId="0" fontId="0" fillId="20" borderId="5" xfId="0" applyFill="1" applyBorder="1" applyAlignment="1" applyProtection="1">
      <alignment horizontal="center" vertical="center"/>
      <protection locked="0"/>
    </xf>
    <xf numFmtId="0" fontId="0" fillId="20" borderId="21" xfId="0" applyFill="1" applyBorder="1" applyAlignment="1" applyProtection="1">
      <alignment horizontal="center" vertical="center"/>
      <protection locked="0"/>
    </xf>
    <xf numFmtId="0" fontId="0" fillId="0" borderId="21" xfId="0" applyBorder="1" applyAlignment="1">
      <alignment vertical="center" wrapText="1"/>
    </xf>
    <xf numFmtId="168" fontId="22" fillId="2" borderId="21" xfId="0" applyNumberFormat="1" applyFont="1" applyFill="1" applyBorder="1" applyAlignment="1">
      <alignment horizontal="center" vertical="center"/>
    </xf>
    <xf numFmtId="0" fontId="0" fillId="2" borderId="5" xfId="0" applyFill="1" applyBorder="1" applyAlignment="1" applyProtection="1">
      <alignment horizontal="center" vertical="center"/>
      <protection locked="0"/>
    </xf>
    <xf numFmtId="0" fontId="0" fillId="2" borderId="21" xfId="0" applyFill="1" applyBorder="1" applyAlignment="1" applyProtection="1">
      <alignment horizontal="center" vertical="center"/>
      <protection locked="0"/>
    </xf>
    <xf numFmtId="0" fontId="78" fillId="0" borderId="0" xfId="0" applyFont="1" applyAlignment="1">
      <alignment horizontal="right" vertical="center"/>
    </xf>
    <xf numFmtId="168" fontId="0" fillId="6" borderId="93" xfId="0" applyNumberFormat="1" applyFill="1" applyBorder="1" applyAlignment="1">
      <alignment horizontal="center" vertical="center"/>
    </xf>
    <xf numFmtId="0" fontId="0" fillId="6" borderId="8" xfId="0" applyFill="1" applyBorder="1" applyAlignment="1" applyProtection="1">
      <alignment horizontal="center" vertical="center"/>
      <protection locked="0"/>
    </xf>
    <xf numFmtId="168" fontId="0" fillId="0" borderId="0" xfId="0" applyNumberFormat="1" applyAlignment="1">
      <alignment horizontal="center" vertical="center"/>
    </xf>
    <xf numFmtId="0" fontId="0" fillId="0" borderId="92" xfId="0" applyBorder="1" applyAlignment="1" applyProtection="1">
      <alignment horizontal="center" vertical="center"/>
      <protection locked="0"/>
    </xf>
    <xf numFmtId="168" fontId="0" fillId="0" borderId="21" xfId="0" applyNumberFormat="1" applyBorder="1" applyAlignment="1">
      <alignment horizontal="center" vertical="center"/>
    </xf>
    <xf numFmtId="0" fontId="0" fillId="0" borderId="5" xfId="0" applyBorder="1" applyAlignment="1" applyProtection="1">
      <alignment horizontal="center" vertical="center"/>
      <protection locked="0"/>
    </xf>
    <xf numFmtId="0" fontId="13" fillId="0" borderId="19" xfId="0" applyFont="1" applyBorder="1" applyAlignment="1">
      <alignment horizontal="center" vertical="center"/>
    </xf>
    <xf numFmtId="0" fontId="0" fillId="0" borderId="91" xfId="0" applyBorder="1" applyAlignment="1">
      <alignment horizontal="center" vertical="center" wrapText="1"/>
    </xf>
    <xf numFmtId="0" fontId="13" fillId="0" borderId="21" xfId="0" applyFont="1" applyBorder="1" applyAlignment="1">
      <alignment horizontal="center" vertical="center"/>
    </xf>
    <xf numFmtId="0" fontId="79" fillId="0" borderId="21" xfId="0" applyFont="1" applyBorder="1" applyAlignment="1">
      <alignment horizontal="center"/>
    </xf>
    <xf numFmtId="0" fontId="79" fillId="0" borderId="0" xfId="0" applyFont="1" applyAlignment="1">
      <alignment horizontal="center"/>
    </xf>
    <xf numFmtId="1" fontId="3" fillId="0" borderId="24" xfId="0" applyNumberFormat="1" applyFont="1" applyBorder="1" applyAlignment="1">
      <alignment horizontal="center" vertical="center"/>
    </xf>
    <xf numFmtId="0" fontId="13" fillId="23" borderId="21" xfId="0" applyFont="1" applyFill="1" applyBorder="1" applyAlignment="1">
      <alignment horizontal="center" vertical="center" wrapText="1"/>
    </xf>
    <xf numFmtId="0" fontId="10" fillId="15" borderId="21" xfId="0" applyFont="1" applyFill="1" applyBorder="1" applyAlignment="1">
      <alignment horizontal="center" vertical="center" wrapText="1"/>
    </xf>
    <xf numFmtId="0" fontId="0" fillId="24" borderId="21" xfId="0" applyFill="1" applyBorder="1" applyAlignment="1">
      <alignment horizontal="center" vertical="center" wrapText="1"/>
    </xf>
    <xf numFmtId="0" fontId="10" fillId="11" borderId="24" xfId="0" applyFont="1" applyFill="1" applyBorder="1" applyAlignment="1">
      <alignment horizontal="center" vertical="center" wrapText="1"/>
    </xf>
    <xf numFmtId="0" fontId="22" fillId="0" borderId="93" xfId="0" applyFont="1" applyBorder="1" applyAlignment="1">
      <alignment horizontal="center" vertical="center"/>
    </xf>
    <xf numFmtId="0" fontId="13" fillId="0" borderId="90" xfId="0" applyFont="1" applyBorder="1" applyAlignment="1">
      <alignment horizontal="center" vertical="center"/>
    </xf>
    <xf numFmtId="0" fontId="22" fillId="2" borderId="0" xfId="0" applyFont="1" applyFill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2" fontId="33" fillId="0" borderId="0" xfId="0" applyNumberFormat="1" applyFont="1" applyAlignment="1">
      <alignment horizontal="center" vertical="center"/>
    </xf>
    <xf numFmtId="0" fontId="80" fillId="0" borderId="0" xfId="0" applyFont="1" applyAlignment="1">
      <alignment horizontal="center" vertical="center"/>
    </xf>
    <xf numFmtId="169" fontId="10" fillId="0" borderId="0" xfId="0" applyNumberFormat="1" applyFont="1" applyAlignment="1">
      <alignment horizontal="center" vertical="center"/>
    </xf>
    <xf numFmtId="169" fontId="13" fillId="2" borderId="90" xfId="0" applyNumberFormat="1" applyFont="1" applyFill="1" applyBorder="1" applyAlignment="1">
      <alignment horizontal="center" vertical="center"/>
    </xf>
    <xf numFmtId="169" fontId="0" fillId="20" borderId="0" xfId="0" applyNumberFormat="1" applyFill="1" applyAlignment="1">
      <alignment horizontal="center" vertical="center"/>
    </xf>
    <xf numFmtId="169" fontId="13" fillId="20" borderId="19" xfId="0" applyNumberFormat="1" applyFont="1" applyFill="1" applyBorder="1" applyAlignment="1">
      <alignment horizontal="center" vertical="center"/>
    </xf>
    <xf numFmtId="169" fontId="0" fillId="20" borderId="91" xfId="0" applyNumberFormat="1" applyFill="1" applyBorder="1" applyAlignment="1">
      <alignment horizontal="center" vertical="center"/>
    </xf>
    <xf numFmtId="169" fontId="0" fillId="20" borderId="21" xfId="0" applyNumberFormat="1" applyFill="1" applyBorder="1" applyAlignment="1">
      <alignment horizontal="center" vertical="center"/>
    </xf>
    <xf numFmtId="169" fontId="13" fillId="20" borderId="18" xfId="0" applyNumberFormat="1" applyFont="1" applyFill="1" applyBorder="1" applyAlignment="1">
      <alignment horizontal="center" vertical="center"/>
    </xf>
    <xf numFmtId="169" fontId="0" fillId="2" borderId="20" xfId="0" applyNumberFormat="1" applyFill="1" applyBorder="1" applyAlignment="1">
      <alignment horizontal="center" vertical="center"/>
    </xf>
    <xf numFmtId="169" fontId="13" fillId="2" borderId="20" xfId="0" applyNumberFormat="1" applyFont="1" applyFill="1" applyBorder="1" applyAlignment="1">
      <alignment horizontal="center" vertical="center"/>
    </xf>
    <xf numFmtId="0" fontId="0" fillId="6" borderId="9" xfId="0" applyFill="1" applyBorder="1" applyAlignment="1" applyProtection="1">
      <alignment horizontal="center" vertical="center"/>
      <protection locked="0"/>
    </xf>
    <xf numFmtId="169" fontId="0" fillId="6" borderId="93" xfId="0" applyNumberFormat="1" applyFill="1" applyBorder="1" applyAlignment="1">
      <alignment horizontal="center" vertical="center"/>
    </xf>
    <xf numFmtId="0" fontId="0" fillId="0" borderId="91" xfId="0" applyBorder="1" applyAlignment="1" applyProtection="1">
      <alignment horizontal="center" vertical="center"/>
      <protection locked="0"/>
    </xf>
    <xf numFmtId="169" fontId="0" fillId="0" borderId="0" xfId="0" applyNumberFormat="1" applyAlignment="1">
      <alignment horizontal="center" vertical="center"/>
    </xf>
    <xf numFmtId="0" fontId="0" fillId="6" borderId="91" xfId="0" applyFill="1" applyBorder="1" applyAlignment="1" applyProtection="1">
      <alignment horizontal="center" vertical="center"/>
      <protection locked="0"/>
    </xf>
    <xf numFmtId="0" fontId="0" fillId="0" borderId="15" xfId="0" applyBorder="1" applyAlignment="1" applyProtection="1">
      <alignment horizontal="center" vertical="center"/>
      <protection locked="0"/>
    </xf>
    <xf numFmtId="169" fontId="0" fillId="0" borderId="21" xfId="0" applyNumberFormat="1" applyBorder="1" applyAlignment="1">
      <alignment horizontal="center" vertical="center"/>
    </xf>
    <xf numFmtId="0" fontId="33" fillId="0" borderId="20" xfId="0" applyFont="1" applyBorder="1" applyAlignment="1">
      <alignment horizontal="center" vertical="center"/>
    </xf>
    <xf numFmtId="0" fontId="0" fillId="0" borderId="9" xfId="0" applyBorder="1" applyAlignment="1" applyProtection="1">
      <alignment horizontal="center" vertical="center"/>
      <protection locked="0"/>
    </xf>
    <xf numFmtId="0" fontId="0" fillId="0" borderId="19" xfId="0" applyBorder="1" applyAlignment="1">
      <alignment horizontal="center" vertical="center"/>
    </xf>
    <xf numFmtId="0" fontId="3" fillId="0" borderId="0" xfId="0" applyFont="1" applyAlignment="1">
      <alignment horizontal="right" vertical="center" wrapText="1"/>
    </xf>
    <xf numFmtId="0" fontId="3" fillId="6" borderId="12" xfId="0" applyFont="1" applyFill="1" applyBorder="1" applyAlignment="1">
      <alignment horizontal="center" vertical="center"/>
    </xf>
    <xf numFmtId="0" fontId="12" fillId="6" borderId="12" xfId="0" applyFont="1" applyFill="1" applyBorder="1" applyAlignment="1">
      <alignment horizontal="center" vertical="center" wrapText="1"/>
    </xf>
    <xf numFmtId="0" fontId="12" fillId="2" borderId="0" xfId="0" applyFont="1" applyFill="1" applyAlignment="1">
      <alignment horizontal="center" vertical="center" wrapText="1"/>
    </xf>
    <xf numFmtId="0" fontId="0" fillId="6" borderId="9" xfId="0" applyFill="1" applyBorder="1" applyAlignment="1">
      <alignment horizontal="center" vertical="center"/>
    </xf>
    <xf numFmtId="0" fontId="0" fillId="6" borderId="91" xfId="0" applyFill="1" applyBorder="1" applyAlignment="1">
      <alignment horizontal="center" vertical="center"/>
    </xf>
    <xf numFmtId="0" fontId="0" fillId="6" borderId="19" xfId="0" applyFill="1" applyBorder="1" applyAlignment="1">
      <alignment horizontal="center" vertical="center"/>
    </xf>
    <xf numFmtId="0" fontId="0" fillId="6" borderId="15" xfId="0" applyFill="1" applyBorder="1" applyAlignment="1">
      <alignment horizontal="center" vertical="center"/>
    </xf>
    <xf numFmtId="0" fontId="0" fillId="2" borderId="20" xfId="0" applyFill="1" applyBorder="1" applyAlignment="1">
      <alignment horizontal="center" vertical="center"/>
    </xf>
    <xf numFmtId="0" fontId="23" fillId="18" borderId="0" xfId="0" applyFont="1" applyFill="1" applyAlignment="1">
      <alignment vertical="center" wrapText="1"/>
    </xf>
    <xf numFmtId="0" fontId="81" fillId="0" borderId="0" xfId="0" applyFont="1" applyAlignment="1">
      <alignment horizontal="center" vertical="center"/>
    </xf>
    <xf numFmtId="0" fontId="69" fillId="18" borderId="0" xfId="0" applyFont="1" applyFill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13" fillId="18" borderId="0" xfId="0" applyFont="1" applyFill="1" applyAlignment="1">
      <alignment horizontal="center" vertical="center"/>
    </xf>
    <xf numFmtId="0" fontId="13" fillId="18" borderId="0" xfId="0" applyFont="1" applyFill="1" applyAlignment="1">
      <alignment vertical="center"/>
    </xf>
    <xf numFmtId="0" fontId="0" fillId="25" borderId="0" xfId="0" applyFill="1" applyAlignment="1">
      <alignment horizontal="center"/>
    </xf>
    <xf numFmtId="0" fontId="12" fillId="19" borderId="0" xfId="0" applyFont="1" applyFill="1" applyAlignment="1">
      <alignment horizontal="center" vertical="center" wrapText="1"/>
    </xf>
    <xf numFmtId="0" fontId="0" fillId="19" borderId="20" xfId="0" applyFill="1" applyBorder="1" applyAlignment="1">
      <alignment horizontal="center" vertical="center" wrapText="1"/>
    </xf>
    <xf numFmtId="0" fontId="0" fillId="19" borderId="0" xfId="0" applyFill="1" applyAlignment="1">
      <alignment horizontal="center" vertical="center"/>
    </xf>
    <xf numFmtId="0" fontId="0" fillId="19" borderId="0" xfId="0" applyFill="1" applyAlignment="1">
      <alignment vertical="center"/>
    </xf>
    <xf numFmtId="0" fontId="0" fillId="19" borderId="93" xfId="0" applyFill="1" applyBorder="1" applyAlignment="1">
      <alignment horizontal="center" vertical="center"/>
    </xf>
    <xf numFmtId="0" fontId="0" fillId="19" borderId="21" xfId="0" applyFill="1" applyBorder="1" applyAlignment="1">
      <alignment horizontal="center" vertical="center"/>
    </xf>
    <xf numFmtId="0" fontId="0" fillId="26" borderId="0" xfId="0" applyFill="1" applyAlignment="1">
      <alignment horizontal="center"/>
    </xf>
    <xf numFmtId="0" fontId="54" fillId="6" borderId="21" xfId="0" applyFont="1" applyFill="1" applyBorder="1" applyAlignment="1">
      <alignment horizontal="center" vertical="center"/>
    </xf>
    <xf numFmtId="0" fontId="71" fillId="6" borderId="21" xfId="0" applyFont="1" applyFill="1" applyBorder="1" applyAlignment="1">
      <alignment horizontal="center" vertical="center"/>
    </xf>
    <xf numFmtId="0" fontId="71" fillId="2" borderId="93" xfId="0" applyFont="1" applyFill="1" applyBorder="1" applyAlignment="1">
      <alignment horizontal="center" vertical="center" textRotation="90"/>
    </xf>
    <xf numFmtId="0" fontId="71" fillId="6" borderId="0" xfId="0" applyFont="1" applyFill="1" applyAlignment="1">
      <alignment horizontal="center" vertical="center" textRotation="90"/>
    </xf>
    <xf numFmtId="0" fontId="82" fillId="2" borderId="91" xfId="0" applyFont="1" applyFill="1" applyBorder="1" applyAlignment="1">
      <alignment horizontal="center" vertical="center" textRotation="180"/>
    </xf>
    <xf numFmtId="0" fontId="71" fillId="0" borderId="0" xfId="0" applyFont="1" applyAlignment="1">
      <alignment horizontal="center" vertical="center" textRotation="90"/>
    </xf>
    <xf numFmtId="0" fontId="82" fillId="2" borderId="15" xfId="0" applyFont="1" applyFill="1" applyBorder="1" applyAlignment="1">
      <alignment horizontal="center" vertical="center" textRotation="180"/>
    </xf>
    <xf numFmtId="0" fontId="22" fillId="2" borderId="17" xfId="0" applyFont="1" applyFill="1" applyBorder="1" applyAlignment="1">
      <alignment horizontal="center" vertical="center" textRotation="180"/>
    </xf>
    <xf numFmtId="0" fontId="54" fillId="6" borderId="20" xfId="0" applyFont="1" applyFill="1" applyBorder="1" applyAlignment="1">
      <alignment horizontal="center" vertical="center"/>
    </xf>
    <xf numFmtId="0" fontId="71" fillId="6" borderId="20" xfId="0" applyFont="1" applyFill="1" applyBorder="1" applyAlignment="1">
      <alignment horizontal="center" vertical="center"/>
    </xf>
    <xf numFmtId="0" fontId="71" fillId="6" borderId="21" xfId="0" applyFont="1" applyFill="1" applyBorder="1" applyAlignment="1">
      <alignment horizontal="center" vertical="center" wrapText="1"/>
    </xf>
    <xf numFmtId="0" fontId="54" fillId="0" borderId="20" xfId="0" applyFont="1" applyBorder="1" applyAlignment="1">
      <alignment horizontal="center" vertical="center"/>
    </xf>
    <xf numFmtId="0" fontId="71" fillId="0" borderId="20" xfId="0" applyFont="1" applyBorder="1" applyAlignment="1">
      <alignment horizontal="center" vertical="center"/>
    </xf>
    <xf numFmtId="168" fontId="0" fillId="2" borderId="93" xfId="0" applyNumberFormat="1" applyFill="1" applyBorder="1" applyAlignment="1">
      <alignment horizontal="center" vertical="center"/>
    </xf>
    <xf numFmtId="168" fontId="0" fillId="6" borderId="20" xfId="0" applyNumberFormat="1" applyFill="1" applyBorder="1" applyAlignment="1">
      <alignment horizontal="center" vertical="center"/>
    </xf>
    <xf numFmtId="0" fontId="0" fillId="6" borderId="12" xfId="0" applyFill="1" applyBorder="1" applyAlignment="1" applyProtection="1">
      <alignment horizontal="center" vertical="center"/>
      <protection locked="0"/>
    </xf>
    <xf numFmtId="0" fontId="70" fillId="0" borderId="0" xfId="0" applyFont="1" applyAlignment="1">
      <alignment horizontal="center" vertical="center"/>
    </xf>
    <xf numFmtId="168" fontId="0" fillId="0" borderId="20" xfId="0" applyNumberFormat="1" applyBorder="1" applyAlignment="1">
      <alignment horizontal="center" vertical="center"/>
    </xf>
    <xf numFmtId="168" fontId="13" fillId="2" borderId="93" xfId="0" applyNumberFormat="1" applyFont="1" applyFill="1" applyBorder="1" applyAlignment="1">
      <alignment horizontal="center" vertical="center"/>
    </xf>
    <xf numFmtId="0" fontId="0" fillId="0" borderId="93" xfId="0" applyBorder="1" applyAlignment="1" applyProtection="1">
      <alignment horizontal="center" vertical="center"/>
      <protection locked="0"/>
    </xf>
    <xf numFmtId="168" fontId="13" fillId="6" borderId="0" xfId="0" applyNumberFormat="1" applyFont="1" applyFill="1" applyAlignment="1">
      <alignment horizontal="center" vertical="center"/>
    </xf>
    <xf numFmtId="0" fontId="0" fillId="6" borderId="0" xfId="0" applyFill="1" applyAlignment="1" applyProtection="1">
      <alignment horizontal="center" vertical="center"/>
      <protection locked="0"/>
    </xf>
    <xf numFmtId="168" fontId="13" fillId="2" borderId="0" xfId="0" applyNumberFormat="1" applyFont="1" applyFill="1" applyAlignment="1">
      <alignment horizontal="center" vertical="center"/>
    </xf>
    <xf numFmtId="0" fontId="0" fillId="0" borderId="0" xfId="0" applyAlignment="1" applyProtection="1">
      <alignment horizontal="center" vertical="center"/>
      <protection locked="0"/>
    </xf>
    <xf numFmtId="0" fontId="0" fillId="6" borderId="15" xfId="0" applyFill="1" applyBorder="1" applyAlignment="1" applyProtection="1">
      <alignment horizontal="center" vertical="center"/>
      <protection locked="0"/>
    </xf>
    <xf numFmtId="0" fontId="0" fillId="2" borderId="9" xfId="0" applyFill="1" applyBorder="1" applyAlignment="1" applyProtection="1">
      <alignment horizontal="center" vertical="center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0" fontId="0" fillId="6" borderId="17" xfId="0" applyFill="1" applyBorder="1" applyAlignment="1" applyProtection="1">
      <alignment horizontal="center" vertical="center"/>
      <protection locked="0"/>
    </xf>
    <xf numFmtId="169" fontId="0" fillId="6" borderId="17" xfId="0" applyNumberFormat="1" applyFill="1" applyBorder="1" applyAlignment="1">
      <alignment horizontal="center" vertical="center"/>
    </xf>
    <xf numFmtId="169" fontId="0" fillId="6" borderId="20" xfId="0" applyNumberFormat="1" applyFill="1" applyBorder="1" applyAlignment="1">
      <alignment horizontal="center" vertical="center"/>
    </xf>
    <xf numFmtId="169" fontId="0" fillId="0" borderId="20" xfId="0" applyNumberFormat="1" applyBorder="1" applyAlignment="1">
      <alignment horizontal="center" vertical="center"/>
    </xf>
    <xf numFmtId="169" fontId="13" fillId="2" borderId="24" xfId="0" applyNumberFormat="1" applyFont="1" applyFill="1" applyBorder="1" applyAlignment="1">
      <alignment horizontal="center" vertical="center"/>
    </xf>
    <xf numFmtId="0" fontId="0" fillId="6" borderId="17" xfId="0" applyFill="1" applyBorder="1" applyAlignment="1">
      <alignment horizontal="center" vertical="center"/>
    </xf>
    <xf numFmtId="0" fontId="0" fillId="19" borderId="20" xfId="0" applyFill="1" applyBorder="1" applyAlignment="1">
      <alignment horizontal="center" vertical="center"/>
    </xf>
    <xf numFmtId="0" fontId="22" fillId="2" borderId="9" xfId="0" applyFont="1" applyFill="1" applyBorder="1" applyAlignment="1">
      <alignment horizontal="center" vertical="center" textRotation="90"/>
    </xf>
    <xf numFmtId="0" fontId="71" fillId="2" borderId="21" xfId="0" applyFont="1" applyFill="1" applyBorder="1" applyAlignment="1">
      <alignment horizontal="center" vertical="center" textRotation="90"/>
    </xf>
    <xf numFmtId="0" fontId="22" fillId="2" borderId="0" xfId="0" applyFont="1" applyFill="1" applyAlignment="1">
      <alignment horizontal="center" vertical="center" textRotation="180"/>
    </xf>
    <xf numFmtId="0" fontId="71" fillId="2" borderId="93" xfId="0" applyFont="1" applyFill="1" applyBorder="1" applyAlignment="1">
      <alignment horizontal="center" vertical="center" wrapText="1"/>
    </xf>
    <xf numFmtId="0" fontId="22" fillId="20" borderId="17" xfId="0" applyFont="1" applyFill="1" applyBorder="1" applyAlignment="1">
      <alignment horizontal="center" vertical="center" textRotation="180"/>
    </xf>
    <xf numFmtId="0" fontId="0" fillId="20" borderId="20" xfId="0" applyFill="1" applyBorder="1" applyAlignment="1">
      <alignment horizontal="center" vertical="center"/>
    </xf>
    <xf numFmtId="0" fontId="54" fillId="20" borderId="20" xfId="0" applyFont="1" applyFill="1" applyBorder="1" applyAlignment="1">
      <alignment horizontal="center" vertical="center"/>
    </xf>
    <xf numFmtId="0" fontId="71" fillId="20" borderId="20" xfId="0" applyFont="1" applyFill="1" applyBorder="1" applyAlignment="1">
      <alignment horizontal="center" vertical="center" wrapText="1"/>
    </xf>
    <xf numFmtId="0" fontId="0" fillId="20" borderId="20" xfId="0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textRotation="180"/>
    </xf>
    <xf numFmtId="0" fontId="73" fillId="2" borderId="0" xfId="0" applyFont="1" applyFill="1" applyAlignment="1">
      <alignment horizontal="center" vertical="center"/>
    </xf>
    <xf numFmtId="0" fontId="33" fillId="2" borderId="0" xfId="0" applyFont="1" applyFill="1" applyAlignment="1">
      <alignment horizontal="center" vertical="center" wrapText="1"/>
    </xf>
    <xf numFmtId="0" fontId="54" fillId="20" borderId="93" xfId="0" applyFont="1" applyFill="1" applyBorder="1" applyAlignment="1">
      <alignment horizontal="center" vertical="center"/>
    </xf>
    <xf numFmtId="0" fontId="71" fillId="20" borderId="93" xfId="0" applyFont="1" applyFill="1" applyBorder="1" applyAlignment="1">
      <alignment horizontal="center" vertical="center"/>
    </xf>
    <xf numFmtId="0" fontId="0" fillId="20" borderId="93" xfId="0" applyFill="1" applyBorder="1" applyAlignment="1">
      <alignment horizontal="center" vertical="center"/>
    </xf>
    <xf numFmtId="0" fontId="0" fillId="20" borderId="93" xfId="0" applyFill="1" applyBorder="1" applyAlignment="1">
      <alignment horizontal="center" vertical="center" wrapText="1"/>
    </xf>
    <xf numFmtId="0" fontId="71" fillId="20" borderId="0" xfId="0" applyFont="1" applyFill="1" applyAlignment="1">
      <alignment horizontal="center" vertical="center"/>
    </xf>
    <xf numFmtId="0" fontId="71" fillId="20" borderId="21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 textRotation="180"/>
    </xf>
    <xf numFmtId="0" fontId="22" fillId="0" borderId="9" xfId="0" applyFont="1" applyBorder="1" applyAlignment="1">
      <alignment horizontal="center" vertical="center" textRotation="180"/>
    </xf>
    <xf numFmtId="0" fontId="22" fillId="0" borderId="15" xfId="0" applyFont="1" applyBorder="1" applyAlignment="1">
      <alignment horizontal="center" vertical="center" textRotation="180"/>
    </xf>
    <xf numFmtId="0" fontId="71" fillId="2" borderId="21" xfId="0" applyFont="1" applyFill="1" applyBorder="1" applyAlignment="1">
      <alignment horizontal="center" vertical="center"/>
    </xf>
    <xf numFmtId="2" fontId="0" fillId="2" borderId="93" xfId="0" applyNumberFormat="1" applyFill="1" applyBorder="1" applyAlignment="1">
      <alignment horizontal="center" vertical="center"/>
    </xf>
    <xf numFmtId="0" fontId="78" fillId="20" borderId="20" xfId="0" applyFont="1" applyFill="1" applyBorder="1" applyAlignment="1">
      <alignment horizontal="center" vertical="center"/>
    </xf>
    <xf numFmtId="0" fontId="0" fillId="20" borderId="20" xfId="0" applyFill="1" applyBorder="1" applyAlignment="1" applyProtection="1">
      <alignment horizontal="center" vertical="center"/>
      <protection locked="0"/>
    </xf>
    <xf numFmtId="0" fontId="15" fillId="2" borderId="0" xfId="0" applyFont="1" applyFill="1" applyAlignment="1">
      <alignment horizontal="center" vertical="center" wrapText="1"/>
    </xf>
    <xf numFmtId="0" fontId="70" fillId="2" borderId="0" xfId="0" applyFont="1" applyFill="1" applyAlignment="1">
      <alignment horizontal="right" vertical="center"/>
    </xf>
    <xf numFmtId="168" fontId="0" fillId="20" borderId="93" xfId="0" applyNumberFormat="1" applyFill="1" applyBorder="1" applyAlignment="1">
      <alignment horizontal="center" vertical="center"/>
    </xf>
    <xf numFmtId="0" fontId="0" fillId="20" borderId="8" xfId="0" applyFill="1" applyBorder="1" applyAlignment="1" applyProtection="1">
      <alignment horizontal="center" vertical="center"/>
      <protection locked="0"/>
    </xf>
    <xf numFmtId="168" fontId="0" fillId="20" borderId="0" xfId="0" applyNumberFormat="1" applyFill="1" applyAlignment="1">
      <alignment horizontal="center" vertical="center"/>
    </xf>
    <xf numFmtId="168" fontId="0" fillId="20" borderId="21" xfId="0" applyNumberFormat="1" applyFill="1" applyBorder="1" applyAlignment="1">
      <alignment horizontal="center" vertical="center"/>
    </xf>
    <xf numFmtId="169" fontId="0" fillId="20" borderId="20" xfId="0" applyNumberFormat="1" applyFill="1" applyBorder="1" applyAlignment="1">
      <alignment horizontal="center" vertical="center"/>
    </xf>
    <xf numFmtId="169" fontId="13" fillId="20" borderId="24" xfId="0" applyNumberFormat="1" applyFont="1" applyFill="1" applyBorder="1" applyAlignment="1">
      <alignment horizontal="center" vertical="center"/>
    </xf>
    <xf numFmtId="0" fontId="0" fillId="20" borderId="9" xfId="0" applyFill="1" applyBorder="1" applyAlignment="1" applyProtection="1">
      <alignment horizontal="center" vertical="center"/>
      <protection locked="0"/>
    </xf>
    <xf numFmtId="169" fontId="0" fillId="20" borderId="93" xfId="0" applyNumberFormat="1" applyFill="1" applyBorder="1" applyAlignment="1">
      <alignment horizontal="center" vertical="center"/>
    </xf>
    <xf numFmtId="0" fontId="0" fillId="20" borderId="15" xfId="0" applyFill="1" applyBorder="1" applyAlignment="1" applyProtection="1">
      <alignment horizontal="center" vertical="center"/>
      <protection locked="0"/>
    </xf>
    <xf numFmtId="0" fontId="15" fillId="18" borderId="0" xfId="0" applyFont="1" applyFill="1" applyAlignment="1">
      <alignment horizontal="center" vertical="center"/>
    </xf>
    <xf numFmtId="0" fontId="3" fillId="19" borderId="0" xfId="0" applyFont="1" applyFill="1" applyAlignment="1">
      <alignment horizontal="center" vertical="center"/>
    </xf>
    <xf numFmtId="0" fontId="0" fillId="27" borderId="93" xfId="0" applyFill="1" applyBorder="1" applyAlignment="1">
      <alignment horizontal="center" vertical="center"/>
    </xf>
    <xf numFmtId="0" fontId="0" fillId="27" borderId="0" xfId="0" applyFill="1" applyAlignment="1">
      <alignment horizontal="center" vertical="center"/>
    </xf>
    <xf numFmtId="0" fontId="0" fillId="27" borderId="21" xfId="0" applyFill="1" applyBorder="1" applyAlignment="1">
      <alignment horizontal="center" vertical="center"/>
    </xf>
    <xf numFmtId="0" fontId="0" fillId="2" borderId="0" xfId="0" applyFill="1" applyAlignment="1">
      <alignment vertical="center" textRotation="90"/>
    </xf>
    <xf numFmtId="0" fontId="83" fillId="0" borderId="0" xfId="0" applyFont="1" applyAlignment="1">
      <alignment horizontal="center" vertical="center" textRotation="90"/>
    </xf>
    <xf numFmtId="0" fontId="84" fillId="0" borderId="0" xfId="0" applyFont="1" applyAlignment="1">
      <alignment horizontal="center" vertical="center" textRotation="90"/>
    </xf>
    <xf numFmtId="168" fontId="13" fillId="0" borderId="0" xfId="0" applyNumberFormat="1" applyFont="1"/>
    <xf numFmtId="0" fontId="0" fillId="6" borderId="0" xfId="0" applyFill="1"/>
    <xf numFmtId="0" fontId="13" fillId="28" borderId="0" xfId="0" applyFont="1" applyFill="1" applyAlignment="1">
      <alignment horizontal="center" vertical="center"/>
    </xf>
    <xf numFmtId="0" fontId="50" fillId="29" borderId="0" xfId="0" applyFont="1" applyFill="1" applyAlignment="1">
      <alignment horizontal="center" vertical="center"/>
    </xf>
    <xf numFmtId="0" fontId="50" fillId="30" borderId="0" xfId="0" applyFont="1" applyFill="1" applyAlignment="1">
      <alignment horizontal="center" vertical="center"/>
    </xf>
    <xf numFmtId="0" fontId="50" fillId="31" borderId="0" xfId="0" applyFont="1" applyFill="1" applyAlignment="1">
      <alignment horizontal="center" vertical="center"/>
    </xf>
    <xf numFmtId="0" fontId="13" fillId="26" borderId="0" xfId="0" applyFont="1" applyFill="1" applyAlignment="1">
      <alignment horizontal="center" vertical="center"/>
    </xf>
    <xf numFmtId="0" fontId="0" fillId="32" borderId="0" xfId="0" applyFill="1"/>
    <xf numFmtId="0" fontId="10" fillId="6" borderId="0" xfId="0" applyFont="1" applyFill="1"/>
    <xf numFmtId="0" fontId="83" fillId="0" borderId="0" xfId="0" applyFont="1" applyAlignment="1">
      <alignment horizontal="center" vertical="center" wrapText="1"/>
    </xf>
    <xf numFmtId="0" fontId="33" fillId="2" borderId="0" xfId="0" applyFont="1" applyFill="1" applyAlignment="1">
      <alignment horizontal="center" vertical="center" textRotation="90"/>
    </xf>
    <xf numFmtId="0" fontId="21" fillId="0" borderId="0" xfId="0" applyFont="1" applyAlignment="1">
      <alignment horizontal="center" vertical="center" textRotation="90"/>
    </xf>
    <xf numFmtId="0" fontId="85" fillId="0" borderId="0" xfId="0" applyFont="1" applyAlignment="1">
      <alignment horizontal="center" vertical="center" textRotation="90"/>
    </xf>
    <xf numFmtId="0" fontId="3" fillId="2" borderId="17" xfId="0" applyFont="1" applyFill="1" applyBorder="1" applyAlignment="1">
      <alignment horizontal="center" vertical="center" textRotation="90"/>
    </xf>
    <xf numFmtId="0" fontId="15" fillId="0" borderId="20" xfId="0" applyFont="1" applyBorder="1" applyAlignment="1">
      <alignment horizontal="center" vertical="center" textRotation="90" wrapText="1"/>
    </xf>
    <xf numFmtId="0" fontId="21" fillId="2" borderId="0" xfId="0" applyFont="1" applyFill="1" applyAlignment="1">
      <alignment horizontal="center" vertical="center" textRotation="90" wrapText="1"/>
    </xf>
    <xf numFmtId="0" fontId="0" fillId="2" borderId="0" xfId="0" applyFill="1" applyAlignment="1">
      <alignment horizontal="center" vertical="center" textRotation="90"/>
    </xf>
    <xf numFmtId="0" fontId="86" fillId="2" borderId="0" xfId="0" applyFont="1" applyFill="1" applyAlignment="1">
      <alignment horizontal="center" vertical="center" textRotation="90"/>
    </xf>
    <xf numFmtId="0" fontId="84" fillId="2" borderId="0" xfId="0" applyFont="1" applyFill="1" applyAlignment="1">
      <alignment horizontal="center" vertical="center" textRotation="90"/>
    </xf>
    <xf numFmtId="0" fontId="38" fillId="0" borderId="12" xfId="0" applyFont="1" applyBorder="1" applyAlignment="1">
      <alignment horizontal="center" vertical="center" textRotation="90"/>
    </xf>
    <xf numFmtId="0" fontId="0" fillId="2" borderId="17" xfId="0" applyFill="1" applyBorder="1" applyAlignment="1">
      <alignment horizontal="center" vertical="center" textRotation="90"/>
    </xf>
    <xf numFmtId="0" fontId="86" fillId="6" borderId="20" xfId="0" applyFont="1" applyFill="1" applyBorder="1" applyAlignment="1">
      <alignment horizontal="center" vertical="center" textRotation="90"/>
    </xf>
    <xf numFmtId="0" fontId="86" fillId="0" borderId="93" xfId="0" applyFont="1" applyBorder="1" applyAlignment="1">
      <alignment horizontal="center" vertical="center" textRotation="90"/>
    </xf>
    <xf numFmtId="0" fontId="86" fillId="6" borderId="0" xfId="0" applyFont="1" applyFill="1" applyAlignment="1">
      <alignment horizontal="center" vertical="center" textRotation="90"/>
    </xf>
    <xf numFmtId="0" fontId="0" fillId="2" borderId="15" xfId="0" applyFill="1" applyBorder="1" applyAlignment="1">
      <alignment horizontal="center" vertical="center" textRotation="90"/>
    </xf>
    <xf numFmtId="0" fontId="86" fillId="0" borderId="21" xfId="0" applyFont="1" applyBorder="1" applyAlignment="1">
      <alignment horizontal="center" vertical="center" textRotation="90"/>
    </xf>
    <xf numFmtId="0" fontId="86" fillId="6" borderId="93" xfId="0" applyFont="1" applyFill="1" applyBorder="1" applyAlignment="1">
      <alignment horizontal="center" vertical="center" textRotation="90"/>
    </xf>
    <xf numFmtId="0" fontId="86" fillId="6" borderId="21" xfId="0" applyFont="1" applyFill="1" applyBorder="1" applyAlignment="1">
      <alignment horizontal="center" vertical="center" textRotation="90"/>
    </xf>
    <xf numFmtId="0" fontId="12" fillId="6" borderId="0" xfId="0" applyFont="1" applyFill="1" applyAlignment="1">
      <alignment horizontal="center" vertical="center" wrapText="1"/>
    </xf>
    <xf numFmtId="0" fontId="12" fillId="0" borderId="21" xfId="0" applyFont="1" applyBorder="1" applyAlignment="1">
      <alignment horizontal="center" vertical="center" wrapText="1"/>
    </xf>
    <xf numFmtId="0" fontId="87" fillId="2" borderId="0" xfId="0" applyFont="1" applyFill="1" applyAlignment="1">
      <alignment horizontal="center" vertical="center" textRotation="90"/>
    </xf>
    <xf numFmtId="0" fontId="85" fillId="2" borderId="0" xfId="0" applyFont="1" applyFill="1" applyAlignment="1">
      <alignment horizontal="center" vertical="center" textRotation="90"/>
    </xf>
    <xf numFmtId="0" fontId="86" fillId="0" borderId="0" xfId="0" applyFont="1" applyAlignment="1">
      <alignment horizontal="center" vertical="center" textRotation="90"/>
    </xf>
    <xf numFmtId="0" fontId="6" fillId="6" borderId="0" xfId="0" applyFont="1" applyFill="1" applyAlignment="1">
      <alignment horizontal="center" vertical="center" wrapText="1"/>
    </xf>
    <xf numFmtId="0" fontId="0" fillId="2" borderId="91" xfId="0" applyFill="1" applyBorder="1" applyAlignment="1">
      <alignment horizontal="center" vertical="center" textRotation="90"/>
    </xf>
    <xf numFmtId="0" fontId="6" fillId="2" borderId="0" xfId="0" applyFont="1" applyFill="1" applyAlignment="1">
      <alignment horizontal="center" vertical="center" wrapText="1"/>
    </xf>
    <xf numFmtId="0" fontId="86" fillId="2" borderId="21" xfId="0" applyFont="1" applyFill="1" applyBorder="1" applyAlignment="1">
      <alignment horizontal="center" vertical="center" textRotation="90"/>
    </xf>
    <xf numFmtId="0" fontId="22" fillId="2" borderId="0" xfId="0" applyFont="1" applyFill="1" applyAlignment="1">
      <alignment horizontal="center" vertical="center" textRotation="90"/>
    </xf>
    <xf numFmtId="0" fontId="83" fillId="2" borderId="0" xfId="0" applyFont="1" applyFill="1" applyAlignment="1">
      <alignment horizontal="center" vertical="center" textRotation="90"/>
    </xf>
    <xf numFmtId="0" fontId="5" fillId="0" borderId="9" xfId="0" applyFont="1" applyBorder="1"/>
    <xf numFmtId="168" fontId="54" fillId="0" borderId="90" xfId="0" applyNumberFormat="1" applyFont="1" applyBorder="1" applyAlignment="1">
      <alignment vertical="center"/>
    </xf>
    <xf numFmtId="0" fontId="5" fillId="0" borderId="91" xfId="0" applyFont="1" applyBorder="1"/>
    <xf numFmtId="167" fontId="5" fillId="0" borderId="19" xfId="0" applyNumberFormat="1" applyFont="1" applyBorder="1" applyAlignment="1">
      <alignment vertical="center"/>
    </xf>
    <xf numFmtId="0" fontId="5" fillId="0" borderId="15" xfId="0" applyFont="1" applyBorder="1"/>
    <xf numFmtId="0" fontId="0" fillId="33" borderId="0" xfId="0" applyFill="1"/>
    <xf numFmtId="0" fontId="74" fillId="33" borderId="0" xfId="0" applyFont="1" applyFill="1" applyAlignment="1">
      <alignment horizontal="center" vertical="center"/>
    </xf>
    <xf numFmtId="0" fontId="0" fillId="33" borderId="0" xfId="0" applyFill="1" applyAlignment="1">
      <alignment horizontal="center" vertical="center"/>
    </xf>
    <xf numFmtId="0" fontId="5" fillId="33" borderId="0" xfId="0" applyFont="1" applyFill="1" applyAlignment="1">
      <alignment horizontal="center" vertical="center"/>
    </xf>
    <xf numFmtId="168" fontId="13" fillId="0" borderId="0" xfId="0" applyNumberFormat="1" applyFont="1" applyAlignment="1">
      <alignment horizontal="center" vertical="center"/>
    </xf>
    <xf numFmtId="0" fontId="75" fillId="7" borderId="20" xfId="0" applyFont="1" applyFill="1" applyBorder="1" applyAlignment="1">
      <alignment horizontal="center" vertical="center" wrapText="1"/>
    </xf>
    <xf numFmtId="0" fontId="13" fillId="21" borderId="20" xfId="0" applyFont="1" applyFill="1" applyBorder="1" applyAlignment="1">
      <alignment horizontal="center" vertical="center" wrapText="1"/>
    </xf>
    <xf numFmtId="0" fontId="0" fillId="22" borderId="20" xfId="0" applyFill="1" applyBorder="1" applyAlignment="1">
      <alignment horizontal="center" vertical="center" wrapText="1"/>
    </xf>
    <xf numFmtId="168" fontId="88" fillId="2" borderId="0" xfId="0" applyNumberFormat="1" applyFont="1" applyFill="1" applyAlignment="1">
      <alignment horizontal="right" vertical="center"/>
    </xf>
    <xf numFmtId="168" fontId="13" fillId="6" borderId="20" xfId="0" applyNumberFormat="1" applyFont="1" applyFill="1" applyBorder="1" applyAlignment="1">
      <alignment horizontal="center" vertical="center"/>
    </xf>
    <xf numFmtId="168" fontId="13" fillId="0" borderId="93" xfId="4" applyNumberFormat="1" applyFont="1" applyFill="1" applyBorder="1" applyAlignment="1" applyProtection="1">
      <alignment horizontal="center" vertical="center"/>
    </xf>
    <xf numFmtId="168" fontId="13" fillId="6" borderId="0" xfId="4" applyNumberFormat="1" applyFont="1" applyFill="1" applyBorder="1" applyAlignment="1" applyProtection="1">
      <alignment horizontal="center" vertical="center"/>
    </xf>
    <xf numFmtId="168" fontId="13" fillId="0" borderId="21" xfId="0" applyNumberFormat="1" applyFont="1" applyBorder="1" applyAlignment="1">
      <alignment horizontal="center" vertical="center"/>
    </xf>
    <xf numFmtId="168" fontId="13" fillId="6" borderId="93" xfId="4" applyNumberFormat="1" applyFont="1" applyFill="1" applyBorder="1" applyAlignment="1" applyProtection="1">
      <alignment horizontal="center" vertical="center"/>
    </xf>
    <xf numFmtId="168" fontId="13" fillId="6" borderId="21" xfId="4" applyNumberFormat="1" applyFont="1" applyFill="1" applyBorder="1" applyAlignment="1" applyProtection="1">
      <alignment horizontal="center" vertical="center"/>
    </xf>
    <xf numFmtId="168" fontId="13" fillId="6" borderId="93" xfId="0" applyNumberFormat="1" applyFont="1" applyFill="1" applyBorder="1" applyAlignment="1">
      <alignment horizontal="center" vertical="center"/>
    </xf>
    <xf numFmtId="168" fontId="13" fillId="2" borderId="21" xfId="0" applyNumberFormat="1" applyFont="1" applyFill="1" applyBorder="1" applyAlignment="1">
      <alignment horizontal="center" vertical="center"/>
    </xf>
    <xf numFmtId="168" fontId="13" fillId="6" borderId="21" xfId="0" applyNumberFormat="1" applyFont="1" applyFill="1" applyBorder="1" applyAlignment="1">
      <alignment horizontal="center" vertical="center"/>
    </xf>
    <xf numFmtId="0" fontId="0" fillId="6" borderId="93" xfId="0" applyFill="1" applyBorder="1" applyAlignment="1" applyProtection="1">
      <alignment horizontal="center" vertical="center"/>
      <protection locked="0"/>
    </xf>
    <xf numFmtId="166" fontId="0" fillId="0" borderId="0" xfId="0" applyNumberFormat="1" applyAlignment="1">
      <alignment horizontal="center" vertical="center"/>
    </xf>
    <xf numFmtId="0" fontId="22" fillId="0" borderId="0" xfId="0" applyFont="1" applyAlignment="1">
      <alignment horizontal="center"/>
    </xf>
    <xf numFmtId="0" fontId="0" fillId="8" borderId="20" xfId="0" applyFill="1" applyBorder="1" applyAlignment="1">
      <alignment horizontal="center" vertical="center" wrapText="1"/>
    </xf>
    <xf numFmtId="0" fontId="0" fillId="9" borderId="20" xfId="0" applyFill="1" applyBorder="1" applyAlignment="1">
      <alignment horizontal="center" vertical="center" wrapText="1"/>
    </xf>
    <xf numFmtId="0" fontId="13" fillId="34" borderId="20" xfId="0" applyFont="1" applyFill="1" applyBorder="1" applyAlignment="1">
      <alignment horizontal="center" vertical="center" wrapText="1"/>
    </xf>
    <xf numFmtId="0" fontId="13" fillId="35" borderId="20" xfId="0" applyFont="1" applyFill="1" applyBorder="1" applyAlignment="1">
      <alignment horizontal="center" vertical="center" wrapText="1"/>
    </xf>
    <xf numFmtId="0" fontId="13" fillId="23" borderId="20" xfId="0" applyFont="1" applyFill="1" applyBorder="1" applyAlignment="1">
      <alignment horizontal="center" vertical="center" wrapText="1"/>
    </xf>
    <xf numFmtId="0" fontId="13" fillId="36" borderId="20" xfId="0" applyFont="1" applyFill="1" applyBorder="1" applyAlignment="1">
      <alignment horizontal="center" vertical="center" wrapText="1"/>
    </xf>
    <xf numFmtId="0" fontId="10" fillId="15" borderId="20" xfId="0" applyFont="1" applyFill="1" applyBorder="1" applyAlignment="1">
      <alignment horizontal="center" vertical="center" wrapText="1"/>
    </xf>
    <xf numFmtId="0" fontId="0" fillId="24" borderId="20" xfId="0" applyFill="1" applyBorder="1" applyAlignment="1">
      <alignment horizontal="center" vertical="center" wrapText="1"/>
    </xf>
    <xf numFmtId="0" fontId="0" fillId="0" borderId="21" xfId="0" applyBorder="1" applyAlignment="1" applyProtection="1">
      <alignment horizontal="center" vertical="center"/>
      <protection locked="0"/>
    </xf>
    <xf numFmtId="0" fontId="22" fillId="0" borderId="0" xfId="0" applyFont="1" applyAlignment="1">
      <alignment horizontal="center" wrapText="1"/>
    </xf>
    <xf numFmtId="0" fontId="10" fillId="37" borderId="20" xfId="0" applyFont="1" applyFill="1" applyBorder="1" applyAlignment="1">
      <alignment horizontal="center" vertical="center" wrapText="1"/>
    </xf>
    <xf numFmtId="0" fontId="0" fillId="38" borderId="20" xfId="0" applyFill="1" applyBorder="1" applyAlignment="1">
      <alignment horizontal="center" vertical="center" wrapText="1"/>
    </xf>
    <xf numFmtId="0" fontId="0" fillId="39" borderId="20" xfId="0" applyFill="1" applyBorder="1" applyAlignment="1">
      <alignment horizontal="center" vertical="center" wrapText="1"/>
    </xf>
    <xf numFmtId="0" fontId="10" fillId="40" borderId="24" xfId="0" applyFont="1" applyFill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/>
    </xf>
    <xf numFmtId="0" fontId="22" fillId="0" borderId="20" xfId="0" applyFont="1" applyBorder="1" applyAlignment="1">
      <alignment horizontal="center" vertical="center"/>
    </xf>
    <xf numFmtId="0" fontId="23" fillId="0" borderId="90" xfId="0" applyFont="1" applyBorder="1" applyAlignment="1">
      <alignment horizontal="center" vertical="center"/>
    </xf>
    <xf numFmtId="0" fontId="23" fillId="2" borderId="0" xfId="0" applyFont="1" applyFill="1" applyAlignment="1">
      <alignment horizontal="center" vertical="center"/>
    </xf>
    <xf numFmtId="169" fontId="13" fillId="0" borderId="21" xfId="0" applyNumberFormat="1" applyFont="1" applyBorder="1" applyAlignment="1">
      <alignment horizontal="center" vertical="center"/>
    </xf>
    <xf numFmtId="0" fontId="0" fillId="6" borderId="15" xfId="0" applyFill="1" applyBorder="1" applyAlignment="1" applyProtection="1">
      <alignment horizontal="center" vertical="center" wrapText="1"/>
      <protection locked="0"/>
    </xf>
    <xf numFmtId="0" fontId="89" fillId="6" borderId="15" xfId="0" applyFont="1" applyFill="1" applyBorder="1" applyAlignment="1">
      <alignment horizontal="center" vertical="center" wrapText="1"/>
    </xf>
    <xf numFmtId="0" fontId="13" fillId="0" borderId="91" xfId="0" applyFont="1" applyBorder="1" applyAlignment="1" applyProtection="1">
      <alignment horizontal="center" vertical="center" wrapText="1"/>
      <protection locked="0"/>
    </xf>
    <xf numFmtId="0" fontId="89" fillId="0" borderId="91" xfId="0" applyFont="1" applyBorder="1" applyAlignment="1">
      <alignment horizontal="center" vertical="center" wrapText="1"/>
    </xf>
    <xf numFmtId="0" fontId="13" fillId="6" borderId="91" xfId="0" applyFont="1" applyFill="1" applyBorder="1" applyAlignment="1" applyProtection="1">
      <alignment horizontal="center" vertical="center" wrapText="1"/>
      <protection locked="0"/>
    </xf>
    <xf numFmtId="0" fontId="89" fillId="6" borderId="91" xfId="0" applyFont="1" applyFill="1" applyBorder="1" applyAlignment="1">
      <alignment horizontal="center" vertical="center" wrapText="1"/>
    </xf>
    <xf numFmtId="169" fontId="13" fillId="0" borderId="19" xfId="0" applyNumberFormat="1" applyFont="1" applyBorder="1" applyAlignment="1">
      <alignment horizontal="center" vertical="center"/>
    </xf>
    <xf numFmtId="0" fontId="13" fillId="6" borderId="9" xfId="0" applyFont="1" applyFill="1" applyBorder="1" applyAlignment="1" applyProtection="1">
      <alignment horizontal="center" vertical="center" wrapText="1"/>
      <protection locked="0"/>
    </xf>
    <xf numFmtId="0" fontId="89" fillId="6" borderId="9" xfId="0" applyFont="1" applyFill="1" applyBorder="1" applyAlignment="1">
      <alignment horizontal="center" vertical="center" wrapText="1"/>
    </xf>
    <xf numFmtId="169" fontId="13" fillId="6" borderId="90" xfId="0" applyNumberFormat="1" applyFont="1" applyFill="1" applyBorder="1" applyAlignment="1">
      <alignment horizontal="center" vertical="center"/>
    </xf>
    <xf numFmtId="169" fontId="0" fillId="0" borderId="91" xfId="0" applyNumberFormat="1" applyBorder="1" applyAlignment="1">
      <alignment horizontal="center" vertical="center"/>
    </xf>
    <xf numFmtId="0" fontId="89" fillId="6" borderId="91" xfId="0" applyFont="1" applyFill="1" applyBorder="1" applyAlignment="1" applyProtection="1">
      <alignment horizontal="center" vertical="center" wrapText="1"/>
      <protection locked="0"/>
    </xf>
    <xf numFmtId="0" fontId="89" fillId="0" borderId="5" xfId="0" applyFont="1" applyBorder="1" applyAlignment="1" applyProtection="1">
      <alignment horizontal="center" vertical="center" wrapText="1"/>
      <protection locked="0"/>
    </xf>
    <xf numFmtId="0" fontId="89" fillId="0" borderId="91" xfId="0" applyFont="1" applyBorder="1" applyAlignment="1" applyProtection="1">
      <alignment horizontal="center" vertical="center" wrapText="1"/>
      <protection locked="0"/>
    </xf>
    <xf numFmtId="0" fontId="90" fillId="2" borderId="20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/>
    </xf>
    <xf numFmtId="0" fontId="89" fillId="2" borderId="91" xfId="0" applyFont="1" applyFill="1" applyBorder="1" applyAlignment="1" applyProtection="1">
      <alignment horizontal="center" vertical="center" wrapText="1"/>
      <protection locked="0"/>
    </xf>
    <xf numFmtId="0" fontId="89" fillId="2" borderId="91" xfId="0" applyFont="1" applyFill="1" applyBorder="1" applyAlignment="1">
      <alignment horizontal="center" vertical="center" wrapText="1"/>
    </xf>
    <xf numFmtId="0" fontId="89" fillId="2" borderId="15" xfId="0" applyFont="1" applyFill="1" applyBorder="1" applyAlignment="1" applyProtection="1">
      <alignment horizontal="center" vertical="center" wrapText="1"/>
      <protection locked="0"/>
    </xf>
    <xf numFmtId="0" fontId="89" fillId="2" borderId="5" xfId="0" applyFont="1" applyFill="1" applyBorder="1" applyAlignment="1">
      <alignment horizontal="center" vertical="center" wrapText="1"/>
    </xf>
    <xf numFmtId="0" fontId="90" fillId="2" borderId="0" xfId="0" applyFont="1" applyFill="1" applyAlignment="1">
      <alignment horizontal="center" vertical="center" wrapText="1"/>
    </xf>
    <xf numFmtId="0" fontId="89" fillId="6" borderId="9" xfId="0" applyFont="1" applyFill="1" applyBorder="1" applyAlignment="1" applyProtection="1">
      <alignment horizontal="center" vertical="center" wrapText="1"/>
      <protection locked="0"/>
    </xf>
    <xf numFmtId="0" fontId="89" fillId="6" borderId="8" xfId="0" applyFont="1" applyFill="1" applyBorder="1" applyAlignment="1">
      <alignment horizontal="center" vertical="center" wrapText="1"/>
    </xf>
    <xf numFmtId="0" fontId="89" fillId="2" borderId="92" xfId="0" applyFont="1" applyFill="1" applyBorder="1" applyAlignment="1">
      <alignment horizontal="center" vertical="center" wrapText="1"/>
    </xf>
    <xf numFmtId="0" fontId="89" fillId="6" borderId="92" xfId="0" applyFont="1" applyFill="1" applyBorder="1" applyAlignment="1">
      <alignment horizontal="center" vertical="center" wrapText="1"/>
    </xf>
    <xf numFmtId="0" fontId="89" fillId="0" borderId="92" xfId="0" applyFont="1" applyBorder="1" applyAlignment="1">
      <alignment horizontal="center" vertical="center" wrapText="1"/>
    </xf>
    <xf numFmtId="0" fontId="89" fillId="6" borderId="15" xfId="0" applyFont="1" applyFill="1" applyBorder="1" applyAlignment="1" applyProtection="1">
      <alignment horizontal="center" vertical="center" wrapText="1"/>
      <protection locked="0"/>
    </xf>
    <xf numFmtId="0" fontId="89" fillId="6" borderId="5" xfId="0" applyFont="1" applyFill="1" applyBorder="1" applyAlignment="1">
      <alignment horizontal="center" vertical="center" wrapText="1"/>
    </xf>
    <xf numFmtId="0" fontId="89" fillId="0" borderId="15" xfId="0" applyFont="1" applyBorder="1" applyAlignment="1" applyProtection="1">
      <alignment horizontal="center" vertical="center" wrapText="1"/>
      <protection locked="0"/>
    </xf>
    <xf numFmtId="0" fontId="89" fillId="0" borderId="15" xfId="0" applyFont="1" applyBorder="1" applyAlignment="1">
      <alignment horizontal="center" vertical="center" wrapText="1"/>
    </xf>
    <xf numFmtId="0" fontId="89" fillId="2" borderId="0" xfId="0" applyFont="1" applyFill="1" applyAlignment="1" applyProtection="1">
      <alignment horizontal="center" vertical="center" wrapText="1"/>
      <protection locked="0"/>
    </xf>
    <xf numFmtId="0" fontId="89" fillId="2" borderId="0" xfId="0" applyFont="1" applyFill="1" applyAlignment="1">
      <alignment horizontal="center" vertical="center" wrapText="1"/>
    </xf>
    <xf numFmtId="169" fontId="13" fillId="2" borderId="0" xfId="0" applyNumberFormat="1" applyFont="1" applyFill="1" applyAlignment="1">
      <alignment horizontal="center" vertical="center"/>
    </xf>
    <xf numFmtId="0" fontId="0" fillId="0" borderId="91" xfId="0" applyBorder="1" applyAlignment="1">
      <alignment vertical="center"/>
    </xf>
    <xf numFmtId="0" fontId="83" fillId="28" borderId="0" xfId="0" applyFont="1" applyFill="1" applyAlignment="1">
      <alignment vertical="center" wrapText="1"/>
    </xf>
    <xf numFmtId="0" fontId="62" fillId="29" borderId="0" xfId="0" applyFont="1" applyFill="1" applyAlignment="1">
      <alignment vertical="center" wrapText="1"/>
    </xf>
    <xf numFmtId="0" fontId="62" fillId="30" borderId="0" xfId="0" applyFont="1" applyFill="1" applyAlignment="1">
      <alignment vertical="center" wrapText="1"/>
    </xf>
    <xf numFmtId="0" fontId="62" fillId="2" borderId="0" xfId="0" applyFont="1" applyFill="1" applyAlignment="1">
      <alignment vertical="center" wrapText="1"/>
    </xf>
    <xf numFmtId="0" fontId="0" fillId="2" borderId="18" xfId="0" applyFill="1" applyBorder="1" applyAlignment="1">
      <alignment horizontal="center" vertical="center"/>
    </xf>
    <xf numFmtId="0" fontId="0" fillId="2" borderId="0" xfId="0" applyFill="1" applyAlignment="1">
      <alignment wrapText="1"/>
    </xf>
    <xf numFmtId="0" fontId="3" fillId="6" borderId="8" xfId="0" applyFont="1" applyFill="1" applyBorder="1" applyAlignment="1">
      <alignment horizontal="center" vertical="center"/>
    </xf>
    <xf numFmtId="0" fontId="69" fillId="28" borderId="0" xfId="0" applyFont="1" applyFill="1" applyAlignment="1">
      <alignment horizontal="center" vertical="center"/>
    </xf>
    <xf numFmtId="0" fontId="61" fillId="29" borderId="0" xfId="0" applyFont="1" applyFill="1" applyAlignment="1">
      <alignment horizontal="center" vertical="center"/>
    </xf>
    <xf numFmtId="0" fontId="61" fillId="30" borderId="0" xfId="0" applyFont="1" applyFill="1" applyAlignment="1">
      <alignment horizontal="center" vertical="center"/>
    </xf>
    <xf numFmtId="0" fontId="12" fillId="6" borderId="17" xfId="0" applyFont="1" applyFill="1" applyBorder="1" applyAlignment="1">
      <alignment horizontal="center" vertical="center" wrapText="1"/>
    </xf>
    <xf numFmtId="0" fontId="12" fillId="6" borderId="90" xfId="0" applyFont="1" applyFill="1" applyBorder="1" applyAlignment="1">
      <alignment horizontal="center" vertical="center" wrapText="1"/>
    </xf>
    <xf numFmtId="0" fontId="91" fillId="2" borderId="0" xfId="0" applyFont="1" applyFill="1" applyAlignment="1">
      <alignment horizontal="center" vertical="center" wrapText="1"/>
    </xf>
    <xf numFmtId="0" fontId="15" fillId="28" borderId="0" xfId="0" applyFont="1" applyFill="1" applyAlignment="1">
      <alignment horizontal="center" vertical="center"/>
    </xf>
    <xf numFmtId="0" fontId="83" fillId="2" borderId="0" xfId="0" applyFont="1" applyFill="1" applyAlignment="1">
      <alignment vertical="center" wrapText="1"/>
    </xf>
    <xf numFmtId="0" fontId="62" fillId="31" borderId="0" xfId="0" applyFont="1" applyFill="1" applyAlignment="1">
      <alignment vertical="center" wrapText="1"/>
    </xf>
    <xf numFmtId="0" fontId="61" fillId="31" borderId="0" xfId="0" applyFont="1" applyFill="1" applyAlignment="1">
      <alignment horizontal="center" vertical="center"/>
    </xf>
    <xf numFmtId="0" fontId="83" fillId="2" borderId="0" xfId="0" applyFont="1" applyFill="1" applyAlignment="1">
      <alignment horizontal="center" vertical="center" wrapText="1"/>
    </xf>
    <xf numFmtId="0" fontId="92" fillId="31" borderId="0" xfId="0" applyFont="1" applyFill="1" applyAlignment="1">
      <alignment horizontal="center" vertical="center" wrapText="1"/>
    </xf>
    <xf numFmtId="0" fontId="27" fillId="26" borderId="0" xfId="0" applyFont="1" applyFill="1" applyAlignment="1">
      <alignment horizontal="center" vertical="center" wrapText="1"/>
    </xf>
    <xf numFmtId="0" fontId="27" fillId="2" borderId="0" xfId="0" applyFont="1" applyFill="1" applyAlignment="1">
      <alignment horizontal="center" vertical="center" wrapText="1"/>
    </xf>
    <xf numFmtId="0" fontId="91" fillId="31" borderId="0" xfId="0" applyFont="1" applyFill="1" applyAlignment="1">
      <alignment horizontal="center" vertical="center" wrapText="1"/>
    </xf>
    <xf numFmtId="0" fontId="0" fillId="25" borderId="0" xfId="0" applyFill="1"/>
    <xf numFmtId="0" fontId="5" fillId="32" borderId="0" xfId="0" applyFont="1" applyFill="1"/>
    <xf numFmtId="0" fontId="0" fillId="32" borderId="20" xfId="0" applyFill="1" applyBorder="1" applyAlignment="1">
      <alignment horizontal="center" vertical="center" wrapText="1"/>
    </xf>
    <xf numFmtId="0" fontId="0" fillId="32" borderId="0" xfId="0" applyFill="1" applyAlignment="1">
      <alignment horizontal="center" vertical="center"/>
    </xf>
    <xf numFmtId="0" fontId="0" fillId="32" borderId="20" xfId="0" applyFill="1" applyBorder="1" applyAlignment="1">
      <alignment horizontal="center" vertical="center"/>
    </xf>
    <xf numFmtId="0" fontId="0" fillId="32" borderId="93" xfId="0" applyFill="1" applyBorder="1" applyAlignment="1">
      <alignment horizontal="center" vertical="center"/>
    </xf>
    <xf numFmtId="0" fontId="0" fillId="32" borderId="21" xfId="0" applyFill="1" applyBorder="1" applyAlignment="1">
      <alignment horizontal="center" vertical="center"/>
    </xf>
    <xf numFmtId="0" fontId="3" fillId="32" borderId="0" xfId="0" applyFont="1" applyFill="1" applyAlignment="1">
      <alignment horizontal="center" vertical="center"/>
    </xf>
    <xf numFmtId="0" fontId="0" fillId="26" borderId="0" xfId="0" applyFill="1"/>
    <xf numFmtId="0" fontId="5" fillId="2" borderId="0" xfId="0" applyFont="1" applyFill="1"/>
    <xf numFmtId="0" fontId="63" fillId="2" borderId="0" xfId="0" applyFont="1" applyFill="1" applyAlignment="1">
      <alignment horizontal="center" vertical="center"/>
    </xf>
    <xf numFmtId="0" fontId="93" fillId="6" borderId="0" xfId="0" applyFont="1" applyFill="1" applyAlignment="1">
      <alignment horizontal="center" vertical="center"/>
    </xf>
    <xf numFmtId="0" fontId="10" fillId="6" borderId="0" xfId="0" applyFont="1" applyFill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5" fillId="0" borderId="19" xfId="0" applyFont="1" applyBorder="1" applyAlignment="1">
      <alignment vertical="center" textRotation="90"/>
    </xf>
    <xf numFmtId="0" fontId="22" fillId="2" borderId="93" xfId="0" applyFont="1" applyFill="1" applyBorder="1" applyAlignment="1">
      <alignment horizontal="center" vertical="center" textRotation="90"/>
    </xf>
    <xf numFmtId="0" fontId="5" fillId="0" borderId="0" xfId="0" applyFont="1" applyAlignment="1">
      <alignment vertical="center" textRotation="90"/>
    </xf>
    <xf numFmtId="0" fontId="0" fillId="2" borderId="21" xfId="0" applyFill="1" applyBorder="1" applyAlignment="1">
      <alignment horizontal="center" vertical="center" textRotation="90"/>
    </xf>
    <xf numFmtId="0" fontId="0" fillId="2" borderId="93" xfId="0" applyFill="1" applyBorder="1" applyAlignment="1">
      <alignment horizontal="center" vertical="center" textRotation="90"/>
    </xf>
    <xf numFmtId="0" fontId="86" fillId="2" borderId="93" xfId="0" applyFont="1" applyFill="1" applyBorder="1" applyAlignment="1">
      <alignment horizontal="center" vertical="center" textRotation="90"/>
    </xf>
    <xf numFmtId="0" fontId="84" fillId="2" borderId="93" xfId="0" applyFont="1" applyFill="1" applyBorder="1" applyAlignment="1">
      <alignment horizontal="center" vertical="center" textRotation="90"/>
    </xf>
    <xf numFmtId="168" fontId="13" fillId="0" borderId="90" xfId="0" applyNumberFormat="1" applyFont="1" applyBorder="1" applyAlignment="1">
      <alignment horizontal="center" vertical="center"/>
    </xf>
    <xf numFmtId="168" fontId="13" fillId="6" borderId="19" xfId="0" applyNumberFormat="1" applyFont="1" applyFill="1" applyBorder="1" applyAlignment="1">
      <alignment horizontal="center" vertical="center"/>
    </xf>
    <xf numFmtId="0" fontId="0" fillId="6" borderId="19" xfId="0" applyFill="1" applyBorder="1" applyAlignment="1" applyProtection="1">
      <alignment horizontal="center" vertical="center"/>
      <protection locked="0"/>
    </xf>
    <xf numFmtId="168" fontId="13" fillId="0" borderId="93" xfId="0" applyNumberFormat="1" applyFont="1" applyBorder="1" applyAlignment="1">
      <alignment horizontal="center" vertical="center"/>
    </xf>
    <xf numFmtId="0" fontId="56" fillId="2" borderId="12" xfId="0" applyFont="1" applyFill="1" applyBorder="1" applyAlignment="1">
      <alignment horizontal="center" vertical="center"/>
    </xf>
    <xf numFmtId="169" fontId="13" fillId="0" borderId="18" xfId="0" applyNumberFormat="1" applyFont="1" applyBorder="1" applyAlignment="1">
      <alignment horizontal="center" vertical="center"/>
    </xf>
    <xf numFmtId="0" fontId="89" fillId="2" borderId="15" xfId="0" applyFont="1" applyFill="1" applyBorder="1" applyAlignment="1">
      <alignment horizontal="center" vertical="center" wrapText="1"/>
    </xf>
    <xf numFmtId="169" fontId="13" fillId="0" borderId="0" xfId="0" applyNumberFormat="1" applyFont="1" applyAlignment="1">
      <alignment horizontal="center" vertical="center"/>
    </xf>
    <xf numFmtId="0" fontId="89" fillId="0" borderId="9" xfId="0" applyFont="1" applyBorder="1" applyAlignment="1">
      <alignment horizontal="center" vertical="center" wrapText="1"/>
    </xf>
    <xf numFmtId="169" fontId="0" fillId="0" borderId="9" xfId="0" applyNumberFormat="1" applyBorder="1" applyAlignment="1">
      <alignment horizontal="center" vertical="center"/>
    </xf>
    <xf numFmtId="0" fontId="89" fillId="6" borderId="19" xfId="0" applyFont="1" applyFill="1" applyBorder="1" applyAlignment="1">
      <alignment horizontal="center" vertical="center" wrapText="1"/>
    </xf>
    <xf numFmtId="0" fontId="0" fillId="0" borderId="92" xfId="0" applyBorder="1" applyAlignment="1">
      <alignment horizontal="center" vertical="center"/>
    </xf>
    <xf numFmtId="0" fontId="89" fillId="0" borderId="9" xfId="0" applyFont="1" applyBorder="1" applyAlignment="1" applyProtection="1">
      <alignment horizontal="center" vertical="center" wrapText="1"/>
      <protection locked="0"/>
    </xf>
    <xf numFmtId="0" fontId="89" fillId="0" borderId="5" xfId="0" applyFont="1" applyBorder="1" applyAlignment="1">
      <alignment horizontal="center" vertical="center" wrapText="1"/>
    </xf>
    <xf numFmtId="0" fontId="3" fillId="2" borderId="93" xfId="0" applyFont="1" applyFill="1" applyBorder="1" applyAlignment="1">
      <alignment horizontal="center" vertical="center"/>
    </xf>
    <xf numFmtId="0" fontId="3" fillId="6" borderId="17" xfId="0" applyFont="1" applyFill="1" applyBorder="1" applyAlignment="1">
      <alignment horizontal="center" vertical="center"/>
    </xf>
    <xf numFmtId="0" fontId="0" fillId="6" borderId="24" xfId="0" applyFill="1" applyBorder="1" applyAlignment="1">
      <alignment horizontal="center" vertical="center"/>
    </xf>
    <xf numFmtId="0" fontId="22" fillId="2" borderId="21" xfId="0" applyFont="1" applyFill="1" applyBorder="1" applyAlignment="1">
      <alignment horizontal="center" vertical="center" textRotation="90"/>
    </xf>
    <xf numFmtId="0" fontId="94" fillId="0" borderId="0" xfId="0" applyFont="1" applyAlignment="1">
      <alignment horizontal="center" vertical="center" wrapText="1"/>
    </xf>
    <xf numFmtId="0" fontId="94" fillId="6" borderId="0" xfId="0" applyFont="1" applyFill="1" applyAlignment="1">
      <alignment horizontal="center" vertical="center" wrapText="1"/>
    </xf>
    <xf numFmtId="0" fontId="0" fillId="2" borderId="9" xfId="0" applyFill="1" applyBorder="1" applyAlignment="1">
      <alignment horizontal="center" vertical="center" textRotation="90"/>
    </xf>
    <xf numFmtId="168" fontId="13" fillId="2" borderId="18" xfId="0" applyNumberFormat="1" applyFont="1" applyFill="1" applyBorder="1" applyAlignment="1">
      <alignment horizontal="center" vertical="center"/>
    </xf>
    <xf numFmtId="168" fontId="13" fillId="2" borderId="90" xfId="0" applyNumberFormat="1" applyFont="1" applyFill="1" applyBorder="1" applyAlignment="1">
      <alignment horizontal="center" vertical="center"/>
    </xf>
    <xf numFmtId="168" fontId="13" fillId="0" borderId="19" xfId="0" applyNumberFormat="1" applyFont="1" applyBorder="1" applyAlignment="1">
      <alignment horizontal="center" vertical="center"/>
    </xf>
    <xf numFmtId="168" fontId="13" fillId="2" borderId="19" xfId="0" applyNumberFormat="1" applyFont="1" applyFill="1" applyBorder="1" applyAlignment="1">
      <alignment horizontal="center" vertical="center"/>
    </xf>
    <xf numFmtId="168" fontId="13" fillId="2" borderId="19" xfId="4" applyNumberFormat="1" applyFont="1" applyFill="1" applyBorder="1" applyAlignment="1" applyProtection="1">
      <alignment horizontal="center" vertical="center"/>
    </xf>
    <xf numFmtId="168" fontId="13" fillId="2" borderId="18" xfId="4" applyNumberFormat="1" applyFont="1" applyFill="1" applyBorder="1" applyAlignment="1" applyProtection="1">
      <alignment horizontal="center" vertical="center"/>
    </xf>
    <xf numFmtId="168" fontId="13" fillId="0" borderId="0" xfId="0" applyNumberFormat="1" applyFont="1" applyAlignment="1">
      <alignment horizontal="center" vertical="center" wrapText="1"/>
    </xf>
    <xf numFmtId="0" fontId="3" fillId="2" borderId="92" xfId="0" applyFont="1" applyFill="1" applyBorder="1" applyAlignment="1">
      <alignment horizontal="center" vertical="center"/>
    </xf>
    <xf numFmtId="169" fontId="0" fillId="0" borderId="15" xfId="0" applyNumberFormat="1" applyBorder="1" applyAlignment="1">
      <alignment horizontal="center" vertical="center"/>
    </xf>
    <xf numFmtId="0" fontId="89" fillId="2" borderId="9" xfId="0" applyFont="1" applyFill="1" applyBorder="1" applyAlignment="1" applyProtection="1">
      <alignment horizontal="center" vertical="center" wrapText="1"/>
      <protection locked="0"/>
    </xf>
    <xf numFmtId="0" fontId="89" fillId="2" borderId="9" xfId="0" applyFont="1" applyFill="1" applyBorder="1" applyAlignment="1">
      <alignment horizontal="center" vertical="center" wrapText="1"/>
    </xf>
    <xf numFmtId="0" fontId="95" fillId="6" borderId="0" xfId="0" applyFont="1" applyFill="1" applyAlignment="1">
      <alignment horizontal="center" vertical="center"/>
    </xf>
    <xf numFmtId="0" fontId="13" fillId="6" borderId="0" xfId="0" applyFont="1" applyFill="1" applyAlignment="1">
      <alignment horizontal="center" vertical="center" wrapText="1"/>
    </xf>
    <xf numFmtId="0" fontId="13" fillId="2" borderId="91" xfId="0" applyFont="1" applyFill="1" applyBorder="1" applyAlignment="1">
      <alignment horizontal="center" vertical="center" textRotation="90"/>
    </xf>
    <xf numFmtId="0" fontId="13" fillId="6" borderId="0" xfId="0" applyFont="1" applyFill="1" applyAlignment="1">
      <alignment horizontal="center" vertical="center"/>
    </xf>
    <xf numFmtId="0" fontId="0" fillId="0" borderId="0" xfId="0" applyAlignment="1">
      <alignment vertical="center" textRotation="90"/>
    </xf>
    <xf numFmtId="168" fontId="13" fillId="0" borderId="0" xfId="4" applyNumberFormat="1" applyFont="1" applyFill="1" applyBorder="1" applyAlignment="1" applyProtection="1">
      <alignment horizontal="center" vertical="center"/>
    </xf>
    <xf numFmtId="0" fontId="13" fillId="6" borderId="92" xfId="0" applyFont="1" applyFill="1" applyBorder="1" applyAlignment="1" applyProtection="1">
      <alignment horizontal="center" vertical="center"/>
      <protection locked="0"/>
    </xf>
    <xf numFmtId="168" fontId="13" fillId="6" borderId="18" xfId="0" applyNumberFormat="1" applyFont="1" applyFill="1" applyBorder="1" applyAlignment="1">
      <alignment horizontal="center" vertical="center"/>
    </xf>
    <xf numFmtId="168" fontId="13" fillId="2" borderId="0" xfId="4" applyNumberFormat="1" applyFont="1" applyFill="1" applyBorder="1" applyAlignment="1" applyProtection="1">
      <alignment horizontal="center" vertical="center"/>
    </xf>
    <xf numFmtId="0" fontId="96" fillId="0" borderId="5" xfId="0" applyFont="1" applyBorder="1" applyAlignment="1">
      <alignment horizontal="center" vertical="center" wrapText="1"/>
    </xf>
    <xf numFmtId="0" fontId="13" fillId="6" borderId="91" xfId="0" applyFont="1" applyFill="1" applyBorder="1" applyAlignment="1" applyProtection="1">
      <alignment horizontal="center" vertical="center"/>
      <protection locked="0"/>
    </xf>
    <xf numFmtId="0" fontId="12" fillId="0" borderId="5" xfId="0" applyFont="1" applyBorder="1" applyAlignment="1" applyProtection="1">
      <alignment horizontal="center" vertical="center" wrapText="1"/>
      <protection locked="0"/>
    </xf>
    <xf numFmtId="0" fontId="96" fillId="0" borderId="21" xfId="0" applyFont="1" applyBorder="1" applyAlignment="1">
      <alignment horizontal="center" vertical="center" wrapText="1"/>
    </xf>
    <xf numFmtId="0" fontId="12" fillId="0" borderId="15" xfId="0" applyFont="1" applyBorder="1" applyAlignment="1" applyProtection="1">
      <alignment horizontal="center" vertical="center" wrapText="1"/>
      <protection locked="0"/>
    </xf>
    <xf numFmtId="0" fontId="96" fillId="0" borderId="15" xfId="0" applyFont="1" applyBorder="1" applyAlignment="1">
      <alignment horizontal="center" vertical="center" wrapText="1"/>
    </xf>
    <xf numFmtId="169" fontId="13" fillId="6" borderId="0" xfId="0" applyNumberFormat="1" applyFont="1" applyFill="1" applyAlignment="1">
      <alignment horizontal="center" vertical="center"/>
    </xf>
    <xf numFmtId="0" fontId="89" fillId="0" borderId="0" xfId="0" applyFont="1" applyAlignment="1">
      <alignment horizontal="center" vertical="center" wrapText="1"/>
    </xf>
    <xf numFmtId="0" fontId="90" fillId="2" borderId="21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/>
    </xf>
    <xf numFmtId="0" fontId="13" fillId="6" borderId="91" xfId="0" applyFont="1" applyFill="1" applyBorder="1" applyAlignment="1">
      <alignment horizontal="center" vertical="center"/>
    </xf>
    <xf numFmtId="0" fontId="13" fillId="32" borderId="0" xfId="0" applyFont="1" applyFill="1" applyAlignment="1">
      <alignment horizontal="center" vertical="center"/>
    </xf>
    <xf numFmtId="0" fontId="83" fillId="0" borderId="95" xfId="0" applyFont="1" applyBorder="1" applyAlignment="1">
      <alignment horizontal="center" vertical="center" wrapText="1"/>
    </xf>
    <xf numFmtId="0" fontId="21" fillId="2" borderId="0" xfId="0" applyFont="1" applyFill="1" applyAlignment="1">
      <alignment horizontal="center" vertical="center" textRotation="90"/>
    </xf>
    <xf numFmtId="0" fontId="83" fillId="2" borderId="93" xfId="0" applyFont="1" applyFill="1" applyBorder="1" applyAlignment="1">
      <alignment horizontal="center" vertical="center" textRotation="90"/>
    </xf>
    <xf numFmtId="0" fontId="22" fillId="28" borderId="91" xfId="0" applyFont="1" applyFill="1" applyBorder="1" applyAlignment="1">
      <alignment horizontal="center" vertical="center" textRotation="90"/>
    </xf>
    <xf numFmtId="0" fontId="54" fillId="28" borderId="0" xfId="0" applyFont="1" applyFill="1" applyAlignment="1">
      <alignment horizontal="center" vertical="center"/>
    </xf>
    <xf numFmtId="0" fontId="83" fillId="28" borderId="0" xfId="0" applyFont="1" applyFill="1" applyAlignment="1">
      <alignment horizontal="center" vertical="center" textRotation="90"/>
    </xf>
    <xf numFmtId="0" fontId="0" fillId="28" borderId="0" xfId="0" applyFill="1" applyAlignment="1">
      <alignment horizontal="center" vertical="center" wrapText="1"/>
    </xf>
    <xf numFmtId="0" fontId="0" fillId="28" borderId="0" xfId="0" applyFill="1" applyAlignment="1">
      <alignment horizontal="center" vertical="center"/>
    </xf>
    <xf numFmtId="0" fontId="22" fillId="41" borderId="17" xfId="0" applyFont="1" applyFill="1" applyBorder="1" applyAlignment="1">
      <alignment horizontal="center" vertical="center" textRotation="90"/>
    </xf>
    <xf numFmtId="0" fontId="6" fillId="0" borderId="20" xfId="0" applyFont="1" applyBorder="1" applyAlignment="1">
      <alignment horizontal="center" vertical="center" wrapText="1"/>
    </xf>
    <xf numFmtId="0" fontId="54" fillId="41" borderId="20" xfId="0" applyFont="1" applyFill="1" applyBorder="1" applyAlignment="1">
      <alignment horizontal="center" vertical="center"/>
    </xf>
    <xf numFmtId="0" fontId="83" fillId="41" borderId="20" xfId="0" applyFont="1" applyFill="1" applyBorder="1" applyAlignment="1">
      <alignment horizontal="center" vertical="center" textRotation="90"/>
    </xf>
    <xf numFmtId="0" fontId="0" fillId="41" borderId="20" xfId="0" applyFill="1" applyBorder="1" applyAlignment="1">
      <alignment horizontal="center" vertical="center" wrapText="1"/>
    </xf>
    <xf numFmtId="0" fontId="0" fillId="41" borderId="20" xfId="0" applyFill="1" applyBorder="1" applyAlignment="1">
      <alignment horizontal="center" vertical="center"/>
    </xf>
    <xf numFmtId="0" fontId="22" fillId="2" borderId="17" xfId="0" applyFont="1" applyFill="1" applyBorder="1" applyAlignment="1">
      <alignment horizontal="center" vertical="center" textRotation="90"/>
    </xf>
    <xf numFmtId="0" fontId="54" fillId="2" borderId="20" xfId="0" applyFont="1" applyFill="1" applyBorder="1" applyAlignment="1">
      <alignment horizontal="center" vertical="center"/>
    </xf>
    <xf numFmtId="0" fontId="83" fillId="2" borderId="20" xfId="0" applyFont="1" applyFill="1" applyBorder="1" applyAlignment="1">
      <alignment horizontal="center" vertical="center" textRotation="90"/>
    </xf>
    <xf numFmtId="0" fontId="0" fillId="2" borderId="20" xfId="0" applyFill="1" applyBorder="1" applyAlignment="1">
      <alignment horizontal="center" vertical="center" wrapText="1"/>
    </xf>
    <xf numFmtId="0" fontId="22" fillId="28" borderId="9" xfId="0" applyFont="1" applyFill="1" applyBorder="1" applyAlignment="1">
      <alignment horizontal="center" vertical="center" textRotation="90"/>
    </xf>
    <xf numFmtId="0" fontId="54" fillId="28" borderId="93" xfId="0" applyFont="1" applyFill="1" applyBorder="1" applyAlignment="1">
      <alignment horizontal="center" vertical="center"/>
    </xf>
    <xf numFmtId="0" fontId="83" fillId="28" borderId="93" xfId="0" applyFont="1" applyFill="1" applyBorder="1" applyAlignment="1">
      <alignment horizontal="center" vertical="center" textRotation="90"/>
    </xf>
    <xf numFmtId="0" fontId="0" fillId="28" borderId="93" xfId="0" applyFill="1" applyBorder="1" applyAlignment="1">
      <alignment horizontal="center" vertical="center" wrapText="1"/>
    </xf>
    <xf numFmtId="0" fontId="0" fillId="28" borderId="93" xfId="0" applyFill="1" applyBorder="1" applyAlignment="1">
      <alignment horizontal="center" vertical="center"/>
    </xf>
    <xf numFmtId="0" fontId="83" fillId="2" borderId="21" xfId="0" applyFont="1" applyFill="1" applyBorder="1" applyAlignment="1">
      <alignment horizontal="center" vertical="center" textRotation="90"/>
    </xf>
    <xf numFmtId="0" fontId="54" fillId="0" borderId="9" xfId="0" applyFont="1" applyBorder="1" applyAlignment="1">
      <alignment horizontal="right" vertical="center"/>
    </xf>
    <xf numFmtId="0" fontId="0" fillId="0" borderId="91" xfId="0" applyBorder="1" applyAlignment="1">
      <alignment horizontal="right" vertical="center"/>
    </xf>
    <xf numFmtId="0" fontId="0" fillId="0" borderId="15" xfId="0" applyBorder="1" applyAlignment="1">
      <alignment horizontal="right" vertical="center"/>
    </xf>
    <xf numFmtId="0" fontId="0" fillId="0" borderId="21" xfId="0" applyBorder="1" applyAlignment="1">
      <alignment horizontal="right" vertical="center"/>
    </xf>
    <xf numFmtId="0" fontId="13" fillId="0" borderId="0" xfId="0" applyFont="1" applyAlignment="1">
      <alignment horizontal="left" vertical="center"/>
    </xf>
    <xf numFmtId="168" fontId="97" fillId="0" borderId="0" xfId="0" applyNumberFormat="1" applyFont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168" fontId="69" fillId="2" borderId="0" xfId="0" applyNumberFormat="1" applyFont="1" applyFill="1" applyAlignment="1">
      <alignment horizontal="right" vertical="center"/>
    </xf>
    <xf numFmtId="0" fontId="13" fillId="2" borderId="93" xfId="0" applyFont="1" applyFill="1" applyBorder="1" applyAlignment="1" applyProtection="1">
      <alignment horizontal="center" vertical="center"/>
      <protection locked="0"/>
    </xf>
    <xf numFmtId="169" fontId="13" fillId="2" borderId="9" xfId="0" applyNumberFormat="1" applyFont="1" applyFill="1" applyBorder="1" applyAlignment="1">
      <alignment horizontal="center" vertical="center"/>
    </xf>
    <xf numFmtId="168" fontId="13" fillId="28" borderId="0" xfId="0" applyNumberFormat="1" applyFont="1" applyFill="1" applyAlignment="1">
      <alignment horizontal="center" vertical="center"/>
    </xf>
    <xf numFmtId="0" fontId="13" fillId="28" borderId="92" xfId="0" applyFont="1" applyFill="1" applyBorder="1" applyAlignment="1" applyProtection="1">
      <alignment horizontal="center" vertical="center"/>
      <protection locked="0"/>
    </xf>
    <xf numFmtId="169" fontId="13" fillId="28" borderId="91" xfId="0" applyNumberFormat="1" applyFont="1" applyFill="1" applyBorder="1" applyAlignment="1">
      <alignment horizontal="center" vertical="center"/>
    </xf>
    <xf numFmtId="0" fontId="13" fillId="2" borderId="92" xfId="0" applyFont="1" applyFill="1" applyBorder="1" applyAlignment="1" applyProtection="1">
      <alignment horizontal="center" vertical="center"/>
      <protection locked="0"/>
    </xf>
    <xf numFmtId="169" fontId="13" fillId="2" borderId="91" xfId="0" applyNumberFormat="1" applyFont="1" applyFill="1" applyBorder="1" applyAlignment="1">
      <alignment horizontal="center" vertical="center"/>
    </xf>
    <xf numFmtId="0" fontId="13" fillId="2" borderId="91" xfId="0" applyFont="1" applyFill="1" applyBorder="1" applyAlignment="1" applyProtection="1">
      <alignment horizontal="center" vertical="center"/>
      <protection locked="0"/>
    </xf>
    <xf numFmtId="168" fontId="13" fillId="28" borderId="19" xfId="0" applyNumberFormat="1" applyFont="1" applyFill="1" applyBorder="1" applyAlignment="1">
      <alignment horizontal="center" vertical="center"/>
    </xf>
    <xf numFmtId="0" fontId="13" fillId="28" borderId="0" xfId="0" applyFont="1" applyFill="1" applyAlignment="1" applyProtection="1">
      <alignment horizontal="center" vertical="center"/>
      <protection locked="0"/>
    </xf>
    <xf numFmtId="0" fontId="13" fillId="2" borderId="0" xfId="0" applyFont="1" applyFill="1" applyAlignment="1" applyProtection="1">
      <alignment horizontal="center" vertical="center"/>
      <protection locked="0"/>
    </xf>
    <xf numFmtId="168" fontId="13" fillId="41" borderId="24" xfId="0" applyNumberFormat="1" applyFont="1" applyFill="1" applyBorder="1" applyAlignment="1">
      <alignment horizontal="center" vertical="center"/>
    </xf>
    <xf numFmtId="0" fontId="13" fillId="41" borderId="24" xfId="0" applyFont="1" applyFill="1" applyBorder="1" applyAlignment="1" applyProtection="1">
      <alignment horizontal="center" vertical="center"/>
      <protection locked="0"/>
    </xf>
    <xf numFmtId="169" fontId="13" fillId="41" borderId="20" xfId="0" applyNumberFormat="1" applyFont="1" applyFill="1" applyBorder="1" applyAlignment="1">
      <alignment horizontal="center" vertical="center"/>
    </xf>
    <xf numFmtId="0" fontId="13" fillId="2" borderId="21" xfId="0" applyFont="1" applyFill="1" applyBorder="1" applyAlignment="1">
      <alignment horizontal="center" vertical="center"/>
    </xf>
    <xf numFmtId="168" fontId="13" fillId="2" borderId="20" xfId="0" applyNumberFormat="1" applyFont="1" applyFill="1" applyBorder="1" applyAlignment="1">
      <alignment horizontal="center" vertical="center"/>
    </xf>
    <xf numFmtId="0" fontId="13" fillId="2" borderId="17" xfId="0" applyFont="1" applyFill="1" applyBorder="1" applyAlignment="1" applyProtection="1">
      <alignment horizontal="center" vertical="center"/>
      <protection locked="0"/>
    </xf>
    <xf numFmtId="169" fontId="13" fillId="2" borderId="17" xfId="0" applyNumberFormat="1" applyFont="1" applyFill="1" applyBorder="1" applyAlignment="1">
      <alignment horizontal="center" vertical="center"/>
    </xf>
    <xf numFmtId="168" fontId="13" fillId="28" borderId="93" xfId="0" applyNumberFormat="1" applyFont="1" applyFill="1" applyBorder="1" applyAlignment="1">
      <alignment horizontal="center" vertical="center"/>
    </xf>
    <xf numFmtId="0" fontId="96" fillId="28" borderId="8" xfId="0" applyFont="1" applyFill="1" applyBorder="1" applyAlignment="1">
      <alignment horizontal="center" vertical="center" wrapText="1"/>
    </xf>
    <xf numFmtId="0" fontId="12" fillId="28" borderId="8" xfId="0" applyFont="1" applyFill="1" applyBorder="1" applyAlignment="1" applyProtection="1">
      <alignment horizontal="center" vertical="center"/>
      <protection locked="0"/>
    </xf>
    <xf numFmtId="0" fontId="12" fillId="2" borderId="5" xfId="0" applyFont="1" applyFill="1" applyBorder="1" applyAlignment="1" applyProtection="1">
      <alignment horizontal="center" vertical="center"/>
      <protection locked="0"/>
    </xf>
    <xf numFmtId="169" fontId="13" fillId="2" borderId="15" xfId="0" applyNumberFormat="1" applyFont="1" applyFill="1" applyBorder="1" applyAlignment="1">
      <alignment horizontal="center" vertical="center"/>
    </xf>
    <xf numFmtId="0" fontId="13" fillId="28" borderId="91" xfId="0" applyFont="1" applyFill="1" applyBorder="1" applyAlignment="1">
      <alignment horizontal="center" vertical="center"/>
    </xf>
    <xf numFmtId="0" fontId="0" fillId="0" borderId="90" xfId="0" applyBorder="1" applyAlignment="1">
      <alignment horizontal="center" vertical="center"/>
    </xf>
    <xf numFmtId="0" fontId="83" fillId="28" borderId="91" xfId="0" applyFont="1" applyFill="1" applyBorder="1" applyAlignment="1">
      <alignment vertical="center" wrapText="1"/>
    </xf>
    <xf numFmtId="169" fontId="0" fillId="28" borderId="0" xfId="0" applyNumberFormat="1" applyFill="1" applyAlignment="1">
      <alignment horizontal="center" vertical="center"/>
    </xf>
    <xf numFmtId="169" fontId="13" fillId="28" borderId="19" xfId="0" applyNumberFormat="1" applyFont="1" applyFill="1" applyBorder="1" applyAlignment="1">
      <alignment horizontal="center" vertical="center"/>
    </xf>
    <xf numFmtId="169" fontId="0" fillId="41" borderId="20" xfId="0" applyNumberFormat="1" applyFill="1" applyBorder="1" applyAlignment="1">
      <alignment horizontal="center" vertical="center"/>
    </xf>
    <xf numFmtId="169" fontId="13" fillId="41" borderId="24" xfId="0" applyNumberFormat="1" applyFont="1" applyFill="1" applyBorder="1" applyAlignment="1">
      <alignment horizontal="center" vertical="center"/>
    </xf>
    <xf numFmtId="0" fontId="0" fillId="42" borderId="17" xfId="0" applyFill="1" applyBorder="1" applyAlignment="1">
      <alignment horizontal="center" vertical="center"/>
    </xf>
    <xf numFmtId="0" fontId="0" fillId="42" borderId="24" xfId="0" applyFill="1" applyBorder="1" applyAlignment="1">
      <alignment horizontal="center" vertical="center"/>
    </xf>
    <xf numFmtId="169" fontId="0" fillId="28" borderId="93" xfId="0" applyNumberFormat="1" applyFill="1" applyBorder="1" applyAlignment="1">
      <alignment horizontal="center" vertical="center"/>
    </xf>
    <xf numFmtId="169" fontId="13" fillId="28" borderId="90" xfId="0" applyNumberFormat="1" applyFont="1" applyFill="1" applyBorder="1" applyAlignment="1">
      <alignment horizontal="center" vertical="center"/>
    </xf>
    <xf numFmtId="0" fontId="0" fillId="0" borderId="95" xfId="0" applyBorder="1"/>
    <xf numFmtId="0" fontId="10" fillId="2" borderId="0" xfId="0" applyFont="1" applyFill="1"/>
    <xf numFmtId="0" fontId="11" fillId="0" borderId="0" xfId="0" applyFont="1" applyAlignment="1">
      <alignment horizontal="left" wrapText="1"/>
    </xf>
    <xf numFmtId="0" fontId="30" fillId="0" borderId="0" xfId="0" applyFont="1"/>
    <xf numFmtId="1" fontId="0" fillId="17" borderId="4" xfId="3" applyNumberFormat="1" applyFont="1" applyFill="1" applyBorder="1" applyProtection="1">
      <protection locked="0"/>
    </xf>
    <xf numFmtId="9" fontId="0" fillId="0" borderId="0" xfId="3" applyFont="1" applyProtection="1"/>
    <xf numFmtId="0" fontId="0" fillId="0" borderId="83" xfId="0" applyBorder="1"/>
    <xf numFmtId="0" fontId="0" fillId="0" borderId="83" xfId="0" applyBorder="1" applyAlignment="1">
      <alignment horizontal="center" vertical="center"/>
    </xf>
    <xf numFmtId="0" fontId="0" fillId="17" borderId="83" xfId="0" applyFill="1" applyBorder="1" applyAlignment="1">
      <alignment horizontal="right" vertical="center"/>
    </xf>
    <xf numFmtId="0" fontId="0" fillId="0" borderId="83" xfId="0" applyBorder="1" applyAlignment="1">
      <alignment horizontal="left" vertical="center"/>
    </xf>
    <xf numFmtId="1" fontId="0" fillId="0" borderId="0" xfId="0" applyNumberFormat="1" applyAlignment="1">
      <alignment horizontal="center" vertical="center"/>
    </xf>
    <xf numFmtId="2" fontId="6" fillId="0" borderId="0" xfId="0" applyNumberFormat="1" applyFont="1" applyAlignment="1">
      <alignment horizontal="center" vertical="center"/>
    </xf>
    <xf numFmtId="44" fontId="0" fillId="17" borderId="0" xfId="1" applyFont="1" applyFill="1" applyAlignment="1" applyProtection="1">
      <alignment horizontal="right" vertical="center"/>
    </xf>
    <xf numFmtId="0" fontId="3" fillId="0" borderId="83" xfId="0" applyFont="1" applyBorder="1" applyAlignment="1">
      <alignment horizontal="left" vertical="center"/>
    </xf>
    <xf numFmtId="0" fontId="6" fillId="0" borderId="83" xfId="0" applyFont="1" applyBorder="1" applyAlignment="1">
      <alignment horizontal="center" vertical="center"/>
    </xf>
    <xf numFmtId="44" fontId="0" fillId="17" borderId="83" xfId="1" applyFont="1" applyFill="1" applyBorder="1" applyAlignment="1" applyProtection="1">
      <alignment horizontal="right" vertical="center"/>
    </xf>
    <xf numFmtId="0" fontId="3" fillId="0" borderId="0" xfId="0" applyFont="1" applyAlignment="1">
      <alignment vertical="center"/>
    </xf>
    <xf numFmtId="0" fontId="3" fillId="17" borderId="1" xfId="0" applyFont="1" applyFill="1" applyBorder="1" applyAlignment="1">
      <alignment horizontal="center" vertical="center"/>
    </xf>
    <xf numFmtId="0" fontId="3" fillId="17" borderId="2" xfId="0" applyFont="1" applyFill="1" applyBorder="1" applyAlignment="1">
      <alignment vertical="center"/>
    </xf>
    <xf numFmtId="0" fontId="3" fillId="17" borderId="2" xfId="0" applyFont="1" applyFill="1" applyBorder="1" applyAlignment="1">
      <alignment horizontal="center" vertical="center"/>
    </xf>
    <xf numFmtId="44" fontId="3" fillId="17" borderId="2" xfId="0" applyNumberFormat="1" applyFont="1" applyFill="1" applyBorder="1" applyAlignment="1">
      <alignment horizontal="right" vertical="center"/>
    </xf>
    <xf numFmtId="0" fontId="6" fillId="0" borderId="83" xfId="0" applyFont="1" applyBorder="1" applyAlignment="1">
      <alignment horizontal="left" vertical="center"/>
    </xf>
    <xf numFmtId="0" fontId="0" fillId="2" borderId="8" xfId="0" quotePrefix="1" applyFill="1" applyBorder="1" applyAlignment="1">
      <alignment horizontal="center" vertical="center" wrapText="1"/>
    </xf>
    <xf numFmtId="0" fontId="13" fillId="2" borderId="8" xfId="0" quotePrefix="1" applyFont="1" applyFill="1" applyBorder="1" applyAlignment="1">
      <alignment horizontal="center" vertical="center" wrapText="1"/>
    </xf>
    <xf numFmtId="0" fontId="13" fillId="2" borderId="12" xfId="0" quotePrefix="1" applyFont="1" applyFill="1" applyBorder="1" applyAlignment="1">
      <alignment horizontal="center" vertical="center" wrapText="1"/>
    </xf>
    <xf numFmtId="0" fontId="0" fillId="2" borderId="17" xfId="0" quotePrefix="1" applyFill="1" applyBorder="1" applyAlignment="1">
      <alignment horizontal="center" vertical="center" wrapText="1"/>
    </xf>
    <xf numFmtId="0" fontId="0" fillId="0" borderId="0" xfId="0" quotePrefix="1"/>
    <xf numFmtId="166" fontId="102" fillId="0" borderId="21" xfId="5" applyNumberFormat="1" applyBorder="1" applyAlignment="1">
      <alignment horizontal="center"/>
    </xf>
    <xf numFmtId="0" fontId="5" fillId="17" borderId="1" xfId="0" applyFont="1" applyFill="1" applyBorder="1" applyAlignment="1" applyProtection="1">
      <alignment horizontal="center" vertical="center" wrapText="1"/>
      <protection locked="0"/>
    </xf>
    <xf numFmtId="0" fontId="5" fillId="17" borderId="2" xfId="0" applyFont="1" applyFill="1" applyBorder="1" applyAlignment="1" applyProtection="1">
      <alignment horizontal="center" vertical="center" wrapText="1"/>
      <protection locked="0"/>
    </xf>
    <xf numFmtId="0" fontId="5" fillId="17" borderId="3" xfId="0" applyFont="1" applyFill="1" applyBorder="1" applyAlignment="1" applyProtection="1">
      <alignment horizontal="center" vertical="center" wrapText="1"/>
      <protection locked="0"/>
    </xf>
    <xf numFmtId="0" fontId="3" fillId="17" borderId="2" xfId="0" applyFont="1" applyFill="1" applyBorder="1" applyAlignment="1">
      <alignment horizontal="center" vertical="center"/>
    </xf>
    <xf numFmtId="0" fontId="3" fillId="17" borderId="3" xfId="0" applyFont="1" applyFill="1" applyBorder="1" applyAlignment="1">
      <alignment horizontal="center" vertical="center"/>
    </xf>
    <xf numFmtId="0" fontId="0" fillId="17" borderId="100" xfId="0" applyFill="1" applyBorder="1" applyAlignment="1" applyProtection="1">
      <alignment horizontal="center" vertical="center" wrapText="1"/>
      <protection locked="0"/>
    </xf>
    <xf numFmtId="0" fontId="0" fillId="17" borderId="101" xfId="0" applyFill="1" applyBorder="1" applyAlignment="1" applyProtection="1">
      <alignment horizontal="center" vertical="center" wrapText="1"/>
      <protection locked="0"/>
    </xf>
    <xf numFmtId="0" fontId="0" fillId="17" borderId="102" xfId="0" applyFill="1" applyBorder="1" applyAlignment="1" applyProtection="1">
      <alignment horizontal="center" vertical="center" wrapText="1"/>
      <protection locked="0"/>
    </xf>
    <xf numFmtId="0" fontId="0" fillId="17" borderId="77" xfId="0" applyFill="1" applyBorder="1" applyAlignment="1" applyProtection="1">
      <alignment horizontal="center" vertical="center" wrapText="1"/>
      <protection locked="0"/>
    </xf>
    <xf numFmtId="0" fontId="0" fillId="17" borderId="0" xfId="0" applyFill="1" applyAlignment="1" applyProtection="1">
      <alignment horizontal="center" vertical="center" wrapText="1"/>
      <protection locked="0"/>
    </xf>
    <xf numFmtId="0" fontId="0" fillId="17" borderId="103" xfId="0" applyFill="1" applyBorder="1" applyAlignment="1" applyProtection="1">
      <alignment horizontal="center" vertical="center" wrapText="1"/>
      <protection locked="0"/>
    </xf>
    <xf numFmtId="0" fontId="0" fillId="17" borderId="79" xfId="0" applyFill="1" applyBorder="1" applyAlignment="1" applyProtection="1">
      <alignment horizontal="center" vertical="center" wrapText="1"/>
      <protection locked="0"/>
    </xf>
    <xf numFmtId="0" fontId="0" fillId="17" borderId="83" xfId="0" applyFill="1" applyBorder="1" applyAlignment="1" applyProtection="1">
      <alignment horizontal="center" vertical="center" wrapText="1"/>
      <protection locked="0"/>
    </xf>
    <xf numFmtId="0" fontId="0" fillId="17" borderId="88" xfId="0" applyFill="1" applyBorder="1" applyAlignment="1" applyProtection="1">
      <alignment horizontal="center" vertical="center" wrapText="1"/>
      <protection locked="0"/>
    </xf>
    <xf numFmtId="0" fontId="12" fillId="0" borderId="0" xfId="0" applyFont="1" applyAlignment="1">
      <alignment horizontal="left" vertical="center" wrapText="1"/>
    </xf>
    <xf numFmtId="0" fontId="54" fillId="0" borderId="93" xfId="0" applyFont="1" applyBorder="1" applyAlignment="1">
      <alignment horizontal="center" vertical="center" wrapText="1"/>
    </xf>
    <xf numFmtId="0" fontId="54" fillId="0" borderId="21" xfId="0" applyFont="1" applyBorder="1" applyAlignment="1">
      <alignment horizontal="center" vertical="center" wrapText="1"/>
    </xf>
    <xf numFmtId="0" fontId="15" fillId="0" borderId="93" xfId="0" applyFont="1" applyBorder="1" applyAlignment="1">
      <alignment horizontal="center" vertical="center" textRotation="90" wrapText="1"/>
    </xf>
    <xf numFmtId="0" fontId="15" fillId="0" borderId="21" xfId="0" applyFont="1" applyBorder="1" applyAlignment="1">
      <alignment horizontal="center" vertical="center" textRotation="90" wrapText="1"/>
    </xf>
    <xf numFmtId="0" fontId="3" fillId="0" borderId="93" xfId="0" applyFont="1" applyBorder="1" applyAlignment="1">
      <alignment horizontal="center" vertical="center" wrapText="1"/>
    </xf>
    <xf numFmtId="0" fontId="3" fillId="0" borderId="21" xfId="0" applyFont="1" applyBorder="1" applyAlignment="1">
      <alignment horizontal="center" vertical="center" wrapText="1"/>
    </xf>
    <xf numFmtId="0" fontId="3" fillId="0" borderId="93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89" fillId="2" borderId="15" xfId="0" applyFont="1" applyFill="1" applyBorder="1" applyAlignment="1">
      <alignment horizontal="center" vertical="center" wrapText="1"/>
    </xf>
    <xf numFmtId="0" fontId="89" fillId="2" borderId="18" xfId="0" applyFont="1" applyFill="1" applyBorder="1" applyAlignment="1">
      <alignment horizontal="center" vertical="center" wrapText="1"/>
    </xf>
    <xf numFmtId="0" fontId="89" fillId="41" borderId="17" xfId="0" applyFont="1" applyFill="1" applyBorder="1" applyAlignment="1">
      <alignment horizontal="center" vertical="center" wrapText="1"/>
    </xf>
    <xf numFmtId="0" fontId="89" fillId="41" borderId="24" xfId="0" applyFont="1" applyFill="1" applyBorder="1" applyAlignment="1">
      <alignment horizontal="center" vertical="center" wrapText="1"/>
    </xf>
    <xf numFmtId="0" fontId="89" fillId="2" borderId="21" xfId="0" applyFont="1" applyFill="1" applyBorder="1" applyAlignment="1">
      <alignment horizontal="center" vertical="center" wrapText="1"/>
    </xf>
    <xf numFmtId="0" fontId="89" fillId="2" borderId="17" xfId="0" applyFont="1" applyFill="1" applyBorder="1" applyAlignment="1">
      <alignment horizontal="center" vertical="center" wrapText="1"/>
    </xf>
    <xf numFmtId="0" fontId="89" fillId="2" borderId="20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textRotation="90"/>
    </xf>
    <xf numFmtId="0" fontId="3" fillId="2" borderId="15" xfId="0" applyFont="1" applyFill="1" applyBorder="1" applyAlignment="1">
      <alignment horizontal="center" vertical="center" textRotation="90"/>
    </xf>
    <xf numFmtId="0" fontId="0" fillId="0" borderId="93" xfId="0" applyBorder="1" applyAlignment="1">
      <alignment horizontal="center"/>
    </xf>
    <xf numFmtId="0" fontId="0" fillId="0" borderId="21" xfId="0" applyBorder="1" applyAlignment="1">
      <alignment horizontal="center"/>
    </xf>
    <xf numFmtId="0" fontId="3" fillId="0" borderId="90" xfId="0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0" fontId="29" fillId="40" borderId="96" xfId="0" applyFont="1" applyFill="1" applyBorder="1" applyAlignment="1">
      <alignment horizontal="center" vertical="center" wrapText="1"/>
    </xf>
    <xf numFmtId="0" fontId="29" fillId="40" borderId="98" xfId="0" applyFont="1" applyFill="1" applyBorder="1" applyAlignment="1">
      <alignment horizontal="center" vertical="center" wrapText="1"/>
    </xf>
    <xf numFmtId="0" fontId="56" fillId="7" borderId="97" xfId="0" applyFont="1" applyFill="1" applyBorder="1" applyAlignment="1">
      <alignment horizontal="center" vertical="center" wrapText="1"/>
    </xf>
    <xf numFmtId="0" fontId="56" fillId="7" borderId="99" xfId="0" applyFont="1" applyFill="1" applyBorder="1" applyAlignment="1">
      <alignment horizontal="center" vertical="center" wrapText="1"/>
    </xf>
    <xf numFmtId="0" fontId="3" fillId="0" borderId="90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0" fontId="89" fillId="28" borderId="91" xfId="0" applyFont="1" applyFill="1" applyBorder="1" applyAlignment="1">
      <alignment horizontal="center" vertical="center" wrapText="1"/>
    </xf>
    <xf numFmtId="0" fontId="89" fillId="28" borderId="0" xfId="0" applyFont="1" applyFill="1" applyAlignment="1">
      <alignment horizontal="center" vertical="center" wrapText="1"/>
    </xf>
    <xf numFmtId="0" fontId="89" fillId="2" borderId="91" xfId="0" applyFont="1" applyFill="1" applyBorder="1" applyAlignment="1">
      <alignment horizontal="center" vertical="center" wrapText="1"/>
    </xf>
    <xf numFmtId="0" fontId="89" fillId="2" borderId="0" xfId="0" applyFont="1" applyFill="1" applyAlignment="1">
      <alignment horizontal="center" vertical="center" wrapText="1"/>
    </xf>
    <xf numFmtId="0" fontId="89" fillId="2" borderId="9" xfId="0" applyFont="1" applyFill="1" applyBorder="1" applyAlignment="1">
      <alignment horizontal="center" vertical="center" wrapText="1"/>
    </xf>
    <xf numFmtId="0" fontId="89" fillId="2" borderId="93" xfId="0" applyFont="1" applyFill="1" applyBorder="1" applyAlignment="1">
      <alignment horizontal="center" vertical="center" wrapText="1"/>
    </xf>
    <xf numFmtId="0" fontId="13" fillId="2" borderId="0" xfId="0" applyFont="1" applyFill="1" applyAlignment="1">
      <alignment horizontal="center" vertical="center"/>
    </xf>
    <xf numFmtId="168" fontId="95" fillId="0" borderId="93" xfId="0" applyNumberFormat="1" applyFont="1" applyBorder="1" applyAlignment="1">
      <alignment horizontal="center" vertical="center"/>
    </xf>
    <xf numFmtId="168" fontId="95" fillId="0" borderId="90" xfId="0" applyNumberFormat="1" applyFont="1" applyBorder="1" applyAlignment="1">
      <alignment horizontal="center" vertical="center"/>
    </xf>
    <xf numFmtId="0" fontId="13" fillId="2" borderId="17" xfId="0" applyFont="1" applyFill="1" applyBorder="1" applyAlignment="1">
      <alignment horizontal="center" vertical="center"/>
    </xf>
    <xf numFmtId="0" fontId="13" fillId="2" borderId="20" xfId="0" applyFont="1" applyFill="1" applyBorder="1" applyAlignment="1">
      <alignment horizontal="center" vertical="center"/>
    </xf>
    <xf numFmtId="0" fontId="13" fillId="2" borderId="93" xfId="0" applyFont="1" applyFill="1" applyBorder="1" applyAlignment="1">
      <alignment horizontal="center" vertical="center"/>
    </xf>
    <xf numFmtId="0" fontId="13" fillId="2" borderId="24" xfId="0" applyFont="1" applyFill="1" applyBorder="1" applyAlignment="1">
      <alignment horizontal="center" vertical="center"/>
    </xf>
    <xf numFmtId="167" fontId="13" fillId="0" borderId="0" xfId="0" applyNumberFormat="1" applyFont="1" applyAlignment="1">
      <alignment horizontal="center" vertical="center"/>
    </xf>
    <xf numFmtId="167" fontId="13" fillId="0" borderId="19" xfId="0" applyNumberFormat="1" applyFont="1" applyBorder="1" applyAlignment="1">
      <alignment horizontal="center" vertical="center"/>
    </xf>
    <xf numFmtId="166" fontId="13" fillId="0" borderId="21" xfId="0" applyNumberFormat="1" applyFont="1" applyBorder="1" applyAlignment="1">
      <alignment horizontal="center" vertical="center"/>
    </xf>
    <xf numFmtId="166" fontId="13" fillId="0" borderId="18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22" fillId="0" borderId="93" xfId="0" applyFont="1" applyBorder="1" applyAlignment="1">
      <alignment horizontal="center" vertical="center"/>
    </xf>
    <xf numFmtId="0" fontId="22" fillId="0" borderId="21" xfId="0" applyFont="1" applyBorder="1" applyAlignment="1">
      <alignment horizontal="center" vertical="center"/>
    </xf>
    <xf numFmtId="0" fontId="23" fillId="0" borderId="90" xfId="0" applyFont="1" applyBorder="1" applyAlignment="1">
      <alignment horizontal="center" vertical="center"/>
    </xf>
    <xf numFmtId="0" fontId="23" fillId="0" borderId="19" xfId="0" applyFont="1" applyBorder="1" applyAlignment="1">
      <alignment horizontal="center" vertical="center"/>
    </xf>
    <xf numFmtId="0" fontId="12" fillId="6" borderId="9" xfId="0" applyFont="1" applyFill="1" applyBorder="1" applyAlignment="1">
      <alignment horizontal="center" vertical="center" wrapText="1"/>
    </xf>
    <xf numFmtId="0" fontId="12" fillId="6" borderId="15" xfId="0" applyFont="1" applyFill="1" applyBorder="1" applyAlignment="1">
      <alignment horizontal="center" vertical="center" wrapText="1"/>
    </xf>
    <xf numFmtId="0" fontId="12" fillId="6" borderId="90" xfId="0" applyFont="1" applyFill="1" applyBorder="1" applyAlignment="1">
      <alignment horizontal="center" vertical="center" wrapText="1"/>
    </xf>
    <xf numFmtId="0" fontId="12" fillId="6" borderId="19" xfId="0" applyFont="1" applyFill="1" applyBorder="1" applyAlignment="1">
      <alignment horizontal="center" vertical="center" wrapText="1"/>
    </xf>
    <xf numFmtId="0" fontId="12" fillId="2" borderId="0" xfId="0" applyFont="1" applyFill="1" applyAlignment="1">
      <alignment horizontal="center" vertical="center" wrapText="1"/>
    </xf>
    <xf numFmtId="0" fontId="12" fillId="2" borderId="21" xfId="0" applyFont="1" applyFill="1" applyBorder="1" applyAlignment="1">
      <alignment horizontal="center" vertical="center" wrapText="1"/>
    </xf>
    <xf numFmtId="0" fontId="0" fillId="6" borderId="0" xfId="0" applyFill="1" applyAlignment="1">
      <alignment horizontal="center" vertical="center" wrapText="1"/>
    </xf>
    <xf numFmtId="0" fontId="0" fillId="6" borderId="21" xfId="0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0" fontId="0" fillId="2" borderId="21" xfId="0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2" fillId="6" borderId="0" xfId="0" applyFont="1" applyFill="1" applyAlignment="1">
      <alignment horizontal="center" vertical="center" wrapText="1"/>
    </xf>
    <xf numFmtId="0" fontId="38" fillId="0" borderId="8" xfId="0" applyFont="1" applyBorder="1" applyAlignment="1">
      <alignment horizontal="center" vertical="center" textRotation="90"/>
    </xf>
    <xf numFmtId="0" fontId="38" fillId="0" borderId="92" xfId="0" applyFont="1" applyBorder="1" applyAlignment="1">
      <alignment horizontal="center" vertical="center" textRotation="90"/>
    </xf>
    <xf numFmtId="0" fontId="38" fillId="0" borderId="5" xfId="0" applyFont="1" applyBorder="1" applyAlignment="1">
      <alignment horizontal="center" vertical="center" textRotation="90"/>
    </xf>
    <xf numFmtId="0" fontId="38" fillId="0" borderId="9" xfId="0" applyFont="1" applyBorder="1" applyAlignment="1">
      <alignment horizontal="center" vertical="center" textRotation="90"/>
    </xf>
    <xf numFmtId="0" fontId="38" fillId="0" borderId="91" xfId="0" applyFont="1" applyBorder="1" applyAlignment="1">
      <alignment horizontal="center" vertical="center" textRotation="90"/>
    </xf>
    <xf numFmtId="0" fontId="38" fillId="0" borderId="15" xfId="0" applyFont="1" applyBorder="1" applyAlignment="1">
      <alignment horizontal="center" vertical="center" textRotation="90"/>
    </xf>
    <xf numFmtId="0" fontId="38" fillId="0" borderId="90" xfId="0" applyFont="1" applyBorder="1" applyAlignment="1">
      <alignment horizontal="center" vertical="center" textRotation="90"/>
    </xf>
    <xf numFmtId="0" fontId="38" fillId="0" borderId="19" xfId="0" applyFont="1" applyBorder="1" applyAlignment="1">
      <alignment horizontal="center" vertical="center" textRotation="90"/>
    </xf>
    <xf numFmtId="0" fontId="38" fillId="0" borderId="18" xfId="0" applyFont="1" applyBorder="1" applyAlignment="1">
      <alignment horizontal="center" vertical="center" textRotation="90"/>
    </xf>
    <xf numFmtId="0" fontId="38" fillId="0" borderId="12" xfId="0" applyFont="1" applyBorder="1" applyAlignment="1">
      <alignment horizontal="center" vertical="center" textRotation="90"/>
    </xf>
    <xf numFmtId="0" fontId="5" fillId="0" borderId="19" xfId="0" applyFont="1" applyBorder="1" applyAlignment="1">
      <alignment horizontal="center" vertical="center"/>
    </xf>
    <xf numFmtId="0" fontId="38" fillId="0" borderId="90" xfId="0" applyFont="1" applyBorder="1" applyAlignment="1">
      <alignment horizontal="center" vertical="center" textRotation="90" wrapText="1"/>
    </xf>
    <xf numFmtId="0" fontId="38" fillId="0" borderId="19" xfId="0" applyFont="1" applyBorder="1" applyAlignment="1">
      <alignment horizontal="center" vertical="center" textRotation="90" wrapText="1"/>
    </xf>
    <xf numFmtId="0" fontId="38" fillId="0" borderId="18" xfId="0" applyFont="1" applyBorder="1" applyAlignment="1">
      <alignment horizontal="center" vertical="center" textRotation="90" wrapText="1"/>
    </xf>
    <xf numFmtId="4" fontId="54" fillId="0" borderId="93" xfId="0" applyNumberFormat="1" applyFont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166" fontId="5" fillId="0" borderId="21" xfId="0" applyNumberFormat="1" applyFont="1" applyBorder="1" applyAlignment="1">
      <alignment horizontal="center" vertical="center"/>
    </xf>
    <xf numFmtId="0" fontId="22" fillId="0" borderId="91" xfId="0" applyFont="1" applyBorder="1" applyAlignment="1">
      <alignment horizontal="center" vertical="center" textRotation="90"/>
    </xf>
    <xf numFmtId="0" fontId="12" fillId="0" borderId="0" xfId="0" applyFont="1" applyAlignment="1">
      <alignment horizontal="center" vertical="center" wrapText="1"/>
    </xf>
    <xf numFmtId="0" fontId="51" fillId="0" borderId="9" xfId="0" applyFont="1" applyBorder="1" applyAlignment="1">
      <alignment horizontal="center" vertical="center"/>
    </xf>
    <xf numFmtId="0" fontId="51" fillId="0" borderId="93" xfId="0" applyFont="1" applyBorder="1" applyAlignment="1">
      <alignment horizontal="center" vertical="center"/>
    </xf>
    <xf numFmtId="165" fontId="51" fillId="0" borderId="93" xfId="0" applyNumberFormat="1" applyFont="1" applyBorder="1" applyAlignment="1">
      <alignment horizontal="center" vertical="center"/>
    </xf>
    <xf numFmtId="2" fontId="5" fillId="0" borderId="21" xfId="0" applyNumberFormat="1" applyFont="1" applyBorder="1" applyAlignment="1">
      <alignment horizontal="center" vertical="center"/>
    </xf>
    <xf numFmtId="0" fontId="22" fillId="20" borderId="91" xfId="0" applyFont="1" applyFill="1" applyBorder="1" applyAlignment="1">
      <alignment horizontal="center" vertical="center" textRotation="90"/>
    </xf>
    <xf numFmtId="0" fontId="0" fillId="0" borderId="0" xfId="0" applyAlignment="1">
      <alignment horizontal="right" wrapText="1"/>
    </xf>
    <xf numFmtId="169" fontId="3" fillId="6" borderId="17" xfId="0" applyNumberFormat="1" applyFont="1" applyFill="1" applyBorder="1" applyAlignment="1">
      <alignment horizontal="center" vertical="center"/>
    </xf>
    <xf numFmtId="169" fontId="3" fillId="6" borderId="24" xfId="0" applyNumberFormat="1" applyFont="1" applyFill="1" applyBorder="1" applyAlignment="1">
      <alignment horizontal="center" vertical="center"/>
    </xf>
    <xf numFmtId="0" fontId="3" fillId="16" borderId="17" xfId="0" applyFont="1" applyFill="1" applyBorder="1" applyAlignment="1">
      <alignment horizontal="center" vertical="center"/>
    </xf>
    <xf numFmtId="0" fontId="3" fillId="16" borderId="20" xfId="0" applyFont="1" applyFill="1" applyBorder="1" applyAlignment="1">
      <alignment horizontal="center" vertical="center"/>
    </xf>
    <xf numFmtId="0" fontId="3" fillId="16" borderId="24" xfId="0" applyFont="1" applyFill="1" applyBorder="1" applyAlignment="1">
      <alignment horizontal="center" vertical="center"/>
    </xf>
    <xf numFmtId="0" fontId="3" fillId="17" borderId="17" xfId="0" applyFont="1" applyFill="1" applyBorder="1" applyAlignment="1">
      <alignment horizontal="center" vertical="center"/>
    </xf>
    <xf numFmtId="0" fontId="3" fillId="17" borderId="20" xfId="0" applyFont="1" applyFill="1" applyBorder="1" applyAlignment="1">
      <alignment horizontal="center" vertical="center"/>
    </xf>
    <xf numFmtId="0" fontId="3" fillId="17" borderId="24" xfId="0" applyFont="1" applyFill="1" applyBorder="1" applyAlignment="1">
      <alignment horizontal="center" vertical="center"/>
    </xf>
    <xf numFmtId="0" fontId="59" fillId="7" borderId="12" xfId="0" applyFont="1" applyFill="1" applyBorder="1" applyAlignment="1">
      <alignment horizontal="center" vertical="center" wrapText="1"/>
    </xf>
    <xf numFmtId="0" fontId="0" fillId="9" borderId="12" xfId="0" applyFill="1" applyBorder="1" applyAlignment="1">
      <alignment horizontal="center" vertical="center" wrapText="1"/>
    </xf>
    <xf numFmtId="0" fontId="10" fillId="15" borderId="12" xfId="0" applyFont="1" applyFill="1" applyBorder="1" applyAlignment="1">
      <alignment horizontal="center" vertical="center"/>
    </xf>
    <xf numFmtId="0" fontId="10" fillId="8" borderId="12" xfId="0" applyFont="1" applyFill="1" applyBorder="1" applyAlignment="1">
      <alignment horizontal="center" vertical="center"/>
    </xf>
    <xf numFmtId="0" fontId="9" fillId="0" borderId="0" xfId="0" applyFont="1" applyAlignment="1">
      <alignment horizontal="right" vertical="center" wrapText="1" shrinkToFit="1"/>
    </xf>
    <xf numFmtId="0" fontId="9" fillId="0" borderId="19" xfId="0" applyFont="1" applyBorder="1" applyAlignment="1">
      <alignment horizontal="right" vertical="center" wrapText="1" shrinkToFit="1"/>
    </xf>
    <xf numFmtId="0" fontId="3" fillId="0" borderId="17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165" fontId="54" fillId="0" borderId="0" xfId="0" applyNumberFormat="1" applyFont="1" applyAlignment="1">
      <alignment horizontal="center" vertical="center"/>
    </xf>
    <xf numFmtId="167" fontId="0" fillId="0" borderId="0" xfId="0" applyNumberForma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3" fillId="12" borderId="17" xfId="0" applyFont="1" applyFill="1" applyBorder="1" applyAlignment="1">
      <alignment horizontal="center" vertical="center"/>
    </xf>
    <xf numFmtId="0" fontId="3" fillId="12" borderId="20" xfId="0" applyFont="1" applyFill="1" applyBorder="1" applyAlignment="1">
      <alignment horizontal="center" vertical="center"/>
    </xf>
    <xf numFmtId="0" fontId="3" fillId="12" borderId="24" xfId="0" applyFont="1" applyFill="1" applyBorder="1" applyAlignment="1">
      <alignment horizontal="center" vertical="center"/>
    </xf>
    <xf numFmtId="0" fontId="29" fillId="7" borderId="17" xfId="0" applyFont="1" applyFill="1" applyBorder="1" applyAlignment="1">
      <alignment horizontal="center" vertical="center"/>
    </xf>
    <xf numFmtId="0" fontId="29" fillId="7" borderId="20" xfId="0" applyFont="1" applyFill="1" applyBorder="1" applyAlignment="1">
      <alignment horizontal="center" vertical="center"/>
    </xf>
    <xf numFmtId="0" fontId="29" fillId="7" borderId="24" xfId="0" applyFont="1" applyFill="1" applyBorder="1" applyAlignment="1">
      <alignment horizontal="center" vertical="center"/>
    </xf>
    <xf numFmtId="0" fontId="59" fillId="14" borderId="8" xfId="0" applyFont="1" applyFill="1" applyBorder="1" applyAlignment="1">
      <alignment horizontal="center" vertical="center" wrapText="1"/>
    </xf>
    <xf numFmtId="0" fontId="59" fillId="14" borderId="5" xfId="0" applyFont="1" applyFill="1" applyBorder="1" applyAlignment="1">
      <alignment horizontal="center" vertical="center" wrapText="1"/>
    </xf>
    <xf numFmtId="0" fontId="102" fillId="0" borderId="0" xfId="8" applyNumberFormat="1" applyAlignment="1">
      <alignment horizontal="center"/>
    </xf>
    <xf numFmtId="0" fontId="34" fillId="0" borderId="12" xfId="8" applyNumberFormat="1" applyFont="1" applyBorder="1" applyAlignment="1">
      <alignment horizontal="center" vertical="center"/>
    </xf>
    <xf numFmtId="0" fontId="43" fillId="0" borderId="17" xfId="8" applyNumberFormat="1" applyFont="1" applyBorder="1" applyAlignment="1">
      <alignment horizontal="center" vertical="center"/>
    </xf>
    <xf numFmtId="0" fontId="43" fillId="0" borderId="20" xfId="8" applyNumberFormat="1" applyFont="1" applyBorder="1" applyAlignment="1">
      <alignment horizontal="center" vertical="center"/>
    </xf>
    <xf numFmtId="0" fontId="43" fillId="0" borderId="0" xfId="8" applyNumberFormat="1" applyFont="1" applyAlignment="1">
      <alignment horizontal="center" vertical="center"/>
    </xf>
    <xf numFmtId="0" fontId="6" fillId="0" borderId="0" xfId="8" applyNumberFormat="1" applyFont="1" applyAlignment="1">
      <alignment horizontal="center" vertical="center"/>
    </xf>
    <xf numFmtId="0" fontId="10" fillId="0" borderId="17" xfId="8" applyNumberFormat="1" applyFont="1" applyBorder="1" applyAlignment="1">
      <alignment horizontal="center" vertical="center"/>
    </xf>
    <xf numFmtId="0" fontId="10" fillId="0" borderId="20" xfId="8" applyNumberFormat="1" applyFont="1" applyBorder="1" applyAlignment="1">
      <alignment horizontal="center" vertical="center"/>
    </xf>
    <xf numFmtId="0" fontId="10" fillId="0" borderId="24" xfId="8" applyNumberFormat="1" applyFont="1" applyBorder="1" applyAlignment="1">
      <alignment horizontal="center" vertical="center"/>
    </xf>
    <xf numFmtId="0" fontId="24" fillId="0" borderId="21" xfId="8" applyNumberFormat="1" applyFont="1" applyBorder="1" applyAlignment="1">
      <alignment horizontal="center" vertical="center"/>
    </xf>
    <xf numFmtId="0" fontId="13" fillId="0" borderId="21" xfId="8" applyNumberFormat="1" applyFont="1" applyBorder="1" applyAlignment="1">
      <alignment horizontal="center" vertical="center"/>
    </xf>
    <xf numFmtId="0" fontId="27" fillId="0" borderId="17" xfId="8" applyNumberFormat="1" applyFont="1" applyBorder="1" applyAlignment="1">
      <alignment horizontal="center" vertical="center"/>
    </xf>
    <xf numFmtId="0" fontId="27" fillId="0" borderId="20" xfId="8" applyNumberFormat="1" applyFont="1" applyBorder="1" applyAlignment="1">
      <alignment horizontal="center" vertical="center"/>
    </xf>
    <xf numFmtId="0" fontId="27" fillId="0" borderId="24" xfId="8" applyNumberFormat="1" applyFont="1" applyBorder="1" applyAlignment="1">
      <alignment horizontal="center" vertical="center"/>
    </xf>
    <xf numFmtId="0" fontId="6" fillId="0" borderId="17" xfId="5" applyNumberFormat="1" applyFont="1" applyBorder="1" applyAlignment="1">
      <alignment horizontal="center" vertical="center"/>
    </xf>
    <xf numFmtId="0" fontId="6" fillId="0" borderId="20" xfId="5" applyNumberFormat="1" applyFont="1" applyBorder="1" applyAlignment="1">
      <alignment horizontal="center" vertical="center"/>
    </xf>
    <xf numFmtId="0" fontId="6" fillId="0" borderId="24" xfId="5" applyNumberFormat="1" applyFont="1" applyBorder="1" applyAlignment="1">
      <alignment horizontal="center" vertical="center"/>
    </xf>
    <xf numFmtId="0" fontId="6" fillId="0" borderId="0" xfId="5" applyNumberFormat="1" applyFont="1" applyAlignment="1">
      <alignment horizontal="center" vertical="center"/>
    </xf>
    <xf numFmtId="0" fontId="102" fillId="0" borderId="0" xfId="5" applyNumberFormat="1" applyAlignment="1">
      <alignment horizontal="center"/>
    </xf>
    <xf numFmtId="0" fontId="34" fillId="0" borderId="17" xfId="5" applyNumberFormat="1" applyFont="1" applyBorder="1" applyAlignment="1">
      <alignment horizontal="center" vertical="center"/>
    </xf>
    <xf numFmtId="0" fontId="34" fillId="0" borderId="20" xfId="5" applyNumberFormat="1" applyFont="1" applyBorder="1" applyAlignment="1">
      <alignment horizontal="center" vertical="center"/>
    </xf>
    <xf numFmtId="0" fontId="34" fillId="0" borderId="24" xfId="5" applyNumberFormat="1" applyFont="1" applyBorder="1" applyAlignment="1">
      <alignment horizontal="center" vertical="center"/>
    </xf>
    <xf numFmtId="0" fontId="43" fillId="0" borderId="17" xfId="5" applyNumberFormat="1" applyFont="1" applyBorder="1" applyAlignment="1">
      <alignment horizontal="center" vertical="center"/>
    </xf>
    <xf numFmtId="0" fontId="43" fillId="0" borderId="20" xfId="5" applyNumberFormat="1" applyFont="1" applyBorder="1" applyAlignment="1">
      <alignment horizontal="center" vertical="center"/>
    </xf>
    <xf numFmtId="0" fontId="43" fillId="0" borderId="24" xfId="5" applyNumberFormat="1" applyFont="1" applyBorder="1" applyAlignment="1">
      <alignment horizontal="center" vertical="center"/>
    </xf>
    <xf numFmtId="0" fontId="19" fillId="0" borderId="17" xfId="5" applyNumberFormat="1" applyFont="1" applyBorder="1" applyAlignment="1">
      <alignment horizontal="left" vertical="center" wrapText="1"/>
    </xf>
    <xf numFmtId="0" fontId="19" fillId="0" borderId="20" xfId="5" applyNumberFormat="1" applyFont="1" applyBorder="1" applyAlignment="1">
      <alignment horizontal="left" vertical="center" wrapText="1"/>
    </xf>
    <xf numFmtId="0" fontId="19" fillId="0" borderId="24" xfId="5" applyNumberFormat="1" applyFont="1" applyBorder="1" applyAlignment="1">
      <alignment horizontal="left" vertical="center" wrapText="1"/>
    </xf>
    <xf numFmtId="0" fontId="38" fillId="6" borderId="91" xfId="0" applyFont="1" applyFill="1" applyBorder="1" applyAlignment="1">
      <alignment horizontal="left" vertical="center"/>
    </xf>
    <xf numFmtId="0" fontId="38" fillId="6" borderId="19" xfId="0" applyFont="1" applyFill="1" applyBorder="1" applyAlignment="1">
      <alignment horizontal="left" vertical="center"/>
    </xf>
    <xf numFmtId="0" fontId="38" fillId="6" borderId="15" xfId="0" applyFont="1" applyFill="1" applyBorder="1" applyAlignment="1">
      <alignment horizontal="left" vertical="center"/>
    </xf>
    <xf numFmtId="0" fontId="38" fillId="6" borderId="18" xfId="0" applyFont="1" applyFill="1" applyBorder="1" applyAlignment="1">
      <alignment horizontal="left" vertical="center"/>
    </xf>
    <xf numFmtId="0" fontId="38" fillId="0" borderId="9" xfId="0" applyFont="1" applyBorder="1" applyAlignment="1">
      <alignment horizontal="left" vertical="center"/>
    </xf>
    <xf numFmtId="0" fontId="38" fillId="0" borderId="90" xfId="0" applyFont="1" applyBorder="1" applyAlignment="1">
      <alignment horizontal="left" vertical="center"/>
    </xf>
    <xf numFmtId="0" fontId="38" fillId="0" borderId="15" xfId="0" applyFont="1" applyBorder="1" applyAlignment="1">
      <alignment horizontal="left" vertical="center"/>
    </xf>
    <xf numFmtId="0" fontId="38" fillId="0" borderId="18" xfId="0" applyFont="1" applyBorder="1" applyAlignment="1">
      <alignment horizontal="left" vertical="center"/>
    </xf>
    <xf numFmtId="0" fontId="38" fillId="6" borderId="9" xfId="0" applyFont="1" applyFill="1" applyBorder="1" applyAlignment="1">
      <alignment horizontal="left" vertical="center"/>
    </xf>
    <xf numFmtId="0" fontId="38" fillId="6" borderId="90" xfId="0" applyFont="1" applyFill="1" applyBorder="1" applyAlignment="1">
      <alignment horizontal="left" vertical="center"/>
    </xf>
    <xf numFmtId="0" fontId="38" fillId="0" borderId="91" xfId="0" applyFont="1" applyBorder="1" applyAlignment="1">
      <alignment horizontal="left" vertical="center"/>
    </xf>
    <xf numFmtId="0" fontId="38" fillId="0" borderId="19" xfId="0" applyFont="1" applyBorder="1" applyAlignment="1">
      <alignment horizontal="left" vertical="center"/>
    </xf>
    <xf numFmtId="0" fontId="38" fillId="2" borderId="91" xfId="0" applyFont="1" applyFill="1" applyBorder="1" applyAlignment="1">
      <alignment horizontal="left" vertical="center"/>
    </xf>
    <xf numFmtId="0" fontId="38" fillId="2" borderId="19" xfId="0" applyFont="1" applyFill="1" applyBorder="1" applyAlignment="1">
      <alignment horizontal="left" vertical="center"/>
    </xf>
    <xf numFmtId="0" fontId="38" fillId="2" borderId="15" xfId="0" applyFont="1" applyFill="1" applyBorder="1" applyAlignment="1">
      <alignment horizontal="left" vertical="center"/>
    </xf>
    <xf numFmtId="0" fontId="38" fillId="2" borderId="18" xfId="0" applyFont="1" applyFill="1" applyBorder="1" applyAlignment="1">
      <alignment horizontal="left" vertical="center"/>
    </xf>
    <xf numFmtId="1" fontId="39" fillId="0" borderId="17" xfId="0" applyNumberFormat="1" applyFont="1" applyBorder="1" applyAlignment="1">
      <alignment horizontal="left" vertical="center"/>
    </xf>
    <xf numFmtId="0" fontId="39" fillId="0" borderId="20" xfId="0" applyFont="1" applyBorder="1" applyAlignment="1">
      <alignment horizontal="left" vertical="center"/>
    </xf>
    <xf numFmtId="0" fontId="39" fillId="0" borderId="24" xfId="0" applyFont="1" applyBorder="1" applyAlignment="1">
      <alignment horizontal="left" vertical="center"/>
    </xf>
    <xf numFmtId="1" fontId="43" fillId="0" borderId="17" xfId="0" applyNumberFormat="1" applyFont="1" applyBorder="1" applyAlignment="1">
      <alignment horizontal="left" vertical="center" wrapText="1"/>
    </xf>
    <xf numFmtId="0" fontId="43" fillId="0" borderId="20" xfId="0" applyFont="1" applyBorder="1" applyAlignment="1">
      <alignment horizontal="left" vertical="center" wrapText="1"/>
    </xf>
    <xf numFmtId="0" fontId="43" fillId="0" borderId="24" xfId="0" applyFont="1" applyBorder="1" applyAlignment="1">
      <alignment horizontal="left" vertical="center" wrapText="1"/>
    </xf>
    <xf numFmtId="0" fontId="38" fillId="0" borderId="9" xfId="0" applyFont="1" applyBorder="1" applyAlignment="1">
      <alignment vertical="center"/>
    </xf>
    <xf numFmtId="0" fontId="38" fillId="0" borderId="90" xfId="0" applyFont="1" applyBorder="1" applyAlignment="1">
      <alignment vertical="center"/>
    </xf>
    <xf numFmtId="0" fontId="38" fillId="0" borderId="15" xfId="0" applyFont="1" applyBorder="1" applyAlignment="1">
      <alignment vertical="center"/>
    </xf>
    <xf numFmtId="0" fontId="38" fillId="0" borderId="18" xfId="0" applyFont="1" applyBorder="1" applyAlignment="1">
      <alignment vertical="center"/>
    </xf>
    <xf numFmtId="0" fontId="38" fillId="2" borderId="9" xfId="0" applyFont="1" applyFill="1" applyBorder="1" applyAlignment="1">
      <alignment horizontal="left" vertical="center"/>
    </xf>
    <xf numFmtId="0" fontId="38" fillId="2" borderId="90" xfId="0" applyFont="1" applyFill="1" applyBorder="1" applyAlignment="1">
      <alignment horizontal="left" vertical="center"/>
    </xf>
    <xf numFmtId="0" fontId="5" fillId="0" borderId="9" xfId="0" applyFont="1" applyBorder="1" applyAlignment="1">
      <alignment vertical="center"/>
    </xf>
    <xf numFmtId="0" fontId="5" fillId="0" borderId="90" xfId="0" applyFont="1" applyBorder="1" applyAlignment="1">
      <alignment vertical="center"/>
    </xf>
    <xf numFmtId="0" fontId="5" fillId="0" borderId="15" xfId="0" applyFont="1" applyBorder="1" applyAlignment="1">
      <alignment vertical="center"/>
    </xf>
    <xf numFmtId="0" fontId="5" fillId="0" borderId="18" xfId="0" applyFont="1" applyBorder="1" applyAlignment="1">
      <alignment vertical="center"/>
    </xf>
    <xf numFmtId="0" fontId="18" fillId="0" borderId="78" xfId="5" applyNumberFormat="1" applyFont="1" applyBorder="1" applyAlignment="1">
      <alignment horizontal="center" vertical="center"/>
    </xf>
    <xf numFmtId="0" fontId="18" fillId="0" borderId="2" xfId="5" applyNumberFormat="1" applyFont="1" applyBorder="1" applyAlignment="1">
      <alignment horizontal="center" vertical="center"/>
    </xf>
    <xf numFmtId="0" fontId="38" fillId="0" borderId="0" xfId="5" applyNumberFormat="1" applyFont="1" applyAlignment="1">
      <alignment horizontal="center" vertical="center" wrapText="1"/>
    </xf>
    <xf numFmtId="0" fontId="102" fillId="0" borderId="67" xfId="5" applyNumberFormat="1" applyBorder="1" applyAlignment="1">
      <alignment horizontal="center" vertical="center"/>
    </xf>
    <xf numFmtId="0" fontId="102" fillId="0" borderId="68" xfId="5" applyNumberFormat="1" applyBorder="1" applyAlignment="1">
      <alignment horizontal="center" vertical="center"/>
    </xf>
    <xf numFmtId="0" fontId="102" fillId="0" borderId="66" xfId="5" applyNumberFormat="1" applyBorder="1" applyAlignment="1">
      <alignment horizontal="center" vertical="center"/>
    </xf>
    <xf numFmtId="0" fontId="102" fillId="0" borderId="69" xfId="5" applyNumberFormat="1" applyBorder="1" applyAlignment="1">
      <alignment horizontal="center" vertical="center"/>
    </xf>
    <xf numFmtId="0" fontId="102" fillId="0" borderId="81" xfId="5" applyNumberFormat="1" applyBorder="1" applyAlignment="1">
      <alignment horizontal="center" vertical="center"/>
    </xf>
    <xf numFmtId="0" fontId="102" fillId="0" borderId="82" xfId="5" applyNumberFormat="1" applyBorder="1" applyAlignment="1">
      <alignment horizontal="center" vertical="center" wrapText="1"/>
    </xf>
    <xf numFmtId="0" fontId="102" fillId="0" borderId="69" xfId="5" applyNumberFormat="1" applyBorder="1" applyAlignment="1">
      <alignment horizontal="center" vertical="center" wrapText="1"/>
    </xf>
    <xf numFmtId="0" fontId="102" fillId="0" borderId="81" xfId="5" applyNumberFormat="1" applyBorder="1" applyAlignment="1">
      <alignment horizontal="center" vertical="center" wrapText="1"/>
    </xf>
    <xf numFmtId="0" fontId="35" fillId="0" borderId="12" xfId="5" applyNumberFormat="1" applyFont="1" applyBorder="1" applyAlignment="1">
      <alignment horizontal="center" vertical="center" wrapText="1"/>
    </xf>
    <xf numFmtId="0" fontId="14" fillId="0" borderId="12" xfId="5" applyNumberFormat="1" applyFont="1" applyBorder="1" applyAlignment="1">
      <alignment horizontal="center" vertical="center"/>
    </xf>
    <xf numFmtId="0" fontId="102" fillId="0" borderId="12" xfId="5" applyNumberFormat="1" applyBorder="1" applyAlignment="1">
      <alignment horizontal="center" vertical="center"/>
    </xf>
    <xf numFmtId="2" fontId="102" fillId="0" borderId="12" xfId="5" applyNumberFormat="1" applyBorder="1" applyAlignment="1">
      <alignment horizontal="center" vertical="center"/>
    </xf>
    <xf numFmtId="0" fontId="34" fillId="0" borderId="0" xfId="5" applyNumberFormat="1" applyFont="1" applyAlignment="1">
      <alignment horizontal="left" vertical="center"/>
    </xf>
    <xf numFmtId="0" fontId="6" fillId="0" borderId="0" xfId="5" applyNumberFormat="1" applyFont="1" applyAlignment="1">
      <alignment horizontal="center" vertical="center" wrapText="1"/>
    </xf>
    <xf numFmtId="0" fontId="14" fillId="2" borderId="57" xfId="0" applyFont="1" applyFill="1" applyBorder="1" applyAlignment="1">
      <alignment vertical="center"/>
    </xf>
    <xf numFmtId="0" fontId="14" fillId="2" borderId="58" xfId="0" applyFont="1" applyFill="1" applyBorder="1" applyAlignment="1">
      <alignment vertical="center"/>
    </xf>
    <xf numFmtId="0" fontId="18" fillId="2" borderId="50" xfId="0" applyFont="1" applyFill="1" applyBorder="1" applyAlignment="1">
      <alignment horizontal="center" vertical="center"/>
    </xf>
    <xf numFmtId="0" fontId="18" fillId="2" borderId="53" xfId="0" applyFont="1" applyFill="1" applyBorder="1" applyAlignment="1">
      <alignment horizontal="center" vertical="center"/>
    </xf>
    <xf numFmtId="0" fontId="18" fillId="2" borderId="48" xfId="0" applyFont="1" applyFill="1" applyBorder="1" applyAlignment="1">
      <alignment horizontal="center" vertical="center"/>
    </xf>
    <xf numFmtId="0" fontId="18" fillId="2" borderId="49" xfId="0" applyFont="1" applyFill="1" applyBorder="1" applyAlignment="1">
      <alignment horizontal="center" vertical="center"/>
    </xf>
    <xf numFmtId="0" fontId="18" fillId="2" borderId="51" xfId="0" applyFont="1" applyFill="1" applyBorder="1" applyAlignment="1">
      <alignment horizontal="center" vertical="center"/>
    </xf>
    <xf numFmtId="0" fontId="18" fillId="2" borderId="52" xfId="0" applyFont="1" applyFill="1" applyBorder="1" applyAlignment="1">
      <alignment horizontal="center" vertical="center"/>
    </xf>
    <xf numFmtId="0" fontId="14" fillId="2" borderId="59" xfId="0" applyFont="1" applyFill="1" applyBorder="1" applyAlignment="1">
      <alignment vertical="center"/>
    </xf>
    <xf numFmtId="0" fontId="14" fillId="2" borderId="60" xfId="0" applyFont="1" applyFill="1" applyBorder="1" applyAlignment="1">
      <alignment vertical="center"/>
    </xf>
    <xf numFmtId="0" fontId="14" fillId="2" borderId="20" xfId="0" applyFont="1" applyFill="1" applyBorder="1" applyAlignment="1">
      <alignment vertical="center"/>
    </xf>
    <xf numFmtId="0" fontId="14" fillId="2" borderId="34" xfId="0" applyFont="1" applyFill="1" applyBorder="1" applyAlignment="1">
      <alignment vertical="center"/>
    </xf>
    <xf numFmtId="0" fontId="14" fillId="2" borderId="65" xfId="0" applyFont="1" applyFill="1" applyBorder="1" applyAlignment="1">
      <alignment vertical="center"/>
    </xf>
    <xf numFmtId="2" fontId="0" fillId="0" borderId="0" xfId="0" applyNumberFormat="1" applyAlignment="1">
      <alignment horizontal="center"/>
    </xf>
    <xf numFmtId="0" fontId="17" fillId="0" borderId="0" xfId="0" applyFont="1" applyAlignment="1">
      <alignment horizontal="left" vertical="top" wrapText="1"/>
    </xf>
    <xf numFmtId="0" fontId="8" fillId="0" borderId="0" xfId="0" applyFont="1" applyAlignment="1">
      <alignment horizontal="center" vertical="center" wrapText="1"/>
    </xf>
    <xf numFmtId="0" fontId="15" fillId="2" borderId="20" xfId="0" applyFont="1" applyFill="1" applyBorder="1" applyAlignment="1">
      <alignment horizontal="center" vertical="center"/>
    </xf>
    <xf numFmtId="0" fontId="15" fillId="2" borderId="24" xfId="0" applyFont="1" applyFill="1" applyBorder="1" applyAlignment="1">
      <alignment horizontal="center" vertical="center"/>
    </xf>
    <xf numFmtId="0" fontId="14" fillId="2" borderId="54" xfId="0" applyFont="1" applyFill="1" applyBorder="1" applyAlignment="1">
      <alignment vertical="center"/>
    </xf>
    <xf numFmtId="0" fontId="14" fillId="2" borderId="55" xfId="0" applyFont="1" applyFill="1" applyBorder="1" applyAlignment="1">
      <alignment vertical="center"/>
    </xf>
    <xf numFmtId="0" fontId="0" fillId="0" borderId="17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4" xfId="0" applyBorder="1" applyAlignment="1">
      <alignment horizontal="center"/>
    </xf>
    <xf numFmtId="0" fontId="5" fillId="0" borderId="0" xfId="0" applyFont="1" applyAlignment="1">
      <alignment horizontal="left"/>
    </xf>
    <xf numFmtId="0" fontId="3" fillId="0" borderId="17" xfId="0" applyFont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 wrapText="1"/>
    </xf>
    <xf numFmtId="0" fontId="24" fillId="0" borderId="21" xfId="5" applyNumberFormat="1" applyFont="1" applyBorder="1" applyAlignment="1">
      <alignment horizontal="center" vertical="center"/>
    </xf>
    <xf numFmtId="0" fontId="13" fillId="0" borderId="21" xfId="5" applyNumberFormat="1" applyFont="1" applyBorder="1" applyAlignment="1">
      <alignment horizontal="center" vertical="center"/>
    </xf>
    <xf numFmtId="2" fontId="0" fillId="0" borderId="0" xfId="0" applyNumberFormat="1" applyAlignment="1">
      <alignment horizontal="left"/>
    </xf>
    <xf numFmtId="0" fontId="8" fillId="0" borderId="0" xfId="0" applyFont="1" applyAlignment="1">
      <alignment horizontal="left" vertical="center" wrapText="1"/>
    </xf>
    <xf numFmtId="0" fontId="15" fillId="2" borderId="17" xfId="0" applyFont="1" applyFill="1" applyBorder="1" applyAlignment="1">
      <alignment horizontal="center" vertical="center"/>
    </xf>
    <xf numFmtId="0" fontId="3" fillId="2" borderId="17" xfId="0" applyFont="1" applyFill="1" applyBorder="1" applyAlignment="1">
      <alignment horizontal="center" vertical="center"/>
    </xf>
    <xf numFmtId="0" fontId="3" fillId="2" borderId="24" xfId="0" applyFont="1" applyFill="1" applyBorder="1" applyAlignment="1">
      <alignment horizontal="center" vertical="center"/>
    </xf>
    <xf numFmtId="0" fontId="15" fillId="2" borderId="12" xfId="0" applyFont="1" applyFill="1" applyBorder="1" applyAlignment="1">
      <alignment horizontal="center" vertical="center"/>
    </xf>
    <xf numFmtId="0" fontId="5" fillId="0" borderId="21" xfId="0" applyFont="1" applyBorder="1" applyAlignment="1">
      <alignment horizontal="left"/>
    </xf>
    <xf numFmtId="0" fontId="9" fillId="0" borderId="22" xfId="5" applyNumberFormat="1" applyFont="1" applyBorder="1" applyAlignment="1">
      <alignment horizontal="center" vertical="center" wrapText="1"/>
    </xf>
    <xf numFmtId="0" fontId="9" fillId="0" borderId="22" xfId="5" applyNumberFormat="1" applyFont="1" applyBorder="1" applyAlignment="1">
      <alignment horizontal="center" vertical="center"/>
    </xf>
    <xf numFmtId="0" fontId="10" fillId="0" borderId="12" xfId="5" applyNumberFormat="1" applyFont="1" applyBorder="1" applyAlignment="1">
      <alignment horizontal="center" vertical="center"/>
    </xf>
    <xf numFmtId="0" fontId="8" fillId="0" borderId="0" xfId="5" applyNumberFormat="1" applyFont="1" applyAlignment="1">
      <alignment horizontal="left" vertical="center"/>
    </xf>
    <xf numFmtId="0" fontId="102" fillId="0" borderId="0" xfId="5" applyNumberFormat="1" applyAlignment="1">
      <alignment horizontal="left" vertical="center"/>
    </xf>
    <xf numFmtId="0" fontId="5" fillId="0" borderId="12" xfId="5" applyNumberFormat="1" applyFont="1" applyBorder="1" applyAlignment="1">
      <alignment horizontal="center" vertical="center"/>
    </xf>
    <xf numFmtId="0" fontId="9" fillId="0" borderId="12" xfId="5" applyNumberFormat="1" applyFont="1" applyBorder="1" applyAlignment="1">
      <alignment horizontal="center" vertical="center" wrapText="1"/>
    </xf>
  </cellXfs>
  <cellStyles count="9">
    <cellStyle name="Currency 2" xfId="6" xr:uid="{00000000-0005-0000-0000-000028000000}"/>
    <cellStyle name="Navadno" xfId="0" builtinId="0"/>
    <cellStyle name="Navadno 2" xfId="2" xr:uid="{00000000-0005-0000-0000-000006000000}"/>
    <cellStyle name="Navadno 2 2" xfId="7" xr:uid="{00000000-0005-0000-0000-00002E000000}"/>
    <cellStyle name="Normal 2" xfId="5" xr:uid="{00000000-0005-0000-0000-000021000000}"/>
    <cellStyle name="Normal 2 2" xfId="8" xr:uid="{00000000-0005-0000-0000-000035000000}"/>
    <cellStyle name="Odstotek" xfId="3" builtinId="5"/>
    <cellStyle name="Slabo" xfId="4" builtinId="27"/>
    <cellStyle name="Valuta" xfId="1" builtinId="4"/>
  </cellStyles>
  <dxfs count="93">
    <dxf>
      <font>
        <color theme="0"/>
      </font>
      <fill>
        <patternFill patternType="solid">
          <bgColor rgb="FF825A3B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 patternType="solid">
          <bgColor rgb="FF9F7457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 patternType="solid"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 patternType="solid"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bgColor rgb="FFFF61B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bgColor rgb="FFFF66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bgColor rgb="FF57BC2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bgColor rgb="FF00CC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bgColor rgb="FF0887D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bgColor rgb="FF538DD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bgColor rgb="FFF6E7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bgColor rgb="FFDB453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 patternType="solid"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 patternType="solid"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 patternType="solid">
          <bgColor rgb="FF59595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 patternType="solid">
          <bgColor rgb="FF59595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 patternType="solid"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 patternType="solid"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 patternType="solid"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 patternType="solid"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 patternType="solid"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 patternType="solid"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 patternType="solid"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 patternType="solid"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 patternType="solid"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 patternType="solid"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 patternType="solid"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 patternType="solid"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 patternType="solid"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 patternType="solid"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bgColor rgb="FFA6A6A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bgColor rgb="FFA6A6A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bgColor rgb="FFA6A6A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bgColor rgb="FFA6A6A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bgColor rgb="FFA6A6A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bgColor rgb="FFA6A6A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bgColor rgb="FFA6A6A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bgColor rgb="FFFF61B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bgColor rgb="FFE26E0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bgColor rgb="FFD9D9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bgColor rgb="FFD9D9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bgColor rgb="FFE26E0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bgColor rgb="FFD9D9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bgColor rgb="FFE26E0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bgColor rgb="FFD9D9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bgColor rgb="FFE26E0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bgColor rgb="FFD9D9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bgColor rgb="FFE26E0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bgColor rgb="FFD9D9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bgColor rgb="FFE26E0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bgColor rgb="FFD9D9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bgColor rgb="FFE26E0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bgColor rgb="FFF99A1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bgColor rgb="FFF99A1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bgColor rgb="FFF99A1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bgColor rgb="FFF99A1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bgColor rgb="FFF99A1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bgColor rgb="FFF99A1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bgColor rgb="FFF99A1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bgColor rgb="FF57BC2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bgColor rgb="FF0887D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bgColor rgb="FFF6E7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bgColor rgb="FFDB453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 patternType="solid"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 patternType="solid"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 patternType="solid"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 patternType="solid"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 patternType="solid"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 patternType="solid"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 patternType="solid"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 patternType="solid"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gradientFill degree="180">
          <stop position="0">
            <color theme="0"/>
          </stop>
          <stop position="1">
            <color theme="1"/>
          </stop>
        </gradient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gradientFill degree="180">
          <stop position="0">
            <color theme="0"/>
          </stop>
          <stop position="1">
            <color theme="1"/>
          </stop>
        </gradient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dxfs>
  <tableStyles count="0" defaultTableStyle="TableStyleMedium9" defaultPivotStyle="PivotStyleMedium4"/>
  <colors>
    <mruColors>
      <color rgb="FF0887DE"/>
      <color rgb="FFFA62A7"/>
      <color rgb="FF57BC2E"/>
      <color rgb="FFFB8DBF"/>
      <color rgb="FFF81A7D"/>
      <color rgb="FFFF0049"/>
      <color rgb="FFFF79B6"/>
      <color rgb="FFFF5DA6"/>
      <color rgb="FFFF2888"/>
      <color rgb="FFFF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10" Type="http://schemas.openxmlformats.org/officeDocument/2006/relationships/image" Target="../media/image11.jpeg"/><Relationship Id="rId19" Type="http://schemas.openxmlformats.org/officeDocument/2006/relationships/image" Target="../media/image20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/Relationships>
</file>

<file path=xl/drawings/_rels/drawing3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35.jpeg"/><Relationship Id="rId21" Type="http://schemas.openxmlformats.org/officeDocument/2006/relationships/image" Target="../media/image40.jpeg"/><Relationship Id="rId42" Type="http://schemas.openxmlformats.org/officeDocument/2006/relationships/image" Target="../media/image60.jpeg"/><Relationship Id="rId63" Type="http://schemas.openxmlformats.org/officeDocument/2006/relationships/image" Target="../media/image81.png"/><Relationship Id="rId84" Type="http://schemas.openxmlformats.org/officeDocument/2006/relationships/image" Target="../media/image102.jpeg"/><Relationship Id="rId138" Type="http://schemas.openxmlformats.org/officeDocument/2006/relationships/image" Target="../media/image156.jpeg"/><Relationship Id="rId159" Type="http://schemas.openxmlformats.org/officeDocument/2006/relationships/image" Target="../media/image177.jpeg"/><Relationship Id="rId170" Type="http://schemas.openxmlformats.org/officeDocument/2006/relationships/image" Target="../media/image188.jpeg"/><Relationship Id="rId191" Type="http://schemas.openxmlformats.org/officeDocument/2006/relationships/image" Target="../media/image209.png"/><Relationship Id="rId205" Type="http://schemas.openxmlformats.org/officeDocument/2006/relationships/image" Target="../media/image223.jpeg"/><Relationship Id="rId107" Type="http://schemas.openxmlformats.org/officeDocument/2006/relationships/image" Target="../media/image125.jpeg"/><Relationship Id="rId11" Type="http://schemas.openxmlformats.org/officeDocument/2006/relationships/image" Target="../media/image30.jpeg"/><Relationship Id="rId32" Type="http://schemas.openxmlformats.org/officeDocument/2006/relationships/image" Target="../media/image51.jpeg"/><Relationship Id="rId53" Type="http://schemas.openxmlformats.org/officeDocument/2006/relationships/image" Target="../media/image71.jpeg"/><Relationship Id="rId74" Type="http://schemas.openxmlformats.org/officeDocument/2006/relationships/image" Target="../media/image92.png"/><Relationship Id="rId128" Type="http://schemas.openxmlformats.org/officeDocument/2006/relationships/image" Target="../media/image146.jpeg"/><Relationship Id="rId149" Type="http://schemas.openxmlformats.org/officeDocument/2006/relationships/image" Target="../media/image167.jpeg"/><Relationship Id="rId5" Type="http://schemas.openxmlformats.org/officeDocument/2006/relationships/image" Target="../media/image24.jpeg"/><Relationship Id="rId95" Type="http://schemas.openxmlformats.org/officeDocument/2006/relationships/image" Target="../media/image113.png"/><Relationship Id="rId160" Type="http://schemas.openxmlformats.org/officeDocument/2006/relationships/image" Target="../media/image178.jpeg"/><Relationship Id="rId181" Type="http://schemas.openxmlformats.org/officeDocument/2006/relationships/image" Target="../media/image199.png"/><Relationship Id="rId216" Type="http://schemas.openxmlformats.org/officeDocument/2006/relationships/image" Target="../media/image234.jpeg"/><Relationship Id="rId22" Type="http://schemas.openxmlformats.org/officeDocument/2006/relationships/image" Target="../media/image41.jpeg"/><Relationship Id="rId43" Type="http://schemas.openxmlformats.org/officeDocument/2006/relationships/image" Target="../media/image61.jpeg"/><Relationship Id="rId64" Type="http://schemas.openxmlformats.org/officeDocument/2006/relationships/image" Target="../media/image82.png"/><Relationship Id="rId118" Type="http://schemas.openxmlformats.org/officeDocument/2006/relationships/image" Target="../media/image136.jpeg"/><Relationship Id="rId139" Type="http://schemas.openxmlformats.org/officeDocument/2006/relationships/image" Target="../media/image157.jpeg"/><Relationship Id="rId85" Type="http://schemas.openxmlformats.org/officeDocument/2006/relationships/image" Target="../media/image103.jpeg"/><Relationship Id="rId150" Type="http://schemas.openxmlformats.org/officeDocument/2006/relationships/image" Target="../media/image168.jpeg"/><Relationship Id="rId171" Type="http://schemas.openxmlformats.org/officeDocument/2006/relationships/image" Target="../media/image189.jpeg"/><Relationship Id="rId192" Type="http://schemas.openxmlformats.org/officeDocument/2006/relationships/image" Target="../media/image210.png"/><Relationship Id="rId206" Type="http://schemas.openxmlformats.org/officeDocument/2006/relationships/image" Target="../media/image224.jpeg"/><Relationship Id="rId12" Type="http://schemas.openxmlformats.org/officeDocument/2006/relationships/image" Target="../media/image31.jpeg"/><Relationship Id="rId33" Type="http://schemas.openxmlformats.org/officeDocument/2006/relationships/image" Target="../media/image52.jpeg"/><Relationship Id="rId108" Type="http://schemas.openxmlformats.org/officeDocument/2006/relationships/image" Target="../media/image126.jpeg"/><Relationship Id="rId129" Type="http://schemas.openxmlformats.org/officeDocument/2006/relationships/image" Target="../media/image147.jpeg"/><Relationship Id="rId54" Type="http://schemas.openxmlformats.org/officeDocument/2006/relationships/image" Target="../media/image72.jpeg"/><Relationship Id="rId75" Type="http://schemas.openxmlformats.org/officeDocument/2006/relationships/image" Target="../media/image93.png"/><Relationship Id="rId96" Type="http://schemas.openxmlformats.org/officeDocument/2006/relationships/image" Target="../media/image114.jpeg"/><Relationship Id="rId140" Type="http://schemas.openxmlformats.org/officeDocument/2006/relationships/image" Target="../media/image158.jpeg"/><Relationship Id="rId161" Type="http://schemas.openxmlformats.org/officeDocument/2006/relationships/image" Target="../media/image179.jpeg"/><Relationship Id="rId182" Type="http://schemas.openxmlformats.org/officeDocument/2006/relationships/image" Target="../media/image200.jpeg"/><Relationship Id="rId217" Type="http://schemas.openxmlformats.org/officeDocument/2006/relationships/image" Target="../media/image235.jpeg"/><Relationship Id="rId6" Type="http://schemas.openxmlformats.org/officeDocument/2006/relationships/image" Target="../media/image25.jpeg"/><Relationship Id="rId23" Type="http://schemas.openxmlformats.org/officeDocument/2006/relationships/image" Target="../media/image42.jpeg"/><Relationship Id="rId119" Type="http://schemas.openxmlformats.org/officeDocument/2006/relationships/image" Target="../media/image137.jpeg"/><Relationship Id="rId44" Type="http://schemas.openxmlformats.org/officeDocument/2006/relationships/image" Target="../media/image62.jpeg"/><Relationship Id="rId65" Type="http://schemas.openxmlformats.org/officeDocument/2006/relationships/image" Target="../media/image83.png"/><Relationship Id="rId86" Type="http://schemas.openxmlformats.org/officeDocument/2006/relationships/image" Target="../media/image104.jpeg"/><Relationship Id="rId130" Type="http://schemas.openxmlformats.org/officeDocument/2006/relationships/image" Target="../media/image148.jpeg"/><Relationship Id="rId151" Type="http://schemas.openxmlformats.org/officeDocument/2006/relationships/image" Target="../media/image169.jpeg"/><Relationship Id="rId172" Type="http://schemas.openxmlformats.org/officeDocument/2006/relationships/image" Target="../media/image190.jpeg"/><Relationship Id="rId193" Type="http://schemas.openxmlformats.org/officeDocument/2006/relationships/image" Target="../media/image211.png"/><Relationship Id="rId207" Type="http://schemas.openxmlformats.org/officeDocument/2006/relationships/image" Target="../media/image225.jpeg"/><Relationship Id="rId13" Type="http://schemas.openxmlformats.org/officeDocument/2006/relationships/image" Target="../media/image32.jpeg"/><Relationship Id="rId109" Type="http://schemas.openxmlformats.org/officeDocument/2006/relationships/image" Target="../media/image127.jpeg"/><Relationship Id="rId34" Type="http://schemas.openxmlformats.org/officeDocument/2006/relationships/image" Target="../media/image53.jpeg"/><Relationship Id="rId55" Type="http://schemas.openxmlformats.org/officeDocument/2006/relationships/image" Target="../media/image73.jpeg"/><Relationship Id="rId76" Type="http://schemas.openxmlformats.org/officeDocument/2006/relationships/image" Target="../media/image94.png"/><Relationship Id="rId97" Type="http://schemas.openxmlformats.org/officeDocument/2006/relationships/image" Target="../media/image115.jpeg"/><Relationship Id="rId120" Type="http://schemas.openxmlformats.org/officeDocument/2006/relationships/image" Target="../media/image138.jpeg"/><Relationship Id="rId141" Type="http://schemas.openxmlformats.org/officeDocument/2006/relationships/image" Target="../media/image159.jpeg"/><Relationship Id="rId7" Type="http://schemas.openxmlformats.org/officeDocument/2006/relationships/image" Target="../media/image26.jpeg"/><Relationship Id="rId162" Type="http://schemas.openxmlformats.org/officeDocument/2006/relationships/image" Target="../media/image180.jpeg"/><Relationship Id="rId183" Type="http://schemas.openxmlformats.org/officeDocument/2006/relationships/image" Target="../media/image201.jpeg"/><Relationship Id="rId218" Type="http://schemas.openxmlformats.org/officeDocument/2006/relationships/image" Target="../media/image236.jpeg"/><Relationship Id="rId24" Type="http://schemas.openxmlformats.org/officeDocument/2006/relationships/image" Target="../media/image43.jpeg"/><Relationship Id="rId45" Type="http://schemas.openxmlformats.org/officeDocument/2006/relationships/image" Target="../media/image63.jpeg"/><Relationship Id="rId66" Type="http://schemas.openxmlformats.org/officeDocument/2006/relationships/image" Target="../media/image84.png"/><Relationship Id="rId87" Type="http://schemas.openxmlformats.org/officeDocument/2006/relationships/image" Target="../media/image105.jpeg"/><Relationship Id="rId110" Type="http://schemas.openxmlformats.org/officeDocument/2006/relationships/image" Target="../media/image128.jpeg"/><Relationship Id="rId131" Type="http://schemas.openxmlformats.org/officeDocument/2006/relationships/image" Target="../media/image149.jpeg"/><Relationship Id="rId152" Type="http://schemas.openxmlformats.org/officeDocument/2006/relationships/image" Target="../media/image170.jpeg"/><Relationship Id="rId173" Type="http://schemas.openxmlformats.org/officeDocument/2006/relationships/image" Target="../media/image191.jpeg"/><Relationship Id="rId194" Type="http://schemas.openxmlformats.org/officeDocument/2006/relationships/image" Target="../media/image212.png"/><Relationship Id="rId208" Type="http://schemas.openxmlformats.org/officeDocument/2006/relationships/image" Target="../media/image226.jpeg"/><Relationship Id="rId14" Type="http://schemas.openxmlformats.org/officeDocument/2006/relationships/image" Target="../media/image33.jpeg"/><Relationship Id="rId35" Type="http://schemas.openxmlformats.org/officeDocument/2006/relationships/image" Target="../media/image54.jpeg"/><Relationship Id="rId56" Type="http://schemas.openxmlformats.org/officeDocument/2006/relationships/image" Target="../media/image74.jpeg"/><Relationship Id="rId77" Type="http://schemas.openxmlformats.org/officeDocument/2006/relationships/image" Target="../media/image95.png"/><Relationship Id="rId100" Type="http://schemas.openxmlformats.org/officeDocument/2006/relationships/image" Target="../media/image118.jpeg"/><Relationship Id="rId8" Type="http://schemas.openxmlformats.org/officeDocument/2006/relationships/image" Target="../media/image27.jpeg"/><Relationship Id="rId51" Type="http://schemas.openxmlformats.org/officeDocument/2006/relationships/image" Target="../media/image69.jpeg"/><Relationship Id="rId72" Type="http://schemas.openxmlformats.org/officeDocument/2006/relationships/image" Target="../media/image90.png"/><Relationship Id="rId93" Type="http://schemas.openxmlformats.org/officeDocument/2006/relationships/image" Target="../media/image111.jpeg"/><Relationship Id="rId98" Type="http://schemas.openxmlformats.org/officeDocument/2006/relationships/image" Target="../media/image116.jpeg"/><Relationship Id="rId121" Type="http://schemas.openxmlformats.org/officeDocument/2006/relationships/image" Target="../media/image139.jpeg"/><Relationship Id="rId142" Type="http://schemas.openxmlformats.org/officeDocument/2006/relationships/image" Target="../media/image160.jpeg"/><Relationship Id="rId163" Type="http://schemas.openxmlformats.org/officeDocument/2006/relationships/image" Target="../media/image181.jpeg"/><Relationship Id="rId184" Type="http://schemas.openxmlformats.org/officeDocument/2006/relationships/image" Target="../media/image202.jpeg"/><Relationship Id="rId189" Type="http://schemas.openxmlformats.org/officeDocument/2006/relationships/image" Target="../media/image207.png"/><Relationship Id="rId219" Type="http://schemas.openxmlformats.org/officeDocument/2006/relationships/image" Target="../media/image237.jpeg"/><Relationship Id="rId3" Type="http://schemas.openxmlformats.org/officeDocument/2006/relationships/image" Target="../media/image22.jpeg"/><Relationship Id="rId214" Type="http://schemas.openxmlformats.org/officeDocument/2006/relationships/image" Target="../media/image232.jpeg"/><Relationship Id="rId25" Type="http://schemas.openxmlformats.org/officeDocument/2006/relationships/image" Target="../media/image44.jpeg"/><Relationship Id="rId46" Type="http://schemas.openxmlformats.org/officeDocument/2006/relationships/image" Target="../media/image64.jpeg"/><Relationship Id="rId67" Type="http://schemas.openxmlformats.org/officeDocument/2006/relationships/image" Target="../media/image85.png"/><Relationship Id="rId116" Type="http://schemas.openxmlformats.org/officeDocument/2006/relationships/image" Target="../media/image134.jpeg"/><Relationship Id="rId137" Type="http://schemas.openxmlformats.org/officeDocument/2006/relationships/image" Target="../media/image155.jpeg"/><Relationship Id="rId158" Type="http://schemas.openxmlformats.org/officeDocument/2006/relationships/image" Target="../media/image176.jpeg"/><Relationship Id="rId20" Type="http://schemas.openxmlformats.org/officeDocument/2006/relationships/image" Target="../media/image39.jpeg"/><Relationship Id="rId41" Type="http://schemas.openxmlformats.org/officeDocument/2006/relationships/image" Target="../media/image3.jpeg"/><Relationship Id="rId62" Type="http://schemas.openxmlformats.org/officeDocument/2006/relationships/image" Target="../media/image80.jpeg"/><Relationship Id="rId83" Type="http://schemas.openxmlformats.org/officeDocument/2006/relationships/image" Target="../media/image101.jpeg"/><Relationship Id="rId88" Type="http://schemas.openxmlformats.org/officeDocument/2006/relationships/image" Target="../media/image106.jpeg"/><Relationship Id="rId111" Type="http://schemas.openxmlformats.org/officeDocument/2006/relationships/image" Target="../media/image129.jpeg"/><Relationship Id="rId132" Type="http://schemas.openxmlformats.org/officeDocument/2006/relationships/image" Target="../media/image150.jpeg"/><Relationship Id="rId153" Type="http://schemas.openxmlformats.org/officeDocument/2006/relationships/image" Target="../media/image171.jpeg"/><Relationship Id="rId174" Type="http://schemas.openxmlformats.org/officeDocument/2006/relationships/image" Target="../media/image192.jpeg"/><Relationship Id="rId179" Type="http://schemas.openxmlformats.org/officeDocument/2006/relationships/image" Target="../media/image197.jpeg"/><Relationship Id="rId195" Type="http://schemas.openxmlformats.org/officeDocument/2006/relationships/image" Target="../media/image213.png"/><Relationship Id="rId209" Type="http://schemas.openxmlformats.org/officeDocument/2006/relationships/image" Target="../media/image227.jpeg"/><Relationship Id="rId190" Type="http://schemas.openxmlformats.org/officeDocument/2006/relationships/image" Target="../media/image208.png"/><Relationship Id="rId204" Type="http://schemas.openxmlformats.org/officeDocument/2006/relationships/image" Target="../media/image222.png"/><Relationship Id="rId220" Type="http://schemas.openxmlformats.org/officeDocument/2006/relationships/image" Target="../media/image238.jpeg"/><Relationship Id="rId15" Type="http://schemas.openxmlformats.org/officeDocument/2006/relationships/image" Target="../media/image34.jpeg"/><Relationship Id="rId36" Type="http://schemas.openxmlformats.org/officeDocument/2006/relationships/image" Target="../media/image55.jpeg"/><Relationship Id="rId57" Type="http://schemas.openxmlformats.org/officeDocument/2006/relationships/image" Target="../media/image75.jpeg"/><Relationship Id="rId106" Type="http://schemas.openxmlformats.org/officeDocument/2006/relationships/image" Target="../media/image124.jpeg"/><Relationship Id="rId127" Type="http://schemas.openxmlformats.org/officeDocument/2006/relationships/image" Target="../media/image145.jpeg"/><Relationship Id="rId10" Type="http://schemas.openxmlformats.org/officeDocument/2006/relationships/image" Target="../media/image29.jpeg"/><Relationship Id="rId31" Type="http://schemas.openxmlformats.org/officeDocument/2006/relationships/image" Target="../media/image50.jpeg"/><Relationship Id="rId52" Type="http://schemas.openxmlformats.org/officeDocument/2006/relationships/image" Target="../media/image70.jpeg"/><Relationship Id="rId73" Type="http://schemas.openxmlformats.org/officeDocument/2006/relationships/image" Target="../media/image91.png"/><Relationship Id="rId78" Type="http://schemas.openxmlformats.org/officeDocument/2006/relationships/image" Target="../media/image96.png"/><Relationship Id="rId94" Type="http://schemas.openxmlformats.org/officeDocument/2006/relationships/image" Target="../media/image112.png"/><Relationship Id="rId99" Type="http://schemas.openxmlformats.org/officeDocument/2006/relationships/image" Target="../media/image117.jpeg"/><Relationship Id="rId101" Type="http://schemas.openxmlformats.org/officeDocument/2006/relationships/image" Target="../media/image119.jpeg"/><Relationship Id="rId122" Type="http://schemas.openxmlformats.org/officeDocument/2006/relationships/image" Target="../media/image140.jpeg"/><Relationship Id="rId143" Type="http://schemas.openxmlformats.org/officeDocument/2006/relationships/image" Target="../media/image161.jpeg"/><Relationship Id="rId148" Type="http://schemas.openxmlformats.org/officeDocument/2006/relationships/image" Target="../media/image166.jpeg"/><Relationship Id="rId164" Type="http://schemas.openxmlformats.org/officeDocument/2006/relationships/image" Target="../media/image182.jpeg"/><Relationship Id="rId169" Type="http://schemas.openxmlformats.org/officeDocument/2006/relationships/image" Target="../media/image187.jpeg"/><Relationship Id="rId185" Type="http://schemas.openxmlformats.org/officeDocument/2006/relationships/image" Target="../media/image203.jpeg"/><Relationship Id="rId4" Type="http://schemas.openxmlformats.org/officeDocument/2006/relationships/image" Target="../media/image23.jpeg"/><Relationship Id="rId9" Type="http://schemas.openxmlformats.org/officeDocument/2006/relationships/image" Target="../media/image28.jpeg"/><Relationship Id="rId180" Type="http://schemas.openxmlformats.org/officeDocument/2006/relationships/image" Target="../media/image198.png"/><Relationship Id="rId210" Type="http://schemas.openxmlformats.org/officeDocument/2006/relationships/image" Target="../media/image228.jpeg"/><Relationship Id="rId215" Type="http://schemas.openxmlformats.org/officeDocument/2006/relationships/image" Target="../media/image233.jpeg"/><Relationship Id="rId26" Type="http://schemas.openxmlformats.org/officeDocument/2006/relationships/image" Target="../media/image45.jpeg"/><Relationship Id="rId47" Type="http://schemas.openxmlformats.org/officeDocument/2006/relationships/image" Target="../media/image65.jpeg"/><Relationship Id="rId68" Type="http://schemas.openxmlformats.org/officeDocument/2006/relationships/image" Target="../media/image86.png"/><Relationship Id="rId89" Type="http://schemas.openxmlformats.org/officeDocument/2006/relationships/image" Target="../media/image107.jpeg"/><Relationship Id="rId112" Type="http://schemas.openxmlformats.org/officeDocument/2006/relationships/image" Target="../media/image130.jpeg"/><Relationship Id="rId133" Type="http://schemas.openxmlformats.org/officeDocument/2006/relationships/image" Target="../media/image151.jpeg"/><Relationship Id="rId154" Type="http://schemas.openxmlformats.org/officeDocument/2006/relationships/image" Target="../media/image172.jpeg"/><Relationship Id="rId175" Type="http://schemas.openxmlformats.org/officeDocument/2006/relationships/image" Target="../media/image193.jpeg"/><Relationship Id="rId196" Type="http://schemas.openxmlformats.org/officeDocument/2006/relationships/image" Target="../media/image214.png"/><Relationship Id="rId200" Type="http://schemas.openxmlformats.org/officeDocument/2006/relationships/image" Target="../media/image218.png"/><Relationship Id="rId16" Type="http://schemas.openxmlformats.org/officeDocument/2006/relationships/image" Target="../media/image35.jpeg"/><Relationship Id="rId221" Type="http://schemas.openxmlformats.org/officeDocument/2006/relationships/image" Target="../media/image239.jpeg"/><Relationship Id="rId37" Type="http://schemas.openxmlformats.org/officeDocument/2006/relationships/image" Target="../media/image56.jpeg"/><Relationship Id="rId58" Type="http://schemas.openxmlformats.org/officeDocument/2006/relationships/image" Target="../media/image76.jpeg"/><Relationship Id="rId79" Type="http://schemas.openxmlformats.org/officeDocument/2006/relationships/image" Target="../media/image97.png"/><Relationship Id="rId102" Type="http://schemas.openxmlformats.org/officeDocument/2006/relationships/image" Target="../media/image120.jpeg"/><Relationship Id="rId123" Type="http://schemas.openxmlformats.org/officeDocument/2006/relationships/image" Target="../media/image141.jpeg"/><Relationship Id="rId144" Type="http://schemas.openxmlformats.org/officeDocument/2006/relationships/image" Target="../media/image162.jpeg"/><Relationship Id="rId90" Type="http://schemas.openxmlformats.org/officeDocument/2006/relationships/image" Target="../media/image108.jpeg"/><Relationship Id="rId165" Type="http://schemas.openxmlformats.org/officeDocument/2006/relationships/image" Target="../media/image183.jpeg"/><Relationship Id="rId186" Type="http://schemas.openxmlformats.org/officeDocument/2006/relationships/image" Target="../media/image204.jpeg"/><Relationship Id="rId211" Type="http://schemas.openxmlformats.org/officeDocument/2006/relationships/image" Target="../media/image229.jpeg"/><Relationship Id="rId27" Type="http://schemas.openxmlformats.org/officeDocument/2006/relationships/image" Target="../media/image46.jpeg"/><Relationship Id="rId48" Type="http://schemas.openxmlformats.org/officeDocument/2006/relationships/image" Target="../media/image66.jpeg"/><Relationship Id="rId69" Type="http://schemas.openxmlformats.org/officeDocument/2006/relationships/image" Target="../media/image87.png"/><Relationship Id="rId113" Type="http://schemas.openxmlformats.org/officeDocument/2006/relationships/image" Target="../media/image131.jpeg"/><Relationship Id="rId134" Type="http://schemas.openxmlformats.org/officeDocument/2006/relationships/image" Target="../media/image152.jpeg"/><Relationship Id="rId80" Type="http://schemas.openxmlformats.org/officeDocument/2006/relationships/image" Target="../media/image98.png"/><Relationship Id="rId155" Type="http://schemas.openxmlformats.org/officeDocument/2006/relationships/image" Target="../media/image173.jpeg"/><Relationship Id="rId176" Type="http://schemas.openxmlformats.org/officeDocument/2006/relationships/image" Target="../media/image194.jpeg"/><Relationship Id="rId197" Type="http://schemas.openxmlformats.org/officeDocument/2006/relationships/image" Target="../media/image215.png"/><Relationship Id="rId201" Type="http://schemas.openxmlformats.org/officeDocument/2006/relationships/image" Target="../media/image219.png"/><Relationship Id="rId222" Type="http://schemas.openxmlformats.org/officeDocument/2006/relationships/image" Target="../media/image240.jpeg"/><Relationship Id="rId17" Type="http://schemas.openxmlformats.org/officeDocument/2006/relationships/image" Target="../media/image36.jpeg"/><Relationship Id="rId38" Type="http://schemas.openxmlformats.org/officeDocument/2006/relationships/image" Target="../media/image57.jpeg"/><Relationship Id="rId59" Type="http://schemas.openxmlformats.org/officeDocument/2006/relationships/image" Target="../media/image77.jpeg"/><Relationship Id="rId103" Type="http://schemas.openxmlformats.org/officeDocument/2006/relationships/image" Target="../media/image121.jpeg"/><Relationship Id="rId124" Type="http://schemas.openxmlformats.org/officeDocument/2006/relationships/image" Target="../media/image142.jpeg"/><Relationship Id="rId70" Type="http://schemas.openxmlformats.org/officeDocument/2006/relationships/image" Target="../media/image88.png"/><Relationship Id="rId91" Type="http://schemas.openxmlformats.org/officeDocument/2006/relationships/image" Target="../media/image109.jpeg"/><Relationship Id="rId145" Type="http://schemas.openxmlformats.org/officeDocument/2006/relationships/image" Target="../media/image163.jpeg"/><Relationship Id="rId166" Type="http://schemas.openxmlformats.org/officeDocument/2006/relationships/image" Target="../media/image184.jpeg"/><Relationship Id="rId187" Type="http://schemas.openxmlformats.org/officeDocument/2006/relationships/image" Target="../media/image205.jpeg"/><Relationship Id="rId1" Type="http://schemas.openxmlformats.org/officeDocument/2006/relationships/image" Target="../media/image2.png"/><Relationship Id="rId212" Type="http://schemas.openxmlformats.org/officeDocument/2006/relationships/image" Target="../media/image230.jpeg"/><Relationship Id="rId28" Type="http://schemas.openxmlformats.org/officeDocument/2006/relationships/image" Target="../media/image47.jpeg"/><Relationship Id="rId49" Type="http://schemas.openxmlformats.org/officeDocument/2006/relationships/image" Target="../media/image67.jpeg"/><Relationship Id="rId114" Type="http://schemas.openxmlformats.org/officeDocument/2006/relationships/image" Target="../media/image132.jpeg"/><Relationship Id="rId60" Type="http://schemas.openxmlformats.org/officeDocument/2006/relationships/image" Target="../media/image78.jpeg"/><Relationship Id="rId81" Type="http://schemas.openxmlformats.org/officeDocument/2006/relationships/image" Target="../media/image99.png"/><Relationship Id="rId135" Type="http://schemas.openxmlformats.org/officeDocument/2006/relationships/image" Target="../media/image153.jpeg"/><Relationship Id="rId156" Type="http://schemas.openxmlformats.org/officeDocument/2006/relationships/image" Target="../media/image174.jpeg"/><Relationship Id="rId177" Type="http://schemas.openxmlformats.org/officeDocument/2006/relationships/image" Target="../media/image195.jpeg"/><Relationship Id="rId198" Type="http://schemas.openxmlformats.org/officeDocument/2006/relationships/image" Target="../media/image216.png"/><Relationship Id="rId202" Type="http://schemas.openxmlformats.org/officeDocument/2006/relationships/image" Target="../media/image220.png"/><Relationship Id="rId223" Type="http://schemas.openxmlformats.org/officeDocument/2006/relationships/image" Target="../media/image241.jpeg"/><Relationship Id="rId18" Type="http://schemas.openxmlformats.org/officeDocument/2006/relationships/image" Target="../media/image37.jpeg"/><Relationship Id="rId39" Type="http://schemas.openxmlformats.org/officeDocument/2006/relationships/image" Target="../media/image58.jpeg"/><Relationship Id="rId50" Type="http://schemas.openxmlformats.org/officeDocument/2006/relationships/image" Target="../media/image68.jpeg"/><Relationship Id="rId104" Type="http://schemas.openxmlformats.org/officeDocument/2006/relationships/image" Target="../media/image122.jpeg"/><Relationship Id="rId125" Type="http://schemas.openxmlformats.org/officeDocument/2006/relationships/image" Target="../media/image143.jpeg"/><Relationship Id="rId146" Type="http://schemas.openxmlformats.org/officeDocument/2006/relationships/image" Target="../media/image164.jpeg"/><Relationship Id="rId167" Type="http://schemas.openxmlformats.org/officeDocument/2006/relationships/image" Target="../media/image185.jpeg"/><Relationship Id="rId188" Type="http://schemas.openxmlformats.org/officeDocument/2006/relationships/image" Target="../media/image206.jpeg"/><Relationship Id="rId71" Type="http://schemas.openxmlformats.org/officeDocument/2006/relationships/image" Target="../media/image89.png"/><Relationship Id="rId92" Type="http://schemas.openxmlformats.org/officeDocument/2006/relationships/image" Target="../media/image110.jpeg"/><Relationship Id="rId213" Type="http://schemas.openxmlformats.org/officeDocument/2006/relationships/image" Target="../media/image231.jpeg"/><Relationship Id="rId2" Type="http://schemas.openxmlformats.org/officeDocument/2006/relationships/image" Target="../media/image21.jpeg"/><Relationship Id="rId29" Type="http://schemas.openxmlformats.org/officeDocument/2006/relationships/image" Target="../media/image48.jpeg"/><Relationship Id="rId40" Type="http://schemas.openxmlformats.org/officeDocument/2006/relationships/image" Target="../media/image59.jpeg"/><Relationship Id="rId115" Type="http://schemas.openxmlformats.org/officeDocument/2006/relationships/image" Target="../media/image133.jpeg"/><Relationship Id="rId136" Type="http://schemas.openxmlformats.org/officeDocument/2006/relationships/image" Target="../media/image154.jpeg"/><Relationship Id="rId157" Type="http://schemas.openxmlformats.org/officeDocument/2006/relationships/image" Target="../media/image175.jpeg"/><Relationship Id="rId178" Type="http://schemas.openxmlformats.org/officeDocument/2006/relationships/image" Target="../media/image196.jpeg"/><Relationship Id="rId61" Type="http://schemas.openxmlformats.org/officeDocument/2006/relationships/image" Target="../media/image79.jpeg"/><Relationship Id="rId82" Type="http://schemas.openxmlformats.org/officeDocument/2006/relationships/image" Target="../media/image100.jpeg"/><Relationship Id="rId199" Type="http://schemas.openxmlformats.org/officeDocument/2006/relationships/image" Target="../media/image217.png"/><Relationship Id="rId203" Type="http://schemas.openxmlformats.org/officeDocument/2006/relationships/image" Target="../media/image221.png"/><Relationship Id="rId19" Type="http://schemas.openxmlformats.org/officeDocument/2006/relationships/image" Target="../media/image38.jpeg"/><Relationship Id="rId30" Type="http://schemas.openxmlformats.org/officeDocument/2006/relationships/image" Target="../media/image49.jpeg"/><Relationship Id="rId105" Type="http://schemas.openxmlformats.org/officeDocument/2006/relationships/image" Target="../media/image123.jpeg"/><Relationship Id="rId126" Type="http://schemas.openxmlformats.org/officeDocument/2006/relationships/image" Target="../media/image144.jpeg"/><Relationship Id="rId147" Type="http://schemas.openxmlformats.org/officeDocument/2006/relationships/image" Target="../media/image165.jpeg"/><Relationship Id="rId168" Type="http://schemas.openxmlformats.org/officeDocument/2006/relationships/image" Target="../media/image186.jpeg"/></Relationships>
</file>

<file path=xl/drawings/_rels/drawing4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7.jpeg"/><Relationship Id="rId117" Type="http://schemas.openxmlformats.org/officeDocument/2006/relationships/image" Target="../media/image358.jpeg"/><Relationship Id="rId21" Type="http://schemas.openxmlformats.org/officeDocument/2006/relationships/image" Target="../media/image262.jpeg"/><Relationship Id="rId42" Type="http://schemas.openxmlformats.org/officeDocument/2006/relationships/image" Target="../media/image283.jpeg"/><Relationship Id="rId47" Type="http://schemas.openxmlformats.org/officeDocument/2006/relationships/image" Target="../media/image288.jpeg"/><Relationship Id="rId63" Type="http://schemas.openxmlformats.org/officeDocument/2006/relationships/image" Target="../media/image304.jpeg"/><Relationship Id="rId68" Type="http://schemas.openxmlformats.org/officeDocument/2006/relationships/image" Target="../media/image309.jpeg"/><Relationship Id="rId84" Type="http://schemas.openxmlformats.org/officeDocument/2006/relationships/image" Target="../media/image325.jpeg"/><Relationship Id="rId89" Type="http://schemas.openxmlformats.org/officeDocument/2006/relationships/image" Target="../media/image330.jpeg"/><Relationship Id="rId112" Type="http://schemas.openxmlformats.org/officeDocument/2006/relationships/image" Target="../media/image353.jpeg"/><Relationship Id="rId16" Type="http://schemas.openxmlformats.org/officeDocument/2006/relationships/image" Target="../media/image257.jpeg"/><Relationship Id="rId107" Type="http://schemas.openxmlformats.org/officeDocument/2006/relationships/image" Target="../media/image348.jpeg"/><Relationship Id="rId11" Type="http://schemas.openxmlformats.org/officeDocument/2006/relationships/image" Target="../media/image252.jpeg"/><Relationship Id="rId32" Type="http://schemas.openxmlformats.org/officeDocument/2006/relationships/image" Target="../media/image273.jpeg"/><Relationship Id="rId37" Type="http://schemas.openxmlformats.org/officeDocument/2006/relationships/image" Target="../media/image278.png"/><Relationship Id="rId53" Type="http://schemas.openxmlformats.org/officeDocument/2006/relationships/image" Target="../media/image294.jpeg"/><Relationship Id="rId58" Type="http://schemas.openxmlformats.org/officeDocument/2006/relationships/image" Target="../media/image299.jpeg"/><Relationship Id="rId74" Type="http://schemas.openxmlformats.org/officeDocument/2006/relationships/image" Target="../media/image315.jpeg"/><Relationship Id="rId79" Type="http://schemas.openxmlformats.org/officeDocument/2006/relationships/image" Target="../media/image320.jpeg"/><Relationship Id="rId102" Type="http://schemas.openxmlformats.org/officeDocument/2006/relationships/image" Target="../media/image343.jpeg"/><Relationship Id="rId123" Type="http://schemas.openxmlformats.org/officeDocument/2006/relationships/image" Target="../media/image364.jpeg"/><Relationship Id="rId5" Type="http://schemas.openxmlformats.org/officeDocument/2006/relationships/image" Target="../media/image246.png"/><Relationship Id="rId90" Type="http://schemas.openxmlformats.org/officeDocument/2006/relationships/image" Target="../media/image331.png"/><Relationship Id="rId95" Type="http://schemas.openxmlformats.org/officeDocument/2006/relationships/image" Target="../media/image336.jpeg"/><Relationship Id="rId22" Type="http://schemas.openxmlformats.org/officeDocument/2006/relationships/image" Target="../media/image263.jpeg"/><Relationship Id="rId27" Type="http://schemas.openxmlformats.org/officeDocument/2006/relationships/image" Target="../media/image268.jpeg"/><Relationship Id="rId43" Type="http://schemas.openxmlformats.org/officeDocument/2006/relationships/image" Target="../media/image284.jpeg"/><Relationship Id="rId48" Type="http://schemas.openxmlformats.org/officeDocument/2006/relationships/image" Target="../media/image289.jpeg"/><Relationship Id="rId64" Type="http://schemas.openxmlformats.org/officeDocument/2006/relationships/image" Target="../media/image305.jpeg"/><Relationship Id="rId69" Type="http://schemas.openxmlformats.org/officeDocument/2006/relationships/image" Target="../media/image310.jpeg"/><Relationship Id="rId113" Type="http://schemas.openxmlformats.org/officeDocument/2006/relationships/image" Target="../media/image354.jpeg"/><Relationship Id="rId118" Type="http://schemas.openxmlformats.org/officeDocument/2006/relationships/image" Target="../media/image359.jpeg"/><Relationship Id="rId80" Type="http://schemas.openxmlformats.org/officeDocument/2006/relationships/image" Target="../media/image321.jpeg"/><Relationship Id="rId85" Type="http://schemas.openxmlformats.org/officeDocument/2006/relationships/image" Target="../media/image326.jpeg"/><Relationship Id="rId12" Type="http://schemas.openxmlformats.org/officeDocument/2006/relationships/image" Target="../media/image253.jpeg"/><Relationship Id="rId17" Type="http://schemas.openxmlformats.org/officeDocument/2006/relationships/image" Target="../media/image258.jpeg"/><Relationship Id="rId33" Type="http://schemas.openxmlformats.org/officeDocument/2006/relationships/image" Target="../media/image274.jpeg"/><Relationship Id="rId38" Type="http://schemas.openxmlformats.org/officeDocument/2006/relationships/image" Target="../media/image279.png"/><Relationship Id="rId59" Type="http://schemas.openxmlformats.org/officeDocument/2006/relationships/image" Target="../media/image300.jpeg"/><Relationship Id="rId103" Type="http://schemas.openxmlformats.org/officeDocument/2006/relationships/image" Target="../media/image344.jpeg"/><Relationship Id="rId108" Type="http://schemas.openxmlformats.org/officeDocument/2006/relationships/image" Target="../media/image349.jpeg"/><Relationship Id="rId124" Type="http://schemas.openxmlformats.org/officeDocument/2006/relationships/image" Target="../media/image365.jpeg"/><Relationship Id="rId54" Type="http://schemas.openxmlformats.org/officeDocument/2006/relationships/image" Target="../media/image295.jpeg"/><Relationship Id="rId70" Type="http://schemas.openxmlformats.org/officeDocument/2006/relationships/image" Target="../media/image311.jpeg"/><Relationship Id="rId75" Type="http://schemas.openxmlformats.org/officeDocument/2006/relationships/image" Target="../media/image316.jpeg"/><Relationship Id="rId91" Type="http://schemas.openxmlformats.org/officeDocument/2006/relationships/image" Target="../media/image332.jpeg"/><Relationship Id="rId96" Type="http://schemas.openxmlformats.org/officeDocument/2006/relationships/image" Target="../media/image337.jpeg"/><Relationship Id="rId1" Type="http://schemas.openxmlformats.org/officeDocument/2006/relationships/image" Target="../media/image242.png"/><Relationship Id="rId6" Type="http://schemas.openxmlformats.org/officeDocument/2006/relationships/image" Target="../media/image247.png"/><Relationship Id="rId23" Type="http://schemas.openxmlformats.org/officeDocument/2006/relationships/image" Target="../media/image264.jpeg"/><Relationship Id="rId28" Type="http://schemas.openxmlformats.org/officeDocument/2006/relationships/image" Target="../media/image269.png"/><Relationship Id="rId49" Type="http://schemas.openxmlformats.org/officeDocument/2006/relationships/image" Target="../media/image290.jpeg"/><Relationship Id="rId114" Type="http://schemas.openxmlformats.org/officeDocument/2006/relationships/image" Target="../media/image355.jpeg"/><Relationship Id="rId119" Type="http://schemas.openxmlformats.org/officeDocument/2006/relationships/image" Target="../media/image360.jpeg"/><Relationship Id="rId44" Type="http://schemas.openxmlformats.org/officeDocument/2006/relationships/image" Target="../media/image285.jpeg"/><Relationship Id="rId60" Type="http://schemas.openxmlformats.org/officeDocument/2006/relationships/image" Target="../media/image301.jpeg"/><Relationship Id="rId65" Type="http://schemas.openxmlformats.org/officeDocument/2006/relationships/image" Target="../media/image306.jpeg"/><Relationship Id="rId81" Type="http://schemas.openxmlformats.org/officeDocument/2006/relationships/image" Target="../media/image322.jpeg"/><Relationship Id="rId86" Type="http://schemas.openxmlformats.org/officeDocument/2006/relationships/image" Target="../media/image327.jpeg"/><Relationship Id="rId13" Type="http://schemas.openxmlformats.org/officeDocument/2006/relationships/image" Target="../media/image254.jpeg"/><Relationship Id="rId18" Type="http://schemas.openxmlformats.org/officeDocument/2006/relationships/image" Target="../media/image259.jpeg"/><Relationship Id="rId39" Type="http://schemas.openxmlformats.org/officeDocument/2006/relationships/image" Target="../media/image280.png"/><Relationship Id="rId109" Type="http://schemas.openxmlformats.org/officeDocument/2006/relationships/image" Target="../media/image350.jpeg"/><Relationship Id="rId34" Type="http://schemas.openxmlformats.org/officeDocument/2006/relationships/image" Target="../media/image275.jpeg"/><Relationship Id="rId50" Type="http://schemas.openxmlformats.org/officeDocument/2006/relationships/image" Target="../media/image291.jpeg"/><Relationship Id="rId55" Type="http://schemas.openxmlformats.org/officeDocument/2006/relationships/image" Target="../media/image296.jpeg"/><Relationship Id="rId76" Type="http://schemas.openxmlformats.org/officeDocument/2006/relationships/image" Target="../media/image317.jpeg"/><Relationship Id="rId97" Type="http://schemas.openxmlformats.org/officeDocument/2006/relationships/image" Target="../media/image338.jpeg"/><Relationship Id="rId104" Type="http://schemas.openxmlformats.org/officeDocument/2006/relationships/image" Target="../media/image345.jpeg"/><Relationship Id="rId120" Type="http://schemas.openxmlformats.org/officeDocument/2006/relationships/image" Target="../media/image361.png"/><Relationship Id="rId125" Type="http://schemas.openxmlformats.org/officeDocument/2006/relationships/image" Target="../media/image366.jpeg"/><Relationship Id="rId7" Type="http://schemas.openxmlformats.org/officeDocument/2006/relationships/image" Target="../media/image248.png"/><Relationship Id="rId71" Type="http://schemas.openxmlformats.org/officeDocument/2006/relationships/image" Target="../media/image312.jpeg"/><Relationship Id="rId92" Type="http://schemas.openxmlformats.org/officeDocument/2006/relationships/image" Target="../media/image333.jpeg"/><Relationship Id="rId2" Type="http://schemas.openxmlformats.org/officeDocument/2006/relationships/image" Target="../media/image243.png"/><Relationship Id="rId29" Type="http://schemas.openxmlformats.org/officeDocument/2006/relationships/image" Target="../media/image270.png"/><Relationship Id="rId24" Type="http://schemas.openxmlformats.org/officeDocument/2006/relationships/image" Target="../media/image265.jpeg"/><Relationship Id="rId40" Type="http://schemas.openxmlformats.org/officeDocument/2006/relationships/image" Target="../media/image281.png"/><Relationship Id="rId45" Type="http://schemas.openxmlformats.org/officeDocument/2006/relationships/image" Target="../media/image286.jpeg"/><Relationship Id="rId66" Type="http://schemas.openxmlformats.org/officeDocument/2006/relationships/image" Target="../media/image307.jpeg"/><Relationship Id="rId87" Type="http://schemas.openxmlformats.org/officeDocument/2006/relationships/image" Target="../media/image328.jpeg"/><Relationship Id="rId110" Type="http://schemas.openxmlformats.org/officeDocument/2006/relationships/image" Target="../media/image351.jpeg"/><Relationship Id="rId115" Type="http://schemas.openxmlformats.org/officeDocument/2006/relationships/image" Target="../media/image356.jpeg"/><Relationship Id="rId61" Type="http://schemas.openxmlformats.org/officeDocument/2006/relationships/image" Target="../media/image302.jpeg"/><Relationship Id="rId82" Type="http://schemas.openxmlformats.org/officeDocument/2006/relationships/image" Target="../media/image323.jpeg"/><Relationship Id="rId19" Type="http://schemas.openxmlformats.org/officeDocument/2006/relationships/image" Target="../media/image260.jpeg"/><Relationship Id="rId14" Type="http://schemas.openxmlformats.org/officeDocument/2006/relationships/image" Target="../media/image255.jpeg"/><Relationship Id="rId30" Type="http://schemas.openxmlformats.org/officeDocument/2006/relationships/image" Target="../media/image271.png"/><Relationship Id="rId35" Type="http://schemas.openxmlformats.org/officeDocument/2006/relationships/image" Target="../media/image276.jpeg"/><Relationship Id="rId56" Type="http://schemas.openxmlformats.org/officeDocument/2006/relationships/image" Target="../media/image297.jpeg"/><Relationship Id="rId77" Type="http://schemas.openxmlformats.org/officeDocument/2006/relationships/image" Target="../media/image318.jpeg"/><Relationship Id="rId100" Type="http://schemas.openxmlformats.org/officeDocument/2006/relationships/image" Target="../media/image341.jpeg"/><Relationship Id="rId105" Type="http://schemas.openxmlformats.org/officeDocument/2006/relationships/image" Target="../media/image346.jpeg"/><Relationship Id="rId126" Type="http://schemas.openxmlformats.org/officeDocument/2006/relationships/image" Target="../media/image367.jpeg"/><Relationship Id="rId8" Type="http://schemas.openxmlformats.org/officeDocument/2006/relationships/image" Target="../media/image249.jpeg"/><Relationship Id="rId51" Type="http://schemas.openxmlformats.org/officeDocument/2006/relationships/image" Target="../media/image292.jpeg"/><Relationship Id="rId72" Type="http://schemas.openxmlformats.org/officeDocument/2006/relationships/image" Target="../media/image313.jpeg"/><Relationship Id="rId93" Type="http://schemas.openxmlformats.org/officeDocument/2006/relationships/image" Target="../media/image334.jpeg"/><Relationship Id="rId98" Type="http://schemas.openxmlformats.org/officeDocument/2006/relationships/image" Target="../media/image339.jpeg"/><Relationship Id="rId121" Type="http://schemas.openxmlformats.org/officeDocument/2006/relationships/image" Target="../media/image362.jpeg"/><Relationship Id="rId3" Type="http://schemas.openxmlformats.org/officeDocument/2006/relationships/image" Target="../media/image244.png"/><Relationship Id="rId25" Type="http://schemas.openxmlformats.org/officeDocument/2006/relationships/image" Target="../media/image266.jpeg"/><Relationship Id="rId46" Type="http://schemas.openxmlformats.org/officeDocument/2006/relationships/image" Target="../media/image287.jpeg"/><Relationship Id="rId67" Type="http://schemas.openxmlformats.org/officeDocument/2006/relationships/image" Target="../media/image308.jpeg"/><Relationship Id="rId116" Type="http://schemas.openxmlformats.org/officeDocument/2006/relationships/image" Target="../media/image357.jpeg"/><Relationship Id="rId20" Type="http://schemas.openxmlformats.org/officeDocument/2006/relationships/image" Target="../media/image261.jpeg"/><Relationship Id="rId41" Type="http://schemas.openxmlformats.org/officeDocument/2006/relationships/image" Target="../media/image282.png"/><Relationship Id="rId62" Type="http://schemas.openxmlformats.org/officeDocument/2006/relationships/image" Target="../media/image303.jpeg"/><Relationship Id="rId83" Type="http://schemas.openxmlformats.org/officeDocument/2006/relationships/image" Target="../media/image324.jpeg"/><Relationship Id="rId88" Type="http://schemas.openxmlformats.org/officeDocument/2006/relationships/image" Target="../media/image329.jpeg"/><Relationship Id="rId111" Type="http://schemas.openxmlformats.org/officeDocument/2006/relationships/image" Target="../media/image352.jpeg"/><Relationship Id="rId15" Type="http://schemas.openxmlformats.org/officeDocument/2006/relationships/image" Target="../media/image256.jpeg"/><Relationship Id="rId36" Type="http://schemas.openxmlformats.org/officeDocument/2006/relationships/image" Target="../media/image277.jpeg"/><Relationship Id="rId57" Type="http://schemas.openxmlformats.org/officeDocument/2006/relationships/image" Target="../media/image298.jpeg"/><Relationship Id="rId106" Type="http://schemas.openxmlformats.org/officeDocument/2006/relationships/image" Target="../media/image347.png"/><Relationship Id="rId10" Type="http://schemas.openxmlformats.org/officeDocument/2006/relationships/image" Target="../media/image251.jpeg"/><Relationship Id="rId31" Type="http://schemas.openxmlformats.org/officeDocument/2006/relationships/image" Target="../media/image272.png"/><Relationship Id="rId52" Type="http://schemas.openxmlformats.org/officeDocument/2006/relationships/image" Target="../media/image293.jpeg"/><Relationship Id="rId73" Type="http://schemas.openxmlformats.org/officeDocument/2006/relationships/image" Target="../media/image314.jpeg"/><Relationship Id="rId78" Type="http://schemas.openxmlformats.org/officeDocument/2006/relationships/image" Target="../media/image319.jpeg"/><Relationship Id="rId94" Type="http://schemas.openxmlformats.org/officeDocument/2006/relationships/image" Target="../media/image335.jpeg"/><Relationship Id="rId99" Type="http://schemas.openxmlformats.org/officeDocument/2006/relationships/image" Target="../media/image340.jpeg"/><Relationship Id="rId101" Type="http://schemas.openxmlformats.org/officeDocument/2006/relationships/image" Target="../media/image342.jpeg"/><Relationship Id="rId122" Type="http://schemas.openxmlformats.org/officeDocument/2006/relationships/image" Target="../media/image363.jpeg"/><Relationship Id="rId4" Type="http://schemas.openxmlformats.org/officeDocument/2006/relationships/image" Target="../media/image245.png"/><Relationship Id="rId9" Type="http://schemas.openxmlformats.org/officeDocument/2006/relationships/image" Target="../media/image250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5.jpeg"/><Relationship Id="rId3" Type="http://schemas.openxmlformats.org/officeDocument/2006/relationships/image" Target="../media/image370.jpeg"/><Relationship Id="rId7" Type="http://schemas.openxmlformats.org/officeDocument/2006/relationships/image" Target="../media/image374.jpeg"/><Relationship Id="rId2" Type="http://schemas.openxmlformats.org/officeDocument/2006/relationships/image" Target="../media/image369.jpeg"/><Relationship Id="rId1" Type="http://schemas.openxmlformats.org/officeDocument/2006/relationships/image" Target="../media/image368.png"/><Relationship Id="rId6" Type="http://schemas.openxmlformats.org/officeDocument/2006/relationships/image" Target="../media/image373.jpeg"/><Relationship Id="rId5" Type="http://schemas.openxmlformats.org/officeDocument/2006/relationships/image" Target="../media/image372.jpeg"/><Relationship Id="rId4" Type="http://schemas.openxmlformats.org/officeDocument/2006/relationships/image" Target="../media/image371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83.jpeg"/><Relationship Id="rId3" Type="http://schemas.openxmlformats.org/officeDocument/2006/relationships/image" Target="../media/image378.png"/><Relationship Id="rId7" Type="http://schemas.openxmlformats.org/officeDocument/2006/relationships/image" Target="../media/image382.jpeg"/><Relationship Id="rId2" Type="http://schemas.openxmlformats.org/officeDocument/2006/relationships/image" Target="../media/image377.jpeg"/><Relationship Id="rId1" Type="http://schemas.openxmlformats.org/officeDocument/2006/relationships/image" Target="../media/image376.png"/><Relationship Id="rId6" Type="http://schemas.openxmlformats.org/officeDocument/2006/relationships/image" Target="../media/image381.png"/><Relationship Id="rId5" Type="http://schemas.openxmlformats.org/officeDocument/2006/relationships/image" Target="../media/image380.png"/><Relationship Id="rId4" Type="http://schemas.openxmlformats.org/officeDocument/2006/relationships/image" Target="../media/image379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91.jpeg"/><Relationship Id="rId3" Type="http://schemas.openxmlformats.org/officeDocument/2006/relationships/image" Target="../media/image386.jpeg"/><Relationship Id="rId7" Type="http://schemas.openxmlformats.org/officeDocument/2006/relationships/image" Target="../media/image390.jpeg"/><Relationship Id="rId2" Type="http://schemas.openxmlformats.org/officeDocument/2006/relationships/image" Target="../media/image385.png"/><Relationship Id="rId1" Type="http://schemas.openxmlformats.org/officeDocument/2006/relationships/image" Target="../media/image384.jpeg"/><Relationship Id="rId6" Type="http://schemas.openxmlformats.org/officeDocument/2006/relationships/image" Target="../media/image389.jpeg"/><Relationship Id="rId5" Type="http://schemas.openxmlformats.org/officeDocument/2006/relationships/image" Target="../media/image388.jpeg"/><Relationship Id="rId10" Type="http://schemas.openxmlformats.org/officeDocument/2006/relationships/image" Target="../media/image393.jpeg"/><Relationship Id="rId4" Type="http://schemas.openxmlformats.org/officeDocument/2006/relationships/image" Target="../media/image387.jpeg"/><Relationship Id="rId9" Type="http://schemas.openxmlformats.org/officeDocument/2006/relationships/image" Target="../media/image39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94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9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84666</xdr:colOff>
      <xdr:row>0</xdr:row>
      <xdr:rowOff>82477</xdr:rowOff>
    </xdr:from>
    <xdr:ext cx="2370667" cy="108098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/>
        <a:srcRect l="11640" r="9350"/>
        <a:stretch>
          <a:fillRect/>
        </a:stretch>
      </xdr:blipFill>
      <xdr:spPr>
        <a:xfrm>
          <a:off x="84455" y="81915"/>
          <a:ext cx="2370455" cy="1081405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550789</xdr:colOff>
      <xdr:row>1</xdr:row>
      <xdr:rowOff>83739</xdr:rowOff>
    </xdr:from>
    <xdr:ext cx="2388203" cy="113873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/>
        <a:srcRect/>
        <a:stretch>
          <a:fillRect/>
        </a:stretch>
      </xdr:blipFill>
      <xdr:spPr>
        <a:xfrm>
          <a:off x="3369945" y="311785"/>
          <a:ext cx="2388235" cy="1139190"/>
        </a:xfrm>
        <a:prstGeom prst="rect">
          <a:avLst/>
        </a:prstGeom>
      </xdr:spPr>
    </xdr:pic>
    <xdr:clientData/>
  </xdr:oneCellAnchor>
  <xdr:oneCellAnchor>
    <xdr:from>
      <xdr:col>2</xdr:col>
      <xdr:colOff>55562</xdr:colOff>
      <xdr:row>1</xdr:row>
      <xdr:rowOff>238274</xdr:rowOff>
    </xdr:from>
    <xdr:ext cx="856118" cy="794676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>
        <a:xfrm>
          <a:off x="550545" y="466725"/>
          <a:ext cx="855980" cy="794385"/>
        </a:xfrm>
        <a:prstGeom prst="rect">
          <a:avLst/>
        </a:prstGeom>
      </xdr:spPr>
    </xdr:pic>
    <xdr:clientData/>
  </xdr:oneCellAnchor>
  <xdr:oneCellAnchor>
    <xdr:from>
      <xdr:col>2</xdr:col>
      <xdr:colOff>9072</xdr:colOff>
      <xdr:row>31</xdr:row>
      <xdr:rowOff>99781</xdr:rowOff>
    </xdr:from>
    <xdr:ext cx="911678" cy="616861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/>
        <a:stretch>
          <a:fillRect/>
        </a:stretch>
      </xdr:blipFill>
      <xdr:spPr>
        <a:xfrm>
          <a:off x="504190" y="17644745"/>
          <a:ext cx="911860" cy="616585"/>
        </a:xfrm>
        <a:prstGeom prst="rect">
          <a:avLst/>
        </a:prstGeom>
      </xdr:spPr>
    </xdr:pic>
    <xdr:clientData/>
  </xdr:oneCellAnchor>
  <xdr:oneCellAnchor>
    <xdr:from>
      <xdr:col>2</xdr:col>
      <xdr:colOff>21165</xdr:colOff>
      <xdr:row>32</xdr:row>
      <xdr:rowOff>99781</xdr:rowOff>
    </xdr:from>
    <xdr:ext cx="931335" cy="653143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/>
        <a:stretch>
          <a:fillRect/>
        </a:stretch>
      </xdr:blipFill>
      <xdr:spPr>
        <a:xfrm>
          <a:off x="516255" y="18473420"/>
          <a:ext cx="931545" cy="65278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12</xdr:row>
      <xdr:rowOff>109535</xdr:rowOff>
    </xdr:from>
    <xdr:ext cx="954172" cy="637381"/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/>
        <a:stretch>
          <a:fillRect/>
        </a:stretch>
      </xdr:blipFill>
      <xdr:spPr>
        <a:xfrm>
          <a:off x="495300" y="2639695"/>
          <a:ext cx="953770" cy="637540"/>
        </a:xfrm>
        <a:prstGeom prst="rect">
          <a:avLst/>
        </a:prstGeom>
      </xdr:spPr>
    </xdr:pic>
    <xdr:clientData/>
  </xdr:oneCellAnchor>
  <xdr:oneCellAnchor>
    <xdr:from>
      <xdr:col>2</xdr:col>
      <xdr:colOff>29368</xdr:colOff>
      <xdr:row>13</xdr:row>
      <xdr:rowOff>97630</xdr:rowOff>
    </xdr:from>
    <xdr:ext cx="896690" cy="608012"/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/>
        <a:stretch>
          <a:fillRect/>
        </a:stretch>
      </xdr:blipFill>
      <xdr:spPr>
        <a:xfrm>
          <a:off x="524510" y="3456305"/>
          <a:ext cx="896620" cy="60833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14</xdr:row>
      <xdr:rowOff>88899</xdr:rowOff>
    </xdr:from>
    <xdr:ext cx="964998" cy="649288"/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/>
        <a:stretch>
          <a:fillRect/>
        </a:stretch>
      </xdr:blipFill>
      <xdr:spPr>
        <a:xfrm>
          <a:off x="495300" y="4276090"/>
          <a:ext cx="964565" cy="649605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26</xdr:row>
      <xdr:rowOff>88899</xdr:rowOff>
    </xdr:from>
    <xdr:ext cx="982868" cy="667544"/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/>
        <a:stretch>
          <a:fillRect/>
        </a:stretch>
      </xdr:blipFill>
      <xdr:spPr>
        <a:xfrm>
          <a:off x="495300" y="14220190"/>
          <a:ext cx="982345" cy="668020"/>
        </a:xfrm>
        <a:prstGeom prst="rect">
          <a:avLst/>
        </a:prstGeom>
      </xdr:spPr>
    </xdr:pic>
    <xdr:clientData/>
  </xdr:oneCellAnchor>
  <xdr:oneCellAnchor>
    <xdr:from>
      <xdr:col>2</xdr:col>
      <xdr:colOff>11906</xdr:colOff>
      <xdr:row>25</xdr:row>
      <xdr:rowOff>85724</xdr:rowOff>
    </xdr:from>
    <xdr:ext cx="914560" cy="604043"/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/>
        <a:stretch>
          <a:fillRect/>
        </a:stretch>
      </xdr:blipFill>
      <xdr:spPr>
        <a:xfrm>
          <a:off x="506730" y="13388340"/>
          <a:ext cx="915035" cy="604520"/>
        </a:xfrm>
        <a:prstGeom prst="rect">
          <a:avLst/>
        </a:prstGeom>
      </xdr:spPr>
    </xdr:pic>
    <xdr:clientData/>
  </xdr:oneCellAnchor>
  <xdr:oneCellAnchor>
    <xdr:from>
      <xdr:col>1</xdr:col>
      <xdr:colOff>217488</xdr:colOff>
      <xdr:row>24</xdr:row>
      <xdr:rowOff>79374</xdr:rowOff>
    </xdr:from>
    <xdr:ext cx="988037" cy="666749"/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/>
        <a:stretch>
          <a:fillRect/>
        </a:stretch>
      </xdr:blipFill>
      <xdr:spPr>
        <a:xfrm>
          <a:off x="483870" y="12553315"/>
          <a:ext cx="988060" cy="666750"/>
        </a:xfrm>
        <a:prstGeom prst="rect">
          <a:avLst/>
        </a:prstGeom>
      </xdr:spPr>
    </xdr:pic>
    <xdr:clientData/>
  </xdr:oneCellAnchor>
  <xdr:oneCellAnchor>
    <xdr:from>
      <xdr:col>2</xdr:col>
      <xdr:colOff>41274</xdr:colOff>
      <xdr:row>23</xdr:row>
      <xdr:rowOff>133347</xdr:rowOff>
    </xdr:from>
    <xdr:ext cx="892969" cy="601663"/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/>
        <a:stretch>
          <a:fillRect/>
        </a:stretch>
      </xdr:blipFill>
      <xdr:spPr>
        <a:xfrm>
          <a:off x="535940" y="11778615"/>
          <a:ext cx="893445" cy="60198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22</xdr:row>
      <xdr:rowOff>53181</xdr:rowOff>
    </xdr:from>
    <xdr:ext cx="979693" cy="664369"/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/>
        <a:stretch>
          <a:fillRect/>
        </a:stretch>
      </xdr:blipFill>
      <xdr:spPr>
        <a:xfrm>
          <a:off x="495300" y="10869930"/>
          <a:ext cx="979170" cy="664845"/>
        </a:xfrm>
        <a:prstGeom prst="rect">
          <a:avLst/>
        </a:prstGeom>
      </xdr:spPr>
    </xdr:pic>
    <xdr:clientData/>
  </xdr:oneCellAnchor>
  <xdr:oneCellAnchor>
    <xdr:from>
      <xdr:col>2</xdr:col>
      <xdr:colOff>32543</xdr:colOff>
      <xdr:row>21</xdr:row>
      <xdr:rowOff>85724</xdr:rowOff>
    </xdr:from>
    <xdr:ext cx="896690" cy="598487"/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/>
        <a:stretch>
          <a:fillRect/>
        </a:stretch>
      </xdr:blipFill>
      <xdr:spPr>
        <a:xfrm>
          <a:off x="527685" y="10073640"/>
          <a:ext cx="896620" cy="598805"/>
        </a:xfrm>
        <a:prstGeom prst="rect">
          <a:avLst/>
        </a:prstGeom>
      </xdr:spPr>
    </xdr:pic>
    <xdr:clientData/>
  </xdr:oneCellAnchor>
  <xdr:oneCellAnchor>
    <xdr:from>
      <xdr:col>2</xdr:col>
      <xdr:colOff>20637</xdr:colOff>
      <xdr:row>20</xdr:row>
      <xdr:rowOff>88899</xdr:rowOff>
    </xdr:from>
    <xdr:ext cx="958648" cy="649288"/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/>
        <a:stretch>
          <a:fillRect/>
        </a:stretch>
      </xdr:blipFill>
      <xdr:spPr>
        <a:xfrm>
          <a:off x="515620" y="9248140"/>
          <a:ext cx="958850" cy="649605"/>
        </a:xfrm>
        <a:prstGeom prst="rect">
          <a:avLst/>
        </a:prstGeom>
      </xdr:spPr>
    </xdr:pic>
    <xdr:clientData/>
  </xdr:oneCellAnchor>
  <xdr:oneCellAnchor>
    <xdr:from>
      <xdr:col>2</xdr:col>
      <xdr:colOff>38099</xdr:colOff>
      <xdr:row>19</xdr:row>
      <xdr:rowOff>88899</xdr:rowOff>
    </xdr:from>
    <xdr:ext cx="906215" cy="601662"/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/>
        <a:stretch>
          <a:fillRect/>
        </a:stretch>
      </xdr:blipFill>
      <xdr:spPr>
        <a:xfrm>
          <a:off x="532765" y="8419465"/>
          <a:ext cx="906780" cy="601980"/>
        </a:xfrm>
        <a:prstGeom prst="rect">
          <a:avLst/>
        </a:prstGeom>
      </xdr:spPr>
    </xdr:pic>
    <xdr:clientData/>
  </xdr:oneCellAnchor>
  <xdr:oneCellAnchor>
    <xdr:from>
      <xdr:col>2</xdr:col>
      <xdr:colOff>38099</xdr:colOff>
      <xdr:row>18</xdr:row>
      <xdr:rowOff>103979</xdr:rowOff>
    </xdr:from>
    <xdr:ext cx="945132" cy="606425"/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/>
        <a:stretch>
          <a:fillRect/>
        </a:stretch>
      </xdr:blipFill>
      <xdr:spPr>
        <a:xfrm>
          <a:off x="532765" y="7606030"/>
          <a:ext cx="945515" cy="606425"/>
        </a:xfrm>
        <a:prstGeom prst="rect">
          <a:avLst/>
        </a:prstGeom>
      </xdr:spPr>
    </xdr:pic>
    <xdr:clientData/>
  </xdr:oneCellAnchor>
  <xdr:oneCellAnchor>
    <xdr:from>
      <xdr:col>2</xdr:col>
      <xdr:colOff>11906</xdr:colOff>
      <xdr:row>17</xdr:row>
      <xdr:rowOff>61911</xdr:rowOff>
    </xdr:from>
    <xdr:ext cx="935607" cy="622300"/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/>
        <a:stretch>
          <a:fillRect/>
        </a:stretch>
      </xdr:blipFill>
      <xdr:spPr>
        <a:xfrm>
          <a:off x="506730" y="6735445"/>
          <a:ext cx="935990" cy="62230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16</xdr:row>
      <xdr:rowOff>61911</xdr:rowOff>
    </xdr:from>
    <xdr:ext cx="982663" cy="647302"/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/>
        <a:stretch>
          <a:fillRect/>
        </a:stretch>
      </xdr:blipFill>
      <xdr:spPr>
        <a:xfrm>
          <a:off x="495300" y="5906770"/>
          <a:ext cx="982345" cy="647065"/>
        </a:xfrm>
        <a:prstGeom prst="rect">
          <a:avLst/>
        </a:prstGeom>
      </xdr:spPr>
    </xdr:pic>
    <xdr:clientData/>
  </xdr:oneCellAnchor>
  <xdr:oneCellAnchor>
    <xdr:from>
      <xdr:col>2</xdr:col>
      <xdr:colOff>11906</xdr:colOff>
      <xdr:row>15</xdr:row>
      <xdr:rowOff>83342</xdr:rowOff>
    </xdr:from>
    <xdr:ext cx="935607" cy="615950"/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/>
        <a:stretch>
          <a:fillRect/>
        </a:stretch>
      </xdr:blipFill>
      <xdr:spPr>
        <a:xfrm>
          <a:off x="506730" y="5099685"/>
          <a:ext cx="935990" cy="61595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135166</xdr:colOff>
      <xdr:row>0</xdr:row>
      <xdr:rowOff>175965</xdr:rowOff>
    </xdr:from>
    <xdr:ext cx="2931613" cy="139293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/>
        <a:srcRect/>
        <a:stretch>
          <a:fillRect/>
        </a:stretch>
      </xdr:blipFill>
      <xdr:spPr>
        <a:xfrm>
          <a:off x="3055620" y="175895"/>
          <a:ext cx="2931795" cy="1392555"/>
        </a:xfrm>
        <a:prstGeom prst="rect">
          <a:avLst/>
        </a:prstGeom>
      </xdr:spPr>
    </xdr:pic>
    <xdr:clientData/>
  </xdr:oneCellAnchor>
  <xdr:twoCellAnchor>
    <xdr:from>
      <xdr:col>1</xdr:col>
      <xdr:colOff>195714</xdr:colOff>
      <xdr:row>145</xdr:row>
      <xdr:rowOff>125220</xdr:rowOff>
    </xdr:from>
    <xdr:to>
      <xdr:col>2</xdr:col>
      <xdr:colOff>932530</xdr:colOff>
      <xdr:row>146</xdr:row>
      <xdr:rowOff>39488</xdr:rowOff>
    </xdr:to>
    <xdr:pic>
      <xdr:nvPicPr>
        <xdr:cNvPr id="148" name="Picture 85">
          <a:extLst>
            <a:ext uri="{FF2B5EF4-FFF2-40B4-BE49-F238E27FC236}">
              <a16:creationId xmlns:a16="http://schemas.microsoft.com/office/drawing/2014/main" id="{00000000-0008-0000-02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563880" y="110147100"/>
          <a:ext cx="965200" cy="742950"/>
        </a:xfrm>
        <a:prstGeom prst="rect">
          <a:avLst/>
        </a:prstGeom>
      </xdr:spPr>
    </xdr:pic>
    <xdr:clientData/>
  </xdr:twoCellAnchor>
  <xdr:twoCellAnchor>
    <xdr:from>
      <xdr:col>1</xdr:col>
      <xdr:colOff>201776</xdr:colOff>
      <xdr:row>146</xdr:row>
      <xdr:rowOff>0</xdr:rowOff>
    </xdr:from>
    <xdr:to>
      <xdr:col>2</xdr:col>
      <xdr:colOff>933437</xdr:colOff>
      <xdr:row>146</xdr:row>
      <xdr:rowOff>730696</xdr:rowOff>
    </xdr:to>
    <xdr:pic>
      <xdr:nvPicPr>
        <xdr:cNvPr id="150" name="Picture 85">
          <a:extLst>
            <a:ext uri="{FF2B5EF4-FFF2-40B4-BE49-F238E27FC236}">
              <a16:creationId xmlns:a16="http://schemas.microsoft.com/office/drawing/2014/main" id="{00000000-0008-0000-02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569595" y="110850680"/>
          <a:ext cx="960120" cy="730250"/>
        </a:xfrm>
        <a:prstGeom prst="rect">
          <a:avLst/>
        </a:prstGeom>
      </xdr:spPr>
    </xdr:pic>
    <xdr:clientData/>
  </xdr:twoCellAnchor>
  <xdr:twoCellAnchor>
    <xdr:from>
      <xdr:col>2</xdr:col>
      <xdr:colOff>20637</xdr:colOff>
      <xdr:row>139</xdr:row>
      <xdr:rowOff>71663</xdr:rowOff>
    </xdr:from>
    <xdr:to>
      <xdr:col>3</xdr:col>
      <xdr:colOff>666</xdr:colOff>
      <xdr:row>139</xdr:row>
      <xdr:rowOff>775385</xdr:rowOff>
    </xdr:to>
    <xdr:pic>
      <xdr:nvPicPr>
        <xdr:cNvPr id="151" name="Picture 85">
          <a:extLst>
            <a:ext uri="{FF2B5EF4-FFF2-40B4-BE49-F238E27FC236}">
              <a16:creationId xmlns:a16="http://schemas.microsoft.com/office/drawing/2014/main" id="{00000000-0008-0000-02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617220" y="105121075"/>
          <a:ext cx="932815" cy="704215"/>
        </a:xfrm>
        <a:prstGeom prst="rect">
          <a:avLst/>
        </a:prstGeom>
      </xdr:spPr>
    </xdr:pic>
    <xdr:clientData/>
  </xdr:twoCellAnchor>
  <xdr:twoCellAnchor>
    <xdr:from>
      <xdr:col>2</xdr:col>
      <xdr:colOff>17463</xdr:colOff>
      <xdr:row>140</xdr:row>
      <xdr:rowOff>57148</xdr:rowOff>
    </xdr:from>
    <xdr:to>
      <xdr:col>2</xdr:col>
      <xdr:colOff>942963</xdr:colOff>
      <xdr:row>140</xdr:row>
      <xdr:rowOff>737076</xdr:rowOff>
    </xdr:to>
    <xdr:pic>
      <xdr:nvPicPr>
        <xdr:cNvPr id="152" name="Picture 85">
          <a:extLst>
            <a:ext uri="{FF2B5EF4-FFF2-40B4-BE49-F238E27FC236}">
              <a16:creationId xmlns:a16="http://schemas.microsoft.com/office/drawing/2014/main" id="{00000000-0008-0000-02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614045" y="105935145"/>
          <a:ext cx="925195" cy="680085"/>
        </a:xfrm>
        <a:prstGeom prst="rect">
          <a:avLst/>
        </a:prstGeom>
      </xdr:spPr>
    </xdr:pic>
    <xdr:clientData/>
  </xdr:twoCellAnchor>
  <xdr:twoCellAnchor>
    <xdr:from>
      <xdr:col>2</xdr:col>
      <xdr:colOff>40850</xdr:colOff>
      <xdr:row>135</xdr:row>
      <xdr:rowOff>95250</xdr:rowOff>
    </xdr:from>
    <xdr:to>
      <xdr:col>2</xdr:col>
      <xdr:colOff>937948</xdr:colOff>
      <xdr:row>135</xdr:row>
      <xdr:rowOff>792162</xdr:rowOff>
    </xdr:to>
    <xdr:pic>
      <xdr:nvPicPr>
        <xdr:cNvPr id="154" name="Picture 85">
          <a:extLst>
            <a:ext uri="{FF2B5EF4-FFF2-40B4-BE49-F238E27FC236}">
              <a16:creationId xmlns:a16="http://schemas.microsoft.com/office/drawing/2014/main" id="{00000000-0008-0000-02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/>
        <a:stretch>
          <a:fillRect/>
        </a:stretch>
      </xdr:blipFill>
      <xdr:spPr>
        <a:xfrm>
          <a:off x="637540" y="101830505"/>
          <a:ext cx="897255" cy="696595"/>
        </a:xfrm>
        <a:prstGeom prst="rect">
          <a:avLst/>
        </a:prstGeom>
      </xdr:spPr>
    </xdr:pic>
    <xdr:clientData/>
  </xdr:twoCellAnchor>
  <xdr:twoCellAnchor>
    <xdr:from>
      <xdr:col>2</xdr:col>
      <xdr:colOff>29369</xdr:colOff>
      <xdr:row>136</xdr:row>
      <xdr:rowOff>76767</xdr:rowOff>
    </xdr:from>
    <xdr:to>
      <xdr:col>2</xdr:col>
      <xdr:colOff>943077</xdr:colOff>
      <xdr:row>136</xdr:row>
      <xdr:rowOff>748028</xdr:rowOff>
    </xdr:to>
    <xdr:pic>
      <xdr:nvPicPr>
        <xdr:cNvPr id="156" name="Picture 85">
          <a:extLst>
            <a:ext uri="{FF2B5EF4-FFF2-40B4-BE49-F238E27FC236}">
              <a16:creationId xmlns:a16="http://schemas.microsoft.com/office/drawing/2014/main" id="{00000000-0008-0000-02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/>
        <a:stretch>
          <a:fillRect/>
        </a:stretch>
      </xdr:blipFill>
      <xdr:spPr>
        <a:xfrm>
          <a:off x="626110" y="102640130"/>
          <a:ext cx="913765" cy="671195"/>
        </a:xfrm>
        <a:prstGeom prst="rect">
          <a:avLst/>
        </a:prstGeom>
      </xdr:spPr>
    </xdr:pic>
    <xdr:clientData/>
  </xdr:twoCellAnchor>
  <xdr:twoCellAnchor>
    <xdr:from>
      <xdr:col>2</xdr:col>
      <xdr:colOff>11564</xdr:colOff>
      <xdr:row>137</xdr:row>
      <xdr:rowOff>81416</xdr:rowOff>
    </xdr:from>
    <xdr:to>
      <xdr:col>3</xdr:col>
      <xdr:colOff>12573</xdr:colOff>
      <xdr:row>137</xdr:row>
      <xdr:rowOff>818462</xdr:rowOff>
    </xdr:to>
    <xdr:pic>
      <xdr:nvPicPr>
        <xdr:cNvPr id="158" name="Picture 85">
          <a:extLst>
            <a:ext uri="{FF2B5EF4-FFF2-40B4-BE49-F238E27FC236}">
              <a16:creationId xmlns:a16="http://schemas.microsoft.com/office/drawing/2014/main" id="{00000000-0008-0000-02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/>
        <a:stretch>
          <a:fillRect/>
        </a:stretch>
      </xdr:blipFill>
      <xdr:spPr>
        <a:xfrm>
          <a:off x="608330" y="103473885"/>
          <a:ext cx="953135" cy="736600"/>
        </a:xfrm>
        <a:prstGeom prst="rect">
          <a:avLst/>
        </a:prstGeom>
      </xdr:spPr>
    </xdr:pic>
    <xdr:clientData/>
  </xdr:twoCellAnchor>
  <xdr:twoCellAnchor>
    <xdr:from>
      <xdr:col>1</xdr:col>
      <xdr:colOff>204107</xdr:colOff>
      <xdr:row>138</xdr:row>
      <xdr:rowOff>0</xdr:rowOff>
    </xdr:from>
    <xdr:to>
      <xdr:col>2</xdr:col>
      <xdr:colOff>1055223</xdr:colOff>
      <xdr:row>138</xdr:row>
      <xdr:rowOff>730696</xdr:rowOff>
    </xdr:to>
    <xdr:pic>
      <xdr:nvPicPr>
        <xdr:cNvPr id="163" name="Picture 85">
          <a:extLst>
            <a:ext uri="{FF2B5EF4-FFF2-40B4-BE49-F238E27FC236}">
              <a16:creationId xmlns:a16="http://schemas.microsoft.com/office/drawing/2014/main" id="{00000000-0008-0000-02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/>
        <a:stretch>
          <a:fillRect/>
        </a:stretch>
      </xdr:blipFill>
      <xdr:spPr>
        <a:xfrm>
          <a:off x="572135" y="104221280"/>
          <a:ext cx="977265" cy="730250"/>
        </a:xfrm>
        <a:prstGeom prst="rect">
          <a:avLst/>
        </a:prstGeom>
      </xdr:spPr>
    </xdr:pic>
    <xdr:clientData/>
  </xdr:twoCellAnchor>
  <xdr:twoCellAnchor>
    <xdr:from>
      <xdr:col>2</xdr:col>
      <xdr:colOff>33938</xdr:colOff>
      <xdr:row>161</xdr:row>
      <xdr:rowOff>54430</xdr:rowOff>
    </xdr:from>
    <xdr:to>
      <xdr:col>3</xdr:col>
      <xdr:colOff>33372</xdr:colOff>
      <xdr:row>161</xdr:row>
      <xdr:rowOff>743859</xdr:rowOff>
    </xdr:to>
    <xdr:pic>
      <xdr:nvPicPr>
        <xdr:cNvPr id="164" name="Picture 85">
          <a:extLst>
            <a:ext uri="{FF2B5EF4-FFF2-40B4-BE49-F238E27FC236}">
              <a16:creationId xmlns:a16="http://schemas.microsoft.com/office/drawing/2014/main" id="{00000000-0008-0000-02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/>
        <a:stretch>
          <a:fillRect/>
        </a:stretch>
      </xdr:blipFill>
      <xdr:spPr>
        <a:xfrm>
          <a:off x="630555" y="123334780"/>
          <a:ext cx="951865" cy="689610"/>
        </a:xfrm>
        <a:prstGeom prst="rect">
          <a:avLst/>
        </a:prstGeom>
      </xdr:spPr>
    </xdr:pic>
    <xdr:clientData/>
  </xdr:twoCellAnchor>
  <xdr:twoCellAnchor>
    <xdr:from>
      <xdr:col>1</xdr:col>
      <xdr:colOff>202406</xdr:colOff>
      <xdr:row>162</xdr:row>
      <xdr:rowOff>54428</xdr:rowOff>
    </xdr:from>
    <xdr:to>
      <xdr:col>3</xdr:col>
      <xdr:colOff>11906</xdr:colOff>
      <xdr:row>162</xdr:row>
      <xdr:rowOff>792388</xdr:rowOff>
    </xdr:to>
    <xdr:pic>
      <xdr:nvPicPr>
        <xdr:cNvPr id="165" name="Picture 85">
          <a:extLst>
            <a:ext uri="{FF2B5EF4-FFF2-40B4-BE49-F238E27FC236}">
              <a16:creationId xmlns:a16="http://schemas.microsoft.com/office/drawing/2014/main" id="{00000000-0008-0000-02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/>
        <a:stretch>
          <a:fillRect/>
        </a:stretch>
      </xdr:blipFill>
      <xdr:spPr>
        <a:xfrm>
          <a:off x="570230" y="124163455"/>
          <a:ext cx="990600" cy="737870"/>
        </a:xfrm>
        <a:prstGeom prst="rect">
          <a:avLst/>
        </a:prstGeom>
      </xdr:spPr>
    </xdr:pic>
    <xdr:clientData/>
  </xdr:twoCellAnchor>
  <xdr:twoCellAnchor>
    <xdr:from>
      <xdr:col>2</xdr:col>
      <xdr:colOff>23690</xdr:colOff>
      <xdr:row>163</xdr:row>
      <xdr:rowOff>50248</xdr:rowOff>
    </xdr:from>
    <xdr:to>
      <xdr:col>2</xdr:col>
      <xdr:colOff>933223</xdr:colOff>
      <xdr:row>163</xdr:row>
      <xdr:rowOff>733689</xdr:rowOff>
    </xdr:to>
    <xdr:pic>
      <xdr:nvPicPr>
        <xdr:cNvPr id="166" name="Picture 85">
          <a:extLst>
            <a:ext uri="{FF2B5EF4-FFF2-40B4-BE49-F238E27FC236}">
              <a16:creationId xmlns:a16="http://schemas.microsoft.com/office/drawing/2014/main" id="{00000000-0008-0000-02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/>
        <a:stretch>
          <a:fillRect/>
        </a:stretch>
      </xdr:blipFill>
      <xdr:spPr>
        <a:xfrm>
          <a:off x="620395" y="124988320"/>
          <a:ext cx="909320" cy="683260"/>
        </a:xfrm>
        <a:prstGeom prst="rect">
          <a:avLst/>
        </a:prstGeom>
      </xdr:spPr>
    </xdr:pic>
    <xdr:clientData/>
  </xdr:twoCellAnchor>
  <xdr:twoCellAnchor>
    <xdr:from>
      <xdr:col>2</xdr:col>
      <xdr:colOff>11906</xdr:colOff>
      <xdr:row>164</xdr:row>
      <xdr:rowOff>11945</xdr:rowOff>
    </xdr:from>
    <xdr:to>
      <xdr:col>2</xdr:col>
      <xdr:colOff>941224</xdr:colOff>
      <xdr:row>164</xdr:row>
      <xdr:rowOff>722466</xdr:rowOff>
    </xdr:to>
    <xdr:pic>
      <xdr:nvPicPr>
        <xdr:cNvPr id="167" name="Picture 85">
          <a:extLst>
            <a:ext uri="{FF2B5EF4-FFF2-40B4-BE49-F238E27FC236}">
              <a16:creationId xmlns:a16="http://schemas.microsoft.com/office/drawing/2014/main" id="{00000000-0008-0000-02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/>
        <a:stretch>
          <a:fillRect/>
        </a:stretch>
      </xdr:blipFill>
      <xdr:spPr>
        <a:xfrm>
          <a:off x="608330" y="125778260"/>
          <a:ext cx="929640" cy="710565"/>
        </a:xfrm>
        <a:prstGeom prst="rect">
          <a:avLst/>
        </a:prstGeom>
      </xdr:spPr>
    </xdr:pic>
    <xdr:clientData/>
  </xdr:twoCellAnchor>
  <xdr:twoCellAnchor>
    <xdr:from>
      <xdr:col>2</xdr:col>
      <xdr:colOff>67152</xdr:colOff>
      <xdr:row>155</xdr:row>
      <xdr:rowOff>96558</xdr:rowOff>
    </xdr:from>
    <xdr:to>
      <xdr:col>2</xdr:col>
      <xdr:colOff>945099</xdr:colOff>
      <xdr:row>155</xdr:row>
      <xdr:rowOff>746917</xdr:rowOff>
    </xdr:to>
    <xdr:pic>
      <xdr:nvPicPr>
        <xdr:cNvPr id="168" name="Picture 85">
          <a:extLst>
            <a:ext uri="{FF2B5EF4-FFF2-40B4-BE49-F238E27FC236}">
              <a16:creationId xmlns:a16="http://schemas.microsoft.com/office/drawing/2014/main" id="{00000000-0008-0000-02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/>
        <a:stretch>
          <a:fillRect/>
        </a:stretch>
      </xdr:blipFill>
      <xdr:spPr>
        <a:xfrm>
          <a:off x="663575" y="118405275"/>
          <a:ext cx="878205" cy="650240"/>
        </a:xfrm>
        <a:prstGeom prst="rect">
          <a:avLst/>
        </a:prstGeom>
      </xdr:spPr>
    </xdr:pic>
    <xdr:clientData/>
  </xdr:twoCellAnchor>
  <xdr:twoCellAnchor>
    <xdr:from>
      <xdr:col>2</xdr:col>
      <xdr:colOff>30162</xdr:colOff>
      <xdr:row>156</xdr:row>
      <xdr:rowOff>17800</xdr:rowOff>
    </xdr:from>
    <xdr:to>
      <xdr:col>2</xdr:col>
      <xdr:colOff>952487</xdr:colOff>
      <xdr:row>156</xdr:row>
      <xdr:rowOff>721404</xdr:rowOff>
    </xdr:to>
    <xdr:pic>
      <xdr:nvPicPr>
        <xdr:cNvPr id="169" name="Picture 85">
          <a:extLst>
            <a:ext uri="{FF2B5EF4-FFF2-40B4-BE49-F238E27FC236}">
              <a16:creationId xmlns:a16="http://schemas.microsoft.com/office/drawing/2014/main" id="{00000000-0008-0000-02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/>
        <a:stretch>
          <a:fillRect/>
        </a:stretch>
      </xdr:blipFill>
      <xdr:spPr>
        <a:xfrm>
          <a:off x="626745" y="119155210"/>
          <a:ext cx="922020" cy="703580"/>
        </a:xfrm>
        <a:prstGeom prst="rect">
          <a:avLst/>
        </a:prstGeom>
      </xdr:spPr>
    </xdr:pic>
    <xdr:clientData/>
  </xdr:twoCellAnchor>
  <xdr:twoCellAnchor>
    <xdr:from>
      <xdr:col>1</xdr:col>
      <xdr:colOff>182021</xdr:colOff>
      <xdr:row>153</xdr:row>
      <xdr:rowOff>54428</xdr:rowOff>
    </xdr:from>
    <xdr:to>
      <xdr:col>2</xdr:col>
      <xdr:colOff>944237</xdr:colOff>
      <xdr:row>153</xdr:row>
      <xdr:rowOff>785124</xdr:rowOff>
    </xdr:to>
    <xdr:pic>
      <xdr:nvPicPr>
        <xdr:cNvPr id="170" name="Picture 85">
          <a:extLst>
            <a:ext uri="{FF2B5EF4-FFF2-40B4-BE49-F238E27FC236}">
              <a16:creationId xmlns:a16="http://schemas.microsoft.com/office/drawing/2014/main" id="{00000000-0008-0000-02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/>
        <a:stretch>
          <a:fillRect/>
        </a:stretch>
      </xdr:blipFill>
      <xdr:spPr>
        <a:xfrm>
          <a:off x="549910" y="116705380"/>
          <a:ext cx="990600" cy="730885"/>
        </a:xfrm>
        <a:prstGeom prst="rect">
          <a:avLst/>
        </a:prstGeom>
      </xdr:spPr>
    </xdr:pic>
    <xdr:clientData/>
  </xdr:twoCellAnchor>
  <xdr:twoCellAnchor>
    <xdr:from>
      <xdr:col>1</xdr:col>
      <xdr:colOff>175381</xdr:colOff>
      <xdr:row>154</xdr:row>
      <xdr:rowOff>27214</xdr:rowOff>
    </xdr:from>
    <xdr:to>
      <xdr:col>2</xdr:col>
      <xdr:colOff>924897</xdr:colOff>
      <xdr:row>154</xdr:row>
      <xdr:rowOff>757910</xdr:rowOff>
    </xdr:to>
    <xdr:pic>
      <xdr:nvPicPr>
        <xdr:cNvPr id="171" name="Picture 85">
          <a:extLst>
            <a:ext uri="{FF2B5EF4-FFF2-40B4-BE49-F238E27FC236}">
              <a16:creationId xmlns:a16="http://schemas.microsoft.com/office/drawing/2014/main" id="{00000000-0008-0000-02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/>
        <a:stretch>
          <a:fillRect/>
        </a:stretch>
      </xdr:blipFill>
      <xdr:spPr>
        <a:xfrm>
          <a:off x="543560" y="117506750"/>
          <a:ext cx="977900" cy="730885"/>
        </a:xfrm>
        <a:prstGeom prst="rect">
          <a:avLst/>
        </a:prstGeom>
      </xdr:spPr>
    </xdr:pic>
    <xdr:clientData/>
  </xdr:twoCellAnchor>
  <xdr:twoCellAnchor>
    <xdr:from>
      <xdr:col>2</xdr:col>
      <xdr:colOff>31987</xdr:colOff>
      <xdr:row>129</xdr:row>
      <xdr:rowOff>113668</xdr:rowOff>
    </xdr:from>
    <xdr:to>
      <xdr:col>2</xdr:col>
      <xdr:colOff>913004</xdr:colOff>
      <xdr:row>129</xdr:row>
      <xdr:rowOff>765174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00000000-0008-0000-02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/>
        <a:stretch>
          <a:fillRect/>
        </a:stretch>
      </xdr:blipFill>
      <xdr:spPr>
        <a:xfrm>
          <a:off x="628650" y="96876870"/>
          <a:ext cx="880745" cy="650875"/>
        </a:xfrm>
        <a:prstGeom prst="rect">
          <a:avLst/>
        </a:prstGeom>
      </xdr:spPr>
    </xdr:pic>
    <xdr:clientData/>
  </xdr:twoCellAnchor>
  <xdr:twoCellAnchor>
    <xdr:from>
      <xdr:col>1</xdr:col>
      <xdr:colOff>217714</xdr:colOff>
      <xdr:row>130</xdr:row>
      <xdr:rowOff>9467</xdr:rowOff>
    </xdr:from>
    <xdr:to>
      <xdr:col>2</xdr:col>
      <xdr:colOff>944348</xdr:colOff>
      <xdr:row>130</xdr:row>
      <xdr:rowOff>731156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00000000-0008-0000-02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/>
        <a:stretch>
          <a:fillRect/>
        </a:stretch>
      </xdr:blipFill>
      <xdr:spPr>
        <a:xfrm>
          <a:off x="585470" y="97600770"/>
          <a:ext cx="955675" cy="721995"/>
        </a:xfrm>
        <a:prstGeom prst="rect">
          <a:avLst/>
        </a:prstGeom>
      </xdr:spPr>
    </xdr:pic>
    <xdr:clientData/>
  </xdr:twoCellAnchor>
  <xdr:twoCellAnchor>
    <xdr:from>
      <xdr:col>2</xdr:col>
      <xdr:colOff>20972</xdr:colOff>
      <xdr:row>127</xdr:row>
      <xdr:rowOff>63664</xdr:rowOff>
    </xdr:from>
    <xdr:to>
      <xdr:col>2</xdr:col>
      <xdr:colOff>952499</xdr:colOff>
      <xdr:row>127</xdr:row>
      <xdr:rowOff>721180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00000000-0008-0000-02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/>
        <a:stretch>
          <a:fillRect/>
        </a:stretch>
      </xdr:blipFill>
      <xdr:spPr>
        <a:xfrm>
          <a:off x="617855" y="95169355"/>
          <a:ext cx="930910" cy="657225"/>
        </a:xfrm>
        <a:prstGeom prst="rect">
          <a:avLst/>
        </a:prstGeom>
      </xdr:spPr>
    </xdr:pic>
    <xdr:clientData/>
  </xdr:twoCellAnchor>
  <xdr:twoCellAnchor>
    <xdr:from>
      <xdr:col>2</xdr:col>
      <xdr:colOff>34472</xdr:colOff>
      <xdr:row>128</xdr:row>
      <xdr:rowOff>49738</xdr:rowOff>
    </xdr:from>
    <xdr:to>
      <xdr:col>2</xdr:col>
      <xdr:colOff>928461</xdr:colOff>
      <xdr:row>128</xdr:row>
      <xdr:rowOff>687850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00000000-0008-0000-02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/>
        <a:stretch>
          <a:fillRect/>
        </a:stretch>
      </xdr:blipFill>
      <xdr:spPr>
        <a:xfrm>
          <a:off x="631190" y="95984060"/>
          <a:ext cx="894080" cy="638175"/>
        </a:xfrm>
        <a:prstGeom prst="rect">
          <a:avLst/>
        </a:prstGeom>
      </xdr:spPr>
    </xdr:pic>
    <xdr:clientData/>
  </xdr:twoCellAnchor>
  <xdr:twoCellAnchor>
    <xdr:from>
      <xdr:col>1</xdr:col>
      <xdr:colOff>176169</xdr:colOff>
      <xdr:row>234</xdr:row>
      <xdr:rowOff>58616</xdr:rowOff>
    </xdr:from>
    <xdr:to>
      <xdr:col>2</xdr:col>
      <xdr:colOff>922799</xdr:colOff>
      <xdr:row>234</xdr:row>
      <xdr:rowOff>747847</xdr:rowOff>
    </xdr:to>
    <xdr:pic>
      <xdr:nvPicPr>
        <xdr:cNvPr id="172" name="Slika 172">
          <a:extLst>
            <a:ext uri="{FF2B5EF4-FFF2-40B4-BE49-F238E27FC236}">
              <a16:creationId xmlns:a16="http://schemas.microsoft.com/office/drawing/2014/main" id="{00000000-0008-0000-02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/>
        <a:srcRect/>
        <a:stretch>
          <a:fillRect/>
        </a:stretch>
      </xdr:blipFill>
      <xdr:spPr>
        <a:xfrm>
          <a:off x="544195" y="181787800"/>
          <a:ext cx="975360" cy="688975"/>
        </a:xfrm>
        <a:prstGeom prst="rect">
          <a:avLst/>
        </a:prstGeom>
      </xdr:spPr>
    </xdr:pic>
    <xdr:clientData/>
  </xdr:twoCellAnchor>
  <xdr:twoCellAnchor>
    <xdr:from>
      <xdr:col>2</xdr:col>
      <xdr:colOff>34675</xdr:colOff>
      <xdr:row>177</xdr:row>
      <xdr:rowOff>59688</xdr:rowOff>
    </xdr:from>
    <xdr:to>
      <xdr:col>2</xdr:col>
      <xdr:colOff>928688</xdr:colOff>
      <xdr:row>177</xdr:row>
      <xdr:rowOff>693737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00000000-0008-0000-02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/>
        <a:stretch>
          <a:fillRect/>
        </a:stretch>
      </xdr:blipFill>
      <xdr:spPr>
        <a:xfrm>
          <a:off x="631190" y="135830310"/>
          <a:ext cx="894080" cy="634365"/>
        </a:xfrm>
        <a:prstGeom prst="rect">
          <a:avLst/>
        </a:prstGeom>
      </xdr:spPr>
    </xdr:pic>
    <xdr:clientData/>
  </xdr:twoCellAnchor>
  <xdr:twoCellAnchor>
    <xdr:from>
      <xdr:col>1</xdr:col>
      <xdr:colOff>208984</xdr:colOff>
      <xdr:row>173</xdr:row>
      <xdr:rowOff>148225</xdr:rowOff>
    </xdr:from>
    <xdr:to>
      <xdr:col>2</xdr:col>
      <xdr:colOff>906519</xdr:colOff>
      <xdr:row>173</xdr:row>
      <xdr:rowOff>768111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00000000-0008-0000-02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/>
        <a:stretch>
          <a:fillRect/>
        </a:stretch>
      </xdr:blipFill>
      <xdr:spPr>
        <a:xfrm>
          <a:off x="577215" y="132604510"/>
          <a:ext cx="925830" cy="619760"/>
        </a:xfrm>
        <a:prstGeom prst="rect">
          <a:avLst/>
        </a:prstGeom>
      </xdr:spPr>
    </xdr:pic>
    <xdr:clientData/>
  </xdr:twoCellAnchor>
  <xdr:twoCellAnchor>
    <xdr:from>
      <xdr:col>2</xdr:col>
      <xdr:colOff>32341</xdr:colOff>
      <xdr:row>180</xdr:row>
      <xdr:rowOff>116102</xdr:rowOff>
    </xdr:from>
    <xdr:to>
      <xdr:col>2</xdr:col>
      <xdr:colOff>936461</xdr:colOff>
      <xdr:row>180</xdr:row>
      <xdr:rowOff>735013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00000000-0008-0000-02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/>
        <a:stretch>
          <a:fillRect/>
        </a:stretch>
      </xdr:blipFill>
      <xdr:spPr>
        <a:xfrm>
          <a:off x="628650" y="138372850"/>
          <a:ext cx="904240" cy="619125"/>
        </a:xfrm>
        <a:prstGeom prst="rect">
          <a:avLst/>
        </a:prstGeom>
      </xdr:spPr>
    </xdr:pic>
    <xdr:clientData/>
  </xdr:twoCellAnchor>
  <xdr:twoCellAnchor>
    <xdr:from>
      <xdr:col>1</xdr:col>
      <xdr:colOff>187739</xdr:colOff>
      <xdr:row>174</xdr:row>
      <xdr:rowOff>99193</xdr:rowOff>
    </xdr:from>
    <xdr:to>
      <xdr:col>2</xdr:col>
      <xdr:colOff>916608</xdr:colOff>
      <xdr:row>174</xdr:row>
      <xdr:rowOff>736720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00000000-0008-0000-02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/>
        <a:stretch>
          <a:fillRect/>
        </a:stretch>
      </xdr:blipFill>
      <xdr:spPr>
        <a:xfrm>
          <a:off x="555625" y="133384290"/>
          <a:ext cx="957580" cy="637540"/>
        </a:xfrm>
        <a:prstGeom prst="rect">
          <a:avLst/>
        </a:prstGeom>
      </xdr:spPr>
    </xdr:pic>
    <xdr:clientData/>
  </xdr:twoCellAnchor>
  <xdr:twoCellAnchor>
    <xdr:from>
      <xdr:col>2</xdr:col>
      <xdr:colOff>14652</xdr:colOff>
      <xdr:row>229</xdr:row>
      <xdr:rowOff>94582</xdr:rowOff>
    </xdr:from>
    <xdr:to>
      <xdr:col>3</xdr:col>
      <xdr:colOff>13766</xdr:colOff>
      <xdr:row>229</xdr:row>
      <xdr:rowOff>750224</xdr:rowOff>
    </xdr:to>
    <xdr:pic>
      <xdr:nvPicPr>
        <xdr:cNvPr id="186" name="Slika 173">
          <a:extLst>
            <a:ext uri="{FF2B5EF4-FFF2-40B4-BE49-F238E27FC236}">
              <a16:creationId xmlns:a16="http://schemas.microsoft.com/office/drawing/2014/main" id="{00000000-0008-0000-02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/>
        <a:stretch>
          <a:fillRect/>
        </a:stretch>
      </xdr:blipFill>
      <xdr:spPr>
        <a:xfrm>
          <a:off x="611505" y="177679985"/>
          <a:ext cx="951230" cy="655955"/>
        </a:xfrm>
        <a:prstGeom prst="rect">
          <a:avLst/>
        </a:prstGeom>
      </xdr:spPr>
    </xdr:pic>
    <xdr:clientData/>
  </xdr:twoCellAnchor>
  <xdr:twoCellAnchor>
    <xdr:from>
      <xdr:col>2</xdr:col>
      <xdr:colOff>18969</xdr:colOff>
      <xdr:row>233</xdr:row>
      <xdr:rowOff>73218</xdr:rowOff>
    </xdr:from>
    <xdr:to>
      <xdr:col>3</xdr:col>
      <xdr:colOff>23442</xdr:colOff>
      <xdr:row>233</xdr:row>
      <xdr:rowOff>733245</xdr:rowOff>
    </xdr:to>
    <xdr:pic>
      <xdr:nvPicPr>
        <xdr:cNvPr id="187" name="Slika 172">
          <a:extLst>
            <a:ext uri="{FF2B5EF4-FFF2-40B4-BE49-F238E27FC236}">
              <a16:creationId xmlns:a16="http://schemas.microsoft.com/office/drawing/2014/main" id="{00000000-0008-0000-02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/>
        <a:stretch>
          <a:fillRect/>
        </a:stretch>
      </xdr:blipFill>
      <xdr:spPr>
        <a:xfrm>
          <a:off x="615315" y="180973730"/>
          <a:ext cx="956945" cy="659765"/>
        </a:xfrm>
        <a:prstGeom prst="rect">
          <a:avLst/>
        </a:prstGeom>
      </xdr:spPr>
    </xdr:pic>
    <xdr:clientData/>
  </xdr:twoCellAnchor>
  <xdr:twoCellAnchor>
    <xdr:from>
      <xdr:col>2</xdr:col>
      <xdr:colOff>5807</xdr:colOff>
      <xdr:row>227</xdr:row>
      <xdr:rowOff>96517</xdr:rowOff>
    </xdr:from>
    <xdr:to>
      <xdr:col>2</xdr:col>
      <xdr:colOff>945744</xdr:colOff>
      <xdr:row>227</xdr:row>
      <xdr:rowOff>727264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/>
        <a:stretch>
          <a:fillRect/>
        </a:stretch>
      </xdr:blipFill>
      <xdr:spPr>
        <a:xfrm>
          <a:off x="602615" y="176024540"/>
          <a:ext cx="939800" cy="631190"/>
        </a:xfrm>
        <a:prstGeom prst="rect">
          <a:avLst/>
        </a:prstGeom>
      </xdr:spPr>
    </xdr:pic>
    <xdr:clientData/>
  </xdr:twoCellAnchor>
  <xdr:twoCellAnchor>
    <xdr:from>
      <xdr:col>2</xdr:col>
      <xdr:colOff>20682</xdr:colOff>
      <xdr:row>235</xdr:row>
      <xdr:rowOff>98886</xdr:rowOff>
    </xdr:from>
    <xdr:to>
      <xdr:col>2</xdr:col>
      <xdr:colOff>952324</xdr:colOff>
      <xdr:row>235</xdr:row>
      <xdr:rowOff>724066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/>
        <a:stretch>
          <a:fillRect/>
        </a:stretch>
      </xdr:blipFill>
      <xdr:spPr>
        <a:xfrm>
          <a:off x="617220" y="182656480"/>
          <a:ext cx="931545" cy="625475"/>
        </a:xfrm>
        <a:prstGeom prst="rect">
          <a:avLst/>
        </a:prstGeom>
      </xdr:spPr>
    </xdr:pic>
    <xdr:clientData/>
  </xdr:twoCellAnchor>
  <xdr:twoCellAnchor>
    <xdr:from>
      <xdr:col>2</xdr:col>
      <xdr:colOff>32485</xdr:colOff>
      <xdr:row>237</xdr:row>
      <xdr:rowOff>80743</xdr:rowOff>
    </xdr:from>
    <xdr:to>
      <xdr:col>2</xdr:col>
      <xdr:colOff>950492</xdr:colOff>
      <xdr:row>237</xdr:row>
      <xdr:rowOff>696773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/>
        <a:stretch>
          <a:fillRect/>
        </a:stretch>
      </xdr:blipFill>
      <xdr:spPr>
        <a:xfrm>
          <a:off x="629285" y="184296050"/>
          <a:ext cx="917575" cy="615950"/>
        </a:xfrm>
        <a:prstGeom prst="rect">
          <a:avLst/>
        </a:prstGeom>
      </xdr:spPr>
    </xdr:pic>
    <xdr:clientData/>
  </xdr:twoCellAnchor>
  <xdr:twoCellAnchor>
    <xdr:from>
      <xdr:col>2</xdr:col>
      <xdr:colOff>30922</xdr:colOff>
      <xdr:row>238</xdr:row>
      <xdr:rowOff>180783</xdr:rowOff>
    </xdr:from>
    <xdr:to>
      <xdr:col>2</xdr:col>
      <xdr:colOff>933769</xdr:colOff>
      <xdr:row>238</xdr:row>
      <xdr:rowOff>786641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00000000-0008-0000-02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/>
        <a:stretch>
          <a:fillRect/>
        </a:stretch>
      </xdr:blipFill>
      <xdr:spPr>
        <a:xfrm>
          <a:off x="627380" y="185224420"/>
          <a:ext cx="902970" cy="605790"/>
        </a:xfrm>
        <a:prstGeom prst="rect">
          <a:avLst/>
        </a:prstGeom>
      </xdr:spPr>
    </xdr:pic>
    <xdr:clientData/>
  </xdr:twoCellAnchor>
  <xdr:twoCellAnchor>
    <xdr:from>
      <xdr:col>2</xdr:col>
      <xdr:colOff>36169</xdr:colOff>
      <xdr:row>236</xdr:row>
      <xdr:rowOff>85940</xdr:rowOff>
    </xdr:from>
    <xdr:to>
      <xdr:col>2</xdr:col>
      <xdr:colOff>931304</xdr:colOff>
      <xdr:row>236</xdr:row>
      <xdr:rowOff>697234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00000000-0008-0000-02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/>
        <a:stretch>
          <a:fillRect/>
        </a:stretch>
      </xdr:blipFill>
      <xdr:spPr>
        <a:xfrm>
          <a:off x="632460" y="183472455"/>
          <a:ext cx="895350" cy="611505"/>
        </a:xfrm>
        <a:prstGeom prst="rect">
          <a:avLst/>
        </a:prstGeom>
      </xdr:spPr>
    </xdr:pic>
    <xdr:clientData/>
  </xdr:twoCellAnchor>
  <xdr:twoCellAnchor>
    <xdr:from>
      <xdr:col>1</xdr:col>
      <xdr:colOff>229642</xdr:colOff>
      <xdr:row>228</xdr:row>
      <xdr:rowOff>118417</xdr:rowOff>
    </xdr:from>
    <xdr:to>
      <xdr:col>2</xdr:col>
      <xdr:colOff>931753</xdr:colOff>
      <xdr:row>228</xdr:row>
      <xdr:rowOff>748867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00000000-0008-0000-02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/>
        <a:stretch>
          <a:fillRect/>
        </a:stretch>
      </xdr:blipFill>
      <xdr:spPr>
        <a:xfrm>
          <a:off x="596900" y="176875440"/>
          <a:ext cx="931545" cy="630555"/>
        </a:xfrm>
        <a:prstGeom prst="rect">
          <a:avLst/>
        </a:prstGeom>
      </xdr:spPr>
    </xdr:pic>
    <xdr:clientData/>
  </xdr:twoCellAnchor>
  <xdr:twoCellAnchor>
    <xdr:from>
      <xdr:col>2</xdr:col>
      <xdr:colOff>35110</xdr:colOff>
      <xdr:row>183</xdr:row>
      <xdr:rowOff>159233</xdr:rowOff>
    </xdr:from>
    <xdr:to>
      <xdr:col>2</xdr:col>
      <xdr:colOff>933055</xdr:colOff>
      <xdr:row>183</xdr:row>
      <xdr:rowOff>761999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/>
        <a:stretch>
          <a:fillRect/>
        </a:stretch>
      </xdr:blipFill>
      <xdr:spPr>
        <a:xfrm>
          <a:off x="631825" y="140902055"/>
          <a:ext cx="897890" cy="602615"/>
        </a:xfrm>
        <a:prstGeom prst="rect">
          <a:avLst/>
        </a:prstGeom>
      </xdr:spPr>
    </xdr:pic>
    <xdr:clientData/>
  </xdr:twoCellAnchor>
  <xdr:twoCellAnchor>
    <xdr:from>
      <xdr:col>1</xdr:col>
      <xdr:colOff>201774</xdr:colOff>
      <xdr:row>178</xdr:row>
      <xdr:rowOff>60366</xdr:rowOff>
    </xdr:from>
    <xdr:to>
      <xdr:col>2</xdr:col>
      <xdr:colOff>949532</xdr:colOff>
      <xdr:row>178</xdr:row>
      <xdr:rowOff>723782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00000000-0008-0000-02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/>
        <a:stretch>
          <a:fillRect/>
        </a:stretch>
      </xdr:blipFill>
      <xdr:spPr>
        <a:xfrm>
          <a:off x="569595" y="136660255"/>
          <a:ext cx="976630" cy="66294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184</xdr:row>
      <xdr:rowOff>126196</xdr:rowOff>
    </xdr:from>
    <xdr:to>
      <xdr:col>2</xdr:col>
      <xdr:colOff>903685</xdr:colOff>
      <xdr:row>184</xdr:row>
      <xdr:rowOff>697793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00000000-0008-0000-02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/>
        <a:stretch>
          <a:fillRect/>
        </a:stretch>
      </xdr:blipFill>
      <xdr:spPr>
        <a:xfrm>
          <a:off x="620395" y="141697710"/>
          <a:ext cx="880110" cy="571500"/>
        </a:xfrm>
        <a:prstGeom prst="rect">
          <a:avLst/>
        </a:prstGeom>
      </xdr:spPr>
    </xdr:pic>
    <xdr:clientData/>
  </xdr:twoCellAnchor>
  <xdr:twoCellAnchor>
    <xdr:from>
      <xdr:col>1</xdr:col>
      <xdr:colOff>201774</xdr:colOff>
      <xdr:row>179</xdr:row>
      <xdr:rowOff>61904</xdr:rowOff>
    </xdr:from>
    <xdr:to>
      <xdr:col>2</xdr:col>
      <xdr:colOff>949532</xdr:colOff>
      <xdr:row>179</xdr:row>
      <xdr:rowOff>722244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00000000-0008-0000-02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/>
        <a:stretch>
          <a:fillRect/>
        </a:stretch>
      </xdr:blipFill>
      <xdr:spPr>
        <a:xfrm>
          <a:off x="569595" y="137490200"/>
          <a:ext cx="976630" cy="660400"/>
        </a:xfrm>
        <a:prstGeom prst="rect">
          <a:avLst/>
        </a:prstGeom>
      </xdr:spPr>
    </xdr:pic>
    <xdr:clientData/>
  </xdr:twoCellAnchor>
  <xdr:twoCellAnchor>
    <xdr:from>
      <xdr:col>2</xdr:col>
      <xdr:colOff>31635</xdr:colOff>
      <xdr:row>176</xdr:row>
      <xdr:rowOff>124680</xdr:rowOff>
    </xdr:from>
    <xdr:to>
      <xdr:col>2</xdr:col>
      <xdr:colOff>928688</xdr:colOff>
      <xdr:row>176</xdr:row>
      <xdr:rowOff>722727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00000000-0008-0000-02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/>
        <a:stretch>
          <a:fillRect/>
        </a:stretch>
      </xdr:blipFill>
      <xdr:spPr>
        <a:xfrm>
          <a:off x="628015" y="135067040"/>
          <a:ext cx="897255" cy="598170"/>
        </a:xfrm>
        <a:prstGeom prst="rect">
          <a:avLst/>
        </a:prstGeom>
      </xdr:spPr>
    </xdr:pic>
    <xdr:clientData/>
  </xdr:twoCellAnchor>
  <xdr:twoCellAnchor>
    <xdr:from>
      <xdr:col>2</xdr:col>
      <xdr:colOff>26798</xdr:colOff>
      <xdr:row>181</xdr:row>
      <xdr:rowOff>95542</xdr:rowOff>
    </xdr:from>
    <xdr:to>
      <xdr:col>2</xdr:col>
      <xdr:colOff>921378</xdr:colOff>
      <xdr:row>181</xdr:row>
      <xdr:rowOff>714374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00000000-0008-0000-02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/>
        <a:stretch>
          <a:fillRect/>
        </a:stretch>
      </xdr:blipFill>
      <xdr:spPr>
        <a:xfrm>
          <a:off x="623570" y="139181205"/>
          <a:ext cx="894080" cy="618490"/>
        </a:xfrm>
        <a:prstGeom prst="rect">
          <a:avLst/>
        </a:prstGeom>
      </xdr:spPr>
    </xdr:pic>
    <xdr:clientData/>
  </xdr:twoCellAnchor>
  <xdr:twoCellAnchor editAs="oneCell">
    <xdr:from>
      <xdr:col>1</xdr:col>
      <xdr:colOff>146035</xdr:colOff>
      <xdr:row>1</xdr:row>
      <xdr:rowOff>183845</xdr:rowOff>
    </xdr:from>
    <xdr:to>
      <xdr:col>2</xdr:col>
      <xdr:colOff>950233</xdr:colOff>
      <xdr:row>5</xdr:row>
      <xdr:rowOff>189366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/>
        <a:srcRect/>
        <a:stretch>
          <a:fillRect/>
        </a:stretch>
      </xdr:blipFill>
      <xdr:spPr>
        <a:xfrm>
          <a:off x="513715" y="412115"/>
          <a:ext cx="1033145" cy="958215"/>
        </a:xfrm>
        <a:prstGeom prst="rect">
          <a:avLst/>
        </a:prstGeom>
      </xdr:spPr>
    </xdr:pic>
    <xdr:clientData/>
  </xdr:twoCellAnchor>
  <xdr:twoCellAnchor>
    <xdr:from>
      <xdr:col>2</xdr:col>
      <xdr:colOff>6580</xdr:colOff>
      <xdr:row>175</xdr:row>
      <xdr:rowOff>112506</xdr:rowOff>
    </xdr:from>
    <xdr:to>
      <xdr:col>2</xdr:col>
      <xdr:colOff>930331</xdr:colOff>
      <xdr:row>175</xdr:row>
      <xdr:rowOff>732392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00000000-0008-0000-02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/>
        <a:stretch>
          <a:fillRect/>
        </a:stretch>
      </xdr:blipFill>
      <xdr:spPr>
        <a:xfrm>
          <a:off x="603250" y="134226300"/>
          <a:ext cx="923925" cy="619760"/>
        </a:xfrm>
        <a:prstGeom prst="rect">
          <a:avLst/>
        </a:prstGeom>
      </xdr:spPr>
    </xdr:pic>
    <xdr:clientData/>
  </xdr:twoCellAnchor>
  <xdr:twoCellAnchor>
    <xdr:from>
      <xdr:col>1</xdr:col>
      <xdr:colOff>239669</xdr:colOff>
      <xdr:row>232</xdr:row>
      <xdr:rowOff>170970</xdr:rowOff>
    </xdr:from>
    <xdr:to>
      <xdr:col>2</xdr:col>
      <xdr:colOff>876300</xdr:colOff>
      <xdr:row>232</xdr:row>
      <xdr:rowOff>760108</xdr:rowOff>
    </xdr:to>
    <xdr:pic>
      <xdr:nvPicPr>
        <xdr:cNvPr id="203" name="Slika 172">
          <a:extLst>
            <a:ext uri="{FF2B5EF4-FFF2-40B4-BE49-F238E27FC236}">
              <a16:creationId xmlns:a16="http://schemas.microsoft.com/office/drawing/2014/main" id="{00000000-0008-0000-02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/>
        <a:stretch>
          <a:fillRect/>
        </a:stretch>
      </xdr:blipFill>
      <xdr:spPr>
        <a:xfrm>
          <a:off x="596900" y="180242845"/>
          <a:ext cx="876300" cy="589280"/>
        </a:xfrm>
        <a:prstGeom prst="rect">
          <a:avLst/>
        </a:prstGeom>
      </xdr:spPr>
    </xdr:pic>
    <xdr:clientData/>
  </xdr:twoCellAnchor>
  <xdr:twoCellAnchor>
    <xdr:from>
      <xdr:col>2</xdr:col>
      <xdr:colOff>4712</xdr:colOff>
      <xdr:row>231</xdr:row>
      <xdr:rowOff>73218</xdr:rowOff>
    </xdr:from>
    <xdr:to>
      <xdr:col>2</xdr:col>
      <xdr:colOff>934867</xdr:colOff>
      <xdr:row>231</xdr:row>
      <xdr:rowOff>711200</xdr:rowOff>
    </xdr:to>
    <xdr:pic>
      <xdr:nvPicPr>
        <xdr:cNvPr id="204" name="Slika 172">
          <a:extLst>
            <a:ext uri="{FF2B5EF4-FFF2-40B4-BE49-F238E27FC236}">
              <a16:creationId xmlns:a16="http://schemas.microsoft.com/office/drawing/2014/main" id="{00000000-0008-0000-02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/>
        <a:stretch>
          <a:fillRect/>
        </a:stretch>
      </xdr:blipFill>
      <xdr:spPr>
        <a:xfrm>
          <a:off x="601345" y="179316380"/>
          <a:ext cx="930275" cy="638175"/>
        </a:xfrm>
        <a:prstGeom prst="rect">
          <a:avLst/>
        </a:prstGeom>
      </xdr:spPr>
    </xdr:pic>
    <xdr:clientData/>
  </xdr:twoCellAnchor>
  <xdr:twoCellAnchor>
    <xdr:from>
      <xdr:col>2</xdr:col>
      <xdr:colOff>57803</xdr:colOff>
      <xdr:row>223</xdr:row>
      <xdr:rowOff>115286</xdr:rowOff>
    </xdr:from>
    <xdr:to>
      <xdr:col>2</xdr:col>
      <xdr:colOff>908675</xdr:colOff>
      <xdr:row>223</xdr:row>
      <xdr:rowOff>692943</xdr:rowOff>
    </xdr:to>
    <xdr:pic>
      <xdr:nvPicPr>
        <xdr:cNvPr id="206" name="Slika 172">
          <a:extLst>
            <a:ext uri="{FF2B5EF4-FFF2-40B4-BE49-F238E27FC236}">
              <a16:creationId xmlns:a16="http://schemas.microsoft.com/office/drawing/2014/main" id="{00000000-0008-0000-02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/>
        <a:stretch>
          <a:fillRect/>
        </a:stretch>
      </xdr:blipFill>
      <xdr:spPr>
        <a:xfrm>
          <a:off x="654685" y="172728890"/>
          <a:ext cx="850265" cy="577850"/>
        </a:xfrm>
        <a:prstGeom prst="rect">
          <a:avLst/>
        </a:prstGeom>
      </xdr:spPr>
    </xdr:pic>
    <xdr:clientData/>
  </xdr:twoCellAnchor>
  <xdr:twoCellAnchor>
    <xdr:from>
      <xdr:col>2</xdr:col>
      <xdr:colOff>37710</xdr:colOff>
      <xdr:row>111</xdr:row>
      <xdr:rowOff>122237</xdr:rowOff>
    </xdr:from>
    <xdr:to>
      <xdr:col>2</xdr:col>
      <xdr:colOff>926790</xdr:colOff>
      <xdr:row>111</xdr:row>
      <xdr:rowOff>731888</xdr:rowOff>
    </xdr:to>
    <xdr:pic>
      <xdr:nvPicPr>
        <xdr:cNvPr id="218" name="Slika 61">
          <a:extLst>
            <a:ext uri="{FF2B5EF4-FFF2-40B4-BE49-F238E27FC236}">
              <a16:creationId xmlns:a16="http://schemas.microsoft.com/office/drawing/2014/main" id="{00000000-0008-0000-02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/>
        <a:stretch>
          <a:fillRect/>
        </a:stretch>
      </xdr:blipFill>
      <xdr:spPr>
        <a:xfrm>
          <a:off x="634365" y="83654900"/>
          <a:ext cx="889000" cy="609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104</xdr:row>
      <xdr:rowOff>50800</xdr:rowOff>
    </xdr:from>
    <xdr:to>
      <xdr:col>3</xdr:col>
      <xdr:colOff>0</xdr:colOff>
      <xdr:row>104</xdr:row>
      <xdr:rowOff>698500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/>
        <a:stretch>
          <a:fillRect/>
        </a:stretch>
      </xdr:blipFill>
      <xdr:spPr>
        <a:xfrm>
          <a:off x="596900" y="77783055"/>
          <a:ext cx="952500" cy="647700"/>
        </a:xfrm>
        <a:prstGeom prst="rect">
          <a:avLst/>
        </a:prstGeom>
      </xdr:spPr>
    </xdr:pic>
    <xdr:clientData/>
  </xdr:twoCellAnchor>
  <xdr:twoCellAnchor>
    <xdr:from>
      <xdr:col>2</xdr:col>
      <xdr:colOff>38893</xdr:colOff>
      <xdr:row>109</xdr:row>
      <xdr:rowOff>108584</xdr:rowOff>
    </xdr:from>
    <xdr:to>
      <xdr:col>2</xdr:col>
      <xdr:colOff>940593</xdr:colOff>
      <xdr:row>109</xdr:row>
      <xdr:rowOff>717549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/>
        <a:stretch>
          <a:fillRect/>
        </a:stretch>
      </xdr:blipFill>
      <xdr:spPr>
        <a:xfrm>
          <a:off x="635635" y="81983580"/>
          <a:ext cx="901700" cy="608965"/>
        </a:xfrm>
        <a:prstGeom prst="rect">
          <a:avLst/>
        </a:prstGeom>
      </xdr:spPr>
    </xdr:pic>
    <xdr:clientData/>
  </xdr:twoCellAnchor>
  <xdr:twoCellAnchor>
    <xdr:from>
      <xdr:col>1</xdr:col>
      <xdr:colOff>228146</xdr:colOff>
      <xdr:row>112</xdr:row>
      <xdr:rowOff>85090</xdr:rowOff>
    </xdr:from>
    <xdr:to>
      <xdr:col>2</xdr:col>
      <xdr:colOff>949325</xdr:colOff>
      <xdr:row>112</xdr:row>
      <xdr:rowOff>732790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/>
        <a:stretch>
          <a:fillRect/>
        </a:stretch>
      </xdr:blipFill>
      <xdr:spPr>
        <a:xfrm>
          <a:off x="596265" y="84446745"/>
          <a:ext cx="949960" cy="647700"/>
        </a:xfrm>
        <a:prstGeom prst="rect">
          <a:avLst/>
        </a:prstGeom>
      </xdr:spPr>
    </xdr:pic>
    <xdr:clientData/>
  </xdr:twoCellAnchor>
  <xdr:twoCellAnchor>
    <xdr:from>
      <xdr:col>2</xdr:col>
      <xdr:colOff>26987</xdr:colOff>
      <xdr:row>113</xdr:row>
      <xdr:rowOff>102552</xdr:rowOff>
    </xdr:from>
    <xdr:to>
      <xdr:col>2</xdr:col>
      <xdr:colOff>931862</xdr:colOff>
      <xdr:row>113</xdr:row>
      <xdr:rowOff>724217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/>
        <a:stretch>
          <a:fillRect/>
        </a:stretch>
      </xdr:blipFill>
      <xdr:spPr>
        <a:xfrm>
          <a:off x="623570" y="85292565"/>
          <a:ext cx="904875" cy="621665"/>
        </a:xfrm>
        <a:prstGeom prst="rect">
          <a:avLst/>
        </a:prstGeom>
      </xdr:spPr>
    </xdr:pic>
    <xdr:clientData/>
  </xdr:twoCellAnchor>
  <xdr:twoCellAnchor>
    <xdr:from>
      <xdr:col>2</xdr:col>
      <xdr:colOff>20637</xdr:colOff>
      <xdr:row>131</xdr:row>
      <xdr:rowOff>125728</xdr:rowOff>
    </xdr:from>
    <xdr:to>
      <xdr:col>2</xdr:col>
      <xdr:colOff>925978</xdr:colOff>
      <xdr:row>131</xdr:row>
      <xdr:rowOff>728660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/>
        <a:stretch>
          <a:fillRect/>
        </a:stretch>
      </xdr:blipFill>
      <xdr:spPr>
        <a:xfrm>
          <a:off x="617220" y="98545650"/>
          <a:ext cx="905510" cy="603250"/>
        </a:xfrm>
        <a:prstGeom prst="rect">
          <a:avLst/>
        </a:prstGeom>
      </xdr:spPr>
    </xdr:pic>
    <xdr:clientData/>
  </xdr:twoCellAnchor>
  <xdr:twoCellAnchor>
    <xdr:from>
      <xdr:col>2</xdr:col>
      <xdr:colOff>44450</xdr:colOff>
      <xdr:row>132</xdr:row>
      <xdr:rowOff>83027</xdr:rowOff>
    </xdr:from>
    <xdr:to>
      <xdr:col>2</xdr:col>
      <xdr:colOff>934720</xdr:colOff>
      <xdr:row>132</xdr:row>
      <xdr:rowOff>691423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/>
        <a:stretch>
          <a:fillRect/>
        </a:stretch>
      </xdr:blipFill>
      <xdr:spPr>
        <a:xfrm>
          <a:off x="641350" y="99331780"/>
          <a:ext cx="890270" cy="608330"/>
        </a:xfrm>
        <a:prstGeom prst="rect">
          <a:avLst/>
        </a:prstGeom>
      </xdr:spPr>
    </xdr:pic>
    <xdr:clientData/>
  </xdr:twoCellAnchor>
  <xdr:twoCellAnchor>
    <xdr:from>
      <xdr:col>2</xdr:col>
      <xdr:colOff>36831</xdr:colOff>
      <xdr:row>134</xdr:row>
      <xdr:rowOff>56833</xdr:rowOff>
    </xdr:from>
    <xdr:to>
      <xdr:col>3</xdr:col>
      <xdr:colOff>38259</xdr:colOff>
      <xdr:row>134</xdr:row>
      <xdr:rowOff>704533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/>
        <a:stretch>
          <a:fillRect/>
        </a:stretch>
      </xdr:blipFill>
      <xdr:spPr>
        <a:xfrm>
          <a:off x="633730" y="100963095"/>
          <a:ext cx="953770" cy="647700"/>
        </a:xfrm>
        <a:prstGeom prst="rect">
          <a:avLst/>
        </a:prstGeom>
      </xdr:spPr>
    </xdr:pic>
    <xdr:clientData/>
  </xdr:twoCellAnchor>
  <xdr:twoCellAnchor>
    <xdr:from>
      <xdr:col>1</xdr:col>
      <xdr:colOff>223520</xdr:colOff>
      <xdr:row>133</xdr:row>
      <xdr:rowOff>60960</xdr:rowOff>
    </xdr:from>
    <xdr:to>
      <xdr:col>2</xdr:col>
      <xdr:colOff>944880</xdr:colOff>
      <xdr:row>133</xdr:row>
      <xdr:rowOff>715010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/>
        <a:stretch>
          <a:fillRect/>
        </a:stretch>
      </xdr:blipFill>
      <xdr:spPr>
        <a:xfrm>
          <a:off x="591820" y="100138865"/>
          <a:ext cx="949960" cy="654050"/>
        </a:xfrm>
        <a:prstGeom prst="rect">
          <a:avLst/>
        </a:prstGeom>
      </xdr:spPr>
    </xdr:pic>
    <xdr:clientData/>
  </xdr:twoCellAnchor>
  <xdr:twoCellAnchor>
    <xdr:from>
      <xdr:col>2</xdr:col>
      <xdr:colOff>33682</xdr:colOff>
      <xdr:row>226</xdr:row>
      <xdr:rowOff>86007</xdr:rowOff>
    </xdr:from>
    <xdr:to>
      <xdr:col>3</xdr:col>
      <xdr:colOff>21206</xdr:colOff>
      <xdr:row>226</xdr:row>
      <xdr:rowOff>734987</xdr:rowOff>
    </xdr:to>
    <xdr:pic>
      <xdr:nvPicPr>
        <xdr:cNvPr id="223" name="Slika 173">
          <a:extLst>
            <a:ext uri="{FF2B5EF4-FFF2-40B4-BE49-F238E27FC236}">
              <a16:creationId xmlns:a16="http://schemas.microsoft.com/office/drawing/2014/main" id="{00000000-0008-0000-02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/>
        <a:stretch>
          <a:fillRect/>
        </a:stretch>
      </xdr:blipFill>
      <xdr:spPr>
        <a:xfrm>
          <a:off x="630555" y="175185705"/>
          <a:ext cx="939800" cy="648970"/>
        </a:xfrm>
        <a:prstGeom prst="rect">
          <a:avLst/>
        </a:prstGeom>
      </xdr:spPr>
    </xdr:pic>
    <xdr:clientData/>
  </xdr:twoCellAnchor>
  <xdr:twoCellAnchor>
    <xdr:from>
      <xdr:col>2</xdr:col>
      <xdr:colOff>3027</xdr:colOff>
      <xdr:row>225</xdr:row>
      <xdr:rowOff>120775</xdr:rowOff>
    </xdr:from>
    <xdr:to>
      <xdr:col>3</xdr:col>
      <xdr:colOff>5208</xdr:colOff>
      <xdr:row>225</xdr:row>
      <xdr:rowOff>782767</xdr:rowOff>
    </xdr:to>
    <xdr:pic>
      <xdr:nvPicPr>
        <xdr:cNvPr id="224" name="Slika 173">
          <a:extLst>
            <a:ext uri="{FF2B5EF4-FFF2-40B4-BE49-F238E27FC236}">
              <a16:creationId xmlns:a16="http://schemas.microsoft.com/office/drawing/2014/main" id="{00000000-0008-0000-02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/>
        <a:stretch>
          <a:fillRect/>
        </a:stretch>
      </xdr:blipFill>
      <xdr:spPr>
        <a:xfrm>
          <a:off x="599440" y="174391955"/>
          <a:ext cx="955040" cy="661670"/>
        </a:xfrm>
        <a:prstGeom prst="rect">
          <a:avLst/>
        </a:prstGeom>
      </xdr:spPr>
    </xdr:pic>
    <xdr:clientData/>
  </xdr:twoCellAnchor>
  <xdr:twoCellAnchor>
    <xdr:from>
      <xdr:col>2</xdr:col>
      <xdr:colOff>44451</xdr:colOff>
      <xdr:row>95</xdr:row>
      <xdr:rowOff>76200</xdr:rowOff>
    </xdr:from>
    <xdr:to>
      <xdr:col>2</xdr:col>
      <xdr:colOff>899320</xdr:colOff>
      <xdr:row>95</xdr:row>
      <xdr:rowOff>723900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/>
        <a:srcRect/>
        <a:stretch>
          <a:fillRect/>
        </a:stretch>
      </xdr:blipFill>
      <xdr:spPr>
        <a:xfrm>
          <a:off x="641350" y="70350380"/>
          <a:ext cx="854710" cy="6477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96</xdr:row>
      <xdr:rowOff>101600</xdr:rowOff>
    </xdr:from>
    <xdr:to>
      <xdr:col>3</xdr:col>
      <xdr:colOff>0</xdr:colOff>
      <xdr:row>96</xdr:row>
      <xdr:rowOff>749300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/>
        <a:stretch>
          <a:fillRect/>
        </a:stretch>
      </xdr:blipFill>
      <xdr:spPr>
        <a:xfrm>
          <a:off x="596900" y="71204455"/>
          <a:ext cx="952500" cy="6477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98</xdr:row>
      <xdr:rowOff>101600</xdr:rowOff>
    </xdr:from>
    <xdr:to>
      <xdr:col>3</xdr:col>
      <xdr:colOff>0</xdr:colOff>
      <xdr:row>98</xdr:row>
      <xdr:rowOff>749300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/>
        <a:stretch>
          <a:fillRect/>
        </a:stretch>
      </xdr:blipFill>
      <xdr:spPr>
        <a:xfrm>
          <a:off x="596900" y="72861805"/>
          <a:ext cx="952500" cy="6477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99</xdr:row>
      <xdr:rowOff>101600</xdr:rowOff>
    </xdr:from>
    <xdr:to>
      <xdr:col>3</xdr:col>
      <xdr:colOff>0</xdr:colOff>
      <xdr:row>99</xdr:row>
      <xdr:rowOff>749300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/>
        <a:stretch>
          <a:fillRect/>
        </a:stretch>
      </xdr:blipFill>
      <xdr:spPr>
        <a:xfrm>
          <a:off x="596900" y="73690480"/>
          <a:ext cx="952500" cy="6477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100</xdr:row>
      <xdr:rowOff>88900</xdr:rowOff>
    </xdr:from>
    <xdr:to>
      <xdr:col>3</xdr:col>
      <xdr:colOff>0</xdr:colOff>
      <xdr:row>100</xdr:row>
      <xdr:rowOff>736600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/>
        <a:stretch>
          <a:fillRect/>
        </a:stretch>
      </xdr:blipFill>
      <xdr:spPr>
        <a:xfrm>
          <a:off x="596900" y="74506455"/>
          <a:ext cx="952500" cy="6477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101</xdr:row>
      <xdr:rowOff>101600</xdr:rowOff>
    </xdr:from>
    <xdr:to>
      <xdr:col>3</xdr:col>
      <xdr:colOff>0</xdr:colOff>
      <xdr:row>101</xdr:row>
      <xdr:rowOff>749300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/>
        <a:stretch>
          <a:fillRect/>
        </a:stretch>
      </xdr:blipFill>
      <xdr:spPr>
        <a:xfrm>
          <a:off x="596900" y="75347830"/>
          <a:ext cx="952500" cy="647700"/>
        </a:xfrm>
        <a:prstGeom prst="rect">
          <a:avLst/>
        </a:prstGeom>
      </xdr:spPr>
    </xdr:pic>
    <xdr:clientData/>
  </xdr:twoCellAnchor>
  <xdr:twoCellAnchor>
    <xdr:from>
      <xdr:col>2</xdr:col>
      <xdr:colOff>14021</xdr:colOff>
      <xdr:row>182</xdr:row>
      <xdr:rowOff>82814</xdr:rowOff>
    </xdr:from>
    <xdr:to>
      <xdr:col>3</xdr:col>
      <xdr:colOff>13244</xdr:colOff>
      <xdr:row>182</xdr:row>
      <xdr:rowOff>731572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/>
        <a:stretch>
          <a:fillRect/>
        </a:stretch>
      </xdr:blipFill>
      <xdr:spPr>
        <a:xfrm>
          <a:off x="610870" y="139997180"/>
          <a:ext cx="951230" cy="648970"/>
        </a:xfrm>
        <a:prstGeom prst="rect">
          <a:avLst/>
        </a:prstGeom>
      </xdr:spPr>
    </xdr:pic>
    <xdr:clientData/>
  </xdr:twoCellAnchor>
  <xdr:twoCellAnchor>
    <xdr:from>
      <xdr:col>2</xdr:col>
      <xdr:colOff>99483</xdr:colOff>
      <xdr:row>185</xdr:row>
      <xdr:rowOff>131234</xdr:rowOff>
    </xdr:from>
    <xdr:to>
      <xdr:col>2</xdr:col>
      <xdr:colOff>881591</xdr:colOff>
      <xdr:row>185</xdr:row>
      <xdr:rowOff>725341</xdr:rowOff>
    </xdr:to>
    <xdr:pic>
      <xdr:nvPicPr>
        <xdr:cNvPr id="11" name="Slika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/>
        <a:stretch>
          <a:fillRect/>
        </a:stretch>
      </xdr:blipFill>
      <xdr:spPr>
        <a:xfrm>
          <a:off x="695960" y="142531465"/>
          <a:ext cx="782320" cy="594360"/>
        </a:xfrm>
        <a:prstGeom prst="rect">
          <a:avLst/>
        </a:prstGeom>
      </xdr:spPr>
    </xdr:pic>
    <xdr:clientData/>
  </xdr:twoCellAnchor>
  <xdr:twoCellAnchor>
    <xdr:from>
      <xdr:col>2</xdr:col>
      <xdr:colOff>67507</xdr:colOff>
      <xdr:row>97</xdr:row>
      <xdr:rowOff>169330</xdr:rowOff>
    </xdr:from>
    <xdr:to>
      <xdr:col>2</xdr:col>
      <xdr:colOff>914462</xdr:colOff>
      <xdr:row>97</xdr:row>
      <xdr:rowOff>645581</xdr:rowOff>
    </xdr:to>
    <xdr:pic>
      <xdr:nvPicPr>
        <xdr:cNvPr id="62" name="Slika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/>
        <a:stretch>
          <a:fillRect/>
        </a:stretch>
      </xdr:blipFill>
      <xdr:spPr>
        <a:xfrm>
          <a:off x="664210" y="72100440"/>
          <a:ext cx="847090" cy="476250"/>
        </a:xfrm>
        <a:prstGeom prst="rect">
          <a:avLst/>
        </a:prstGeom>
      </xdr:spPr>
    </xdr:pic>
    <xdr:clientData/>
  </xdr:twoCellAnchor>
  <xdr:twoCellAnchor>
    <xdr:from>
      <xdr:col>2</xdr:col>
      <xdr:colOff>58057</xdr:colOff>
      <xdr:row>143</xdr:row>
      <xdr:rowOff>135391</xdr:rowOff>
    </xdr:from>
    <xdr:to>
      <xdr:col>2</xdr:col>
      <xdr:colOff>921316</xdr:colOff>
      <xdr:row>143</xdr:row>
      <xdr:rowOff>583406</xdr:rowOff>
    </xdr:to>
    <xdr:pic>
      <xdr:nvPicPr>
        <xdr:cNvPr id="66" name="Slika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/>
        <a:stretch>
          <a:fillRect/>
        </a:stretch>
      </xdr:blipFill>
      <xdr:spPr>
        <a:xfrm>
          <a:off x="654685" y="108499910"/>
          <a:ext cx="862965" cy="447675"/>
        </a:xfrm>
        <a:prstGeom prst="rect">
          <a:avLst/>
        </a:prstGeom>
      </xdr:spPr>
    </xdr:pic>
    <xdr:clientData/>
  </xdr:twoCellAnchor>
  <xdr:twoCellAnchor>
    <xdr:from>
      <xdr:col>2</xdr:col>
      <xdr:colOff>83344</xdr:colOff>
      <xdr:row>147</xdr:row>
      <xdr:rowOff>142875</xdr:rowOff>
    </xdr:from>
    <xdr:to>
      <xdr:col>2</xdr:col>
      <xdr:colOff>896389</xdr:colOff>
      <xdr:row>147</xdr:row>
      <xdr:rowOff>619125</xdr:rowOff>
    </xdr:to>
    <xdr:pic>
      <xdr:nvPicPr>
        <xdr:cNvPr id="68" name="Slika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/>
        <a:stretch>
          <a:fillRect/>
        </a:stretch>
      </xdr:blipFill>
      <xdr:spPr>
        <a:xfrm>
          <a:off x="680085" y="111822230"/>
          <a:ext cx="812800" cy="476250"/>
        </a:xfrm>
        <a:prstGeom prst="rect">
          <a:avLst/>
        </a:prstGeom>
      </xdr:spPr>
    </xdr:pic>
    <xdr:clientData/>
  </xdr:twoCellAnchor>
  <xdr:twoCellAnchor>
    <xdr:from>
      <xdr:col>2</xdr:col>
      <xdr:colOff>77788</xdr:colOff>
      <xdr:row>148</xdr:row>
      <xdr:rowOff>166687</xdr:rowOff>
    </xdr:from>
    <xdr:to>
      <xdr:col>2</xdr:col>
      <xdr:colOff>951047</xdr:colOff>
      <xdr:row>148</xdr:row>
      <xdr:rowOff>622300</xdr:rowOff>
    </xdr:to>
    <xdr:pic>
      <xdr:nvPicPr>
        <xdr:cNvPr id="70" name="Slika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/>
        <a:stretch>
          <a:fillRect/>
        </a:stretch>
      </xdr:blipFill>
      <xdr:spPr>
        <a:xfrm>
          <a:off x="674370" y="112674400"/>
          <a:ext cx="873125" cy="455930"/>
        </a:xfrm>
        <a:prstGeom prst="rect">
          <a:avLst/>
        </a:prstGeom>
      </xdr:spPr>
    </xdr:pic>
    <xdr:clientData/>
  </xdr:twoCellAnchor>
  <xdr:twoCellAnchor>
    <xdr:from>
      <xdr:col>2</xdr:col>
      <xdr:colOff>59532</xdr:colOff>
      <xdr:row>151</xdr:row>
      <xdr:rowOff>136525</xdr:rowOff>
    </xdr:from>
    <xdr:to>
      <xdr:col>2</xdr:col>
      <xdr:colOff>917215</xdr:colOff>
      <xdr:row>151</xdr:row>
      <xdr:rowOff>574674</xdr:rowOff>
    </xdr:to>
    <xdr:pic>
      <xdr:nvPicPr>
        <xdr:cNvPr id="73" name="Slika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/>
        <a:stretch>
          <a:fillRect/>
        </a:stretch>
      </xdr:blipFill>
      <xdr:spPr>
        <a:xfrm>
          <a:off x="655955" y="115130580"/>
          <a:ext cx="857885" cy="437515"/>
        </a:xfrm>
        <a:prstGeom prst="rect">
          <a:avLst/>
        </a:prstGeom>
      </xdr:spPr>
    </xdr:pic>
    <xdr:clientData/>
  </xdr:twoCellAnchor>
  <xdr:twoCellAnchor>
    <xdr:from>
      <xdr:col>1</xdr:col>
      <xdr:colOff>198863</xdr:colOff>
      <xdr:row>166</xdr:row>
      <xdr:rowOff>166687</xdr:rowOff>
    </xdr:from>
    <xdr:to>
      <xdr:col>2</xdr:col>
      <xdr:colOff>926307</xdr:colOff>
      <xdr:row>166</xdr:row>
      <xdr:rowOff>651668</xdr:rowOff>
    </xdr:to>
    <xdr:pic>
      <xdr:nvPicPr>
        <xdr:cNvPr id="82" name="Slika 81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/>
        <a:stretch>
          <a:fillRect/>
        </a:stretch>
      </xdr:blipFill>
      <xdr:spPr>
        <a:xfrm>
          <a:off x="567055" y="127590550"/>
          <a:ext cx="955675" cy="485140"/>
        </a:xfrm>
        <a:prstGeom prst="rect">
          <a:avLst/>
        </a:prstGeom>
      </xdr:spPr>
    </xdr:pic>
    <xdr:clientData/>
  </xdr:twoCellAnchor>
  <xdr:twoCellAnchor>
    <xdr:from>
      <xdr:col>2</xdr:col>
      <xdr:colOff>56357</xdr:colOff>
      <xdr:row>94</xdr:row>
      <xdr:rowOff>163514</xdr:rowOff>
    </xdr:from>
    <xdr:to>
      <xdr:col>2</xdr:col>
      <xdr:colOff>896144</xdr:colOff>
      <xdr:row>94</xdr:row>
      <xdr:rowOff>617190</xdr:rowOff>
    </xdr:to>
    <xdr:pic>
      <xdr:nvPicPr>
        <xdr:cNvPr id="85" name="Slika 84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/>
        <a:stretch>
          <a:fillRect/>
        </a:stretch>
      </xdr:blipFill>
      <xdr:spPr>
        <a:xfrm>
          <a:off x="652780" y="69608700"/>
          <a:ext cx="840105" cy="453390"/>
        </a:xfrm>
        <a:prstGeom prst="rect">
          <a:avLst/>
        </a:prstGeom>
      </xdr:spPr>
    </xdr:pic>
    <xdr:clientData/>
  </xdr:twoCellAnchor>
  <xdr:twoCellAnchor>
    <xdr:from>
      <xdr:col>1</xdr:col>
      <xdr:colOff>228586</xdr:colOff>
      <xdr:row>103</xdr:row>
      <xdr:rowOff>127001</xdr:rowOff>
    </xdr:from>
    <xdr:to>
      <xdr:col>2</xdr:col>
      <xdr:colOff>938129</xdr:colOff>
      <xdr:row>103</xdr:row>
      <xdr:rowOff>719667</xdr:rowOff>
    </xdr:to>
    <xdr:pic>
      <xdr:nvPicPr>
        <xdr:cNvPr id="87" name="Slika 86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/>
        <a:stretch>
          <a:fillRect/>
        </a:stretch>
      </xdr:blipFill>
      <xdr:spPr>
        <a:xfrm>
          <a:off x="596265" y="77030580"/>
          <a:ext cx="938530" cy="592455"/>
        </a:xfrm>
        <a:prstGeom prst="rect">
          <a:avLst/>
        </a:prstGeom>
      </xdr:spPr>
    </xdr:pic>
    <xdr:clientData/>
  </xdr:twoCellAnchor>
  <xdr:twoCellAnchor>
    <xdr:from>
      <xdr:col>2</xdr:col>
      <xdr:colOff>56810</xdr:colOff>
      <xdr:row>141</xdr:row>
      <xdr:rowOff>188346</xdr:rowOff>
    </xdr:from>
    <xdr:to>
      <xdr:col>3</xdr:col>
      <xdr:colOff>4980</xdr:colOff>
      <xdr:row>141</xdr:row>
      <xdr:rowOff>671853</xdr:rowOff>
    </xdr:to>
    <xdr:pic>
      <xdr:nvPicPr>
        <xdr:cNvPr id="220" name="Slika 219">
          <a:extLst>
            <a:ext uri="{FF2B5EF4-FFF2-40B4-BE49-F238E27FC236}">
              <a16:creationId xmlns:a16="http://schemas.microsoft.com/office/drawing/2014/main" id="{00000000-0008-0000-02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/>
        <a:stretch>
          <a:fillRect/>
        </a:stretch>
      </xdr:blipFill>
      <xdr:spPr>
        <a:xfrm>
          <a:off x="653415" y="106895265"/>
          <a:ext cx="900430" cy="483870"/>
        </a:xfrm>
        <a:prstGeom prst="rect">
          <a:avLst/>
        </a:prstGeom>
      </xdr:spPr>
    </xdr:pic>
    <xdr:clientData/>
  </xdr:twoCellAnchor>
  <xdr:twoCellAnchor>
    <xdr:from>
      <xdr:col>2</xdr:col>
      <xdr:colOff>118836</xdr:colOff>
      <xdr:row>142</xdr:row>
      <xdr:rowOff>183697</xdr:rowOff>
    </xdr:from>
    <xdr:to>
      <xdr:col>3</xdr:col>
      <xdr:colOff>4361</xdr:colOff>
      <xdr:row>142</xdr:row>
      <xdr:rowOff>652691</xdr:rowOff>
    </xdr:to>
    <xdr:pic>
      <xdr:nvPicPr>
        <xdr:cNvPr id="221" name="Slika 220">
          <a:extLst>
            <a:ext uri="{FF2B5EF4-FFF2-40B4-BE49-F238E27FC236}">
              <a16:creationId xmlns:a16="http://schemas.microsoft.com/office/drawing/2014/main" id="{00000000-0008-0000-02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/>
        <a:stretch>
          <a:fillRect/>
        </a:stretch>
      </xdr:blipFill>
      <xdr:spPr>
        <a:xfrm>
          <a:off x="715645" y="107719495"/>
          <a:ext cx="837565" cy="468630"/>
        </a:xfrm>
        <a:prstGeom prst="rect">
          <a:avLst/>
        </a:prstGeom>
      </xdr:spPr>
    </xdr:pic>
    <xdr:clientData/>
  </xdr:twoCellAnchor>
  <xdr:twoCellAnchor>
    <xdr:from>
      <xdr:col>2</xdr:col>
      <xdr:colOff>58057</xdr:colOff>
      <xdr:row>143</xdr:row>
      <xdr:rowOff>171110</xdr:rowOff>
    </xdr:from>
    <xdr:to>
      <xdr:col>2</xdr:col>
      <xdr:colOff>924491</xdr:colOff>
      <xdr:row>143</xdr:row>
      <xdr:rowOff>615950</xdr:rowOff>
    </xdr:to>
    <xdr:pic>
      <xdr:nvPicPr>
        <xdr:cNvPr id="222" name="Slika 221">
          <a:extLst>
            <a:ext uri="{FF2B5EF4-FFF2-40B4-BE49-F238E27FC236}">
              <a16:creationId xmlns:a16="http://schemas.microsoft.com/office/drawing/2014/main" id="{00000000-0008-0000-02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/>
        <a:stretch>
          <a:fillRect/>
        </a:stretch>
      </xdr:blipFill>
      <xdr:spPr>
        <a:xfrm>
          <a:off x="654685" y="108535470"/>
          <a:ext cx="866140" cy="445135"/>
        </a:xfrm>
        <a:prstGeom prst="rect">
          <a:avLst/>
        </a:prstGeom>
      </xdr:spPr>
    </xdr:pic>
    <xdr:clientData/>
  </xdr:twoCellAnchor>
  <xdr:twoCellAnchor>
    <xdr:from>
      <xdr:col>2</xdr:col>
      <xdr:colOff>86519</xdr:colOff>
      <xdr:row>147</xdr:row>
      <xdr:rowOff>172243</xdr:rowOff>
    </xdr:from>
    <xdr:to>
      <xdr:col>2</xdr:col>
      <xdr:colOff>896389</xdr:colOff>
      <xdr:row>147</xdr:row>
      <xdr:rowOff>648493</xdr:rowOff>
    </xdr:to>
    <xdr:pic>
      <xdr:nvPicPr>
        <xdr:cNvPr id="231" name="Slika 230">
          <a:extLst>
            <a:ext uri="{FF2B5EF4-FFF2-40B4-BE49-F238E27FC236}">
              <a16:creationId xmlns:a16="http://schemas.microsoft.com/office/drawing/2014/main" id="{00000000-0008-0000-02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/>
        <a:stretch>
          <a:fillRect/>
        </a:stretch>
      </xdr:blipFill>
      <xdr:spPr>
        <a:xfrm>
          <a:off x="683260" y="111851440"/>
          <a:ext cx="809625" cy="476250"/>
        </a:xfrm>
        <a:prstGeom prst="rect">
          <a:avLst/>
        </a:prstGeom>
      </xdr:spPr>
    </xdr:pic>
    <xdr:clientData/>
  </xdr:twoCellAnchor>
  <xdr:twoCellAnchor>
    <xdr:from>
      <xdr:col>2</xdr:col>
      <xdr:colOff>44451</xdr:colOff>
      <xdr:row>149</xdr:row>
      <xdr:rowOff>202410</xdr:rowOff>
    </xdr:from>
    <xdr:to>
      <xdr:col>2</xdr:col>
      <xdr:colOff>921727</xdr:colOff>
      <xdr:row>149</xdr:row>
      <xdr:rowOff>658816</xdr:rowOff>
    </xdr:to>
    <xdr:pic>
      <xdr:nvPicPr>
        <xdr:cNvPr id="232" name="Slika 231">
          <a:extLst>
            <a:ext uri="{FF2B5EF4-FFF2-40B4-BE49-F238E27FC236}">
              <a16:creationId xmlns:a16="http://schemas.microsoft.com/office/drawing/2014/main" id="{00000000-0008-0000-02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/>
        <a:stretch>
          <a:fillRect/>
        </a:stretch>
      </xdr:blipFill>
      <xdr:spPr>
        <a:xfrm>
          <a:off x="641350" y="113538635"/>
          <a:ext cx="876935" cy="456565"/>
        </a:xfrm>
        <a:prstGeom prst="rect">
          <a:avLst/>
        </a:prstGeom>
      </xdr:spPr>
    </xdr:pic>
    <xdr:clientData/>
  </xdr:twoCellAnchor>
  <xdr:twoCellAnchor>
    <xdr:from>
      <xdr:col>2</xdr:col>
      <xdr:colOff>77788</xdr:colOff>
      <xdr:row>148</xdr:row>
      <xdr:rowOff>199231</xdr:rowOff>
    </xdr:from>
    <xdr:to>
      <xdr:col>2</xdr:col>
      <xdr:colOff>951047</xdr:colOff>
      <xdr:row>148</xdr:row>
      <xdr:rowOff>654844</xdr:rowOff>
    </xdr:to>
    <xdr:pic>
      <xdr:nvPicPr>
        <xdr:cNvPr id="243" name="Slika 242">
          <a:extLst>
            <a:ext uri="{FF2B5EF4-FFF2-40B4-BE49-F238E27FC236}">
              <a16:creationId xmlns:a16="http://schemas.microsoft.com/office/drawing/2014/main" id="{00000000-0008-0000-02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/>
        <a:stretch>
          <a:fillRect/>
        </a:stretch>
      </xdr:blipFill>
      <xdr:spPr>
        <a:xfrm>
          <a:off x="674370" y="112706785"/>
          <a:ext cx="873125" cy="455930"/>
        </a:xfrm>
        <a:prstGeom prst="rect">
          <a:avLst/>
        </a:prstGeom>
      </xdr:spPr>
    </xdr:pic>
    <xdr:clientData/>
  </xdr:twoCellAnchor>
  <xdr:twoCellAnchor>
    <xdr:from>
      <xdr:col>2</xdr:col>
      <xdr:colOff>22612</xdr:colOff>
      <xdr:row>150</xdr:row>
      <xdr:rowOff>103982</xdr:rowOff>
    </xdr:from>
    <xdr:to>
      <xdr:col>3</xdr:col>
      <xdr:colOff>2037</xdr:colOff>
      <xdr:row>150</xdr:row>
      <xdr:rowOff>637382</xdr:rowOff>
    </xdr:to>
    <xdr:pic>
      <xdr:nvPicPr>
        <xdr:cNvPr id="244" name="Slika 243">
          <a:extLst>
            <a:ext uri="{FF2B5EF4-FFF2-40B4-BE49-F238E27FC236}">
              <a16:creationId xmlns:a16="http://schemas.microsoft.com/office/drawing/2014/main" id="{00000000-0008-0000-02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/>
        <a:stretch>
          <a:fillRect/>
        </a:stretch>
      </xdr:blipFill>
      <xdr:spPr>
        <a:xfrm>
          <a:off x="619125" y="114268885"/>
          <a:ext cx="932180" cy="533400"/>
        </a:xfrm>
        <a:prstGeom prst="rect">
          <a:avLst/>
        </a:prstGeom>
      </xdr:spPr>
    </xdr:pic>
    <xdr:clientData/>
  </xdr:twoCellAnchor>
  <xdr:twoCellAnchor>
    <xdr:from>
      <xdr:col>2</xdr:col>
      <xdr:colOff>59532</xdr:colOff>
      <xdr:row>151</xdr:row>
      <xdr:rowOff>175419</xdr:rowOff>
    </xdr:from>
    <xdr:to>
      <xdr:col>2</xdr:col>
      <xdr:colOff>917215</xdr:colOff>
      <xdr:row>151</xdr:row>
      <xdr:rowOff>610393</xdr:rowOff>
    </xdr:to>
    <xdr:pic>
      <xdr:nvPicPr>
        <xdr:cNvPr id="245" name="Slika 244">
          <a:extLst>
            <a:ext uri="{FF2B5EF4-FFF2-40B4-BE49-F238E27FC236}">
              <a16:creationId xmlns:a16="http://schemas.microsoft.com/office/drawing/2014/main" id="{00000000-0008-0000-02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/>
        <a:stretch>
          <a:fillRect/>
        </a:stretch>
      </xdr:blipFill>
      <xdr:spPr>
        <a:xfrm>
          <a:off x="655955" y="115169315"/>
          <a:ext cx="857885" cy="43497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157</xdr:row>
      <xdr:rowOff>249462</xdr:rowOff>
    </xdr:from>
    <xdr:to>
      <xdr:col>3</xdr:col>
      <xdr:colOff>29481</xdr:colOff>
      <xdr:row>157</xdr:row>
      <xdr:rowOff>670289</xdr:rowOff>
    </xdr:to>
    <xdr:pic>
      <xdr:nvPicPr>
        <xdr:cNvPr id="247" name="Slika 246">
          <a:extLst>
            <a:ext uri="{FF2B5EF4-FFF2-40B4-BE49-F238E27FC236}">
              <a16:creationId xmlns:a16="http://schemas.microsoft.com/office/drawing/2014/main" id="{00000000-0008-0000-02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/>
        <a:stretch>
          <a:fillRect/>
        </a:stretch>
      </xdr:blipFill>
      <xdr:spPr>
        <a:xfrm>
          <a:off x="596900" y="120215025"/>
          <a:ext cx="981710" cy="421005"/>
        </a:xfrm>
        <a:prstGeom prst="rect">
          <a:avLst/>
        </a:prstGeom>
      </xdr:spPr>
    </xdr:pic>
    <xdr:clientData/>
  </xdr:twoCellAnchor>
  <xdr:twoCellAnchor>
    <xdr:from>
      <xdr:col>2</xdr:col>
      <xdr:colOff>52917</xdr:colOff>
      <xdr:row>159</xdr:row>
      <xdr:rowOff>169384</xdr:rowOff>
    </xdr:from>
    <xdr:to>
      <xdr:col>2</xdr:col>
      <xdr:colOff>931332</xdr:colOff>
      <xdr:row>159</xdr:row>
      <xdr:rowOff>646446</xdr:rowOff>
    </xdr:to>
    <xdr:pic>
      <xdr:nvPicPr>
        <xdr:cNvPr id="249" name="Slika 248">
          <a:extLst>
            <a:ext uri="{FF2B5EF4-FFF2-40B4-BE49-F238E27FC236}">
              <a16:creationId xmlns:a16="http://schemas.microsoft.com/office/drawing/2014/main" id="{00000000-0008-0000-02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/>
        <a:stretch>
          <a:fillRect/>
        </a:stretch>
      </xdr:blipFill>
      <xdr:spPr>
        <a:xfrm>
          <a:off x="649605" y="121792365"/>
          <a:ext cx="878205" cy="47752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165</xdr:row>
      <xdr:rowOff>246060</xdr:rowOff>
    </xdr:from>
    <xdr:to>
      <xdr:col>3</xdr:col>
      <xdr:colOff>22337</xdr:colOff>
      <xdr:row>165</xdr:row>
      <xdr:rowOff>742449</xdr:rowOff>
    </xdr:to>
    <xdr:pic>
      <xdr:nvPicPr>
        <xdr:cNvPr id="251" name="Slika 250">
          <a:extLst>
            <a:ext uri="{FF2B5EF4-FFF2-40B4-BE49-F238E27FC236}">
              <a16:creationId xmlns:a16="http://schemas.microsoft.com/office/drawing/2014/main" id="{00000000-0008-0000-02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/>
        <a:stretch>
          <a:fillRect/>
        </a:stretch>
      </xdr:blipFill>
      <xdr:spPr>
        <a:xfrm>
          <a:off x="620395" y="126841250"/>
          <a:ext cx="951230" cy="496570"/>
        </a:xfrm>
        <a:prstGeom prst="rect">
          <a:avLst/>
        </a:prstGeom>
      </xdr:spPr>
    </xdr:pic>
    <xdr:clientData/>
  </xdr:twoCellAnchor>
  <xdr:twoCellAnchor editAs="oneCell">
    <xdr:from>
      <xdr:col>1</xdr:col>
      <xdr:colOff>217715</xdr:colOff>
      <xdr:row>108</xdr:row>
      <xdr:rowOff>54426</xdr:rowOff>
    </xdr:from>
    <xdr:to>
      <xdr:col>3</xdr:col>
      <xdr:colOff>119376</xdr:colOff>
      <xdr:row>108</xdr:row>
      <xdr:rowOff>785039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screen"/>
        <a:stretch>
          <a:fillRect/>
        </a:stretch>
      </xdr:blipFill>
      <xdr:spPr>
        <a:xfrm>
          <a:off x="585470" y="81100930"/>
          <a:ext cx="1086485" cy="725805"/>
        </a:xfrm>
        <a:prstGeom prst="rect">
          <a:avLst/>
        </a:prstGeom>
      </xdr:spPr>
    </xdr:pic>
    <xdr:clientData/>
  </xdr:twoCellAnchor>
  <xdr:twoCellAnchor editAs="oneCell">
    <xdr:from>
      <xdr:col>1</xdr:col>
      <xdr:colOff>219414</xdr:colOff>
      <xdr:row>110</xdr:row>
      <xdr:rowOff>90713</xdr:rowOff>
    </xdr:from>
    <xdr:to>
      <xdr:col>3</xdr:col>
      <xdr:colOff>45832</xdr:colOff>
      <xdr:row>110</xdr:row>
      <xdr:rowOff>759279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screen"/>
        <a:stretch>
          <a:fillRect/>
        </a:stretch>
      </xdr:blipFill>
      <xdr:spPr>
        <a:xfrm>
          <a:off x="587375" y="82794475"/>
          <a:ext cx="1011555" cy="671830"/>
        </a:xfrm>
        <a:prstGeom prst="rect">
          <a:avLst/>
        </a:prstGeom>
      </xdr:spPr>
    </xdr:pic>
    <xdr:clientData/>
  </xdr:twoCellAnchor>
  <xdr:twoCellAnchor editAs="oneCell">
    <xdr:from>
      <xdr:col>2</xdr:col>
      <xdr:colOff>19957</xdr:colOff>
      <xdr:row>224</xdr:row>
      <xdr:rowOff>136071</xdr:rowOff>
    </xdr:from>
    <xdr:to>
      <xdr:col>2</xdr:col>
      <xdr:colOff>883829</xdr:colOff>
      <xdr:row>224</xdr:row>
      <xdr:rowOff>730339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screen"/>
        <a:stretch>
          <a:fillRect/>
        </a:stretch>
      </xdr:blipFill>
      <xdr:spPr>
        <a:xfrm>
          <a:off x="616585" y="173578520"/>
          <a:ext cx="867410" cy="577215"/>
        </a:xfrm>
        <a:prstGeom prst="rect">
          <a:avLst/>
        </a:prstGeom>
      </xdr:spPr>
    </xdr:pic>
    <xdr:clientData/>
  </xdr:twoCellAnchor>
  <xdr:twoCellAnchor editAs="oneCell">
    <xdr:from>
      <xdr:col>1</xdr:col>
      <xdr:colOff>217717</xdr:colOff>
      <xdr:row>230</xdr:row>
      <xdr:rowOff>99786</xdr:rowOff>
    </xdr:from>
    <xdr:to>
      <xdr:col>3</xdr:col>
      <xdr:colOff>44726</xdr:colOff>
      <xdr:row>230</xdr:row>
      <xdr:rowOff>783772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screen"/>
        <a:stretch>
          <a:fillRect/>
        </a:stretch>
      </xdr:blipFill>
      <xdr:spPr>
        <a:xfrm>
          <a:off x="585470" y="178514375"/>
          <a:ext cx="1012190" cy="67437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105</xdr:row>
      <xdr:rowOff>90710</xdr:rowOff>
    </xdr:from>
    <xdr:to>
      <xdr:col>2</xdr:col>
      <xdr:colOff>945879</xdr:colOff>
      <xdr:row>105</xdr:row>
      <xdr:rowOff>714553</xdr:rowOff>
    </xdr:to>
    <xdr:pic>
      <xdr:nvPicPr>
        <xdr:cNvPr id="335" name="Picture 334">
          <a:extLst>
            <a:ext uri="{FF2B5EF4-FFF2-40B4-BE49-F238E27FC236}">
              <a16:creationId xmlns:a16="http://schemas.microsoft.com/office/drawing/2014/main" id="{00000000-0008-0000-02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screen"/>
        <a:stretch>
          <a:fillRect/>
        </a:stretch>
      </xdr:blipFill>
      <xdr:spPr>
        <a:xfrm>
          <a:off x="596900" y="78651100"/>
          <a:ext cx="941705" cy="622935"/>
        </a:xfrm>
        <a:prstGeom prst="rect">
          <a:avLst/>
        </a:prstGeom>
      </xdr:spPr>
    </xdr:pic>
    <xdr:clientData/>
  </xdr:twoCellAnchor>
  <xdr:twoCellAnchor editAs="oneCell">
    <xdr:from>
      <xdr:col>1</xdr:col>
      <xdr:colOff>163289</xdr:colOff>
      <xdr:row>106</xdr:row>
      <xdr:rowOff>63497</xdr:rowOff>
    </xdr:from>
    <xdr:to>
      <xdr:col>3</xdr:col>
      <xdr:colOff>44103</xdr:colOff>
      <xdr:row>106</xdr:row>
      <xdr:rowOff>769618</xdr:rowOff>
    </xdr:to>
    <xdr:pic>
      <xdr:nvPicPr>
        <xdr:cNvPr id="337" name="Picture 336">
          <a:extLst>
            <a:ext uri="{FF2B5EF4-FFF2-40B4-BE49-F238E27FC236}">
              <a16:creationId xmlns:a16="http://schemas.microsoft.com/office/drawing/2014/main" id="{00000000-0008-0000-02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screen"/>
        <a:stretch>
          <a:fillRect/>
        </a:stretch>
      </xdr:blipFill>
      <xdr:spPr>
        <a:xfrm>
          <a:off x="531495" y="79452470"/>
          <a:ext cx="1065530" cy="7112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107</xdr:row>
      <xdr:rowOff>99781</xdr:rowOff>
    </xdr:from>
    <xdr:to>
      <xdr:col>2</xdr:col>
      <xdr:colOff>951940</xdr:colOff>
      <xdr:row>107</xdr:row>
      <xdr:rowOff>728885</xdr:rowOff>
    </xdr:to>
    <xdr:pic>
      <xdr:nvPicPr>
        <xdr:cNvPr id="339" name="Picture 338">
          <a:extLst>
            <a:ext uri="{FF2B5EF4-FFF2-40B4-BE49-F238E27FC236}">
              <a16:creationId xmlns:a16="http://schemas.microsoft.com/office/drawing/2014/main" id="{00000000-0008-0000-02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screen"/>
        <a:stretch>
          <a:fillRect/>
        </a:stretch>
      </xdr:blipFill>
      <xdr:spPr>
        <a:xfrm>
          <a:off x="596900" y="80317975"/>
          <a:ext cx="951865" cy="631825"/>
        </a:xfrm>
        <a:prstGeom prst="rect">
          <a:avLst/>
        </a:prstGeom>
      </xdr:spPr>
    </xdr:pic>
    <xdr:clientData/>
  </xdr:twoCellAnchor>
  <xdr:twoCellAnchor>
    <xdr:from>
      <xdr:col>1</xdr:col>
      <xdr:colOff>232317</xdr:colOff>
      <xdr:row>34</xdr:row>
      <xdr:rowOff>61952</xdr:rowOff>
    </xdr:from>
    <xdr:to>
      <xdr:col>2</xdr:col>
      <xdr:colOff>947720</xdr:colOff>
      <xdr:row>34</xdr:row>
      <xdr:rowOff>709652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/>
        <a:stretch>
          <a:fillRect/>
        </a:stretch>
      </xdr:blipFill>
      <xdr:spPr>
        <a:xfrm>
          <a:off x="596900" y="21085175"/>
          <a:ext cx="947420" cy="6477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35</xdr:row>
      <xdr:rowOff>76992</xdr:rowOff>
    </xdr:from>
    <xdr:to>
      <xdr:col>3</xdr:col>
      <xdr:colOff>9343</xdr:colOff>
      <xdr:row>35</xdr:row>
      <xdr:rowOff>724692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/>
        <a:stretch>
          <a:fillRect/>
        </a:stretch>
      </xdr:blipFill>
      <xdr:spPr>
        <a:xfrm>
          <a:off x="596900" y="21929090"/>
          <a:ext cx="961390" cy="647700"/>
        </a:xfrm>
        <a:prstGeom prst="rect">
          <a:avLst/>
        </a:prstGeom>
      </xdr:spPr>
    </xdr:pic>
    <xdr:clientData/>
  </xdr:twoCellAnchor>
  <xdr:twoCellAnchor>
    <xdr:from>
      <xdr:col>1</xdr:col>
      <xdr:colOff>232317</xdr:colOff>
      <xdr:row>36</xdr:row>
      <xdr:rowOff>108415</xdr:rowOff>
    </xdr:from>
    <xdr:to>
      <xdr:col>2</xdr:col>
      <xdr:colOff>943072</xdr:colOff>
      <xdr:row>36</xdr:row>
      <xdr:rowOff>743415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/>
        <a:stretch>
          <a:fillRect/>
        </a:stretch>
      </xdr:blipFill>
      <xdr:spPr>
        <a:xfrm>
          <a:off x="596900" y="22788880"/>
          <a:ext cx="942975" cy="6350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37</xdr:row>
      <xdr:rowOff>92928</xdr:rowOff>
    </xdr:from>
    <xdr:to>
      <xdr:col>3</xdr:col>
      <xdr:colOff>6168</xdr:colOff>
      <xdr:row>37</xdr:row>
      <xdr:rowOff>740628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/>
        <a:stretch>
          <a:fillRect/>
        </a:stretch>
      </xdr:blipFill>
      <xdr:spPr>
        <a:xfrm>
          <a:off x="596900" y="23602315"/>
          <a:ext cx="958215" cy="647700"/>
        </a:xfrm>
        <a:prstGeom prst="rect">
          <a:avLst/>
        </a:prstGeom>
      </xdr:spPr>
    </xdr:pic>
    <xdr:clientData/>
  </xdr:twoCellAnchor>
  <xdr:twoCellAnchor>
    <xdr:from>
      <xdr:col>2</xdr:col>
      <xdr:colOff>47624</xdr:colOff>
      <xdr:row>38</xdr:row>
      <xdr:rowOff>125471</xdr:rowOff>
    </xdr:from>
    <xdr:to>
      <xdr:col>2</xdr:col>
      <xdr:colOff>917134</xdr:colOff>
      <xdr:row>38</xdr:row>
      <xdr:rowOff>704849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/>
        <a:stretch>
          <a:fillRect/>
        </a:stretch>
      </xdr:blipFill>
      <xdr:spPr>
        <a:xfrm>
          <a:off x="643890" y="24463375"/>
          <a:ext cx="869950" cy="579120"/>
        </a:xfrm>
        <a:prstGeom prst="rect">
          <a:avLst/>
        </a:prstGeom>
      </xdr:spPr>
    </xdr:pic>
    <xdr:clientData/>
  </xdr:twoCellAnchor>
  <xdr:twoCellAnchor>
    <xdr:from>
      <xdr:col>2</xdr:col>
      <xdr:colOff>44450</xdr:colOff>
      <xdr:row>118</xdr:row>
      <xdr:rowOff>88106</xdr:rowOff>
    </xdr:from>
    <xdr:to>
      <xdr:col>2</xdr:col>
      <xdr:colOff>903635</xdr:colOff>
      <xdr:row>118</xdr:row>
      <xdr:rowOff>723803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/>
        <a:stretch>
          <a:fillRect/>
        </a:stretch>
      </xdr:blipFill>
      <xdr:spPr>
        <a:xfrm>
          <a:off x="641350" y="88983185"/>
          <a:ext cx="859155" cy="635635"/>
        </a:xfrm>
        <a:prstGeom prst="rect">
          <a:avLst/>
        </a:prstGeom>
      </xdr:spPr>
    </xdr:pic>
    <xdr:clientData/>
  </xdr:twoCellAnchor>
  <xdr:twoCellAnchor>
    <xdr:from>
      <xdr:col>1</xdr:col>
      <xdr:colOff>220662</xdr:colOff>
      <xdr:row>116</xdr:row>
      <xdr:rowOff>162156</xdr:rowOff>
    </xdr:from>
    <xdr:to>
      <xdr:col>3</xdr:col>
      <xdr:colOff>650</xdr:colOff>
      <xdr:row>116</xdr:row>
      <xdr:rowOff>582536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/>
        <a:stretch>
          <a:fillRect/>
        </a:stretch>
      </xdr:blipFill>
      <xdr:spPr>
        <a:xfrm>
          <a:off x="588645" y="87400130"/>
          <a:ext cx="961390" cy="420370"/>
        </a:xfrm>
        <a:prstGeom prst="rect">
          <a:avLst/>
        </a:prstGeom>
      </xdr:spPr>
    </xdr:pic>
    <xdr:clientData/>
  </xdr:twoCellAnchor>
  <xdr:twoCellAnchor>
    <xdr:from>
      <xdr:col>2</xdr:col>
      <xdr:colOff>34107</xdr:colOff>
      <xdr:row>123</xdr:row>
      <xdr:rowOff>105857</xdr:rowOff>
    </xdr:from>
    <xdr:to>
      <xdr:col>2</xdr:col>
      <xdr:colOff>929694</xdr:colOff>
      <xdr:row>123</xdr:row>
      <xdr:rowOff>726281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/>
        <a:stretch>
          <a:fillRect/>
        </a:stretch>
      </xdr:blipFill>
      <xdr:spPr>
        <a:xfrm>
          <a:off x="630555" y="93144340"/>
          <a:ext cx="895985" cy="620395"/>
        </a:xfrm>
        <a:prstGeom prst="rect">
          <a:avLst/>
        </a:prstGeom>
      </xdr:spPr>
    </xdr:pic>
    <xdr:clientData/>
  </xdr:twoCellAnchor>
  <xdr:twoCellAnchor>
    <xdr:from>
      <xdr:col>2</xdr:col>
      <xdr:colOff>8731</xdr:colOff>
      <xdr:row>117</xdr:row>
      <xdr:rowOff>37371</xdr:rowOff>
    </xdr:from>
    <xdr:to>
      <xdr:col>3</xdr:col>
      <xdr:colOff>11880</xdr:colOff>
      <xdr:row>117</xdr:row>
      <xdr:rowOff>769440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/>
        <a:stretch>
          <a:fillRect/>
        </a:stretch>
      </xdr:blipFill>
      <xdr:spPr>
        <a:xfrm>
          <a:off x="605155" y="88103710"/>
          <a:ext cx="955675" cy="732155"/>
        </a:xfrm>
        <a:prstGeom prst="rect">
          <a:avLst/>
        </a:prstGeom>
      </xdr:spPr>
    </xdr:pic>
    <xdr:clientData/>
  </xdr:twoCellAnchor>
  <xdr:twoCellAnchor>
    <xdr:from>
      <xdr:col>2</xdr:col>
      <xdr:colOff>9133</xdr:colOff>
      <xdr:row>119</xdr:row>
      <xdr:rowOff>27038</xdr:rowOff>
    </xdr:from>
    <xdr:to>
      <xdr:col>2</xdr:col>
      <xdr:colOff>931184</xdr:colOff>
      <xdr:row>119</xdr:row>
      <xdr:rowOff>830563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/>
        <a:stretch>
          <a:fillRect/>
        </a:stretch>
      </xdr:blipFill>
      <xdr:spPr>
        <a:xfrm>
          <a:off x="605790" y="89750900"/>
          <a:ext cx="922020" cy="802005"/>
        </a:xfrm>
        <a:prstGeom prst="rect">
          <a:avLst/>
        </a:prstGeom>
      </xdr:spPr>
    </xdr:pic>
    <xdr:clientData/>
  </xdr:twoCellAnchor>
  <xdr:twoCellAnchor>
    <xdr:from>
      <xdr:col>1</xdr:col>
      <xdr:colOff>145477</xdr:colOff>
      <xdr:row>124</xdr:row>
      <xdr:rowOff>50800</xdr:rowOff>
    </xdr:from>
    <xdr:to>
      <xdr:col>2</xdr:col>
      <xdr:colOff>939405</xdr:colOff>
      <xdr:row>124</xdr:row>
      <xdr:rowOff>750855</xdr:rowOff>
    </xdr:to>
    <xdr:pic>
      <xdr:nvPicPr>
        <xdr:cNvPr id="97" name="Picture 49"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/>
        <a:stretch>
          <a:fillRect/>
        </a:stretch>
      </xdr:blipFill>
      <xdr:spPr>
        <a:xfrm>
          <a:off x="513715" y="93918405"/>
          <a:ext cx="1022350" cy="699770"/>
        </a:xfrm>
        <a:prstGeom prst="rect">
          <a:avLst/>
        </a:prstGeom>
      </xdr:spPr>
    </xdr:pic>
    <xdr:clientData/>
  </xdr:twoCellAnchor>
  <xdr:oneCellAnchor>
    <xdr:from>
      <xdr:col>2</xdr:col>
      <xdr:colOff>0</xdr:colOff>
      <xdr:row>115</xdr:row>
      <xdr:rowOff>108852</xdr:rowOff>
    </xdr:from>
    <xdr:ext cx="945244" cy="629104"/>
    <xdr:pic>
      <xdr:nvPicPr>
        <xdr:cNvPr id="99" name="Picture 98"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screen"/>
        <a:stretch>
          <a:fillRect/>
        </a:stretch>
      </xdr:blipFill>
      <xdr:spPr>
        <a:xfrm>
          <a:off x="596900" y="86518115"/>
          <a:ext cx="944880" cy="629285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122</xdr:row>
      <xdr:rowOff>81639</xdr:rowOff>
    </xdr:from>
    <xdr:ext cx="1006929" cy="668111"/>
    <xdr:pic>
      <xdr:nvPicPr>
        <xdr:cNvPr id="101" name="Picture 100">
          <a:extLst>
            <a:ext uri="{FF2B5EF4-FFF2-40B4-BE49-F238E27FC236}">
              <a16:creationId xmlns:a16="http://schemas.microsoft.com/office/drawing/2014/main" id="{00000000-0008-0000-02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screen"/>
        <a:stretch>
          <a:fillRect/>
        </a:stretch>
      </xdr:blipFill>
      <xdr:spPr>
        <a:xfrm>
          <a:off x="596900" y="92291535"/>
          <a:ext cx="1006475" cy="668020"/>
        </a:xfrm>
        <a:prstGeom prst="rect">
          <a:avLst/>
        </a:prstGeom>
      </xdr:spPr>
    </xdr:pic>
    <xdr:clientData/>
  </xdr:oneCellAnchor>
  <xdr:oneCellAnchor>
    <xdr:from>
      <xdr:col>2</xdr:col>
      <xdr:colOff>27213</xdr:colOff>
      <xdr:row>121</xdr:row>
      <xdr:rowOff>9071</xdr:rowOff>
    </xdr:from>
    <xdr:ext cx="894898" cy="595540"/>
    <xdr:pic>
      <xdr:nvPicPr>
        <xdr:cNvPr id="103" name="Picture 102"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screen"/>
        <a:stretch>
          <a:fillRect/>
        </a:stretch>
      </xdr:blipFill>
      <xdr:spPr>
        <a:xfrm>
          <a:off x="623570" y="91390470"/>
          <a:ext cx="895350" cy="595630"/>
        </a:xfrm>
        <a:prstGeom prst="rect">
          <a:avLst/>
        </a:prstGeom>
      </xdr:spPr>
    </xdr:pic>
    <xdr:clientData/>
  </xdr:oneCellAnchor>
  <xdr:oneCellAnchor>
    <xdr:from>
      <xdr:col>1</xdr:col>
      <xdr:colOff>181431</xdr:colOff>
      <xdr:row>120</xdr:row>
      <xdr:rowOff>45355</xdr:rowOff>
    </xdr:from>
    <xdr:ext cx="1055460" cy="695325"/>
    <xdr:pic>
      <xdr:nvPicPr>
        <xdr:cNvPr id="105" name="Picture 104">
          <a:extLst>
            <a:ext uri="{FF2B5EF4-FFF2-40B4-BE49-F238E27FC236}">
              <a16:creationId xmlns:a16="http://schemas.microsoft.com/office/drawing/2014/main" id="{00000000-0008-0000-02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screen"/>
        <a:stretch>
          <a:fillRect/>
        </a:stretch>
      </xdr:blipFill>
      <xdr:spPr>
        <a:xfrm>
          <a:off x="549275" y="90597990"/>
          <a:ext cx="1055370" cy="695325"/>
        </a:xfrm>
        <a:prstGeom prst="rect">
          <a:avLst/>
        </a:prstGeom>
      </xdr:spPr>
    </xdr:pic>
    <xdr:clientData/>
  </xdr:oneCellAnchor>
  <xdr:twoCellAnchor>
    <xdr:from>
      <xdr:col>2</xdr:col>
      <xdr:colOff>37281</xdr:colOff>
      <xdr:row>55</xdr:row>
      <xdr:rowOff>102097</xdr:rowOff>
    </xdr:from>
    <xdr:to>
      <xdr:col>2</xdr:col>
      <xdr:colOff>939006</xdr:colOff>
      <xdr:row>55</xdr:row>
      <xdr:rowOff>714374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00000000-0008-0000-02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/>
        <a:stretch>
          <a:fillRect/>
        </a:stretch>
      </xdr:blipFill>
      <xdr:spPr>
        <a:xfrm>
          <a:off x="633730" y="38117780"/>
          <a:ext cx="901700" cy="612140"/>
        </a:xfrm>
        <a:prstGeom prst="rect">
          <a:avLst/>
        </a:prstGeom>
      </xdr:spPr>
    </xdr:pic>
    <xdr:clientData/>
  </xdr:twoCellAnchor>
  <xdr:twoCellAnchor>
    <xdr:from>
      <xdr:col>2</xdr:col>
      <xdr:colOff>40902</xdr:colOff>
      <xdr:row>53</xdr:row>
      <xdr:rowOff>141296</xdr:rowOff>
    </xdr:from>
    <xdr:to>
      <xdr:col>3</xdr:col>
      <xdr:colOff>20398</xdr:colOff>
      <xdr:row>53</xdr:row>
      <xdr:rowOff>781757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00000000-0008-0000-02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/>
        <a:stretch>
          <a:fillRect/>
        </a:stretch>
      </xdr:blipFill>
      <xdr:spPr>
        <a:xfrm>
          <a:off x="637540" y="36499800"/>
          <a:ext cx="932180" cy="640715"/>
        </a:xfrm>
        <a:prstGeom prst="rect">
          <a:avLst/>
        </a:prstGeom>
      </xdr:spPr>
    </xdr:pic>
    <xdr:clientData/>
  </xdr:twoCellAnchor>
  <xdr:twoCellAnchor>
    <xdr:from>
      <xdr:col>2</xdr:col>
      <xdr:colOff>83344</xdr:colOff>
      <xdr:row>47</xdr:row>
      <xdr:rowOff>124453</xdr:rowOff>
    </xdr:from>
    <xdr:to>
      <xdr:col>3</xdr:col>
      <xdr:colOff>0</xdr:colOff>
      <xdr:row>47</xdr:row>
      <xdr:rowOff>717240</xdr:rowOff>
    </xdr:to>
    <xdr:pic>
      <xdr:nvPicPr>
        <xdr:cNvPr id="112" name="Picture 53">
          <a:extLst>
            <a:ext uri="{FF2B5EF4-FFF2-40B4-BE49-F238E27FC236}">
              <a16:creationId xmlns:a16="http://schemas.microsoft.com/office/drawing/2014/main" id="{00000000-0008-0000-02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/>
        <a:stretch>
          <a:fillRect/>
        </a:stretch>
      </xdr:blipFill>
      <xdr:spPr>
        <a:xfrm>
          <a:off x="680085" y="31510605"/>
          <a:ext cx="869315" cy="593090"/>
        </a:xfrm>
        <a:prstGeom prst="rect">
          <a:avLst/>
        </a:prstGeom>
      </xdr:spPr>
    </xdr:pic>
    <xdr:clientData/>
  </xdr:twoCellAnchor>
  <xdr:twoCellAnchor>
    <xdr:from>
      <xdr:col>2</xdr:col>
      <xdr:colOff>6526</xdr:colOff>
      <xdr:row>45</xdr:row>
      <xdr:rowOff>47725</xdr:rowOff>
    </xdr:from>
    <xdr:to>
      <xdr:col>2</xdr:col>
      <xdr:colOff>925698</xdr:colOff>
      <xdr:row>45</xdr:row>
      <xdr:rowOff>702468</xdr:rowOff>
    </xdr:to>
    <xdr:pic>
      <xdr:nvPicPr>
        <xdr:cNvPr id="118" name="Slika 135">
          <a:extLst>
            <a:ext uri="{FF2B5EF4-FFF2-40B4-BE49-F238E27FC236}">
              <a16:creationId xmlns:a16="http://schemas.microsoft.com/office/drawing/2014/main" id="{00000000-0008-0000-02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/>
        <a:stretch>
          <a:fillRect/>
        </a:stretch>
      </xdr:blipFill>
      <xdr:spPr>
        <a:xfrm>
          <a:off x="603250" y="29777055"/>
          <a:ext cx="918845" cy="654685"/>
        </a:xfrm>
        <a:prstGeom prst="rect">
          <a:avLst/>
        </a:prstGeom>
      </xdr:spPr>
    </xdr:pic>
    <xdr:clientData/>
  </xdr:twoCellAnchor>
  <xdr:twoCellAnchor>
    <xdr:from>
      <xdr:col>2</xdr:col>
      <xdr:colOff>52629</xdr:colOff>
      <xdr:row>49</xdr:row>
      <xdr:rowOff>110979</xdr:rowOff>
    </xdr:from>
    <xdr:to>
      <xdr:col>2</xdr:col>
      <xdr:colOff>963854</xdr:colOff>
      <xdr:row>49</xdr:row>
      <xdr:rowOff>722458</xdr:rowOff>
    </xdr:to>
    <xdr:pic>
      <xdr:nvPicPr>
        <xdr:cNvPr id="121" name="Slika 156">
          <a:extLst>
            <a:ext uri="{FF2B5EF4-FFF2-40B4-BE49-F238E27FC236}">
              <a16:creationId xmlns:a16="http://schemas.microsoft.com/office/drawing/2014/main" id="{00000000-0008-0000-02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/>
        <a:stretch>
          <a:fillRect/>
        </a:stretch>
      </xdr:blipFill>
      <xdr:spPr>
        <a:xfrm>
          <a:off x="648970" y="33154620"/>
          <a:ext cx="900430" cy="611505"/>
        </a:xfrm>
        <a:prstGeom prst="rect">
          <a:avLst/>
        </a:prstGeom>
      </xdr:spPr>
    </xdr:pic>
    <xdr:clientData/>
  </xdr:twoCellAnchor>
  <xdr:twoCellAnchor>
    <xdr:from>
      <xdr:col>2</xdr:col>
      <xdr:colOff>140977</xdr:colOff>
      <xdr:row>51</xdr:row>
      <xdr:rowOff>133066</xdr:rowOff>
    </xdr:from>
    <xdr:to>
      <xdr:col>2</xdr:col>
      <xdr:colOff>930105</xdr:colOff>
      <xdr:row>51</xdr:row>
      <xdr:rowOff>744545</xdr:rowOff>
    </xdr:to>
    <xdr:pic>
      <xdr:nvPicPr>
        <xdr:cNvPr id="123" name="Slika 156">
          <a:extLst>
            <a:ext uri="{FF2B5EF4-FFF2-40B4-BE49-F238E27FC236}">
              <a16:creationId xmlns:a16="http://schemas.microsoft.com/office/drawing/2014/main" id="{00000000-0008-0000-02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/>
        <a:stretch>
          <a:fillRect/>
        </a:stretch>
      </xdr:blipFill>
      <xdr:spPr>
        <a:xfrm>
          <a:off x="737870" y="34834195"/>
          <a:ext cx="788670" cy="61150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50</xdr:row>
      <xdr:rowOff>0</xdr:rowOff>
    </xdr:from>
    <xdr:to>
      <xdr:col>3</xdr:col>
      <xdr:colOff>0</xdr:colOff>
      <xdr:row>50</xdr:row>
      <xdr:rowOff>647700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00000000-0008-0000-02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/>
        <a:stretch>
          <a:fillRect/>
        </a:stretch>
      </xdr:blipFill>
      <xdr:spPr>
        <a:xfrm>
          <a:off x="596900" y="33872805"/>
          <a:ext cx="952500" cy="647700"/>
        </a:xfrm>
        <a:prstGeom prst="rect">
          <a:avLst/>
        </a:prstGeom>
      </xdr:spPr>
    </xdr:pic>
    <xdr:clientData/>
  </xdr:twoCellAnchor>
  <xdr:twoCellAnchor>
    <xdr:from>
      <xdr:col>2</xdr:col>
      <xdr:colOff>42022</xdr:colOff>
      <xdr:row>52</xdr:row>
      <xdr:rowOff>0</xdr:rowOff>
    </xdr:from>
    <xdr:to>
      <xdr:col>3</xdr:col>
      <xdr:colOff>0</xdr:colOff>
      <xdr:row>52</xdr:row>
      <xdr:rowOff>619125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00000000-0008-0000-02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/>
        <a:stretch>
          <a:fillRect/>
        </a:stretch>
      </xdr:blipFill>
      <xdr:spPr>
        <a:xfrm>
          <a:off x="638810" y="35530155"/>
          <a:ext cx="910590" cy="619125"/>
        </a:xfrm>
        <a:prstGeom prst="rect">
          <a:avLst/>
        </a:prstGeom>
      </xdr:spPr>
    </xdr:pic>
    <xdr:clientData/>
  </xdr:twoCellAnchor>
  <xdr:twoCellAnchor>
    <xdr:from>
      <xdr:col>2</xdr:col>
      <xdr:colOff>11906</xdr:colOff>
      <xdr:row>54</xdr:row>
      <xdr:rowOff>20637</xdr:rowOff>
    </xdr:from>
    <xdr:to>
      <xdr:col>3</xdr:col>
      <xdr:colOff>11906</xdr:colOff>
      <xdr:row>54</xdr:row>
      <xdr:rowOff>668337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00000000-0008-0000-02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email"/>
        <a:stretch>
          <a:fillRect/>
        </a:stretch>
      </xdr:blipFill>
      <xdr:spPr>
        <a:xfrm>
          <a:off x="608330" y="37207825"/>
          <a:ext cx="952500" cy="647700"/>
        </a:xfrm>
        <a:prstGeom prst="rect">
          <a:avLst/>
        </a:prstGeom>
      </xdr:spPr>
    </xdr:pic>
    <xdr:clientData/>
  </xdr:twoCellAnchor>
  <xdr:twoCellAnchor>
    <xdr:from>
      <xdr:col>2</xdr:col>
      <xdr:colOff>35718</xdr:colOff>
      <xdr:row>56</xdr:row>
      <xdr:rowOff>132080</xdr:rowOff>
    </xdr:from>
    <xdr:to>
      <xdr:col>2</xdr:col>
      <xdr:colOff>952499</xdr:colOff>
      <xdr:row>56</xdr:row>
      <xdr:rowOff>755491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00000000-0008-0000-02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/>
        <a:stretch>
          <a:fillRect/>
        </a:stretch>
      </xdr:blipFill>
      <xdr:spPr>
        <a:xfrm>
          <a:off x="632460" y="38976935"/>
          <a:ext cx="916305" cy="622935"/>
        </a:xfrm>
        <a:prstGeom prst="rect">
          <a:avLst/>
        </a:prstGeom>
      </xdr:spPr>
    </xdr:pic>
    <xdr:clientData/>
  </xdr:twoCellAnchor>
  <xdr:twoCellAnchor>
    <xdr:from>
      <xdr:col>2</xdr:col>
      <xdr:colOff>52089</xdr:colOff>
      <xdr:row>48</xdr:row>
      <xdr:rowOff>130695</xdr:rowOff>
    </xdr:from>
    <xdr:to>
      <xdr:col>2</xdr:col>
      <xdr:colOff>945418</xdr:colOff>
      <xdr:row>48</xdr:row>
      <xdr:rowOff>738187</xdr:rowOff>
    </xdr:to>
    <xdr:pic>
      <xdr:nvPicPr>
        <xdr:cNvPr id="134" name="Picture 53">
          <a:extLst>
            <a:ext uri="{FF2B5EF4-FFF2-40B4-BE49-F238E27FC236}">
              <a16:creationId xmlns:a16="http://schemas.microsoft.com/office/drawing/2014/main" id="{00000000-0008-0000-02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email"/>
        <a:stretch>
          <a:fillRect/>
        </a:stretch>
      </xdr:blipFill>
      <xdr:spPr>
        <a:xfrm>
          <a:off x="648970" y="32345630"/>
          <a:ext cx="892810" cy="607695"/>
        </a:xfrm>
        <a:prstGeom prst="rect">
          <a:avLst/>
        </a:prstGeom>
      </xdr:spPr>
    </xdr:pic>
    <xdr:clientData/>
  </xdr:twoCellAnchor>
  <xdr:oneCellAnchor>
    <xdr:from>
      <xdr:col>1</xdr:col>
      <xdr:colOff>190501</xdr:colOff>
      <xdr:row>46</xdr:row>
      <xdr:rowOff>72568</xdr:rowOff>
    </xdr:from>
    <xdr:ext cx="1019119" cy="683532"/>
    <xdr:pic>
      <xdr:nvPicPr>
        <xdr:cNvPr id="138" name="Picture 137">
          <a:extLst>
            <a:ext uri="{FF2B5EF4-FFF2-40B4-BE49-F238E27FC236}">
              <a16:creationId xmlns:a16="http://schemas.microsoft.com/office/drawing/2014/main" id="{00000000-0008-0000-02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screen"/>
        <a:stretch>
          <a:fillRect/>
        </a:stretch>
      </xdr:blipFill>
      <xdr:spPr>
        <a:xfrm>
          <a:off x="558800" y="30630495"/>
          <a:ext cx="1018540" cy="683260"/>
        </a:xfrm>
        <a:prstGeom prst="rect">
          <a:avLst/>
        </a:prstGeom>
      </xdr:spPr>
    </xdr:pic>
    <xdr:clientData/>
  </xdr:oneCellAnchor>
  <xdr:oneCellAnchor>
    <xdr:from>
      <xdr:col>2</xdr:col>
      <xdr:colOff>1</xdr:colOff>
      <xdr:row>44</xdr:row>
      <xdr:rowOff>99781</xdr:rowOff>
    </xdr:from>
    <xdr:ext cx="944692" cy="622754"/>
    <xdr:pic>
      <xdr:nvPicPr>
        <xdr:cNvPr id="142" name="Picture 141">
          <a:extLst>
            <a:ext uri="{FF2B5EF4-FFF2-40B4-BE49-F238E27FC236}">
              <a16:creationId xmlns:a16="http://schemas.microsoft.com/office/drawing/2014/main" id="{00000000-0008-0000-02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screen"/>
        <a:stretch>
          <a:fillRect/>
        </a:stretch>
      </xdr:blipFill>
      <xdr:spPr>
        <a:xfrm>
          <a:off x="596900" y="29000450"/>
          <a:ext cx="944245" cy="622300"/>
        </a:xfrm>
        <a:prstGeom prst="rect">
          <a:avLst/>
        </a:prstGeom>
      </xdr:spPr>
    </xdr:pic>
    <xdr:clientData/>
  </xdr:oneCellAnchor>
  <xdr:oneCellAnchor>
    <xdr:from>
      <xdr:col>1</xdr:col>
      <xdr:colOff>217715</xdr:colOff>
      <xdr:row>42</xdr:row>
      <xdr:rowOff>63497</xdr:rowOff>
    </xdr:from>
    <xdr:ext cx="994097" cy="659039"/>
    <xdr:pic>
      <xdr:nvPicPr>
        <xdr:cNvPr id="144" name="Picture 143">
          <a:extLst>
            <a:ext uri="{FF2B5EF4-FFF2-40B4-BE49-F238E27FC236}">
              <a16:creationId xmlns:a16="http://schemas.microsoft.com/office/drawing/2014/main" id="{00000000-0008-0000-02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screen"/>
        <a:stretch>
          <a:fillRect/>
        </a:stretch>
      </xdr:blipFill>
      <xdr:spPr>
        <a:xfrm>
          <a:off x="585470" y="27306270"/>
          <a:ext cx="994410" cy="659130"/>
        </a:xfrm>
        <a:prstGeom prst="rect">
          <a:avLst/>
        </a:prstGeom>
      </xdr:spPr>
    </xdr:pic>
    <xdr:clientData/>
  </xdr:oneCellAnchor>
  <xdr:oneCellAnchor>
    <xdr:from>
      <xdr:col>1</xdr:col>
      <xdr:colOff>199573</xdr:colOff>
      <xdr:row>43</xdr:row>
      <xdr:rowOff>27213</xdr:rowOff>
    </xdr:from>
    <xdr:ext cx="1028546" cy="686254"/>
    <xdr:pic>
      <xdr:nvPicPr>
        <xdr:cNvPr id="145" name="Picture 144">
          <a:extLst>
            <a:ext uri="{FF2B5EF4-FFF2-40B4-BE49-F238E27FC236}">
              <a16:creationId xmlns:a16="http://schemas.microsoft.com/office/drawing/2014/main" id="{00000000-0008-0000-02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screen"/>
        <a:stretch>
          <a:fillRect/>
        </a:stretch>
      </xdr:blipFill>
      <xdr:spPr>
        <a:xfrm>
          <a:off x="567690" y="28098750"/>
          <a:ext cx="1028700" cy="686435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40</xdr:row>
      <xdr:rowOff>72568</xdr:rowOff>
    </xdr:from>
    <xdr:ext cx="951940" cy="638175"/>
    <xdr:pic>
      <xdr:nvPicPr>
        <xdr:cNvPr id="146" name="Picture 145">
          <a:extLst>
            <a:ext uri="{FF2B5EF4-FFF2-40B4-BE49-F238E27FC236}">
              <a16:creationId xmlns:a16="http://schemas.microsoft.com/office/drawing/2014/main" id="{00000000-0008-0000-02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screen"/>
        <a:stretch>
          <a:fillRect/>
        </a:stretch>
      </xdr:blipFill>
      <xdr:spPr>
        <a:xfrm>
          <a:off x="596900" y="25658445"/>
          <a:ext cx="951865" cy="638175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41</xdr:row>
      <xdr:rowOff>99781</xdr:rowOff>
    </xdr:from>
    <xdr:ext cx="951940" cy="631825"/>
    <xdr:pic>
      <xdr:nvPicPr>
        <xdr:cNvPr id="149" name="Picture 148">
          <a:extLst>
            <a:ext uri="{FF2B5EF4-FFF2-40B4-BE49-F238E27FC236}">
              <a16:creationId xmlns:a16="http://schemas.microsoft.com/office/drawing/2014/main" id="{00000000-0008-0000-02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screen"/>
        <a:stretch>
          <a:fillRect/>
        </a:stretch>
      </xdr:blipFill>
      <xdr:spPr>
        <a:xfrm>
          <a:off x="596900" y="26514425"/>
          <a:ext cx="951865" cy="631825"/>
        </a:xfrm>
        <a:prstGeom prst="rect">
          <a:avLst/>
        </a:prstGeom>
      </xdr:spPr>
    </xdr:pic>
    <xdr:clientData/>
  </xdr:oneCellAnchor>
  <xdr:twoCellAnchor>
    <xdr:from>
      <xdr:col>2</xdr:col>
      <xdr:colOff>18365</xdr:colOff>
      <xdr:row>11</xdr:row>
      <xdr:rowOff>106191</xdr:rowOff>
    </xdr:from>
    <xdr:to>
      <xdr:col>2</xdr:col>
      <xdr:colOff>940594</xdr:colOff>
      <xdr:row>11</xdr:row>
      <xdr:rowOff>735012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00000000-0008-0000-02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email"/>
        <a:stretch>
          <a:fillRect/>
        </a:stretch>
      </xdr:blipFill>
      <xdr:spPr>
        <a:xfrm>
          <a:off x="614680" y="2889250"/>
          <a:ext cx="922655" cy="628650"/>
        </a:xfrm>
        <a:prstGeom prst="rect">
          <a:avLst/>
        </a:prstGeom>
      </xdr:spPr>
    </xdr:pic>
    <xdr:clientData/>
  </xdr:twoCellAnchor>
  <xdr:twoCellAnchor>
    <xdr:from>
      <xdr:col>2</xdr:col>
      <xdr:colOff>59716</xdr:colOff>
      <xdr:row>14</xdr:row>
      <xdr:rowOff>63824</xdr:rowOff>
    </xdr:from>
    <xdr:to>
      <xdr:col>3</xdr:col>
      <xdr:colOff>68997</xdr:colOff>
      <xdr:row>14</xdr:row>
      <xdr:rowOff>726282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00000000-0008-0000-02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email"/>
        <a:stretch>
          <a:fillRect/>
        </a:stretch>
      </xdr:blipFill>
      <xdr:spPr>
        <a:xfrm>
          <a:off x="656590" y="5332730"/>
          <a:ext cx="961390" cy="662305"/>
        </a:xfrm>
        <a:prstGeom prst="rect">
          <a:avLst/>
        </a:prstGeom>
      </xdr:spPr>
    </xdr:pic>
    <xdr:clientData/>
  </xdr:twoCellAnchor>
  <xdr:twoCellAnchor>
    <xdr:from>
      <xdr:col>2</xdr:col>
      <xdr:colOff>38893</xdr:colOff>
      <xdr:row>13</xdr:row>
      <xdr:rowOff>95802</xdr:rowOff>
    </xdr:from>
    <xdr:to>
      <xdr:col>2</xdr:col>
      <xdr:colOff>922199</xdr:colOff>
      <xdr:row>13</xdr:row>
      <xdr:rowOff>704978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00000000-0008-0000-02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email"/>
        <a:stretch>
          <a:fillRect/>
        </a:stretch>
      </xdr:blipFill>
      <xdr:spPr>
        <a:xfrm>
          <a:off x="635635" y="4535805"/>
          <a:ext cx="883285" cy="609600"/>
        </a:xfrm>
        <a:prstGeom prst="rect">
          <a:avLst/>
        </a:prstGeom>
      </xdr:spPr>
    </xdr:pic>
    <xdr:clientData/>
  </xdr:twoCellAnchor>
  <xdr:twoCellAnchor>
    <xdr:from>
      <xdr:col>1</xdr:col>
      <xdr:colOff>217485</xdr:colOff>
      <xdr:row>12</xdr:row>
      <xdr:rowOff>83371</xdr:rowOff>
    </xdr:from>
    <xdr:to>
      <xdr:col>2</xdr:col>
      <xdr:colOff>951776</xdr:colOff>
      <xdr:row>12</xdr:row>
      <xdr:rowOff>748268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00000000-0008-0000-02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email"/>
        <a:stretch>
          <a:fillRect/>
        </a:stretch>
      </xdr:blipFill>
      <xdr:spPr>
        <a:xfrm>
          <a:off x="585470" y="3695065"/>
          <a:ext cx="962660" cy="664845"/>
        </a:xfrm>
        <a:prstGeom prst="rect">
          <a:avLst/>
        </a:prstGeom>
      </xdr:spPr>
    </xdr:pic>
    <xdr:clientData/>
  </xdr:twoCellAnchor>
  <xdr:twoCellAnchor>
    <xdr:from>
      <xdr:col>2</xdr:col>
      <xdr:colOff>2993</xdr:colOff>
      <xdr:row>15</xdr:row>
      <xdr:rowOff>144215</xdr:rowOff>
    </xdr:from>
    <xdr:to>
      <xdr:col>2</xdr:col>
      <xdr:colOff>927837</xdr:colOff>
      <xdr:row>15</xdr:row>
      <xdr:rowOff>788740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00000000-0008-0000-02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email"/>
        <a:stretch>
          <a:fillRect/>
        </a:stretch>
      </xdr:blipFill>
      <xdr:spPr>
        <a:xfrm>
          <a:off x="599440" y="6242050"/>
          <a:ext cx="925195" cy="644525"/>
        </a:xfrm>
        <a:prstGeom prst="rect">
          <a:avLst/>
        </a:prstGeom>
      </xdr:spPr>
    </xdr:pic>
    <xdr:clientData/>
  </xdr:twoCellAnchor>
  <xdr:twoCellAnchor>
    <xdr:from>
      <xdr:col>2</xdr:col>
      <xdr:colOff>29357</xdr:colOff>
      <xdr:row>16</xdr:row>
      <xdr:rowOff>160130</xdr:rowOff>
    </xdr:from>
    <xdr:to>
      <xdr:col>2</xdr:col>
      <xdr:colOff>941871</xdr:colOff>
      <xdr:row>16</xdr:row>
      <xdr:rowOff>793013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00000000-0008-0000-02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email"/>
        <a:stretch>
          <a:fillRect/>
        </a:stretch>
      </xdr:blipFill>
      <xdr:spPr>
        <a:xfrm>
          <a:off x="626110" y="7086600"/>
          <a:ext cx="912495" cy="632460"/>
        </a:xfrm>
        <a:prstGeom prst="rect">
          <a:avLst/>
        </a:prstGeom>
      </xdr:spPr>
    </xdr:pic>
    <xdr:clientData/>
  </xdr:twoCellAnchor>
  <xdr:twoCellAnchor>
    <xdr:from>
      <xdr:col>2</xdr:col>
      <xdr:colOff>37849</xdr:colOff>
      <xdr:row>17</xdr:row>
      <xdr:rowOff>106769</xdr:rowOff>
    </xdr:from>
    <xdr:to>
      <xdr:col>3</xdr:col>
      <xdr:colOff>6446</xdr:colOff>
      <xdr:row>17</xdr:row>
      <xdr:rowOff>738187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00000000-0008-0000-02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email"/>
        <a:stretch>
          <a:fillRect/>
        </a:stretch>
      </xdr:blipFill>
      <xdr:spPr>
        <a:xfrm>
          <a:off x="634365" y="7861935"/>
          <a:ext cx="921385" cy="631190"/>
        </a:xfrm>
        <a:prstGeom prst="rect">
          <a:avLst/>
        </a:prstGeom>
      </xdr:spPr>
    </xdr:pic>
    <xdr:clientData/>
  </xdr:twoCellAnchor>
  <xdr:twoCellAnchor>
    <xdr:from>
      <xdr:col>2</xdr:col>
      <xdr:colOff>72573</xdr:colOff>
      <xdr:row>18</xdr:row>
      <xdr:rowOff>28041</xdr:rowOff>
    </xdr:from>
    <xdr:to>
      <xdr:col>2</xdr:col>
      <xdr:colOff>925287</xdr:colOff>
      <xdr:row>18</xdr:row>
      <xdr:rowOff>803236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00000000-0008-0000-02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screen"/>
        <a:srcRect/>
        <a:stretch>
          <a:fillRect/>
        </a:stretch>
      </xdr:blipFill>
      <xdr:spPr>
        <a:xfrm>
          <a:off x="669290" y="8611870"/>
          <a:ext cx="852805" cy="774700"/>
        </a:xfrm>
        <a:prstGeom prst="rect">
          <a:avLst/>
        </a:prstGeom>
      </xdr:spPr>
    </xdr:pic>
    <xdr:clientData/>
  </xdr:twoCellAnchor>
  <xdr:twoCellAnchor>
    <xdr:from>
      <xdr:col>1</xdr:col>
      <xdr:colOff>161617</xdr:colOff>
      <xdr:row>19</xdr:row>
      <xdr:rowOff>46830</xdr:rowOff>
    </xdr:from>
    <xdr:to>
      <xdr:col>3</xdr:col>
      <xdr:colOff>42999</xdr:colOff>
      <xdr:row>19</xdr:row>
      <xdr:rowOff>787864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00000000-0008-0000-02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email"/>
        <a:stretch>
          <a:fillRect/>
        </a:stretch>
      </xdr:blipFill>
      <xdr:spPr>
        <a:xfrm>
          <a:off x="529590" y="9458960"/>
          <a:ext cx="1062355" cy="741045"/>
        </a:xfrm>
        <a:prstGeom prst="rect">
          <a:avLst/>
        </a:prstGeom>
      </xdr:spPr>
    </xdr:pic>
    <xdr:clientData/>
  </xdr:twoCellAnchor>
  <xdr:twoCellAnchor>
    <xdr:from>
      <xdr:col>2</xdr:col>
      <xdr:colOff>61910</xdr:colOff>
      <xdr:row>188</xdr:row>
      <xdr:rowOff>59765</xdr:rowOff>
    </xdr:from>
    <xdr:to>
      <xdr:col>2</xdr:col>
      <xdr:colOff>934241</xdr:colOff>
      <xdr:row>188</xdr:row>
      <xdr:rowOff>770591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00000000-0008-0000-02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email"/>
        <a:srcRect/>
        <a:stretch>
          <a:fillRect/>
        </a:stretch>
      </xdr:blipFill>
      <xdr:spPr>
        <a:xfrm>
          <a:off x="658495" y="144517745"/>
          <a:ext cx="872490" cy="710565"/>
        </a:xfrm>
        <a:prstGeom prst="rect">
          <a:avLst/>
        </a:prstGeom>
      </xdr:spPr>
    </xdr:pic>
    <xdr:clientData/>
  </xdr:twoCellAnchor>
  <xdr:twoCellAnchor>
    <xdr:from>
      <xdr:col>2</xdr:col>
      <xdr:colOff>28572</xdr:colOff>
      <xdr:row>187</xdr:row>
      <xdr:rowOff>47412</xdr:rowOff>
    </xdr:from>
    <xdr:to>
      <xdr:col>2</xdr:col>
      <xdr:colOff>937419</xdr:colOff>
      <xdr:row>187</xdr:row>
      <xdr:rowOff>831219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00000000-0008-0000-02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email"/>
        <a:srcRect/>
        <a:stretch>
          <a:fillRect/>
        </a:stretch>
      </xdr:blipFill>
      <xdr:spPr>
        <a:xfrm>
          <a:off x="624840" y="143676370"/>
          <a:ext cx="909320" cy="781685"/>
        </a:xfrm>
        <a:prstGeom prst="rect">
          <a:avLst/>
        </a:prstGeom>
      </xdr:spPr>
    </xdr:pic>
    <xdr:clientData/>
  </xdr:twoCellAnchor>
  <xdr:twoCellAnchor>
    <xdr:from>
      <xdr:col>1</xdr:col>
      <xdr:colOff>197149</xdr:colOff>
      <xdr:row>189</xdr:row>
      <xdr:rowOff>101610</xdr:rowOff>
    </xdr:from>
    <xdr:to>
      <xdr:col>3</xdr:col>
      <xdr:colOff>69075</xdr:colOff>
      <xdr:row>189</xdr:row>
      <xdr:rowOff>823118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00000000-0008-0000-02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email"/>
        <a:stretch>
          <a:fillRect/>
        </a:stretch>
      </xdr:blipFill>
      <xdr:spPr>
        <a:xfrm>
          <a:off x="565150" y="145388330"/>
          <a:ext cx="1052830" cy="721360"/>
        </a:xfrm>
        <a:prstGeom prst="rect">
          <a:avLst/>
        </a:prstGeom>
      </xdr:spPr>
    </xdr:pic>
    <xdr:clientData/>
  </xdr:twoCellAnchor>
  <xdr:twoCellAnchor>
    <xdr:from>
      <xdr:col>1</xdr:col>
      <xdr:colOff>209784</xdr:colOff>
      <xdr:row>192</xdr:row>
      <xdr:rowOff>38667</xdr:rowOff>
    </xdr:from>
    <xdr:to>
      <xdr:col>3</xdr:col>
      <xdr:colOff>57764</xdr:colOff>
      <xdr:row>192</xdr:row>
      <xdr:rowOff>789345</xdr:rowOff>
    </xdr:to>
    <xdr:pic>
      <xdr:nvPicPr>
        <xdr:cNvPr id="216" name="Picture 116">
          <a:extLst>
            <a:ext uri="{FF2B5EF4-FFF2-40B4-BE49-F238E27FC236}">
              <a16:creationId xmlns:a16="http://schemas.microsoft.com/office/drawing/2014/main" id="{00000000-0008-0000-02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email"/>
        <a:stretch>
          <a:fillRect/>
        </a:stretch>
      </xdr:blipFill>
      <xdr:spPr>
        <a:xfrm rot="10800000">
          <a:off x="577850" y="147810855"/>
          <a:ext cx="1028700" cy="751205"/>
        </a:xfrm>
        <a:prstGeom prst="rect">
          <a:avLst/>
        </a:prstGeom>
      </xdr:spPr>
    </xdr:pic>
    <xdr:clientData/>
  </xdr:twoCellAnchor>
  <xdr:twoCellAnchor>
    <xdr:from>
      <xdr:col>2</xdr:col>
      <xdr:colOff>36597</xdr:colOff>
      <xdr:row>194</xdr:row>
      <xdr:rowOff>156513</xdr:rowOff>
    </xdr:from>
    <xdr:to>
      <xdr:col>2</xdr:col>
      <xdr:colOff>926758</xdr:colOff>
      <xdr:row>194</xdr:row>
      <xdr:rowOff>761999</xdr:rowOff>
    </xdr:to>
    <xdr:pic>
      <xdr:nvPicPr>
        <xdr:cNvPr id="217" name="Picture 22">
          <a:extLst>
            <a:ext uri="{FF2B5EF4-FFF2-40B4-BE49-F238E27FC236}">
              <a16:creationId xmlns:a16="http://schemas.microsoft.com/office/drawing/2014/main" id="{00000000-0008-0000-02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email"/>
        <a:stretch>
          <a:fillRect/>
        </a:stretch>
      </xdr:blipFill>
      <xdr:spPr>
        <a:xfrm>
          <a:off x="633095" y="149586315"/>
          <a:ext cx="890270" cy="605155"/>
        </a:xfrm>
        <a:prstGeom prst="rect">
          <a:avLst/>
        </a:prstGeom>
      </xdr:spPr>
    </xdr:pic>
    <xdr:clientData/>
  </xdr:twoCellAnchor>
  <xdr:twoCellAnchor>
    <xdr:from>
      <xdr:col>2</xdr:col>
      <xdr:colOff>52745</xdr:colOff>
      <xdr:row>196</xdr:row>
      <xdr:rowOff>95778</xdr:rowOff>
    </xdr:from>
    <xdr:to>
      <xdr:col>3</xdr:col>
      <xdr:colOff>41801</xdr:colOff>
      <xdr:row>196</xdr:row>
      <xdr:rowOff>744793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id="{00000000-0008-0000-02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email"/>
        <a:stretch>
          <a:fillRect/>
        </a:stretch>
      </xdr:blipFill>
      <xdr:spPr>
        <a:xfrm>
          <a:off x="649605" y="151182705"/>
          <a:ext cx="941070" cy="648970"/>
        </a:xfrm>
        <a:prstGeom prst="rect">
          <a:avLst/>
        </a:prstGeom>
      </xdr:spPr>
    </xdr:pic>
    <xdr:clientData/>
  </xdr:twoCellAnchor>
  <xdr:twoCellAnchor>
    <xdr:from>
      <xdr:col>2</xdr:col>
      <xdr:colOff>5557</xdr:colOff>
      <xdr:row>202</xdr:row>
      <xdr:rowOff>44450</xdr:rowOff>
    </xdr:from>
    <xdr:to>
      <xdr:col>2</xdr:col>
      <xdr:colOff>946276</xdr:colOff>
      <xdr:row>202</xdr:row>
      <xdr:rowOff>682625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00000000-0008-0000-02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email"/>
        <a:stretch>
          <a:fillRect/>
        </a:stretch>
      </xdr:blipFill>
      <xdr:spPr>
        <a:xfrm>
          <a:off x="601980" y="156103955"/>
          <a:ext cx="941070" cy="638175"/>
        </a:xfrm>
        <a:prstGeom prst="rect">
          <a:avLst/>
        </a:prstGeom>
      </xdr:spPr>
    </xdr:pic>
    <xdr:clientData/>
  </xdr:twoCellAnchor>
  <xdr:twoCellAnchor>
    <xdr:from>
      <xdr:col>1</xdr:col>
      <xdr:colOff>229686</xdr:colOff>
      <xdr:row>203</xdr:row>
      <xdr:rowOff>127000</xdr:rowOff>
    </xdr:from>
    <xdr:to>
      <xdr:col>2</xdr:col>
      <xdr:colOff>921810</xdr:colOff>
      <xdr:row>203</xdr:row>
      <xdr:rowOff>753533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id="{00000000-0008-0000-02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email"/>
        <a:stretch>
          <a:fillRect/>
        </a:stretch>
      </xdr:blipFill>
      <xdr:spPr>
        <a:xfrm>
          <a:off x="596900" y="157015180"/>
          <a:ext cx="921385" cy="626110"/>
        </a:xfrm>
        <a:prstGeom prst="rect">
          <a:avLst/>
        </a:prstGeom>
      </xdr:spPr>
    </xdr:pic>
    <xdr:clientData/>
  </xdr:twoCellAnchor>
  <xdr:twoCellAnchor>
    <xdr:from>
      <xdr:col>2</xdr:col>
      <xdr:colOff>11113</xdr:colOff>
      <xdr:row>197</xdr:row>
      <xdr:rowOff>80989</xdr:rowOff>
    </xdr:from>
    <xdr:to>
      <xdr:col>3</xdr:col>
      <xdr:colOff>7557</xdr:colOff>
      <xdr:row>197</xdr:row>
      <xdr:rowOff>723879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id="{00000000-0008-0000-02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email"/>
        <a:stretch>
          <a:fillRect/>
        </a:stretch>
      </xdr:blipFill>
      <xdr:spPr>
        <a:xfrm>
          <a:off x="607695" y="151996775"/>
          <a:ext cx="948690" cy="642620"/>
        </a:xfrm>
        <a:prstGeom prst="rect">
          <a:avLst/>
        </a:prstGeom>
      </xdr:spPr>
    </xdr:pic>
    <xdr:clientData/>
  </xdr:twoCellAnchor>
  <xdr:twoCellAnchor>
    <xdr:from>
      <xdr:col>1</xdr:col>
      <xdr:colOff>193973</xdr:colOff>
      <xdr:row>190</xdr:row>
      <xdr:rowOff>69819</xdr:rowOff>
    </xdr:from>
    <xdr:to>
      <xdr:col>3</xdr:col>
      <xdr:colOff>69074</xdr:colOff>
      <xdr:row>190</xdr:row>
      <xdr:rowOff>789823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id="{00000000-0008-0000-02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email"/>
        <a:stretch>
          <a:fillRect/>
        </a:stretch>
      </xdr:blipFill>
      <xdr:spPr>
        <a:xfrm>
          <a:off x="561975" y="146184620"/>
          <a:ext cx="1056005" cy="720090"/>
        </a:xfrm>
        <a:prstGeom prst="rect">
          <a:avLst/>
        </a:prstGeom>
      </xdr:spPr>
    </xdr:pic>
    <xdr:clientData/>
  </xdr:twoCellAnchor>
  <xdr:oneCellAnchor>
    <xdr:from>
      <xdr:col>2</xdr:col>
      <xdr:colOff>0</xdr:colOff>
      <xdr:row>195</xdr:row>
      <xdr:rowOff>126994</xdr:rowOff>
    </xdr:from>
    <xdr:ext cx="961572" cy="650573"/>
    <xdr:pic>
      <xdr:nvPicPr>
        <xdr:cNvPr id="254" name="Picture 253">
          <a:extLst>
            <a:ext uri="{FF2B5EF4-FFF2-40B4-BE49-F238E27FC236}">
              <a16:creationId xmlns:a16="http://schemas.microsoft.com/office/drawing/2014/main" id="{00000000-0008-0000-02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screen"/>
        <a:stretch>
          <a:fillRect/>
        </a:stretch>
      </xdr:blipFill>
      <xdr:spPr>
        <a:xfrm>
          <a:off x="596900" y="150385145"/>
          <a:ext cx="961390" cy="650875"/>
        </a:xfrm>
        <a:prstGeom prst="rect">
          <a:avLst/>
        </a:prstGeom>
      </xdr:spPr>
    </xdr:pic>
    <xdr:clientData/>
  </xdr:oneCellAnchor>
  <xdr:oneCellAnchor>
    <xdr:from>
      <xdr:col>2</xdr:col>
      <xdr:colOff>27213</xdr:colOff>
      <xdr:row>198</xdr:row>
      <xdr:rowOff>45355</xdr:rowOff>
    </xdr:from>
    <xdr:ext cx="911225" cy="606784"/>
    <xdr:pic>
      <xdr:nvPicPr>
        <xdr:cNvPr id="256" name="Picture 255">
          <a:extLst>
            <a:ext uri="{FF2B5EF4-FFF2-40B4-BE49-F238E27FC236}">
              <a16:creationId xmlns:a16="http://schemas.microsoft.com/office/drawing/2014/main" id="{00000000-0008-0000-02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screen"/>
        <a:stretch>
          <a:fillRect/>
        </a:stretch>
      </xdr:blipFill>
      <xdr:spPr>
        <a:xfrm>
          <a:off x="623570" y="152789890"/>
          <a:ext cx="911225" cy="606425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199</xdr:row>
      <xdr:rowOff>90711</xdr:rowOff>
    </xdr:from>
    <xdr:ext cx="945244" cy="629104"/>
    <xdr:pic>
      <xdr:nvPicPr>
        <xdr:cNvPr id="258" name="Picture 257">
          <a:extLst>
            <a:ext uri="{FF2B5EF4-FFF2-40B4-BE49-F238E27FC236}">
              <a16:creationId xmlns:a16="http://schemas.microsoft.com/office/drawing/2014/main" id="{00000000-0008-0000-02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screen"/>
        <a:stretch>
          <a:fillRect/>
        </a:stretch>
      </xdr:blipFill>
      <xdr:spPr>
        <a:xfrm>
          <a:off x="596900" y="153663650"/>
          <a:ext cx="944880" cy="629285"/>
        </a:xfrm>
        <a:prstGeom prst="rect">
          <a:avLst/>
        </a:prstGeom>
      </xdr:spPr>
    </xdr:pic>
    <xdr:clientData/>
  </xdr:oneCellAnchor>
  <xdr:oneCellAnchor>
    <xdr:from>
      <xdr:col>1</xdr:col>
      <xdr:colOff>217714</xdr:colOff>
      <xdr:row>200</xdr:row>
      <xdr:rowOff>36283</xdr:rowOff>
    </xdr:from>
    <xdr:ext cx="1021075" cy="662215"/>
    <xdr:pic>
      <xdr:nvPicPr>
        <xdr:cNvPr id="260" name="Picture 259">
          <a:extLst>
            <a:ext uri="{FF2B5EF4-FFF2-40B4-BE49-F238E27FC236}">
              <a16:creationId xmlns:a16="http://schemas.microsoft.com/office/drawing/2014/main" id="{00000000-0008-0000-02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screen"/>
        <a:stretch>
          <a:fillRect/>
        </a:stretch>
      </xdr:blipFill>
      <xdr:spPr>
        <a:xfrm>
          <a:off x="585470" y="154438350"/>
          <a:ext cx="1021080" cy="661670"/>
        </a:xfrm>
        <a:prstGeom prst="rect">
          <a:avLst/>
        </a:prstGeom>
      </xdr:spPr>
    </xdr:pic>
    <xdr:clientData/>
  </xdr:oneCellAnchor>
  <xdr:oneCellAnchor>
    <xdr:from>
      <xdr:col>1</xdr:col>
      <xdr:colOff>154218</xdr:colOff>
      <xdr:row>201</xdr:row>
      <xdr:rowOff>72568</xdr:rowOff>
    </xdr:from>
    <xdr:ext cx="1065893" cy="710747"/>
    <xdr:pic>
      <xdr:nvPicPr>
        <xdr:cNvPr id="262" name="Picture 261">
          <a:extLst>
            <a:ext uri="{FF2B5EF4-FFF2-40B4-BE49-F238E27FC236}">
              <a16:creationId xmlns:a16="http://schemas.microsoft.com/office/drawing/2014/main" id="{00000000-0008-0000-02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screen"/>
        <a:stretch>
          <a:fillRect/>
        </a:stretch>
      </xdr:blipFill>
      <xdr:spPr>
        <a:xfrm>
          <a:off x="521970" y="155303220"/>
          <a:ext cx="1066165" cy="710565"/>
        </a:xfrm>
        <a:prstGeom prst="rect">
          <a:avLst/>
        </a:prstGeom>
      </xdr:spPr>
    </xdr:pic>
    <xdr:clientData/>
  </xdr:oneCellAnchor>
  <xdr:oneCellAnchor>
    <xdr:from>
      <xdr:col>1</xdr:col>
      <xdr:colOff>208644</xdr:colOff>
      <xdr:row>204</xdr:row>
      <xdr:rowOff>81639</xdr:rowOff>
    </xdr:from>
    <xdr:ext cx="1044421" cy="689429"/>
    <xdr:pic>
      <xdr:nvPicPr>
        <xdr:cNvPr id="264" name="Picture 263">
          <a:extLst>
            <a:ext uri="{FF2B5EF4-FFF2-40B4-BE49-F238E27FC236}">
              <a16:creationId xmlns:a16="http://schemas.microsoft.com/office/drawing/2014/main" id="{00000000-0008-0000-02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screen"/>
        <a:stretch>
          <a:fillRect/>
        </a:stretch>
      </xdr:blipFill>
      <xdr:spPr>
        <a:xfrm>
          <a:off x="576580" y="157798135"/>
          <a:ext cx="1044575" cy="689610"/>
        </a:xfrm>
        <a:prstGeom prst="rect">
          <a:avLst/>
        </a:prstGeom>
      </xdr:spPr>
    </xdr:pic>
    <xdr:clientData/>
  </xdr:oneCellAnchor>
  <xdr:oneCellAnchor>
    <xdr:from>
      <xdr:col>1</xdr:col>
      <xdr:colOff>190502</xdr:colOff>
      <xdr:row>205</xdr:row>
      <xdr:rowOff>36284</xdr:rowOff>
    </xdr:from>
    <xdr:ext cx="1052285" cy="698500"/>
    <xdr:pic>
      <xdr:nvPicPr>
        <xdr:cNvPr id="266" name="Picture 265">
          <a:extLst>
            <a:ext uri="{FF2B5EF4-FFF2-40B4-BE49-F238E27FC236}">
              <a16:creationId xmlns:a16="http://schemas.microsoft.com/office/drawing/2014/main" id="{00000000-0008-0000-02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screen"/>
        <a:stretch>
          <a:fillRect/>
        </a:stretch>
      </xdr:blipFill>
      <xdr:spPr>
        <a:xfrm>
          <a:off x="558800" y="158581725"/>
          <a:ext cx="1052195" cy="698500"/>
        </a:xfrm>
        <a:prstGeom prst="rect">
          <a:avLst/>
        </a:prstGeom>
      </xdr:spPr>
    </xdr:pic>
    <xdr:clientData/>
  </xdr:oneCellAnchor>
  <xdr:oneCellAnchor>
    <xdr:from>
      <xdr:col>2</xdr:col>
      <xdr:colOff>9071</xdr:colOff>
      <xdr:row>206</xdr:row>
      <xdr:rowOff>90710</xdr:rowOff>
    </xdr:from>
    <xdr:ext cx="921567" cy="629557"/>
    <xdr:pic>
      <xdr:nvPicPr>
        <xdr:cNvPr id="268" name="Picture 267">
          <a:extLst>
            <a:ext uri="{FF2B5EF4-FFF2-40B4-BE49-F238E27FC236}">
              <a16:creationId xmlns:a16="http://schemas.microsoft.com/office/drawing/2014/main" id="{00000000-0008-0000-02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screen"/>
        <a:stretch>
          <a:fillRect/>
        </a:stretch>
      </xdr:blipFill>
      <xdr:spPr>
        <a:xfrm>
          <a:off x="605790" y="159464375"/>
          <a:ext cx="921385" cy="629920"/>
        </a:xfrm>
        <a:prstGeom prst="rect">
          <a:avLst/>
        </a:prstGeom>
      </xdr:spPr>
    </xdr:pic>
    <xdr:clientData/>
  </xdr:oneCellAnchor>
  <xdr:oneCellAnchor>
    <xdr:from>
      <xdr:col>2</xdr:col>
      <xdr:colOff>9071</xdr:colOff>
      <xdr:row>207</xdr:row>
      <xdr:rowOff>108852</xdr:rowOff>
    </xdr:from>
    <xdr:ext cx="922111" cy="629557"/>
    <xdr:pic>
      <xdr:nvPicPr>
        <xdr:cNvPr id="270" name="Picture 269">
          <a:extLst>
            <a:ext uri="{FF2B5EF4-FFF2-40B4-BE49-F238E27FC236}">
              <a16:creationId xmlns:a16="http://schemas.microsoft.com/office/drawing/2014/main" id="{00000000-0008-0000-02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screen"/>
        <a:stretch>
          <a:fillRect/>
        </a:stretch>
      </xdr:blipFill>
      <xdr:spPr>
        <a:xfrm>
          <a:off x="605790" y="160311465"/>
          <a:ext cx="922020" cy="629285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208</xdr:row>
      <xdr:rowOff>99781</xdr:rowOff>
    </xdr:from>
    <xdr:ext cx="999987" cy="671286"/>
    <xdr:pic>
      <xdr:nvPicPr>
        <xdr:cNvPr id="271" name="Picture 270">
          <a:extLst>
            <a:ext uri="{FF2B5EF4-FFF2-40B4-BE49-F238E27FC236}">
              <a16:creationId xmlns:a16="http://schemas.microsoft.com/office/drawing/2014/main" id="{00000000-0008-0000-02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screen"/>
        <a:stretch>
          <a:fillRect/>
        </a:stretch>
      </xdr:blipFill>
      <xdr:spPr>
        <a:xfrm>
          <a:off x="596900" y="161131250"/>
          <a:ext cx="999490" cy="671195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209</xdr:row>
      <xdr:rowOff>54426</xdr:rowOff>
    </xdr:from>
    <xdr:ext cx="993323" cy="662215"/>
    <xdr:pic>
      <xdr:nvPicPr>
        <xdr:cNvPr id="272" name="Picture 271">
          <a:extLst>
            <a:ext uri="{FF2B5EF4-FFF2-40B4-BE49-F238E27FC236}">
              <a16:creationId xmlns:a16="http://schemas.microsoft.com/office/drawing/2014/main" id="{00000000-0008-0000-02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screen"/>
        <a:stretch>
          <a:fillRect/>
        </a:stretch>
      </xdr:blipFill>
      <xdr:spPr>
        <a:xfrm>
          <a:off x="596900" y="161914205"/>
          <a:ext cx="993140" cy="662305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210</xdr:row>
      <xdr:rowOff>54426</xdr:rowOff>
    </xdr:from>
    <xdr:ext cx="959191" cy="644072"/>
    <xdr:pic>
      <xdr:nvPicPr>
        <xdr:cNvPr id="274" name="Picture 273">
          <a:extLst>
            <a:ext uri="{FF2B5EF4-FFF2-40B4-BE49-F238E27FC236}">
              <a16:creationId xmlns:a16="http://schemas.microsoft.com/office/drawing/2014/main" id="{00000000-0008-0000-02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screen"/>
        <a:stretch>
          <a:fillRect/>
        </a:stretch>
      </xdr:blipFill>
      <xdr:spPr>
        <a:xfrm>
          <a:off x="596900" y="162742880"/>
          <a:ext cx="958850" cy="64389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211</xdr:row>
      <xdr:rowOff>117923</xdr:rowOff>
    </xdr:from>
    <xdr:ext cx="945244" cy="632279"/>
    <xdr:pic>
      <xdr:nvPicPr>
        <xdr:cNvPr id="276" name="Picture 275">
          <a:extLst>
            <a:ext uri="{FF2B5EF4-FFF2-40B4-BE49-F238E27FC236}">
              <a16:creationId xmlns:a16="http://schemas.microsoft.com/office/drawing/2014/main" id="{00000000-0008-0000-02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screen"/>
        <a:stretch>
          <a:fillRect/>
        </a:stretch>
      </xdr:blipFill>
      <xdr:spPr>
        <a:xfrm>
          <a:off x="596900" y="163635055"/>
          <a:ext cx="944880" cy="632460"/>
        </a:xfrm>
        <a:prstGeom prst="rect">
          <a:avLst/>
        </a:prstGeom>
      </xdr:spPr>
    </xdr:pic>
    <xdr:clientData/>
  </xdr:oneCellAnchor>
  <xdr:oneCellAnchor>
    <xdr:from>
      <xdr:col>1</xdr:col>
      <xdr:colOff>199573</xdr:colOff>
      <xdr:row>212</xdr:row>
      <xdr:rowOff>63497</xdr:rowOff>
    </xdr:from>
    <xdr:ext cx="1069068" cy="707572"/>
    <xdr:pic>
      <xdr:nvPicPr>
        <xdr:cNvPr id="278" name="Picture 277">
          <a:extLst>
            <a:ext uri="{FF2B5EF4-FFF2-40B4-BE49-F238E27FC236}">
              <a16:creationId xmlns:a16="http://schemas.microsoft.com/office/drawing/2014/main" id="{00000000-0008-0000-02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screen"/>
        <a:stretch>
          <a:fillRect/>
        </a:stretch>
      </xdr:blipFill>
      <xdr:spPr>
        <a:xfrm>
          <a:off x="567690" y="164409120"/>
          <a:ext cx="1068705" cy="708025"/>
        </a:xfrm>
        <a:prstGeom prst="rect">
          <a:avLst/>
        </a:prstGeom>
      </xdr:spPr>
    </xdr:pic>
    <xdr:clientData/>
  </xdr:oneCellAnchor>
  <xdr:oneCellAnchor>
    <xdr:from>
      <xdr:col>1</xdr:col>
      <xdr:colOff>154218</xdr:colOff>
      <xdr:row>213</xdr:row>
      <xdr:rowOff>9070</xdr:rowOff>
    </xdr:from>
    <xdr:ext cx="1174750" cy="776968"/>
    <xdr:pic>
      <xdr:nvPicPr>
        <xdr:cNvPr id="280" name="Picture 279">
          <a:extLst>
            <a:ext uri="{FF2B5EF4-FFF2-40B4-BE49-F238E27FC236}">
              <a16:creationId xmlns:a16="http://schemas.microsoft.com/office/drawing/2014/main" id="{00000000-0008-0000-02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screen"/>
        <a:stretch>
          <a:fillRect/>
        </a:stretch>
      </xdr:blipFill>
      <xdr:spPr>
        <a:xfrm>
          <a:off x="521970" y="165183820"/>
          <a:ext cx="1174750" cy="776605"/>
        </a:xfrm>
        <a:prstGeom prst="rect">
          <a:avLst/>
        </a:prstGeom>
      </xdr:spPr>
    </xdr:pic>
    <xdr:clientData/>
  </xdr:oneCellAnchor>
  <xdr:oneCellAnchor>
    <xdr:from>
      <xdr:col>2</xdr:col>
      <xdr:colOff>18142</xdr:colOff>
      <xdr:row>214</xdr:row>
      <xdr:rowOff>63498</xdr:rowOff>
    </xdr:from>
    <xdr:ext cx="905329" cy="610961"/>
    <xdr:pic>
      <xdr:nvPicPr>
        <xdr:cNvPr id="282" name="Picture 281">
          <a:extLst>
            <a:ext uri="{FF2B5EF4-FFF2-40B4-BE49-F238E27FC236}">
              <a16:creationId xmlns:a16="http://schemas.microsoft.com/office/drawing/2014/main" id="{00000000-0008-0000-02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screen"/>
        <a:stretch>
          <a:fillRect/>
        </a:stretch>
      </xdr:blipFill>
      <xdr:spPr>
        <a:xfrm>
          <a:off x="614680" y="166066470"/>
          <a:ext cx="905510" cy="611505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215</xdr:row>
      <xdr:rowOff>81639</xdr:rowOff>
    </xdr:from>
    <xdr:ext cx="952500" cy="631825"/>
    <xdr:pic>
      <xdr:nvPicPr>
        <xdr:cNvPr id="284" name="Picture 283">
          <a:extLst>
            <a:ext uri="{FF2B5EF4-FFF2-40B4-BE49-F238E27FC236}">
              <a16:creationId xmlns:a16="http://schemas.microsoft.com/office/drawing/2014/main" id="{00000000-0008-0000-02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screen"/>
        <a:stretch>
          <a:fillRect/>
        </a:stretch>
      </xdr:blipFill>
      <xdr:spPr>
        <a:xfrm>
          <a:off x="596900" y="166913560"/>
          <a:ext cx="952500" cy="631825"/>
        </a:xfrm>
        <a:prstGeom prst="rect">
          <a:avLst/>
        </a:prstGeom>
      </xdr:spPr>
    </xdr:pic>
    <xdr:clientData/>
  </xdr:oneCellAnchor>
  <xdr:oneCellAnchor>
    <xdr:from>
      <xdr:col>2</xdr:col>
      <xdr:colOff>36284</xdr:colOff>
      <xdr:row>216</xdr:row>
      <xdr:rowOff>90710</xdr:rowOff>
    </xdr:from>
    <xdr:ext cx="914400" cy="606784"/>
    <xdr:pic>
      <xdr:nvPicPr>
        <xdr:cNvPr id="286" name="Picture 285">
          <a:extLst>
            <a:ext uri="{FF2B5EF4-FFF2-40B4-BE49-F238E27FC236}">
              <a16:creationId xmlns:a16="http://schemas.microsoft.com/office/drawing/2014/main" id="{00000000-0008-0000-02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screen"/>
        <a:stretch>
          <a:fillRect/>
        </a:stretch>
      </xdr:blipFill>
      <xdr:spPr>
        <a:xfrm>
          <a:off x="633095" y="167751125"/>
          <a:ext cx="914400" cy="607060"/>
        </a:xfrm>
        <a:prstGeom prst="rect">
          <a:avLst/>
        </a:prstGeom>
      </xdr:spPr>
    </xdr:pic>
    <xdr:clientData/>
  </xdr:oneCellAnchor>
  <xdr:oneCellAnchor>
    <xdr:from>
      <xdr:col>1</xdr:col>
      <xdr:colOff>181431</xdr:colOff>
      <xdr:row>217</xdr:row>
      <xdr:rowOff>99781</xdr:rowOff>
    </xdr:from>
    <xdr:ext cx="994683" cy="662215"/>
    <xdr:pic>
      <xdr:nvPicPr>
        <xdr:cNvPr id="288" name="Picture 287">
          <a:extLst>
            <a:ext uri="{FF2B5EF4-FFF2-40B4-BE49-F238E27FC236}">
              <a16:creationId xmlns:a16="http://schemas.microsoft.com/office/drawing/2014/main" id="{00000000-0008-0000-02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screen"/>
        <a:stretch>
          <a:fillRect/>
        </a:stretch>
      </xdr:blipFill>
      <xdr:spPr>
        <a:xfrm>
          <a:off x="549275" y="168589325"/>
          <a:ext cx="995045" cy="661670"/>
        </a:xfrm>
        <a:prstGeom prst="rect">
          <a:avLst/>
        </a:prstGeom>
      </xdr:spPr>
    </xdr:pic>
    <xdr:clientData/>
  </xdr:oneCellAnchor>
  <xdr:oneCellAnchor>
    <xdr:from>
      <xdr:col>1</xdr:col>
      <xdr:colOff>199573</xdr:colOff>
      <xdr:row>193</xdr:row>
      <xdr:rowOff>27213</xdr:rowOff>
    </xdr:from>
    <xdr:ext cx="1021896" cy="686707"/>
    <xdr:pic>
      <xdr:nvPicPr>
        <xdr:cNvPr id="290" name="Picture 289">
          <a:extLst>
            <a:ext uri="{FF2B5EF4-FFF2-40B4-BE49-F238E27FC236}">
              <a16:creationId xmlns:a16="http://schemas.microsoft.com/office/drawing/2014/main" id="{00000000-0008-0000-02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screen"/>
        <a:stretch>
          <a:fillRect/>
        </a:stretch>
      </xdr:blipFill>
      <xdr:spPr>
        <a:xfrm>
          <a:off x="567690" y="148628100"/>
          <a:ext cx="1021715" cy="687070"/>
        </a:xfrm>
        <a:prstGeom prst="rect">
          <a:avLst/>
        </a:prstGeom>
      </xdr:spPr>
    </xdr:pic>
    <xdr:clientData/>
  </xdr:oneCellAnchor>
  <xdr:oneCellAnchor>
    <xdr:from>
      <xdr:col>2</xdr:col>
      <xdr:colOff>9071</xdr:colOff>
      <xdr:row>191</xdr:row>
      <xdr:rowOff>117923</xdr:rowOff>
    </xdr:from>
    <xdr:ext cx="922111" cy="613682"/>
    <xdr:pic>
      <xdr:nvPicPr>
        <xdr:cNvPr id="292" name="Picture 291">
          <a:extLst>
            <a:ext uri="{FF2B5EF4-FFF2-40B4-BE49-F238E27FC236}">
              <a16:creationId xmlns:a16="http://schemas.microsoft.com/office/drawing/2014/main" id="{00000000-0008-0000-02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screen"/>
        <a:stretch>
          <a:fillRect/>
        </a:stretch>
      </xdr:blipFill>
      <xdr:spPr>
        <a:xfrm>
          <a:off x="605790" y="147061555"/>
          <a:ext cx="922020" cy="614045"/>
        </a:xfrm>
        <a:prstGeom prst="rect">
          <a:avLst/>
        </a:prstGeom>
      </xdr:spPr>
    </xdr:pic>
    <xdr:clientData/>
  </xdr:oneCellAnchor>
  <xdr:twoCellAnchor>
    <xdr:from>
      <xdr:col>2</xdr:col>
      <xdr:colOff>51764</xdr:colOff>
      <xdr:row>168</xdr:row>
      <xdr:rowOff>93523</xdr:rowOff>
    </xdr:from>
    <xdr:to>
      <xdr:col>2</xdr:col>
      <xdr:colOff>927340</xdr:colOff>
      <xdr:row>168</xdr:row>
      <xdr:rowOff>754241</xdr:rowOff>
    </xdr:to>
    <xdr:pic>
      <xdr:nvPicPr>
        <xdr:cNvPr id="294" name="Picture 80">
          <a:extLst>
            <a:ext uri="{FF2B5EF4-FFF2-40B4-BE49-F238E27FC236}">
              <a16:creationId xmlns:a16="http://schemas.microsoft.com/office/drawing/2014/main" id="{00000000-0008-0000-02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/>
        <a:stretch>
          <a:fillRect/>
        </a:stretch>
      </xdr:blipFill>
      <xdr:spPr>
        <a:xfrm>
          <a:off x="648335" y="128803400"/>
          <a:ext cx="875665" cy="660400"/>
        </a:xfrm>
        <a:prstGeom prst="rect">
          <a:avLst/>
        </a:prstGeom>
      </xdr:spPr>
    </xdr:pic>
    <xdr:clientData/>
  </xdr:twoCellAnchor>
  <xdr:twoCellAnchor>
    <xdr:from>
      <xdr:col>2</xdr:col>
      <xdr:colOff>94222</xdr:colOff>
      <xdr:row>169</xdr:row>
      <xdr:rowOff>142875</xdr:rowOff>
    </xdr:from>
    <xdr:to>
      <xdr:col>2</xdr:col>
      <xdr:colOff>929211</xdr:colOff>
      <xdr:row>169</xdr:row>
      <xdr:rowOff>752451</xdr:rowOff>
    </xdr:to>
    <xdr:pic>
      <xdr:nvPicPr>
        <xdr:cNvPr id="296" name="Slika 124">
          <a:extLst>
            <a:ext uri="{FF2B5EF4-FFF2-40B4-BE49-F238E27FC236}">
              <a16:creationId xmlns:a16="http://schemas.microsoft.com/office/drawing/2014/main" id="{00000000-0008-0000-02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email"/>
        <a:stretch>
          <a:fillRect/>
        </a:stretch>
      </xdr:blipFill>
      <xdr:spPr>
        <a:xfrm>
          <a:off x="690880" y="129681605"/>
          <a:ext cx="835025" cy="608965"/>
        </a:xfrm>
        <a:prstGeom prst="rect">
          <a:avLst/>
        </a:prstGeom>
      </xdr:spPr>
    </xdr:pic>
    <xdr:clientData/>
  </xdr:twoCellAnchor>
  <xdr:twoCellAnchor>
    <xdr:from>
      <xdr:col>2</xdr:col>
      <xdr:colOff>224493</xdr:colOff>
      <xdr:row>170</xdr:row>
      <xdr:rowOff>806</xdr:rowOff>
    </xdr:from>
    <xdr:to>
      <xdr:col>2</xdr:col>
      <xdr:colOff>759620</xdr:colOff>
      <xdr:row>170</xdr:row>
      <xdr:rowOff>787622</xdr:rowOff>
    </xdr:to>
    <xdr:pic>
      <xdr:nvPicPr>
        <xdr:cNvPr id="298" name="Slika 127">
          <a:extLst>
            <a:ext uri="{FF2B5EF4-FFF2-40B4-BE49-F238E27FC236}">
              <a16:creationId xmlns:a16="http://schemas.microsoft.com/office/drawing/2014/main" id="{00000000-0008-0000-02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email"/>
        <a:stretch>
          <a:fillRect/>
        </a:stretch>
      </xdr:blipFill>
      <xdr:spPr>
        <a:xfrm>
          <a:off x="821055" y="130368040"/>
          <a:ext cx="535305" cy="786765"/>
        </a:xfrm>
        <a:prstGeom prst="rect">
          <a:avLst/>
        </a:prstGeom>
      </xdr:spPr>
    </xdr:pic>
    <xdr:clientData/>
  </xdr:twoCellAnchor>
  <xdr:twoCellAnchor>
    <xdr:from>
      <xdr:col>2</xdr:col>
      <xdr:colOff>21816</xdr:colOff>
      <xdr:row>171</xdr:row>
      <xdr:rowOff>95949</xdr:rowOff>
    </xdr:from>
    <xdr:to>
      <xdr:col>3</xdr:col>
      <xdr:colOff>20637</xdr:colOff>
      <xdr:row>171</xdr:row>
      <xdr:rowOff>777080</xdr:rowOff>
    </xdr:to>
    <xdr:pic>
      <xdr:nvPicPr>
        <xdr:cNvPr id="300" name="Slika 129">
          <a:extLst>
            <a:ext uri="{FF2B5EF4-FFF2-40B4-BE49-F238E27FC236}">
              <a16:creationId xmlns:a16="http://schemas.microsoft.com/office/drawing/2014/main" id="{00000000-0008-0000-02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email"/>
        <a:stretch>
          <a:fillRect/>
        </a:stretch>
      </xdr:blipFill>
      <xdr:spPr>
        <a:xfrm>
          <a:off x="618490" y="131291965"/>
          <a:ext cx="951230" cy="680720"/>
        </a:xfrm>
        <a:prstGeom prst="rect">
          <a:avLst/>
        </a:prstGeom>
      </xdr:spPr>
    </xdr:pic>
    <xdr:clientData/>
  </xdr:twoCellAnchor>
  <xdr:twoCellAnchor>
    <xdr:from>
      <xdr:col>2</xdr:col>
      <xdr:colOff>7018</xdr:colOff>
      <xdr:row>23</xdr:row>
      <xdr:rowOff>96345</xdr:rowOff>
    </xdr:from>
    <xdr:to>
      <xdr:col>2</xdr:col>
      <xdr:colOff>1023938</xdr:colOff>
      <xdr:row>23</xdr:row>
      <xdr:rowOff>774291</xdr:rowOff>
    </xdr:to>
    <xdr:pic>
      <xdr:nvPicPr>
        <xdr:cNvPr id="301" name="Slika 71">
          <a:extLst>
            <a:ext uri="{FF2B5EF4-FFF2-40B4-BE49-F238E27FC236}">
              <a16:creationId xmlns:a16="http://schemas.microsoft.com/office/drawing/2014/main" id="{00000000-0008-0000-02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email"/>
        <a:stretch>
          <a:fillRect/>
        </a:stretch>
      </xdr:blipFill>
      <xdr:spPr>
        <a:xfrm>
          <a:off x="603885" y="12404090"/>
          <a:ext cx="945515" cy="678180"/>
        </a:xfrm>
        <a:prstGeom prst="rect">
          <a:avLst/>
        </a:prstGeom>
      </xdr:spPr>
    </xdr:pic>
    <xdr:clientData/>
  </xdr:twoCellAnchor>
  <xdr:oneCellAnchor>
    <xdr:from>
      <xdr:col>2</xdr:col>
      <xdr:colOff>0</xdr:colOff>
      <xdr:row>21</xdr:row>
      <xdr:rowOff>81639</xdr:rowOff>
    </xdr:from>
    <xdr:ext cx="924742" cy="613682"/>
    <xdr:pic>
      <xdr:nvPicPr>
        <xdr:cNvPr id="302" name="Picture 301">
          <a:extLst>
            <a:ext uri="{FF2B5EF4-FFF2-40B4-BE49-F238E27FC236}">
              <a16:creationId xmlns:a16="http://schemas.microsoft.com/office/drawing/2014/main" id="{00000000-0008-0000-02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screen"/>
        <a:stretch>
          <a:fillRect/>
        </a:stretch>
      </xdr:blipFill>
      <xdr:spPr>
        <a:xfrm>
          <a:off x="596900" y="10732135"/>
          <a:ext cx="924560" cy="613410"/>
        </a:xfrm>
        <a:prstGeom prst="rect">
          <a:avLst/>
        </a:prstGeom>
      </xdr:spPr>
    </xdr:pic>
    <xdr:clientData/>
  </xdr:oneCellAnchor>
  <xdr:oneCellAnchor>
    <xdr:from>
      <xdr:col>1</xdr:col>
      <xdr:colOff>208644</xdr:colOff>
      <xdr:row>22</xdr:row>
      <xdr:rowOff>63497</xdr:rowOff>
    </xdr:from>
    <xdr:ext cx="1106066" cy="731611"/>
    <xdr:pic>
      <xdr:nvPicPr>
        <xdr:cNvPr id="303" name="Picture 302">
          <a:extLst>
            <a:ext uri="{FF2B5EF4-FFF2-40B4-BE49-F238E27FC236}">
              <a16:creationId xmlns:a16="http://schemas.microsoft.com/office/drawing/2014/main" id="{00000000-0008-0000-02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screen"/>
        <a:stretch>
          <a:fillRect/>
        </a:stretch>
      </xdr:blipFill>
      <xdr:spPr>
        <a:xfrm>
          <a:off x="576580" y="11542395"/>
          <a:ext cx="1106170" cy="732155"/>
        </a:xfrm>
        <a:prstGeom prst="rect">
          <a:avLst/>
        </a:prstGeom>
      </xdr:spPr>
    </xdr:pic>
    <xdr:clientData/>
  </xdr:oneCellAnchor>
  <xdr:oneCellAnchor>
    <xdr:from>
      <xdr:col>1</xdr:col>
      <xdr:colOff>136076</xdr:colOff>
      <xdr:row>24</xdr:row>
      <xdr:rowOff>18142</xdr:rowOff>
    </xdr:from>
    <xdr:ext cx="1187662" cy="789215"/>
    <xdr:pic>
      <xdr:nvPicPr>
        <xdr:cNvPr id="304" name="Picture 303">
          <a:extLst>
            <a:ext uri="{FF2B5EF4-FFF2-40B4-BE49-F238E27FC236}">
              <a16:creationId xmlns:a16="http://schemas.microsoft.com/office/drawing/2014/main" id="{00000000-0008-0000-02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screen"/>
        <a:stretch>
          <a:fillRect/>
        </a:stretch>
      </xdr:blipFill>
      <xdr:spPr>
        <a:xfrm>
          <a:off x="504190" y="13154660"/>
          <a:ext cx="1187450" cy="789305"/>
        </a:xfrm>
        <a:prstGeom prst="rect">
          <a:avLst/>
        </a:prstGeom>
      </xdr:spPr>
    </xdr:pic>
    <xdr:clientData/>
  </xdr:oneCellAnchor>
  <xdr:oneCellAnchor>
    <xdr:from>
      <xdr:col>2</xdr:col>
      <xdr:colOff>9070</xdr:colOff>
      <xdr:row>25</xdr:row>
      <xdr:rowOff>90710</xdr:rowOff>
    </xdr:from>
    <xdr:ext cx="930474" cy="629104"/>
    <xdr:pic>
      <xdr:nvPicPr>
        <xdr:cNvPr id="305" name="Picture 304">
          <a:extLst>
            <a:ext uri="{FF2B5EF4-FFF2-40B4-BE49-F238E27FC236}">
              <a16:creationId xmlns:a16="http://schemas.microsoft.com/office/drawing/2014/main" id="{00000000-0008-0000-02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screen"/>
        <a:stretch>
          <a:fillRect/>
        </a:stretch>
      </xdr:blipFill>
      <xdr:spPr>
        <a:xfrm>
          <a:off x="605790" y="14055725"/>
          <a:ext cx="930275" cy="629285"/>
        </a:xfrm>
        <a:prstGeom prst="rect">
          <a:avLst/>
        </a:prstGeom>
      </xdr:spPr>
    </xdr:pic>
    <xdr:clientData/>
  </xdr:oneCellAnchor>
  <xdr:oneCellAnchor>
    <xdr:from>
      <xdr:col>1</xdr:col>
      <xdr:colOff>208644</xdr:colOff>
      <xdr:row>26</xdr:row>
      <xdr:rowOff>63497</xdr:rowOff>
    </xdr:from>
    <xdr:ext cx="1080766" cy="713468"/>
    <xdr:pic>
      <xdr:nvPicPr>
        <xdr:cNvPr id="306" name="Picture 305">
          <a:extLst>
            <a:ext uri="{FF2B5EF4-FFF2-40B4-BE49-F238E27FC236}">
              <a16:creationId xmlns:a16="http://schemas.microsoft.com/office/drawing/2014/main" id="{00000000-0008-0000-02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screen"/>
        <a:stretch>
          <a:fillRect/>
        </a:stretch>
      </xdr:blipFill>
      <xdr:spPr>
        <a:xfrm>
          <a:off x="576580" y="14857095"/>
          <a:ext cx="1080770" cy="713740"/>
        </a:xfrm>
        <a:prstGeom prst="rect">
          <a:avLst/>
        </a:prstGeom>
      </xdr:spPr>
    </xdr:pic>
    <xdr:clientData/>
  </xdr:oneCellAnchor>
  <xdr:oneCellAnchor>
    <xdr:from>
      <xdr:col>2</xdr:col>
      <xdr:colOff>9071</xdr:colOff>
      <xdr:row>27</xdr:row>
      <xdr:rowOff>99781</xdr:rowOff>
    </xdr:from>
    <xdr:ext cx="921567" cy="613682"/>
    <xdr:pic>
      <xdr:nvPicPr>
        <xdr:cNvPr id="308" name="Picture 307">
          <a:extLst>
            <a:ext uri="{FF2B5EF4-FFF2-40B4-BE49-F238E27FC236}">
              <a16:creationId xmlns:a16="http://schemas.microsoft.com/office/drawing/2014/main" id="{00000000-0008-0000-02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screen"/>
        <a:stretch>
          <a:fillRect/>
        </a:stretch>
      </xdr:blipFill>
      <xdr:spPr>
        <a:xfrm>
          <a:off x="605790" y="15722600"/>
          <a:ext cx="921385" cy="61341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30</xdr:row>
      <xdr:rowOff>45355</xdr:rowOff>
    </xdr:from>
    <xdr:ext cx="1103284" cy="731612"/>
    <xdr:pic>
      <xdr:nvPicPr>
        <xdr:cNvPr id="310" name="Picture 309">
          <a:extLst>
            <a:ext uri="{FF2B5EF4-FFF2-40B4-BE49-F238E27FC236}">
              <a16:creationId xmlns:a16="http://schemas.microsoft.com/office/drawing/2014/main" id="{00000000-0008-0000-02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screen"/>
        <a:stretch>
          <a:fillRect/>
        </a:stretch>
      </xdr:blipFill>
      <xdr:spPr>
        <a:xfrm>
          <a:off x="596900" y="18154015"/>
          <a:ext cx="1102995" cy="73152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31</xdr:row>
      <xdr:rowOff>103864</xdr:rowOff>
    </xdr:from>
    <xdr:ext cx="939833" cy="622754"/>
    <xdr:pic>
      <xdr:nvPicPr>
        <xdr:cNvPr id="312" name="Picture 311">
          <a:extLst>
            <a:ext uri="{FF2B5EF4-FFF2-40B4-BE49-F238E27FC236}">
              <a16:creationId xmlns:a16="http://schemas.microsoft.com/office/drawing/2014/main" id="{00000000-0008-0000-02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screen"/>
        <a:stretch>
          <a:fillRect/>
        </a:stretch>
      </xdr:blipFill>
      <xdr:spPr>
        <a:xfrm>
          <a:off x="596900" y="19041110"/>
          <a:ext cx="939800" cy="622935"/>
        </a:xfrm>
        <a:prstGeom prst="rect">
          <a:avLst/>
        </a:prstGeom>
      </xdr:spPr>
    </xdr:pic>
    <xdr:clientData/>
  </xdr:oneCellAnchor>
  <xdr:oneCellAnchor>
    <xdr:from>
      <xdr:col>1</xdr:col>
      <xdr:colOff>217715</xdr:colOff>
      <xdr:row>32</xdr:row>
      <xdr:rowOff>90710</xdr:rowOff>
    </xdr:from>
    <xdr:ext cx="988333" cy="665390"/>
    <xdr:pic>
      <xdr:nvPicPr>
        <xdr:cNvPr id="314" name="Picture 313">
          <a:extLst>
            <a:ext uri="{FF2B5EF4-FFF2-40B4-BE49-F238E27FC236}">
              <a16:creationId xmlns:a16="http://schemas.microsoft.com/office/drawing/2014/main" id="{00000000-0008-0000-02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screen"/>
        <a:stretch>
          <a:fillRect/>
        </a:stretch>
      </xdr:blipFill>
      <xdr:spPr>
        <a:xfrm>
          <a:off x="585470" y="19856450"/>
          <a:ext cx="988695" cy="665480"/>
        </a:xfrm>
        <a:prstGeom prst="rect">
          <a:avLst/>
        </a:prstGeom>
      </xdr:spPr>
    </xdr:pic>
    <xdr:clientData/>
  </xdr:oneCellAnchor>
  <xdr:oneCellAnchor>
    <xdr:from>
      <xdr:col>2</xdr:col>
      <xdr:colOff>27213</xdr:colOff>
      <xdr:row>29</xdr:row>
      <xdr:rowOff>90710</xdr:rowOff>
    </xdr:from>
    <xdr:ext cx="913040" cy="606681"/>
    <xdr:pic>
      <xdr:nvPicPr>
        <xdr:cNvPr id="316" name="Picture 315">
          <a:extLst>
            <a:ext uri="{FF2B5EF4-FFF2-40B4-BE49-F238E27FC236}">
              <a16:creationId xmlns:a16="http://schemas.microsoft.com/office/drawing/2014/main" id="{00000000-0008-0000-02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screen"/>
        <a:stretch>
          <a:fillRect/>
        </a:stretch>
      </xdr:blipFill>
      <xdr:spPr>
        <a:xfrm>
          <a:off x="623570" y="17370425"/>
          <a:ext cx="913130" cy="607060"/>
        </a:xfrm>
        <a:prstGeom prst="rect">
          <a:avLst/>
        </a:prstGeom>
      </xdr:spPr>
    </xdr:pic>
    <xdr:clientData/>
  </xdr:oneCellAnchor>
  <xdr:oneCellAnchor>
    <xdr:from>
      <xdr:col>1</xdr:col>
      <xdr:colOff>181431</xdr:colOff>
      <xdr:row>28</xdr:row>
      <xdr:rowOff>54426</xdr:rowOff>
    </xdr:from>
    <xdr:ext cx="1074794" cy="707572"/>
    <xdr:pic>
      <xdr:nvPicPr>
        <xdr:cNvPr id="318" name="Picture 317">
          <a:extLst>
            <a:ext uri="{FF2B5EF4-FFF2-40B4-BE49-F238E27FC236}">
              <a16:creationId xmlns:a16="http://schemas.microsoft.com/office/drawing/2014/main" id="{00000000-0008-0000-02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screen"/>
        <a:stretch>
          <a:fillRect/>
        </a:stretch>
      </xdr:blipFill>
      <xdr:spPr>
        <a:xfrm>
          <a:off x="549275" y="16505555"/>
          <a:ext cx="1075055" cy="707390"/>
        </a:xfrm>
        <a:prstGeom prst="rect">
          <a:avLst/>
        </a:prstGeom>
      </xdr:spPr>
    </xdr:pic>
    <xdr:clientData/>
  </xdr:oneCellAnchor>
  <xdr:oneCellAnchor>
    <xdr:from>
      <xdr:col>2</xdr:col>
      <xdr:colOff>9071</xdr:colOff>
      <xdr:row>219</xdr:row>
      <xdr:rowOff>108852</xdr:rowOff>
    </xdr:from>
    <xdr:ext cx="923037" cy="620032"/>
    <xdr:pic>
      <xdr:nvPicPr>
        <xdr:cNvPr id="320" name="Picture 319">
          <a:extLst>
            <a:ext uri="{FF2B5EF4-FFF2-40B4-BE49-F238E27FC236}">
              <a16:creationId xmlns:a16="http://schemas.microsoft.com/office/drawing/2014/main" id="{00000000-0008-0000-02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screen"/>
        <a:stretch>
          <a:fillRect/>
        </a:stretch>
      </xdr:blipFill>
      <xdr:spPr>
        <a:xfrm>
          <a:off x="605790" y="169836465"/>
          <a:ext cx="922655" cy="619760"/>
        </a:xfrm>
        <a:prstGeom prst="rect">
          <a:avLst/>
        </a:prstGeom>
      </xdr:spPr>
    </xdr:pic>
    <xdr:clientData/>
  </xdr:oneCellAnchor>
  <xdr:oneCellAnchor>
    <xdr:from>
      <xdr:col>1</xdr:col>
      <xdr:colOff>208644</xdr:colOff>
      <xdr:row>220</xdr:row>
      <xdr:rowOff>99781</xdr:rowOff>
    </xdr:from>
    <xdr:ext cx="987425" cy="646793"/>
    <xdr:pic>
      <xdr:nvPicPr>
        <xdr:cNvPr id="322" name="Picture 321">
          <a:extLst>
            <a:ext uri="{FF2B5EF4-FFF2-40B4-BE49-F238E27FC236}">
              <a16:creationId xmlns:a16="http://schemas.microsoft.com/office/drawing/2014/main" id="{00000000-0008-0000-02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screen"/>
        <a:stretch>
          <a:fillRect/>
        </a:stretch>
      </xdr:blipFill>
      <xdr:spPr>
        <a:xfrm>
          <a:off x="576580" y="170656250"/>
          <a:ext cx="987425" cy="646430"/>
        </a:xfrm>
        <a:prstGeom prst="rect">
          <a:avLst/>
        </a:prstGeom>
      </xdr:spPr>
    </xdr:pic>
    <xdr:clientData/>
  </xdr:oneCellAnchor>
  <xdr:oneCellAnchor>
    <xdr:from>
      <xdr:col>2</xdr:col>
      <xdr:colOff>27213</xdr:colOff>
      <xdr:row>221</xdr:row>
      <xdr:rowOff>99781</xdr:rowOff>
    </xdr:from>
    <xdr:ext cx="911679" cy="604611"/>
    <xdr:pic>
      <xdr:nvPicPr>
        <xdr:cNvPr id="324" name="Picture 323">
          <a:extLst>
            <a:ext uri="{FF2B5EF4-FFF2-40B4-BE49-F238E27FC236}">
              <a16:creationId xmlns:a16="http://schemas.microsoft.com/office/drawing/2014/main" id="{00000000-0008-0000-02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screen"/>
        <a:stretch>
          <a:fillRect/>
        </a:stretch>
      </xdr:blipFill>
      <xdr:spPr>
        <a:xfrm>
          <a:off x="623570" y="171484925"/>
          <a:ext cx="911860" cy="604520"/>
        </a:xfrm>
        <a:prstGeom prst="rect">
          <a:avLst/>
        </a:prstGeom>
      </xdr:spPr>
    </xdr:pic>
    <xdr:clientData/>
  </xdr:oneCellAnchor>
  <xdr:twoCellAnchor>
    <xdr:from>
      <xdr:col>2</xdr:col>
      <xdr:colOff>26194</xdr:colOff>
      <xdr:row>240</xdr:row>
      <xdr:rowOff>167480</xdr:rowOff>
    </xdr:from>
    <xdr:to>
      <xdr:col>2</xdr:col>
      <xdr:colOff>922850</xdr:colOff>
      <xdr:row>240</xdr:row>
      <xdr:rowOff>623575</xdr:rowOff>
    </xdr:to>
    <xdr:pic>
      <xdr:nvPicPr>
        <xdr:cNvPr id="326" name="Picture 325">
          <a:extLst>
            <a:ext uri="{FF2B5EF4-FFF2-40B4-BE49-F238E27FC236}">
              <a16:creationId xmlns:a16="http://schemas.microsoft.com/office/drawing/2014/main" id="{00000000-0008-0000-02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email"/>
        <a:stretch>
          <a:fillRect/>
        </a:stretch>
      </xdr:blipFill>
      <xdr:spPr>
        <a:xfrm>
          <a:off x="622935" y="186452510"/>
          <a:ext cx="896620" cy="456565"/>
        </a:xfrm>
        <a:prstGeom prst="rect">
          <a:avLst/>
        </a:prstGeom>
      </xdr:spPr>
    </xdr:pic>
    <xdr:clientData/>
  </xdr:twoCellAnchor>
  <xdr:twoCellAnchor>
    <xdr:from>
      <xdr:col>2</xdr:col>
      <xdr:colOff>60677</xdr:colOff>
      <xdr:row>241</xdr:row>
      <xdr:rowOff>115737</xdr:rowOff>
    </xdr:from>
    <xdr:to>
      <xdr:col>2</xdr:col>
      <xdr:colOff>914094</xdr:colOff>
      <xdr:row>241</xdr:row>
      <xdr:rowOff>707571</xdr:rowOff>
    </xdr:to>
    <xdr:pic>
      <xdr:nvPicPr>
        <xdr:cNvPr id="328" name="Picture 327">
          <a:extLst>
            <a:ext uri="{FF2B5EF4-FFF2-40B4-BE49-F238E27FC236}">
              <a16:creationId xmlns:a16="http://schemas.microsoft.com/office/drawing/2014/main" id="{00000000-0008-0000-02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email"/>
        <a:stretch>
          <a:fillRect/>
        </a:stretch>
      </xdr:blipFill>
      <xdr:spPr>
        <a:xfrm>
          <a:off x="657225" y="187229750"/>
          <a:ext cx="853440" cy="591820"/>
        </a:xfrm>
        <a:prstGeom prst="rect">
          <a:avLst/>
        </a:prstGeom>
      </xdr:spPr>
    </xdr:pic>
    <xdr:clientData/>
  </xdr:twoCellAnchor>
  <xdr:twoCellAnchor>
    <xdr:from>
      <xdr:col>2</xdr:col>
      <xdr:colOff>6606</xdr:colOff>
      <xdr:row>243</xdr:row>
      <xdr:rowOff>22317</xdr:rowOff>
    </xdr:from>
    <xdr:to>
      <xdr:col>3</xdr:col>
      <xdr:colOff>27779</xdr:colOff>
      <xdr:row>243</xdr:row>
      <xdr:rowOff>772008</xdr:rowOff>
    </xdr:to>
    <xdr:pic>
      <xdr:nvPicPr>
        <xdr:cNvPr id="330" name="Picture 93">
          <a:extLst>
            <a:ext uri="{FF2B5EF4-FFF2-40B4-BE49-F238E27FC236}">
              <a16:creationId xmlns:a16="http://schemas.microsoft.com/office/drawing/2014/main" id="{00000000-0008-0000-02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email"/>
        <a:stretch>
          <a:fillRect/>
        </a:stretch>
      </xdr:blipFill>
      <xdr:spPr>
        <a:xfrm>
          <a:off x="603250" y="188793755"/>
          <a:ext cx="973455" cy="749300"/>
        </a:xfrm>
        <a:prstGeom prst="rect">
          <a:avLst/>
        </a:prstGeom>
      </xdr:spPr>
    </xdr:pic>
    <xdr:clientData/>
  </xdr:twoCellAnchor>
  <xdr:oneCellAnchor>
    <xdr:from>
      <xdr:col>2</xdr:col>
      <xdr:colOff>18142</xdr:colOff>
      <xdr:row>242</xdr:row>
      <xdr:rowOff>99781</xdr:rowOff>
    </xdr:from>
    <xdr:ext cx="905329" cy="604611"/>
    <xdr:pic>
      <xdr:nvPicPr>
        <xdr:cNvPr id="332" name="Picture 331">
          <a:extLst>
            <a:ext uri="{FF2B5EF4-FFF2-40B4-BE49-F238E27FC236}">
              <a16:creationId xmlns:a16="http://schemas.microsoft.com/office/drawing/2014/main" id="{00000000-0008-0000-02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screen"/>
        <a:stretch>
          <a:fillRect/>
        </a:stretch>
      </xdr:blipFill>
      <xdr:spPr>
        <a:xfrm>
          <a:off x="614680" y="188042550"/>
          <a:ext cx="905510" cy="604520"/>
        </a:xfrm>
        <a:prstGeom prst="rect">
          <a:avLst/>
        </a:prstGeom>
      </xdr:spPr>
    </xdr:pic>
    <xdr:clientData/>
  </xdr:oneCellAnchor>
  <xdr:twoCellAnchor editAs="oneCell">
    <xdr:from>
      <xdr:col>1</xdr:col>
      <xdr:colOff>190501</xdr:colOff>
      <xdr:row>102</xdr:row>
      <xdr:rowOff>74081</xdr:rowOff>
    </xdr:from>
    <xdr:to>
      <xdr:col>3</xdr:col>
      <xdr:colOff>26883</xdr:colOff>
      <xdr:row>102</xdr:row>
      <xdr:rowOff>758399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screen"/>
        <a:stretch>
          <a:fillRect/>
        </a:stretch>
      </xdr:blipFill>
      <xdr:spPr>
        <a:xfrm>
          <a:off x="558800" y="76148565"/>
          <a:ext cx="1011555" cy="680720"/>
        </a:xfrm>
        <a:prstGeom prst="rect">
          <a:avLst/>
        </a:prstGeom>
      </xdr:spPr>
    </xdr:pic>
    <xdr:clientData/>
  </xdr:twoCellAnchor>
  <xdr:twoCellAnchor editAs="oneCell">
    <xdr:from>
      <xdr:col>2</xdr:col>
      <xdr:colOff>21167</xdr:colOff>
      <xdr:row>144</xdr:row>
      <xdr:rowOff>74082</xdr:rowOff>
    </xdr:from>
    <xdr:to>
      <xdr:col>2</xdr:col>
      <xdr:colOff>919060</xdr:colOff>
      <xdr:row>144</xdr:row>
      <xdr:rowOff>674431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screen"/>
        <a:stretch>
          <a:fillRect/>
        </a:stretch>
      </xdr:blipFill>
      <xdr:spPr>
        <a:xfrm>
          <a:off x="617855" y="109266990"/>
          <a:ext cx="901700" cy="600075"/>
        </a:xfrm>
        <a:prstGeom prst="rect">
          <a:avLst/>
        </a:prstGeom>
      </xdr:spPr>
    </xdr:pic>
    <xdr:clientData/>
  </xdr:twoCellAnchor>
  <xdr:twoCellAnchor editAs="oneCell">
    <xdr:from>
      <xdr:col>2</xdr:col>
      <xdr:colOff>10583</xdr:colOff>
      <xdr:row>152</xdr:row>
      <xdr:rowOff>84664</xdr:rowOff>
    </xdr:from>
    <xdr:to>
      <xdr:col>2</xdr:col>
      <xdr:colOff>938953</xdr:colOff>
      <xdr:row>152</xdr:row>
      <xdr:rowOff>687974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screen"/>
        <a:stretch>
          <a:fillRect/>
        </a:stretch>
      </xdr:blipFill>
      <xdr:spPr>
        <a:xfrm>
          <a:off x="607060" y="115907185"/>
          <a:ext cx="920750" cy="610235"/>
        </a:xfrm>
        <a:prstGeom prst="rect">
          <a:avLst/>
        </a:prstGeom>
      </xdr:spPr>
    </xdr:pic>
    <xdr:clientData/>
  </xdr:twoCellAnchor>
  <xdr:twoCellAnchor editAs="oneCell">
    <xdr:from>
      <xdr:col>2</xdr:col>
      <xdr:colOff>21167</xdr:colOff>
      <xdr:row>158</xdr:row>
      <xdr:rowOff>42332</xdr:rowOff>
    </xdr:from>
    <xdr:to>
      <xdr:col>3</xdr:col>
      <xdr:colOff>37043</xdr:colOff>
      <xdr:row>158</xdr:row>
      <xdr:rowOff>686283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screen"/>
        <a:stretch>
          <a:fillRect/>
        </a:stretch>
      </xdr:blipFill>
      <xdr:spPr>
        <a:xfrm>
          <a:off x="617855" y="120836690"/>
          <a:ext cx="968375" cy="645795"/>
        </a:xfrm>
        <a:prstGeom prst="rect">
          <a:avLst/>
        </a:prstGeom>
      </xdr:spPr>
    </xdr:pic>
    <xdr:clientData/>
  </xdr:twoCellAnchor>
  <xdr:twoCellAnchor editAs="oneCell">
    <xdr:from>
      <xdr:col>2</xdr:col>
      <xdr:colOff>10583</xdr:colOff>
      <xdr:row>160</xdr:row>
      <xdr:rowOff>105830</xdr:rowOff>
    </xdr:from>
    <xdr:to>
      <xdr:col>2</xdr:col>
      <xdr:colOff>938953</xdr:colOff>
      <xdr:row>160</xdr:row>
      <xdr:rowOff>712950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screen"/>
        <a:stretch>
          <a:fillRect/>
        </a:stretch>
      </xdr:blipFill>
      <xdr:spPr>
        <a:xfrm>
          <a:off x="607060" y="122557540"/>
          <a:ext cx="920750" cy="610870"/>
        </a:xfrm>
        <a:prstGeom prst="rect">
          <a:avLst/>
        </a:prstGeom>
      </xdr:spPr>
    </xdr:pic>
    <xdr:clientData/>
  </xdr:twoCellAnchor>
  <xdr:twoCellAnchor>
    <xdr:from>
      <xdr:col>2</xdr:col>
      <xdr:colOff>97064</xdr:colOff>
      <xdr:row>59</xdr:row>
      <xdr:rowOff>154214</xdr:rowOff>
    </xdr:from>
    <xdr:to>
      <xdr:col>2</xdr:col>
      <xdr:colOff>917841</xdr:colOff>
      <xdr:row>59</xdr:row>
      <xdr:rowOff>688673</xdr:rowOff>
    </xdr:to>
    <xdr:pic>
      <xdr:nvPicPr>
        <xdr:cNvPr id="4" name="Slika 15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email"/>
        <a:stretch>
          <a:fillRect/>
        </a:stretch>
      </xdr:blipFill>
      <xdr:spPr>
        <a:xfrm>
          <a:off x="693420" y="41011475"/>
          <a:ext cx="821055" cy="534670"/>
        </a:xfrm>
        <a:prstGeom prst="rect">
          <a:avLst/>
        </a:prstGeom>
      </xdr:spPr>
    </xdr:pic>
    <xdr:clientData/>
  </xdr:twoCellAnchor>
  <xdr:twoCellAnchor>
    <xdr:from>
      <xdr:col>2</xdr:col>
      <xdr:colOff>25551</xdr:colOff>
      <xdr:row>58</xdr:row>
      <xdr:rowOff>136072</xdr:rowOff>
    </xdr:from>
    <xdr:to>
      <xdr:col>2</xdr:col>
      <xdr:colOff>944986</xdr:colOff>
      <xdr:row>58</xdr:row>
      <xdr:rowOff>734785</xdr:rowOff>
    </xdr:to>
    <xdr:pic>
      <xdr:nvPicPr>
        <xdr:cNvPr id="21" name="Slika 19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email"/>
        <a:stretch>
          <a:fillRect/>
        </a:stretch>
      </xdr:blipFill>
      <xdr:spPr>
        <a:xfrm>
          <a:off x="622300" y="40165020"/>
          <a:ext cx="919480" cy="598805"/>
        </a:xfrm>
        <a:prstGeom prst="rect">
          <a:avLst/>
        </a:prstGeom>
      </xdr:spPr>
    </xdr:pic>
    <xdr:clientData/>
  </xdr:twoCellAnchor>
  <xdr:twoCellAnchor>
    <xdr:from>
      <xdr:col>2</xdr:col>
      <xdr:colOff>35535</xdr:colOff>
      <xdr:row>63</xdr:row>
      <xdr:rowOff>143934</xdr:rowOff>
    </xdr:from>
    <xdr:to>
      <xdr:col>2</xdr:col>
      <xdr:colOff>903819</xdr:colOff>
      <xdr:row>63</xdr:row>
      <xdr:rowOff>721178</xdr:rowOff>
    </xdr:to>
    <xdr:pic>
      <xdr:nvPicPr>
        <xdr:cNvPr id="27" name="Slika 24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email"/>
        <a:stretch>
          <a:fillRect/>
        </a:stretch>
      </xdr:blipFill>
      <xdr:spPr>
        <a:xfrm>
          <a:off x="631825" y="44316015"/>
          <a:ext cx="868680" cy="577215"/>
        </a:xfrm>
        <a:prstGeom prst="rect">
          <a:avLst/>
        </a:prstGeom>
      </xdr:spPr>
    </xdr:pic>
    <xdr:clientData/>
  </xdr:twoCellAnchor>
  <xdr:twoCellAnchor>
    <xdr:from>
      <xdr:col>2</xdr:col>
      <xdr:colOff>63501</xdr:colOff>
      <xdr:row>64</xdr:row>
      <xdr:rowOff>165100</xdr:rowOff>
    </xdr:from>
    <xdr:to>
      <xdr:col>2</xdr:col>
      <xdr:colOff>874396</xdr:colOff>
      <xdr:row>64</xdr:row>
      <xdr:rowOff>666750</xdr:rowOff>
    </xdr:to>
    <xdr:pic>
      <xdr:nvPicPr>
        <xdr:cNvPr id="30" name="Slika 3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email"/>
        <a:stretch>
          <a:fillRect/>
        </a:stretch>
      </xdr:blipFill>
      <xdr:spPr>
        <a:xfrm>
          <a:off x="660400" y="45166280"/>
          <a:ext cx="810895" cy="501650"/>
        </a:xfrm>
        <a:prstGeom prst="rect">
          <a:avLst/>
        </a:prstGeom>
      </xdr:spPr>
    </xdr:pic>
    <xdr:clientData/>
  </xdr:twoCellAnchor>
  <xdr:twoCellAnchor>
    <xdr:from>
      <xdr:col>2</xdr:col>
      <xdr:colOff>81643</xdr:colOff>
      <xdr:row>65</xdr:row>
      <xdr:rowOff>158750</xdr:rowOff>
    </xdr:from>
    <xdr:to>
      <xdr:col>3</xdr:col>
      <xdr:colOff>15489</xdr:colOff>
      <xdr:row>65</xdr:row>
      <xdr:rowOff>635177</xdr:rowOff>
    </xdr:to>
    <xdr:pic>
      <xdr:nvPicPr>
        <xdr:cNvPr id="33" name="Slika 40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email"/>
        <a:stretch>
          <a:fillRect/>
        </a:stretch>
      </xdr:blipFill>
      <xdr:spPr>
        <a:xfrm>
          <a:off x="678180" y="45988605"/>
          <a:ext cx="886460" cy="476250"/>
        </a:xfrm>
        <a:prstGeom prst="rect">
          <a:avLst/>
        </a:prstGeom>
      </xdr:spPr>
    </xdr:pic>
    <xdr:clientData/>
  </xdr:twoCellAnchor>
  <xdr:twoCellAnchor>
    <xdr:from>
      <xdr:col>2</xdr:col>
      <xdr:colOff>131233</xdr:colOff>
      <xdr:row>66</xdr:row>
      <xdr:rowOff>179917</xdr:rowOff>
    </xdr:from>
    <xdr:to>
      <xdr:col>2</xdr:col>
      <xdr:colOff>917208</xdr:colOff>
      <xdr:row>66</xdr:row>
      <xdr:rowOff>663575</xdr:rowOff>
    </xdr:to>
    <xdr:pic>
      <xdr:nvPicPr>
        <xdr:cNvPr id="35" name="Slika 41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email"/>
        <a:stretch>
          <a:fillRect/>
        </a:stretch>
      </xdr:blipFill>
      <xdr:spPr>
        <a:xfrm>
          <a:off x="727710" y="46838235"/>
          <a:ext cx="786130" cy="483870"/>
        </a:xfrm>
        <a:prstGeom prst="rect">
          <a:avLst/>
        </a:prstGeom>
      </xdr:spPr>
    </xdr:pic>
    <xdr:clientData/>
  </xdr:twoCellAnchor>
  <xdr:twoCellAnchor>
    <xdr:from>
      <xdr:col>2</xdr:col>
      <xdr:colOff>78771</xdr:colOff>
      <xdr:row>67</xdr:row>
      <xdr:rowOff>158750</xdr:rowOff>
    </xdr:from>
    <xdr:to>
      <xdr:col>2</xdr:col>
      <xdr:colOff>879830</xdr:colOff>
      <xdr:row>67</xdr:row>
      <xdr:rowOff>673100</xdr:rowOff>
    </xdr:to>
    <xdr:pic>
      <xdr:nvPicPr>
        <xdr:cNvPr id="36" name="Slika 43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email"/>
        <a:stretch>
          <a:fillRect/>
        </a:stretch>
      </xdr:blipFill>
      <xdr:spPr>
        <a:xfrm>
          <a:off x="675640" y="47645955"/>
          <a:ext cx="800735" cy="514350"/>
        </a:xfrm>
        <a:prstGeom prst="rect">
          <a:avLst/>
        </a:prstGeom>
      </xdr:spPr>
    </xdr:pic>
    <xdr:clientData/>
  </xdr:twoCellAnchor>
  <xdr:twoCellAnchor>
    <xdr:from>
      <xdr:col>2</xdr:col>
      <xdr:colOff>111579</xdr:colOff>
      <xdr:row>68</xdr:row>
      <xdr:rowOff>131234</xdr:rowOff>
    </xdr:from>
    <xdr:to>
      <xdr:col>2</xdr:col>
      <xdr:colOff>897821</xdr:colOff>
      <xdr:row>68</xdr:row>
      <xdr:rowOff>635000</xdr:rowOff>
    </xdr:to>
    <xdr:pic>
      <xdr:nvPicPr>
        <xdr:cNvPr id="38" name="Slika 45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email"/>
        <a:stretch>
          <a:fillRect/>
        </a:stretch>
      </xdr:blipFill>
      <xdr:spPr>
        <a:xfrm>
          <a:off x="708025" y="48446690"/>
          <a:ext cx="786130" cy="504190"/>
        </a:xfrm>
        <a:prstGeom prst="rect">
          <a:avLst/>
        </a:prstGeom>
      </xdr:spPr>
    </xdr:pic>
    <xdr:clientData/>
  </xdr:twoCellAnchor>
  <xdr:twoCellAnchor>
    <xdr:from>
      <xdr:col>2</xdr:col>
      <xdr:colOff>148168</xdr:colOff>
      <xdr:row>69</xdr:row>
      <xdr:rowOff>31750</xdr:rowOff>
    </xdr:from>
    <xdr:to>
      <xdr:col>2</xdr:col>
      <xdr:colOff>881593</xdr:colOff>
      <xdr:row>69</xdr:row>
      <xdr:rowOff>747788</xdr:rowOff>
    </xdr:to>
    <xdr:pic>
      <xdr:nvPicPr>
        <xdr:cNvPr id="43" name="Slika 47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email"/>
        <a:stretch>
          <a:fillRect/>
        </a:stretch>
      </xdr:blipFill>
      <xdr:spPr>
        <a:xfrm>
          <a:off x="744855" y="49176305"/>
          <a:ext cx="733425" cy="715645"/>
        </a:xfrm>
        <a:prstGeom prst="rect">
          <a:avLst/>
        </a:prstGeom>
      </xdr:spPr>
    </xdr:pic>
    <xdr:clientData/>
  </xdr:twoCellAnchor>
  <xdr:twoCellAnchor>
    <xdr:from>
      <xdr:col>2</xdr:col>
      <xdr:colOff>113241</xdr:colOff>
      <xdr:row>70</xdr:row>
      <xdr:rowOff>73025</xdr:rowOff>
    </xdr:from>
    <xdr:to>
      <xdr:col>2</xdr:col>
      <xdr:colOff>894308</xdr:colOff>
      <xdr:row>70</xdr:row>
      <xdr:rowOff>804333</xdr:rowOff>
    </xdr:to>
    <xdr:pic>
      <xdr:nvPicPr>
        <xdr:cNvPr id="49" name="Slika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email"/>
        <a:stretch>
          <a:fillRect/>
        </a:stretch>
      </xdr:blipFill>
      <xdr:spPr>
        <a:xfrm>
          <a:off x="709930" y="50046255"/>
          <a:ext cx="781050" cy="730885"/>
        </a:xfrm>
        <a:prstGeom prst="rect">
          <a:avLst/>
        </a:prstGeom>
      </xdr:spPr>
    </xdr:pic>
    <xdr:clientData/>
  </xdr:twoCellAnchor>
  <xdr:twoCellAnchor>
    <xdr:from>
      <xdr:col>2</xdr:col>
      <xdr:colOff>49742</xdr:colOff>
      <xdr:row>71</xdr:row>
      <xdr:rowOff>45508</xdr:rowOff>
    </xdr:from>
    <xdr:to>
      <xdr:col>2</xdr:col>
      <xdr:colOff>882819</xdr:colOff>
      <xdr:row>71</xdr:row>
      <xdr:rowOff>740833</xdr:rowOff>
    </xdr:to>
    <xdr:pic>
      <xdr:nvPicPr>
        <xdr:cNvPr id="52" name="Slika 49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email"/>
        <a:stretch>
          <a:fillRect/>
        </a:stretch>
      </xdr:blipFill>
      <xdr:spPr>
        <a:xfrm>
          <a:off x="646430" y="50846990"/>
          <a:ext cx="833120" cy="695325"/>
        </a:xfrm>
        <a:prstGeom prst="rect">
          <a:avLst/>
        </a:prstGeom>
      </xdr:spPr>
    </xdr:pic>
    <xdr:clientData/>
  </xdr:twoCellAnchor>
  <xdr:twoCellAnchor>
    <xdr:from>
      <xdr:col>2</xdr:col>
      <xdr:colOff>102659</xdr:colOff>
      <xdr:row>72</xdr:row>
      <xdr:rowOff>95250</xdr:rowOff>
    </xdr:from>
    <xdr:to>
      <xdr:col>2</xdr:col>
      <xdr:colOff>898194</xdr:colOff>
      <xdr:row>72</xdr:row>
      <xdr:rowOff>638175</xdr:rowOff>
    </xdr:to>
    <xdr:pic>
      <xdr:nvPicPr>
        <xdr:cNvPr id="54" name="Slika 51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email"/>
        <a:stretch>
          <a:fillRect/>
        </a:stretch>
      </xdr:blipFill>
      <xdr:spPr>
        <a:xfrm>
          <a:off x="699135" y="51725830"/>
          <a:ext cx="795655" cy="542925"/>
        </a:xfrm>
        <a:prstGeom prst="rect">
          <a:avLst/>
        </a:prstGeom>
      </xdr:spPr>
    </xdr:pic>
    <xdr:clientData/>
  </xdr:twoCellAnchor>
  <xdr:twoCellAnchor>
    <xdr:from>
      <xdr:col>2</xdr:col>
      <xdr:colOff>123826</xdr:colOff>
      <xdr:row>73</xdr:row>
      <xdr:rowOff>66675</xdr:rowOff>
    </xdr:from>
    <xdr:to>
      <xdr:col>2</xdr:col>
      <xdr:colOff>941958</xdr:colOff>
      <xdr:row>73</xdr:row>
      <xdr:rowOff>698500</xdr:rowOff>
    </xdr:to>
    <xdr:pic>
      <xdr:nvPicPr>
        <xdr:cNvPr id="56" name="Slika 52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email"/>
        <a:stretch>
          <a:fillRect/>
        </a:stretch>
      </xdr:blipFill>
      <xdr:spPr>
        <a:xfrm>
          <a:off x="720725" y="52525930"/>
          <a:ext cx="817880" cy="631825"/>
        </a:xfrm>
        <a:prstGeom prst="rect">
          <a:avLst/>
        </a:prstGeom>
      </xdr:spPr>
    </xdr:pic>
    <xdr:clientData/>
  </xdr:twoCellAnchor>
  <xdr:twoCellAnchor>
    <xdr:from>
      <xdr:col>2</xdr:col>
      <xdr:colOff>119592</xdr:colOff>
      <xdr:row>74</xdr:row>
      <xdr:rowOff>144992</xdr:rowOff>
    </xdr:from>
    <xdr:to>
      <xdr:col>2</xdr:col>
      <xdr:colOff>906745</xdr:colOff>
      <xdr:row>74</xdr:row>
      <xdr:rowOff>638175</xdr:rowOff>
    </xdr:to>
    <xdr:pic>
      <xdr:nvPicPr>
        <xdr:cNvPr id="58" name="Slika 55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email"/>
        <a:stretch>
          <a:fillRect/>
        </a:stretch>
      </xdr:blipFill>
      <xdr:spPr>
        <a:xfrm>
          <a:off x="716280" y="53432710"/>
          <a:ext cx="786765" cy="493395"/>
        </a:xfrm>
        <a:prstGeom prst="rect">
          <a:avLst/>
        </a:prstGeom>
      </xdr:spPr>
    </xdr:pic>
    <xdr:clientData/>
  </xdr:twoCellAnchor>
  <xdr:twoCellAnchor>
    <xdr:from>
      <xdr:col>2</xdr:col>
      <xdr:colOff>77258</xdr:colOff>
      <xdr:row>60</xdr:row>
      <xdr:rowOff>76957</xdr:rowOff>
    </xdr:from>
    <xdr:to>
      <xdr:col>2</xdr:col>
      <xdr:colOff>903772</xdr:colOff>
      <xdr:row>60</xdr:row>
      <xdr:rowOff>592364</xdr:rowOff>
    </xdr:to>
    <xdr:pic>
      <xdr:nvPicPr>
        <xdr:cNvPr id="59" name="Slika 56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email"/>
        <a:stretch>
          <a:fillRect/>
        </a:stretch>
      </xdr:blipFill>
      <xdr:spPr>
        <a:xfrm>
          <a:off x="673735" y="41763315"/>
          <a:ext cx="826770" cy="514985"/>
        </a:xfrm>
        <a:prstGeom prst="rect">
          <a:avLst/>
        </a:prstGeom>
      </xdr:spPr>
    </xdr:pic>
    <xdr:clientData/>
  </xdr:twoCellAnchor>
  <xdr:twoCellAnchor>
    <xdr:from>
      <xdr:col>2</xdr:col>
      <xdr:colOff>36965</xdr:colOff>
      <xdr:row>62</xdr:row>
      <xdr:rowOff>136524</xdr:rowOff>
    </xdr:from>
    <xdr:to>
      <xdr:col>2</xdr:col>
      <xdr:colOff>913222</xdr:colOff>
      <xdr:row>62</xdr:row>
      <xdr:rowOff>669924</xdr:rowOff>
    </xdr:to>
    <xdr:pic>
      <xdr:nvPicPr>
        <xdr:cNvPr id="67" name="Slika 58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email"/>
        <a:stretch>
          <a:fillRect/>
        </a:stretch>
      </xdr:blipFill>
      <xdr:spPr>
        <a:xfrm>
          <a:off x="633730" y="43479720"/>
          <a:ext cx="876300" cy="533400"/>
        </a:xfrm>
        <a:prstGeom prst="rect">
          <a:avLst/>
        </a:prstGeom>
      </xdr:spPr>
    </xdr:pic>
    <xdr:clientData/>
  </xdr:twoCellAnchor>
  <xdr:oneCellAnchor>
    <xdr:from>
      <xdr:col>2</xdr:col>
      <xdr:colOff>30390</xdr:colOff>
      <xdr:row>75</xdr:row>
      <xdr:rowOff>54428</xdr:rowOff>
    </xdr:from>
    <xdr:ext cx="913649" cy="677182"/>
    <xdr:pic>
      <xdr:nvPicPr>
        <xdr:cNvPr id="72" name="Picture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screen"/>
        <a:stretch>
          <a:fillRect/>
        </a:stretch>
      </xdr:blipFill>
      <xdr:spPr>
        <a:xfrm>
          <a:off x="626745" y="54170580"/>
          <a:ext cx="913765" cy="677545"/>
        </a:xfrm>
        <a:prstGeom prst="rect">
          <a:avLst/>
        </a:prstGeom>
      </xdr:spPr>
    </xdr:pic>
    <xdr:clientData/>
  </xdr:oneCellAnchor>
  <xdr:oneCellAnchor>
    <xdr:from>
      <xdr:col>2</xdr:col>
      <xdr:colOff>13608</xdr:colOff>
      <xdr:row>76</xdr:row>
      <xdr:rowOff>27214</xdr:rowOff>
    </xdr:from>
    <xdr:ext cx="1006975" cy="751568"/>
    <xdr:pic>
      <xdr:nvPicPr>
        <xdr:cNvPr id="74" name="Picture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screen"/>
        <a:stretch>
          <a:fillRect/>
        </a:stretch>
      </xdr:blipFill>
      <xdr:spPr>
        <a:xfrm>
          <a:off x="610235" y="54971950"/>
          <a:ext cx="1007110" cy="751840"/>
        </a:xfrm>
        <a:prstGeom prst="rect">
          <a:avLst/>
        </a:prstGeom>
      </xdr:spPr>
    </xdr:pic>
    <xdr:clientData/>
  </xdr:oneCellAnchor>
  <xdr:oneCellAnchor>
    <xdr:from>
      <xdr:col>1</xdr:col>
      <xdr:colOff>217715</xdr:colOff>
      <xdr:row>77</xdr:row>
      <xdr:rowOff>24039</xdr:rowOff>
    </xdr:from>
    <xdr:ext cx="1030546" cy="766082"/>
    <xdr:pic>
      <xdr:nvPicPr>
        <xdr:cNvPr id="86" name="Picture 85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screen"/>
        <a:stretch>
          <a:fillRect/>
        </a:stretch>
      </xdr:blipFill>
      <xdr:spPr>
        <a:xfrm>
          <a:off x="585470" y="55797450"/>
          <a:ext cx="1030605" cy="766445"/>
        </a:xfrm>
        <a:prstGeom prst="rect">
          <a:avLst/>
        </a:prstGeom>
      </xdr:spPr>
    </xdr:pic>
    <xdr:clientData/>
  </xdr:oneCellAnchor>
  <xdr:oneCellAnchor>
    <xdr:from>
      <xdr:col>2</xdr:col>
      <xdr:colOff>1</xdr:colOff>
      <xdr:row>80</xdr:row>
      <xdr:rowOff>27214</xdr:rowOff>
    </xdr:from>
    <xdr:ext cx="1036895" cy="775607"/>
    <xdr:pic>
      <xdr:nvPicPr>
        <xdr:cNvPr id="90" name="Picture 89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screen"/>
        <a:stretch>
          <a:fillRect/>
        </a:stretch>
      </xdr:blipFill>
      <xdr:spPr>
        <a:xfrm>
          <a:off x="596900" y="58286650"/>
          <a:ext cx="1036320" cy="775970"/>
        </a:xfrm>
        <a:prstGeom prst="rect">
          <a:avLst/>
        </a:prstGeom>
      </xdr:spPr>
    </xdr:pic>
    <xdr:clientData/>
  </xdr:oneCellAnchor>
  <xdr:oneCellAnchor>
    <xdr:from>
      <xdr:col>2</xdr:col>
      <xdr:colOff>1</xdr:colOff>
      <xdr:row>81</xdr:row>
      <xdr:rowOff>68035</xdr:rowOff>
    </xdr:from>
    <xdr:ext cx="961060" cy="718004"/>
    <xdr:pic>
      <xdr:nvPicPr>
        <xdr:cNvPr id="96" name="Picture 95">
          <a:extLst>
            <a:ext uri="{FF2B5EF4-FFF2-40B4-BE49-F238E27FC236}">
              <a16:creationId xmlns:a16="http://schemas.microsoft.com/office/drawing/2014/main" id="{00000000-0008-0000-02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screen"/>
        <a:stretch>
          <a:fillRect/>
        </a:stretch>
      </xdr:blipFill>
      <xdr:spPr>
        <a:xfrm>
          <a:off x="596900" y="59156600"/>
          <a:ext cx="960755" cy="717550"/>
        </a:xfrm>
        <a:prstGeom prst="rect">
          <a:avLst/>
        </a:prstGeom>
      </xdr:spPr>
    </xdr:pic>
    <xdr:clientData/>
  </xdr:oneCellAnchor>
  <xdr:oneCellAnchor>
    <xdr:from>
      <xdr:col>2</xdr:col>
      <xdr:colOff>27215</xdr:colOff>
      <xdr:row>82</xdr:row>
      <xdr:rowOff>34471</xdr:rowOff>
    </xdr:from>
    <xdr:ext cx="894897" cy="683354"/>
    <xdr:pic>
      <xdr:nvPicPr>
        <xdr:cNvPr id="114" name="Picture 113">
          <a:extLst>
            <a:ext uri="{FF2B5EF4-FFF2-40B4-BE49-F238E27FC236}">
              <a16:creationId xmlns:a16="http://schemas.microsoft.com/office/drawing/2014/main" id="{00000000-0008-0000-02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screen"/>
        <a:stretch>
          <a:fillRect/>
        </a:stretch>
      </xdr:blipFill>
      <xdr:spPr>
        <a:xfrm>
          <a:off x="623570" y="59951620"/>
          <a:ext cx="895350" cy="683260"/>
        </a:xfrm>
        <a:prstGeom prst="rect">
          <a:avLst/>
        </a:prstGeom>
      </xdr:spPr>
    </xdr:pic>
    <xdr:clientData/>
  </xdr:oneCellAnchor>
  <xdr:oneCellAnchor>
    <xdr:from>
      <xdr:col>2</xdr:col>
      <xdr:colOff>1</xdr:colOff>
      <xdr:row>83</xdr:row>
      <xdr:rowOff>0</xdr:rowOff>
    </xdr:from>
    <xdr:ext cx="997450" cy="754743"/>
    <xdr:pic>
      <xdr:nvPicPr>
        <xdr:cNvPr id="115" name="Picture 114">
          <a:extLst>
            <a:ext uri="{FF2B5EF4-FFF2-40B4-BE49-F238E27FC236}">
              <a16:creationId xmlns:a16="http://schemas.microsoft.com/office/drawing/2014/main" id="{00000000-0008-0000-02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screen"/>
        <a:stretch>
          <a:fillRect/>
        </a:stretch>
      </xdr:blipFill>
      <xdr:spPr>
        <a:xfrm>
          <a:off x="596900" y="60746005"/>
          <a:ext cx="996950" cy="754380"/>
        </a:xfrm>
        <a:prstGeom prst="rect">
          <a:avLst/>
        </a:prstGeom>
      </xdr:spPr>
    </xdr:pic>
    <xdr:clientData/>
  </xdr:oneCellAnchor>
  <xdr:oneCellAnchor>
    <xdr:from>
      <xdr:col>2</xdr:col>
      <xdr:colOff>1</xdr:colOff>
      <xdr:row>84</xdr:row>
      <xdr:rowOff>24039</xdr:rowOff>
    </xdr:from>
    <xdr:ext cx="960978" cy="718003"/>
    <xdr:pic>
      <xdr:nvPicPr>
        <xdr:cNvPr id="117" name="Picture 116">
          <a:extLst>
            <a:ext uri="{FF2B5EF4-FFF2-40B4-BE49-F238E27FC236}">
              <a16:creationId xmlns:a16="http://schemas.microsoft.com/office/drawing/2014/main" id="{00000000-0008-0000-02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screen"/>
        <a:stretch>
          <a:fillRect/>
        </a:stretch>
      </xdr:blipFill>
      <xdr:spPr>
        <a:xfrm>
          <a:off x="596900" y="61598175"/>
          <a:ext cx="960755" cy="718185"/>
        </a:xfrm>
        <a:prstGeom prst="rect">
          <a:avLst/>
        </a:prstGeom>
      </xdr:spPr>
    </xdr:pic>
    <xdr:clientData/>
  </xdr:oneCellAnchor>
  <xdr:oneCellAnchor>
    <xdr:from>
      <xdr:col>2</xdr:col>
      <xdr:colOff>7258</xdr:colOff>
      <xdr:row>85</xdr:row>
      <xdr:rowOff>13607</xdr:rowOff>
    </xdr:from>
    <xdr:ext cx="924909" cy="706665"/>
    <xdr:pic>
      <xdr:nvPicPr>
        <xdr:cNvPr id="120" name="Picture 119">
          <a:extLst>
            <a:ext uri="{FF2B5EF4-FFF2-40B4-BE49-F238E27FC236}">
              <a16:creationId xmlns:a16="http://schemas.microsoft.com/office/drawing/2014/main" id="{00000000-0008-0000-02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screen"/>
        <a:stretch>
          <a:fillRect/>
        </a:stretch>
      </xdr:blipFill>
      <xdr:spPr>
        <a:xfrm>
          <a:off x="603885" y="62416690"/>
          <a:ext cx="924560" cy="706755"/>
        </a:xfrm>
        <a:prstGeom prst="rect">
          <a:avLst/>
        </a:prstGeom>
      </xdr:spPr>
    </xdr:pic>
    <xdr:clientData/>
  </xdr:oneCellAnchor>
  <xdr:oneCellAnchor>
    <xdr:from>
      <xdr:col>2</xdr:col>
      <xdr:colOff>7257</xdr:colOff>
      <xdr:row>86</xdr:row>
      <xdr:rowOff>0</xdr:rowOff>
    </xdr:from>
    <xdr:ext cx="932457" cy="697138"/>
    <xdr:pic>
      <xdr:nvPicPr>
        <xdr:cNvPr id="124" name="Picture 123">
          <a:extLst>
            <a:ext uri="{FF2B5EF4-FFF2-40B4-BE49-F238E27FC236}">
              <a16:creationId xmlns:a16="http://schemas.microsoft.com/office/drawing/2014/main" id="{00000000-0008-0000-02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screen"/>
        <a:stretch>
          <a:fillRect/>
        </a:stretch>
      </xdr:blipFill>
      <xdr:spPr>
        <a:xfrm>
          <a:off x="603885" y="63232030"/>
          <a:ext cx="932180" cy="696595"/>
        </a:xfrm>
        <a:prstGeom prst="rect">
          <a:avLst/>
        </a:prstGeom>
      </xdr:spPr>
    </xdr:pic>
    <xdr:clientData/>
  </xdr:oneCellAnchor>
  <xdr:oneCellAnchor>
    <xdr:from>
      <xdr:col>2</xdr:col>
      <xdr:colOff>40822</xdr:colOff>
      <xdr:row>87</xdr:row>
      <xdr:rowOff>13608</xdr:rowOff>
    </xdr:from>
    <xdr:ext cx="952500" cy="724047"/>
    <xdr:pic>
      <xdr:nvPicPr>
        <xdr:cNvPr id="125" name="Picture 124">
          <a:extLst>
            <a:ext uri="{FF2B5EF4-FFF2-40B4-BE49-F238E27FC236}">
              <a16:creationId xmlns:a16="http://schemas.microsoft.com/office/drawing/2014/main" id="{00000000-0008-0000-02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screen"/>
        <a:stretch>
          <a:fillRect/>
        </a:stretch>
      </xdr:blipFill>
      <xdr:spPr>
        <a:xfrm>
          <a:off x="637540" y="64074040"/>
          <a:ext cx="952500" cy="723900"/>
        </a:xfrm>
        <a:prstGeom prst="rect">
          <a:avLst/>
        </a:prstGeom>
      </xdr:spPr>
    </xdr:pic>
    <xdr:clientData/>
  </xdr:oneCellAnchor>
  <xdr:oneCellAnchor>
    <xdr:from>
      <xdr:col>2</xdr:col>
      <xdr:colOff>1</xdr:colOff>
      <xdr:row>88</xdr:row>
      <xdr:rowOff>16782</xdr:rowOff>
    </xdr:from>
    <xdr:ext cx="982489" cy="715736"/>
    <xdr:pic>
      <xdr:nvPicPr>
        <xdr:cNvPr id="126" name="Picture 125">
          <a:extLst>
            <a:ext uri="{FF2B5EF4-FFF2-40B4-BE49-F238E27FC236}">
              <a16:creationId xmlns:a16="http://schemas.microsoft.com/office/drawing/2014/main" id="{00000000-0008-0000-02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screen"/>
        <a:stretch>
          <a:fillRect/>
        </a:stretch>
      </xdr:blipFill>
      <xdr:spPr>
        <a:xfrm>
          <a:off x="596900" y="64905890"/>
          <a:ext cx="982345" cy="715645"/>
        </a:xfrm>
        <a:prstGeom prst="rect">
          <a:avLst/>
        </a:prstGeom>
      </xdr:spPr>
    </xdr:pic>
    <xdr:clientData/>
  </xdr:oneCellAnchor>
  <xdr:oneCellAnchor>
    <xdr:from>
      <xdr:col>2</xdr:col>
      <xdr:colOff>40822</xdr:colOff>
      <xdr:row>89</xdr:row>
      <xdr:rowOff>0</xdr:rowOff>
    </xdr:from>
    <xdr:ext cx="903597" cy="677182"/>
    <xdr:pic>
      <xdr:nvPicPr>
        <xdr:cNvPr id="128" name="Picture 127">
          <a:extLst>
            <a:ext uri="{FF2B5EF4-FFF2-40B4-BE49-F238E27FC236}">
              <a16:creationId xmlns:a16="http://schemas.microsoft.com/office/drawing/2014/main" id="{00000000-0008-0000-02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screen"/>
        <a:stretch>
          <a:fillRect/>
        </a:stretch>
      </xdr:blipFill>
      <xdr:spPr>
        <a:xfrm>
          <a:off x="637540" y="65718055"/>
          <a:ext cx="903605" cy="676910"/>
        </a:xfrm>
        <a:prstGeom prst="rect">
          <a:avLst/>
        </a:prstGeom>
      </xdr:spPr>
    </xdr:pic>
    <xdr:clientData/>
  </xdr:oneCellAnchor>
  <xdr:oneCellAnchor>
    <xdr:from>
      <xdr:col>2</xdr:col>
      <xdr:colOff>13607</xdr:colOff>
      <xdr:row>90</xdr:row>
      <xdr:rowOff>0</xdr:rowOff>
    </xdr:from>
    <xdr:ext cx="924907" cy="697139"/>
    <xdr:pic>
      <xdr:nvPicPr>
        <xdr:cNvPr id="129" name="Picture 128">
          <a:extLst>
            <a:ext uri="{FF2B5EF4-FFF2-40B4-BE49-F238E27FC236}">
              <a16:creationId xmlns:a16="http://schemas.microsoft.com/office/drawing/2014/main" id="{00000000-0008-0000-02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screen"/>
        <a:stretch>
          <a:fillRect/>
        </a:stretch>
      </xdr:blipFill>
      <xdr:spPr>
        <a:xfrm>
          <a:off x="610235" y="66546730"/>
          <a:ext cx="924560" cy="696595"/>
        </a:xfrm>
        <a:prstGeom prst="rect">
          <a:avLst/>
        </a:prstGeom>
      </xdr:spPr>
    </xdr:pic>
    <xdr:clientData/>
  </xdr:oneCellAnchor>
  <xdr:oneCellAnchor>
    <xdr:from>
      <xdr:col>2</xdr:col>
      <xdr:colOff>9071</xdr:colOff>
      <xdr:row>61</xdr:row>
      <xdr:rowOff>99781</xdr:rowOff>
    </xdr:from>
    <xdr:ext cx="932542" cy="622753"/>
    <xdr:pic>
      <xdr:nvPicPr>
        <xdr:cNvPr id="136" name="Picture 135">
          <a:extLst>
            <a:ext uri="{FF2B5EF4-FFF2-40B4-BE49-F238E27FC236}">
              <a16:creationId xmlns:a16="http://schemas.microsoft.com/office/drawing/2014/main" id="{00000000-0008-0000-02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screen"/>
        <a:stretch>
          <a:fillRect/>
        </a:stretch>
      </xdr:blipFill>
      <xdr:spPr>
        <a:xfrm>
          <a:off x="605790" y="42614850"/>
          <a:ext cx="932180" cy="622300"/>
        </a:xfrm>
        <a:prstGeom prst="rect">
          <a:avLst/>
        </a:prstGeom>
      </xdr:spPr>
    </xdr:pic>
    <xdr:clientData/>
  </xdr:oneCellAnchor>
  <xdr:twoCellAnchor editAs="oneCell">
    <xdr:from>
      <xdr:col>2</xdr:col>
      <xdr:colOff>78470</xdr:colOff>
      <xdr:row>78</xdr:row>
      <xdr:rowOff>43998</xdr:rowOff>
    </xdr:from>
    <xdr:to>
      <xdr:col>2</xdr:col>
      <xdr:colOff>921538</xdr:colOff>
      <xdr:row>78</xdr:row>
      <xdr:rowOff>767716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screen"/>
        <a:srcRect/>
        <a:stretch>
          <a:fillRect/>
        </a:stretch>
      </xdr:blipFill>
      <xdr:spPr>
        <a:xfrm>
          <a:off x="675005" y="56646445"/>
          <a:ext cx="847090" cy="727710"/>
        </a:xfrm>
        <a:prstGeom prst="rect">
          <a:avLst/>
        </a:prstGeom>
      </xdr:spPr>
    </xdr:pic>
    <xdr:clientData/>
  </xdr:twoCellAnchor>
  <xdr:twoCellAnchor editAs="oneCell">
    <xdr:from>
      <xdr:col>2</xdr:col>
      <xdr:colOff>54429</xdr:colOff>
      <xdr:row>79</xdr:row>
      <xdr:rowOff>95251</xdr:rowOff>
    </xdr:from>
    <xdr:to>
      <xdr:col>2</xdr:col>
      <xdr:colOff>945876</xdr:colOff>
      <xdr:row>79</xdr:row>
      <xdr:rowOff>767106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screen"/>
        <a:srcRect/>
        <a:stretch>
          <a:fillRect/>
        </a:stretch>
      </xdr:blipFill>
      <xdr:spPr>
        <a:xfrm>
          <a:off x="650875" y="57526555"/>
          <a:ext cx="887730" cy="675640"/>
        </a:xfrm>
        <a:prstGeom prst="rect">
          <a:avLst/>
        </a:prstGeom>
      </xdr:spPr>
    </xdr:pic>
    <xdr:clientData/>
  </xdr:twoCellAnchor>
  <xdr:twoCellAnchor editAs="oneCell">
    <xdr:from>
      <xdr:col>2</xdr:col>
      <xdr:colOff>49626</xdr:colOff>
      <xdr:row>91</xdr:row>
      <xdr:rowOff>87994</xdr:rowOff>
    </xdr:from>
    <xdr:to>
      <xdr:col>3</xdr:col>
      <xdr:colOff>30405</xdr:colOff>
      <xdr:row>91</xdr:row>
      <xdr:rowOff>793024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screen"/>
        <a:srcRect/>
        <a:stretch>
          <a:fillRect/>
        </a:stretch>
      </xdr:blipFill>
      <xdr:spPr>
        <a:xfrm>
          <a:off x="646430" y="67463035"/>
          <a:ext cx="929005" cy="701040"/>
        </a:xfrm>
        <a:prstGeom prst="rect">
          <a:avLst/>
        </a:prstGeom>
      </xdr:spPr>
    </xdr:pic>
    <xdr:clientData/>
  </xdr:twoCellAnchor>
  <xdr:twoCellAnchor editAs="oneCell">
    <xdr:from>
      <xdr:col>2</xdr:col>
      <xdr:colOff>40823</xdr:colOff>
      <xdr:row>92</xdr:row>
      <xdr:rowOff>40821</xdr:rowOff>
    </xdr:from>
    <xdr:to>
      <xdr:col>3</xdr:col>
      <xdr:colOff>63440</xdr:colOff>
      <xdr:row>92</xdr:row>
      <xdr:rowOff>758825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screen"/>
        <a:srcRect/>
        <a:stretch>
          <a:fillRect/>
        </a:stretch>
      </xdr:blipFill>
      <xdr:spPr>
        <a:xfrm>
          <a:off x="637540" y="68244720"/>
          <a:ext cx="967105" cy="71818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496611</xdr:colOff>
      <xdr:row>1</xdr:row>
      <xdr:rowOff>163286</xdr:rowOff>
    </xdr:from>
    <xdr:ext cx="2725108" cy="127578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/>
        <a:srcRect/>
        <a:stretch>
          <a:fillRect/>
        </a:stretch>
      </xdr:blipFill>
      <xdr:spPr>
        <a:xfrm>
          <a:off x="2160270" y="306070"/>
          <a:ext cx="2724785" cy="1275715"/>
        </a:xfrm>
        <a:prstGeom prst="rect">
          <a:avLst/>
        </a:prstGeom>
      </xdr:spPr>
    </xdr:pic>
    <xdr:clientData/>
  </xdr:oneCellAnchor>
  <xdr:twoCellAnchor>
    <xdr:from>
      <xdr:col>0</xdr:col>
      <xdr:colOff>824716</xdr:colOff>
      <xdr:row>145</xdr:row>
      <xdr:rowOff>0</xdr:rowOff>
    </xdr:from>
    <xdr:to>
      <xdr:col>2</xdr:col>
      <xdr:colOff>990600</xdr:colOff>
      <xdr:row>145</xdr:row>
      <xdr:rowOff>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68300" y="82950050"/>
          <a:ext cx="1181100" cy="0"/>
        </a:xfrm>
        <a:prstGeom prst="rect">
          <a:avLst/>
        </a:prstGeom>
      </xdr:spPr>
    </xdr:pic>
    <xdr:clientData/>
  </xdr:twoCellAnchor>
  <xdr:twoCellAnchor>
    <xdr:from>
      <xdr:col>0</xdr:col>
      <xdr:colOff>821983</xdr:colOff>
      <xdr:row>145</xdr:row>
      <xdr:rowOff>0</xdr:rowOff>
    </xdr:from>
    <xdr:to>
      <xdr:col>2</xdr:col>
      <xdr:colOff>988297</xdr:colOff>
      <xdr:row>145</xdr:row>
      <xdr:rowOff>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68300" y="82950050"/>
          <a:ext cx="1178560" cy="0"/>
        </a:xfrm>
        <a:prstGeom prst="rect">
          <a:avLst/>
        </a:prstGeom>
      </xdr:spPr>
    </xdr:pic>
    <xdr:clientData/>
  </xdr:twoCellAnchor>
  <xdr:twoCellAnchor>
    <xdr:from>
      <xdr:col>0</xdr:col>
      <xdr:colOff>823508</xdr:colOff>
      <xdr:row>145</xdr:row>
      <xdr:rowOff>0</xdr:rowOff>
    </xdr:from>
    <xdr:to>
      <xdr:col>2</xdr:col>
      <xdr:colOff>986771</xdr:colOff>
      <xdr:row>145</xdr:row>
      <xdr:rowOff>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68300" y="82950050"/>
          <a:ext cx="1176655" cy="0"/>
        </a:xfrm>
        <a:prstGeom prst="rect">
          <a:avLst/>
        </a:prstGeom>
      </xdr:spPr>
    </xdr:pic>
    <xdr:clientData/>
  </xdr:twoCellAnchor>
  <xdr:twoCellAnchor>
    <xdr:from>
      <xdr:col>0</xdr:col>
      <xdr:colOff>822743</xdr:colOff>
      <xdr:row>145</xdr:row>
      <xdr:rowOff>0</xdr:rowOff>
    </xdr:from>
    <xdr:to>
      <xdr:col>2</xdr:col>
      <xdr:colOff>987538</xdr:colOff>
      <xdr:row>145</xdr:row>
      <xdr:rowOff>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68300" y="82950050"/>
          <a:ext cx="1177925" cy="0"/>
        </a:xfrm>
        <a:prstGeom prst="rect">
          <a:avLst/>
        </a:prstGeom>
      </xdr:spPr>
    </xdr:pic>
    <xdr:clientData/>
  </xdr:twoCellAnchor>
  <xdr:twoCellAnchor>
    <xdr:from>
      <xdr:col>0</xdr:col>
      <xdr:colOff>820754</xdr:colOff>
      <xdr:row>145</xdr:row>
      <xdr:rowOff>0</xdr:rowOff>
    </xdr:from>
    <xdr:to>
      <xdr:col>2</xdr:col>
      <xdr:colOff>989526</xdr:colOff>
      <xdr:row>145</xdr:row>
      <xdr:rowOff>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68300" y="82950050"/>
          <a:ext cx="1179830" cy="0"/>
        </a:xfrm>
        <a:prstGeom prst="rect">
          <a:avLst/>
        </a:prstGeom>
      </xdr:spPr>
    </xdr:pic>
    <xdr:clientData/>
  </xdr:twoCellAnchor>
  <xdr:twoCellAnchor>
    <xdr:from>
      <xdr:col>0</xdr:col>
      <xdr:colOff>821579</xdr:colOff>
      <xdr:row>145</xdr:row>
      <xdr:rowOff>0</xdr:rowOff>
    </xdr:from>
    <xdr:to>
      <xdr:col>2</xdr:col>
      <xdr:colOff>982980</xdr:colOff>
      <xdr:row>145</xdr:row>
      <xdr:rowOff>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68300" y="82950050"/>
          <a:ext cx="1173480" cy="0"/>
        </a:xfrm>
        <a:prstGeom prst="rect">
          <a:avLst/>
        </a:prstGeom>
      </xdr:spPr>
    </xdr:pic>
    <xdr:clientData/>
  </xdr:twoCellAnchor>
  <xdr:twoCellAnchor>
    <xdr:from>
      <xdr:col>0</xdr:col>
      <xdr:colOff>822743</xdr:colOff>
      <xdr:row>145</xdr:row>
      <xdr:rowOff>0</xdr:rowOff>
    </xdr:from>
    <xdr:to>
      <xdr:col>2</xdr:col>
      <xdr:colOff>987538</xdr:colOff>
      <xdr:row>145</xdr:row>
      <xdr:rowOff>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68300" y="82950050"/>
          <a:ext cx="1177925" cy="0"/>
        </a:xfrm>
        <a:prstGeom prst="rect">
          <a:avLst/>
        </a:prstGeom>
      </xdr:spPr>
    </xdr:pic>
    <xdr:clientData/>
  </xdr:twoCellAnchor>
  <xdr:twoCellAnchor>
    <xdr:from>
      <xdr:col>2</xdr:col>
      <xdr:colOff>94771</xdr:colOff>
      <xdr:row>158</xdr:row>
      <xdr:rowOff>38100</xdr:rowOff>
    </xdr:from>
    <xdr:to>
      <xdr:col>2</xdr:col>
      <xdr:colOff>1042408</xdr:colOff>
      <xdr:row>158</xdr:row>
      <xdr:rowOff>678234</xdr:rowOff>
    </xdr:to>
    <xdr:pic>
      <xdr:nvPicPr>
        <xdr:cNvPr id="148" name="Picture 11">
          <a:extLst>
            <a:ext uri="{FF2B5EF4-FFF2-40B4-BE49-F238E27FC236}">
              <a16:creationId xmlns:a16="http://schemas.microsoft.com/office/drawing/2014/main" id="{00000000-0008-0000-03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/>
        <a:stretch>
          <a:fillRect/>
        </a:stretch>
      </xdr:blipFill>
      <xdr:spPr>
        <a:xfrm>
          <a:off x="653415" y="91738450"/>
          <a:ext cx="947420" cy="640080"/>
        </a:xfrm>
        <a:prstGeom prst="rect">
          <a:avLst/>
        </a:prstGeom>
        <a:solidFill>
          <a:sysClr val="window" lastClr="FFFFFF"/>
        </a:solidFill>
      </xdr:spPr>
    </xdr:pic>
    <xdr:clientData/>
  </xdr:twoCellAnchor>
  <xdr:twoCellAnchor>
    <xdr:from>
      <xdr:col>2</xdr:col>
      <xdr:colOff>50382</xdr:colOff>
      <xdr:row>159</xdr:row>
      <xdr:rowOff>75</xdr:rowOff>
    </xdr:from>
    <xdr:to>
      <xdr:col>2</xdr:col>
      <xdr:colOff>1077121</xdr:colOff>
      <xdr:row>159</xdr:row>
      <xdr:rowOff>695421</xdr:rowOff>
    </xdr:to>
    <xdr:pic>
      <xdr:nvPicPr>
        <xdr:cNvPr id="56" name="Slika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/>
        <a:stretch>
          <a:fillRect/>
        </a:stretch>
      </xdr:blipFill>
      <xdr:spPr>
        <a:xfrm>
          <a:off x="608965" y="92424250"/>
          <a:ext cx="1026795" cy="695325"/>
        </a:xfrm>
        <a:prstGeom prst="rect">
          <a:avLst/>
        </a:prstGeom>
      </xdr:spPr>
    </xdr:pic>
    <xdr:clientData/>
  </xdr:twoCellAnchor>
  <xdr:twoCellAnchor>
    <xdr:from>
      <xdr:col>2</xdr:col>
      <xdr:colOff>79510</xdr:colOff>
      <xdr:row>160</xdr:row>
      <xdr:rowOff>29669</xdr:rowOff>
    </xdr:from>
    <xdr:to>
      <xdr:col>2</xdr:col>
      <xdr:colOff>1041535</xdr:colOff>
      <xdr:row>160</xdr:row>
      <xdr:rowOff>677369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/>
        <a:stretch>
          <a:fillRect/>
        </a:stretch>
      </xdr:blipFill>
      <xdr:spPr>
        <a:xfrm>
          <a:off x="638175" y="93177360"/>
          <a:ext cx="962025" cy="647700"/>
        </a:xfrm>
        <a:prstGeom prst="rect">
          <a:avLst/>
        </a:prstGeom>
      </xdr:spPr>
    </xdr:pic>
    <xdr:clientData/>
  </xdr:twoCellAnchor>
  <xdr:twoCellAnchor>
    <xdr:from>
      <xdr:col>2</xdr:col>
      <xdr:colOff>89232</xdr:colOff>
      <xdr:row>149</xdr:row>
      <xdr:rowOff>38723</xdr:rowOff>
    </xdr:from>
    <xdr:to>
      <xdr:col>2</xdr:col>
      <xdr:colOff>1059960</xdr:colOff>
      <xdr:row>149</xdr:row>
      <xdr:rowOff>716740</xdr:rowOff>
    </xdr:to>
    <xdr:pic>
      <xdr:nvPicPr>
        <xdr:cNvPr id="133" name="Picture 11">
          <a:extLst>
            <a:ext uri="{FF2B5EF4-FFF2-40B4-BE49-F238E27FC236}">
              <a16:creationId xmlns:a16="http://schemas.microsoft.com/office/drawing/2014/main" id="{00000000-0008-0000-03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/>
        <a:stretch>
          <a:fillRect/>
        </a:stretch>
      </xdr:blipFill>
      <xdr:spPr>
        <a:xfrm>
          <a:off x="647700" y="85553550"/>
          <a:ext cx="970915" cy="678180"/>
        </a:xfrm>
        <a:prstGeom prst="rect">
          <a:avLst/>
        </a:prstGeom>
        <a:solidFill>
          <a:sysClr val="window" lastClr="FFFFFF"/>
        </a:solidFill>
      </xdr:spPr>
    </xdr:pic>
    <xdr:clientData/>
  </xdr:twoCellAnchor>
  <xdr:twoCellAnchor>
    <xdr:from>
      <xdr:col>2</xdr:col>
      <xdr:colOff>59114</xdr:colOff>
      <xdr:row>150</xdr:row>
      <xdr:rowOff>26138</xdr:rowOff>
    </xdr:from>
    <xdr:to>
      <xdr:col>2</xdr:col>
      <xdr:colOff>1048169</xdr:colOff>
      <xdr:row>150</xdr:row>
      <xdr:rowOff>696091</xdr:rowOff>
    </xdr:to>
    <xdr:pic>
      <xdr:nvPicPr>
        <xdr:cNvPr id="135" name="Slika 55">
          <a:extLst>
            <a:ext uri="{FF2B5EF4-FFF2-40B4-BE49-F238E27FC236}">
              <a16:creationId xmlns:a16="http://schemas.microsoft.com/office/drawing/2014/main" id="{00000000-0008-0000-03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/>
        <a:stretch>
          <a:fillRect/>
        </a:stretch>
      </xdr:blipFill>
      <xdr:spPr>
        <a:xfrm>
          <a:off x="617855" y="86265385"/>
          <a:ext cx="988695" cy="669925"/>
        </a:xfrm>
        <a:prstGeom prst="rect">
          <a:avLst/>
        </a:prstGeom>
      </xdr:spPr>
    </xdr:pic>
    <xdr:clientData/>
  </xdr:twoCellAnchor>
  <xdr:twoCellAnchor>
    <xdr:from>
      <xdr:col>2</xdr:col>
      <xdr:colOff>43792</xdr:colOff>
      <xdr:row>151</xdr:row>
      <xdr:rowOff>12396</xdr:rowOff>
    </xdr:from>
    <xdr:to>
      <xdr:col>2</xdr:col>
      <xdr:colOff>1051035</xdr:colOff>
      <xdr:row>151</xdr:row>
      <xdr:rowOff>673399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00000000-0008-0000-03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/>
        <a:stretch>
          <a:fillRect/>
        </a:stretch>
      </xdr:blipFill>
      <xdr:spPr>
        <a:xfrm>
          <a:off x="601980" y="86975315"/>
          <a:ext cx="1007745" cy="661035"/>
        </a:xfrm>
        <a:prstGeom prst="rect">
          <a:avLst/>
        </a:prstGeom>
      </xdr:spPr>
    </xdr:pic>
    <xdr:clientData/>
  </xdr:twoCellAnchor>
  <xdr:twoCellAnchor>
    <xdr:from>
      <xdr:col>2</xdr:col>
      <xdr:colOff>59114</xdr:colOff>
      <xdr:row>152</xdr:row>
      <xdr:rowOff>37623</xdr:rowOff>
    </xdr:from>
    <xdr:to>
      <xdr:col>2</xdr:col>
      <xdr:colOff>1048169</xdr:colOff>
      <xdr:row>152</xdr:row>
      <xdr:rowOff>684606</xdr:rowOff>
    </xdr:to>
    <xdr:pic>
      <xdr:nvPicPr>
        <xdr:cNvPr id="139" name="Slika 55">
          <a:extLst>
            <a:ext uri="{FF2B5EF4-FFF2-40B4-BE49-F238E27FC236}">
              <a16:creationId xmlns:a16="http://schemas.microsoft.com/office/drawing/2014/main" id="{00000000-0008-0000-03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/>
        <a:stretch>
          <a:fillRect/>
        </a:stretch>
      </xdr:blipFill>
      <xdr:spPr>
        <a:xfrm>
          <a:off x="617855" y="87724615"/>
          <a:ext cx="988695" cy="647065"/>
        </a:xfrm>
        <a:prstGeom prst="rect">
          <a:avLst/>
        </a:prstGeom>
      </xdr:spPr>
    </xdr:pic>
    <xdr:clientData/>
  </xdr:twoCellAnchor>
  <xdr:twoCellAnchor>
    <xdr:from>
      <xdr:col>2</xdr:col>
      <xdr:colOff>43792</xdr:colOff>
      <xdr:row>153</xdr:row>
      <xdr:rowOff>12396</xdr:rowOff>
    </xdr:from>
    <xdr:to>
      <xdr:col>2</xdr:col>
      <xdr:colOff>1051034</xdr:colOff>
      <xdr:row>153</xdr:row>
      <xdr:rowOff>673399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00000000-0008-0000-03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/>
        <a:stretch>
          <a:fillRect/>
        </a:stretch>
      </xdr:blipFill>
      <xdr:spPr>
        <a:xfrm>
          <a:off x="601980" y="88423115"/>
          <a:ext cx="1007745" cy="661035"/>
        </a:xfrm>
        <a:prstGeom prst="rect">
          <a:avLst/>
        </a:prstGeom>
      </xdr:spPr>
    </xdr:pic>
    <xdr:clientData/>
  </xdr:twoCellAnchor>
  <xdr:twoCellAnchor>
    <xdr:from>
      <xdr:col>2</xdr:col>
      <xdr:colOff>71020</xdr:colOff>
      <xdr:row>154</xdr:row>
      <xdr:rowOff>37623</xdr:rowOff>
    </xdr:from>
    <xdr:to>
      <xdr:col>2</xdr:col>
      <xdr:colOff>1060075</xdr:colOff>
      <xdr:row>154</xdr:row>
      <xdr:rowOff>684606</xdr:rowOff>
    </xdr:to>
    <xdr:pic>
      <xdr:nvPicPr>
        <xdr:cNvPr id="141" name="Slika 55">
          <a:extLst>
            <a:ext uri="{FF2B5EF4-FFF2-40B4-BE49-F238E27FC236}">
              <a16:creationId xmlns:a16="http://schemas.microsoft.com/office/drawing/2014/main" id="{00000000-0008-0000-03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/>
        <a:stretch>
          <a:fillRect/>
        </a:stretch>
      </xdr:blipFill>
      <xdr:spPr>
        <a:xfrm>
          <a:off x="629285" y="89172415"/>
          <a:ext cx="989330" cy="647065"/>
        </a:xfrm>
        <a:prstGeom prst="rect">
          <a:avLst/>
        </a:prstGeom>
      </xdr:spPr>
    </xdr:pic>
    <xdr:clientData/>
  </xdr:twoCellAnchor>
  <xdr:twoCellAnchor>
    <xdr:from>
      <xdr:col>2</xdr:col>
      <xdr:colOff>46967</xdr:colOff>
      <xdr:row>155</xdr:row>
      <xdr:rowOff>12396</xdr:rowOff>
    </xdr:from>
    <xdr:to>
      <xdr:col>2</xdr:col>
      <xdr:colOff>1054209</xdr:colOff>
      <xdr:row>155</xdr:row>
      <xdr:rowOff>673399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00000000-0008-0000-03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/>
        <a:stretch>
          <a:fillRect/>
        </a:stretch>
      </xdr:blipFill>
      <xdr:spPr>
        <a:xfrm>
          <a:off x="605155" y="89870915"/>
          <a:ext cx="1007745" cy="661035"/>
        </a:xfrm>
        <a:prstGeom prst="rect">
          <a:avLst/>
        </a:prstGeom>
      </xdr:spPr>
    </xdr:pic>
    <xdr:clientData/>
  </xdr:twoCellAnchor>
  <xdr:twoCellAnchor>
    <xdr:from>
      <xdr:col>2</xdr:col>
      <xdr:colOff>59115</xdr:colOff>
      <xdr:row>156</xdr:row>
      <xdr:rowOff>37623</xdr:rowOff>
    </xdr:from>
    <xdr:to>
      <xdr:col>2</xdr:col>
      <xdr:colOff>1048168</xdr:colOff>
      <xdr:row>156</xdr:row>
      <xdr:rowOff>684606</xdr:rowOff>
    </xdr:to>
    <xdr:pic>
      <xdr:nvPicPr>
        <xdr:cNvPr id="152" name="Slika 55">
          <a:extLst>
            <a:ext uri="{FF2B5EF4-FFF2-40B4-BE49-F238E27FC236}">
              <a16:creationId xmlns:a16="http://schemas.microsoft.com/office/drawing/2014/main" id="{00000000-0008-0000-03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/>
        <a:stretch>
          <a:fillRect/>
        </a:stretch>
      </xdr:blipFill>
      <xdr:spPr>
        <a:xfrm>
          <a:off x="617855" y="90620215"/>
          <a:ext cx="988695" cy="647065"/>
        </a:xfrm>
        <a:prstGeom prst="rect">
          <a:avLst/>
        </a:prstGeom>
      </xdr:spPr>
    </xdr:pic>
    <xdr:clientData/>
  </xdr:twoCellAnchor>
  <xdr:twoCellAnchor>
    <xdr:from>
      <xdr:col>2</xdr:col>
      <xdr:colOff>58962</xdr:colOff>
      <xdr:row>2</xdr:row>
      <xdr:rowOff>16192</xdr:rowOff>
    </xdr:from>
    <xdr:to>
      <xdr:col>2</xdr:col>
      <xdr:colOff>716997</xdr:colOff>
      <xdr:row>4</xdr:row>
      <xdr:rowOff>145142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/>
        <a:srcRect/>
        <a:stretch>
          <a:fillRect/>
        </a:stretch>
      </xdr:blipFill>
      <xdr:spPr>
        <a:xfrm>
          <a:off x="617220" y="400050"/>
          <a:ext cx="658495" cy="649605"/>
        </a:xfrm>
        <a:prstGeom prst="rect">
          <a:avLst/>
        </a:prstGeom>
      </xdr:spPr>
    </xdr:pic>
    <xdr:clientData/>
  </xdr:twoCellAnchor>
  <xdr:twoCellAnchor>
    <xdr:from>
      <xdr:col>2</xdr:col>
      <xdr:colOff>82313</xdr:colOff>
      <xdr:row>126</xdr:row>
      <xdr:rowOff>58795</xdr:rowOff>
    </xdr:from>
    <xdr:to>
      <xdr:col>2</xdr:col>
      <xdr:colOff>1047513</xdr:colOff>
      <xdr:row>126</xdr:row>
      <xdr:rowOff>706495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00000000-0008-0000-03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/>
        <a:stretch>
          <a:fillRect/>
        </a:stretch>
      </xdr:blipFill>
      <xdr:spPr>
        <a:xfrm>
          <a:off x="640715" y="70460870"/>
          <a:ext cx="965200" cy="647700"/>
        </a:xfrm>
        <a:prstGeom prst="rect">
          <a:avLst/>
        </a:prstGeom>
      </xdr:spPr>
    </xdr:pic>
    <xdr:clientData/>
  </xdr:twoCellAnchor>
  <xdr:twoCellAnchor>
    <xdr:from>
      <xdr:col>2</xdr:col>
      <xdr:colOff>70554</xdr:colOff>
      <xdr:row>127</xdr:row>
      <xdr:rowOff>23518</xdr:rowOff>
    </xdr:from>
    <xdr:to>
      <xdr:col>2</xdr:col>
      <xdr:colOff>1061154</xdr:colOff>
      <xdr:row>127</xdr:row>
      <xdr:rowOff>696618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00000000-0008-0000-03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/>
        <a:stretch>
          <a:fillRect/>
        </a:stretch>
      </xdr:blipFill>
      <xdr:spPr>
        <a:xfrm>
          <a:off x="629285" y="71149845"/>
          <a:ext cx="990600" cy="673100"/>
        </a:xfrm>
        <a:prstGeom prst="rect">
          <a:avLst/>
        </a:prstGeom>
      </xdr:spPr>
    </xdr:pic>
    <xdr:clientData/>
  </xdr:twoCellAnchor>
  <xdr:twoCellAnchor>
    <xdr:from>
      <xdr:col>2</xdr:col>
      <xdr:colOff>105831</xdr:colOff>
      <xdr:row>140</xdr:row>
      <xdr:rowOff>35277</xdr:rowOff>
    </xdr:from>
    <xdr:to>
      <xdr:col>2</xdr:col>
      <xdr:colOff>1071031</xdr:colOff>
      <xdr:row>140</xdr:row>
      <xdr:rowOff>682977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00000000-0008-0000-03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/>
        <a:stretch>
          <a:fillRect/>
        </a:stretch>
      </xdr:blipFill>
      <xdr:spPr>
        <a:xfrm>
          <a:off x="664210" y="79911575"/>
          <a:ext cx="965200" cy="647700"/>
        </a:xfrm>
        <a:prstGeom prst="rect">
          <a:avLst/>
        </a:prstGeom>
      </xdr:spPr>
    </xdr:pic>
    <xdr:clientData/>
  </xdr:twoCellAnchor>
  <xdr:twoCellAnchor>
    <xdr:from>
      <xdr:col>2</xdr:col>
      <xdr:colOff>105831</xdr:colOff>
      <xdr:row>141</xdr:row>
      <xdr:rowOff>35277</xdr:rowOff>
    </xdr:from>
    <xdr:to>
      <xdr:col>2</xdr:col>
      <xdr:colOff>1071031</xdr:colOff>
      <xdr:row>141</xdr:row>
      <xdr:rowOff>682977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00000000-0008-0000-03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/>
        <a:stretch>
          <a:fillRect/>
        </a:stretch>
      </xdr:blipFill>
      <xdr:spPr>
        <a:xfrm>
          <a:off x="664210" y="80635475"/>
          <a:ext cx="965200" cy="647700"/>
        </a:xfrm>
        <a:prstGeom prst="rect">
          <a:avLst/>
        </a:prstGeom>
      </xdr:spPr>
    </xdr:pic>
    <xdr:clientData/>
  </xdr:twoCellAnchor>
  <xdr:twoCellAnchor>
    <xdr:from>
      <xdr:col>2</xdr:col>
      <xdr:colOff>79490</xdr:colOff>
      <xdr:row>148</xdr:row>
      <xdr:rowOff>50800</xdr:rowOff>
    </xdr:from>
    <xdr:to>
      <xdr:col>2</xdr:col>
      <xdr:colOff>1044690</xdr:colOff>
      <xdr:row>148</xdr:row>
      <xdr:rowOff>698500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00000000-0008-0000-03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/>
        <a:stretch>
          <a:fillRect/>
        </a:stretch>
      </xdr:blipFill>
      <xdr:spPr>
        <a:xfrm>
          <a:off x="638175" y="84842350"/>
          <a:ext cx="965200" cy="647700"/>
        </a:xfrm>
        <a:prstGeom prst="rect">
          <a:avLst/>
        </a:prstGeom>
      </xdr:spPr>
    </xdr:pic>
    <xdr:clientData/>
  </xdr:twoCellAnchor>
  <xdr:twoCellAnchor>
    <xdr:from>
      <xdr:col>2</xdr:col>
      <xdr:colOff>11907</xdr:colOff>
      <xdr:row>147</xdr:row>
      <xdr:rowOff>10470</xdr:rowOff>
    </xdr:from>
    <xdr:to>
      <xdr:col>2</xdr:col>
      <xdr:colOff>1094697</xdr:colOff>
      <xdr:row>148</xdr:row>
      <xdr:rowOff>19051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00000000-0008-0000-03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/>
        <a:stretch>
          <a:fillRect/>
        </a:stretch>
      </xdr:blipFill>
      <xdr:spPr>
        <a:xfrm>
          <a:off x="570230" y="84077810"/>
          <a:ext cx="1082675" cy="732790"/>
        </a:xfrm>
        <a:prstGeom prst="rect">
          <a:avLst/>
        </a:prstGeom>
      </xdr:spPr>
    </xdr:pic>
    <xdr:clientData/>
  </xdr:twoCellAnchor>
  <xdr:twoCellAnchor>
    <xdr:from>
      <xdr:col>2</xdr:col>
      <xdr:colOff>59940</xdr:colOff>
      <xdr:row>146</xdr:row>
      <xdr:rowOff>47625</xdr:rowOff>
    </xdr:from>
    <xdr:to>
      <xdr:col>2</xdr:col>
      <xdr:colOff>1031490</xdr:colOff>
      <xdr:row>146</xdr:row>
      <xdr:rowOff>695325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00000000-0008-0000-03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/>
        <a:stretch>
          <a:fillRect/>
        </a:stretch>
      </xdr:blipFill>
      <xdr:spPr>
        <a:xfrm>
          <a:off x="618490" y="83391375"/>
          <a:ext cx="971550" cy="647700"/>
        </a:xfrm>
        <a:prstGeom prst="rect">
          <a:avLst/>
        </a:prstGeom>
      </xdr:spPr>
    </xdr:pic>
    <xdr:clientData/>
  </xdr:twoCellAnchor>
  <xdr:twoCellAnchor>
    <xdr:from>
      <xdr:col>2</xdr:col>
      <xdr:colOff>117590</xdr:colOff>
      <xdr:row>142</xdr:row>
      <xdr:rowOff>47036</xdr:rowOff>
    </xdr:from>
    <xdr:to>
      <xdr:col>2</xdr:col>
      <xdr:colOff>1082790</xdr:colOff>
      <xdr:row>142</xdr:row>
      <xdr:rowOff>694736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00000000-0008-0000-03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/>
        <a:stretch>
          <a:fillRect/>
        </a:stretch>
      </xdr:blipFill>
      <xdr:spPr>
        <a:xfrm>
          <a:off x="676275" y="81371440"/>
          <a:ext cx="965200" cy="647700"/>
        </a:xfrm>
        <a:prstGeom prst="rect">
          <a:avLst/>
        </a:prstGeom>
      </xdr:spPr>
    </xdr:pic>
    <xdr:clientData/>
  </xdr:twoCellAnchor>
  <xdr:twoCellAnchor>
    <xdr:from>
      <xdr:col>2</xdr:col>
      <xdr:colOff>68263</xdr:colOff>
      <xdr:row>122</xdr:row>
      <xdr:rowOff>95250</xdr:rowOff>
    </xdr:from>
    <xdr:to>
      <xdr:col>2</xdr:col>
      <xdr:colOff>1035845</xdr:colOff>
      <xdr:row>122</xdr:row>
      <xdr:rowOff>583693</xdr:rowOff>
    </xdr:to>
    <xdr:pic>
      <xdr:nvPicPr>
        <xdr:cNvPr id="7" name="Slika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/>
        <a:stretch>
          <a:fillRect/>
        </a:stretch>
      </xdr:blipFill>
      <xdr:spPr>
        <a:xfrm>
          <a:off x="626745" y="67602100"/>
          <a:ext cx="967740" cy="488315"/>
        </a:xfrm>
        <a:prstGeom prst="rect">
          <a:avLst/>
        </a:prstGeom>
      </xdr:spPr>
    </xdr:pic>
    <xdr:clientData/>
  </xdr:twoCellAnchor>
  <xdr:twoCellAnchor>
    <xdr:from>
      <xdr:col>2</xdr:col>
      <xdr:colOff>23814</xdr:colOff>
      <xdr:row>123</xdr:row>
      <xdr:rowOff>68263</xdr:rowOff>
    </xdr:from>
    <xdr:to>
      <xdr:col>2</xdr:col>
      <xdr:colOff>1072703</xdr:colOff>
      <xdr:row>123</xdr:row>
      <xdr:rowOff>580231</xdr:rowOff>
    </xdr:to>
    <xdr:pic>
      <xdr:nvPicPr>
        <xdr:cNvPr id="8" name="Slika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/>
        <a:stretch>
          <a:fillRect/>
        </a:stretch>
      </xdr:blipFill>
      <xdr:spPr>
        <a:xfrm>
          <a:off x="582295" y="68298695"/>
          <a:ext cx="1049020" cy="511810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124</xdr:row>
      <xdr:rowOff>59531</xdr:rowOff>
    </xdr:from>
    <xdr:to>
      <xdr:col>2</xdr:col>
      <xdr:colOff>1023937</xdr:colOff>
      <xdr:row>124</xdr:row>
      <xdr:rowOff>657845</xdr:rowOff>
    </xdr:to>
    <xdr:pic>
      <xdr:nvPicPr>
        <xdr:cNvPr id="10" name="Slika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/>
        <a:stretch>
          <a:fillRect/>
        </a:stretch>
      </xdr:blipFill>
      <xdr:spPr>
        <a:xfrm>
          <a:off x="606425" y="69013705"/>
          <a:ext cx="975995" cy="598170"/>
        </a:xfrm>
        <a:prstGeom prst="rect">
          <a:avLst/>
        </a:prstGeom>
      </xdr:spPr>
    </xdr:pic>
    <xdr:clientData/>
  </xdr:twoCellAnchor>
  <xdr:twoCellAnchor>
    <xdr:from>
      <xdr:col>2</xdr:col>
      <xdr:colOff>154781</xdr:colOff>
      <xdr:row>125</xdr:row>
      <xdr:rowOff>47626</xdr:rowOff>
    </xdr:from>
    <xdr:to>
      <xdr:col>2</xdr:col>
      <xdr:colOff>943769</xdr:colOff>
      <xdr:row>125</xdr:row>
      <xdr:rowOff>649511</xdr:rowOff>
    </xdr:to>
    <xdr:pic>
      <xdr:nvPicPr>
        <xdr:cNvPr id="12" name="Slika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/>
        <a:stretch>
          <a:fillRect/>
        </a:stretch>
      </xdr:blipFill>
      <xdr:spPr>
        <a:xfrm>
          <a:off x="713105" y="69726175"/>
          <a:ext cx="789305" cy="601345"/>
        </a:xfrm>
        <a:prstGeom prst="rect">
          <a:avLst/>
        </a:prstGeom>
      </xdr:spPr>
    </xdr:pic>
    <xdr:clientData/>
  </xdr:twoCellAnchor>
  <xdr:twoCellAnchor>
    <xdr:from>
      <xdr:col>2</xdr:col>
      <xdr:colOff>82313</xdr:colOff>
      <xdr:row>133</xdr:row>
      <xdr:rowOff>35277</xdr:rowOff>
    </xdr:from>
    <xdr:to>
      <xdr:col>2</xdr:col>
      <xdr:colOff>1072913</xdr:colOff>
      <xdr:row>133</xdr:row>
      <xdr:rowOff>708377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/>
        <a:stretch>
          <a:fillRect/>
        </a:stretch>
      </xdr:blipFill>
      <xdr:spPr>
        <a:xfrm>
          <a:off x="640715" y="75174475"/>
          <a:ext cx="990600" cy="673100"/>
        </a:xfrm>
        <a:prstGeom prst="rect">
          <a:avLst/>
        </a:prstGeom>
      </xdr:spPr>
    </xdr:pic>
    <xdr:clientData/>
  </xdr:twoCellAnchor>
  <xdr:twoCellAnchor>
    <xdr:from>
      <xdr:col>2</xdr:col>
      <xdr:colOff>117590</xdr:colOff>
      <xdr:row>134</xdr:row>
      <xdr:rowOff>58795</xdr:rowOff>
    </xdr:from>
    <xdr:to>
      <xdr:col>2</xdr:col>
      <xdr:colOff>1082790</xdr:colOff>
      <xdr:row>134</xdr:row>
      <xdr:rowOff>706495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/>
        <a:stretch>
          <a:fillRect/>
        </a:stretch>
      </xdr:blipFill>
      <xdr:spPr>
        <a:xfrm>
          <a:off x="676275" y="75921870"/>
          <a:ext cx="965200" cy="647700"/>
        </a:xfrm>
        <a:prstGeom prst="rect">
          <a:avLst/>
        </a:prstGeom>
      </xdr:spPr>
    </xdr:pic>
    <xdr:clientData/>
  </xdr:twoCellAnchor>
  <xdr:twoCellAnchor>
    <xdr:from>
      <xdr:col>2</xdr:col>
      <xdr:colOff>129349</xdr:colOff>
      <xdr:row>135</xdr:row>
      <xdr:rowOff>23518</xdr:rowOff>
    </xdr:from>
    <xdr:to>
      <xdr:col>2</xdr:col>
      <xdr:colOff>1075624</xdr:colOff>
      <xdr:row>135</xdr:row>
      <xdr:rowOff>658518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/>
        <a:stretch>
          <a:fillRect/>
        </a:stretch>
      </xdr:blipFill>
      <xdr:spPr>
        <a:xfrm>
          <a:off x="687705" y="76610845"/>
          <a:ext cx="946150" cy="635000"/>
        </a:xfrm>
        <a:prstGeom prst="rect">
          <a:avLst/>
        </a:prstGeom>
      </xdr:spPr>
    </xdr:pic>
    <xdr:clientData/>
  </xdr:twoCellAnchor>
  <xdr:twoCellAnchor>
    <xdr:from>
      <xdr:col>2</xdr:col>
      <xdr:colOff>117590</xdr:colOff>
      <xdr:row>137</xdr:row>
      <xdr:rowOff>47036</xdr:rowOff>
    </xdr:from>
    <xdr:to>
      <xdr:col>2</xdr:col>
      <xdr:colOff>1082790</xdr:colOff>
      <xdr:row>137</xdr:row>
      <xdr:rowOff>694736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/>
        <a:stretch>
          <a:fillRect/>
        </a:stretch>
      </xdr:blipFill>
      <xdr:spPr>
        <a:xfrm>
          <a:off x="676275" y="78082140"/>
          <a:ext cx="965200" cy="647700"/>
        </a:xfrm>
        <a:prstGeom prst="rect">
          <a:avLst/>
        </a:prstGeom>
      </xdr:spPr>
    </xdr:pic>
    <xdr:clientData/>
  </xdr:twoCellAnchor>
  <xdr:twoCellAnchor>
    <xdr:from>
      <xdr:col>2</xdr:col>
      <xdr:colOff>105831</xdr:colOff>
      <xdr:row>138</xdr:row>
      <xdr:rowOff>47036</xdr:rowOff>
    </xdr:from>
    <xdr:to>
      <xdr:col>2</xdr:col>
      <xdr:colOff>1083732</xdr:colOff>
      <xdr:row>138</xdr:row>
      <xdr:rowOff>703259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/>
        <a:stretch>
          <a:fillRect/>
        </a:stretch>
      </xdr:blipFill>
      <xdr:spPr>
        <a:xfrm>
          <a:off x="664210" y="78806040"/>
          <a:ext cx="977900" cy="655955"/>
        </a:xfrm>
        <a:prstGeom prst="rect">
          <a:avLst/>
        </a:prstGeom>
      </xdr:spPr>
    </xdr:pic>
    <xdr:clientData/>
  </xdr:twoCellAnchor>
  <xdr:twoCellAnchor>
    <xdr:from>
      <xdr:col>2</xdr:col>
      <xdr:colOff>103250</xdr:colOff>
      <xdr:row>136</xdr:row>
      <xdr:rowOff>50006</xdr:rowOff>
    </xdr:from>
    <xdr:to>
      <xdr:col>2</xdr:col>
      <xdr:colOff>990787</xdr:colOff>
      <xdr:row>136</xdr:row>
      <xdr:rowOff>690562</xdr:rowOff>
    </xdr:to>
    <xdr:pic>
      <xdr:nvPicPr>
        <xdr:cNvPr id="30" name="Slika 12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/>
        <a:stretch>
          <a:fillRect/>
        </a:stretch>
      </xdr:blipFill>
      <xdr:spPr>
        <a:xfrm>
          <a:off x="661670" y="77360780"/>
          <a:ext cx="887730" cy="640715"/>
        </a:xfrm>
        <a:prstGeom prst="rect">
          <a:avLst/>
        </a:prstGeom>
      </xdr:spPr>
    </xdr:pic>
    <xdr:clientData/>
  </xdr:twoCellAnchor>
  <xdr:twoCellAnchor>
    <xdr:from>
      <xdr:col>2</xdr:col>
      <xdr:colOff>66678</xdr:colOff>
      <xdr:row>129</xdr:row>
      <xdr:rowOff>77790</xdr:rowOff>
    </xdr:from>
    <xdr:to>
      <xdr:col>2</xdr:col>
      <xdr:colOff>1071562</xdr:colOff>
      <xdr:row>129</xdr:row>
      <xdr:rowOff>654445</xdr:rowOff>
    </xdr:to>
    <xdr:pic>
      <xdr:nvPicPr>
        <xdr:cNvPr id="32" name="Slika 13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/>
        <a:stretch>
          <a:fillRect/>
        </a:stretch>
      </xdr:blipFill>
      <xdr:spPr>
        <a:xfrm>
          <a:off x="625475" y="72321420"/>
          <a:ext cx="1004570" cy="576580"/>
        </a:xfrm>
        <a:prstGeom prst="rect">
          <a:avLst/>
        </a:prstGeom>
      </xdr:spPr>
    </xdr:pic>
    <xdr:clientData/>
  </xdr:twoCellAnchor>
  <xdr:twoCellAnchor>
    <xdr:from>
      <xdr:col>2</xdr:col>
      <xdr:colOff>142876</xdr:colOff>
      <xdr:row>130</xdr:row>
      <xdr:rowOff>95250</xdr:rowOff>
    </xdr:from>
    <xdr:to>
      <xdr:col>2</xdr:col>
      <xdr:colOff>1015093</xdr:colOff>
      <xdr:row>130</xdr:row>
      <xdr:rowOff>610394</xdr:rowOff>
    </xdr:to>
    <xdr:pic>
      <xdr:nvPicPr>
        <xdr:cNvPr id="34" name="Slika 14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/>
        <a:stretch>
          <a:fillRect/>
        </a:stretch>
      </xdr:blipFill>
      <xdr:spPr>
        <a:xfrm>
          <a:off x="701675" y="73063100"/>
          <a:ext cx="871855" cy="514985"/>
        </a:xfrm>
        <a:prstGeom prst="rect">
          <a:avLst/>
        </a:prstGeom>
      </xdr:spPr>
    </xdr:pic>
    <xdr:clientData/>
  </xdr:twoCellAnchor>
  <xdr:twoCellAnchor>
    <xdr:from>
      <xdr:col>2</xdr:col>
      <xdr:colOff>107156</xdr:colOff>
      <xdr:row>131</xdr:row>
      <xdr:rowOff>71437</xdr:rowOff>
    </xdr:from>
    <xdr:to>
      <xdr:col>2</xdr:col>
      <xdr:colOff>1000125</xdr:colOff>
      <xdr:row>131</xdr:row>
      <xdr:rowOff>663332</xdr:rowOff>
    </xdr:to>
    <xdr:pic>
      <xdr:nvPicPr>
        <xdr:cNvPr id="35" name="Slika 15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/>
        <a:stretch>
          <a:fillRect/>
        </a:stretch>
      </xdr:blipFill>
      <xdr:spPr>
        <a:xfrm>
          <a:off x="665480" y="73762870"/>
          <a:ext cx="893445" cy="591820"/>
        </a:xfrm>
        <a:prstGeom prst="rect">
          <a:avLst/>
        </a:prstGeom>
      </xdr:spPr>
    </xdr:pic>
    <xdr:clientData/>
  </xdr:twoCellAnchor>
  <xdr:twoCellAnchor>
    <xdr:from>
      <xdr:col>2</xdr:col>
      <xdr:colOff>154781</xdr:colOff>
      <xdr:row>132</xdr:row>
      <xdr:rowOff>100807</xdr:rowOff>
    </xdr:from>
    <xdr:to>
      <xdr:col>2</xdr:col>
      <xdr:colOff>1105016</xdr:colOff>
      <xdr:row>132</xdr:row>
      <xdr:rowOff>658018</xdr:rowOff>
    </xdr:to>
    <xdr:pic>
      <xdr:nvPicPr>
        <xdr:cNvPr id="37" name="Slika 16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/>
        <a:stretch>
          <a:fillRect/>
        </a:stretch>
      </xdr:blipFill>
      <xdr:spPr>
        <a:xfrm>
          <a:off x="713105" y="74515980"/>
          <a:ext cx="950595" cy="557530"/>
        </a:xfrm>
        <a:prstGeom prst="rect">
          <a:avLst/>
        </a:prstGeom>
      </xdr:spPr>
    </xdr:pic>
    <xdr:clientData/>
  </xdr:twoCellAnchor>
  <xdr:twoCellAnchor>
    <xdr:from>
      <xdr:col>2</xdr:col>
      <xdr:colOff>22860</xdr:colOff>
      <xdr:row>104</xdr:row>
      <xdr:rowOff>708844</xdr:rowOff>
    </xdr:from>
    <xdr:to>
      <xdr:col>2</xdr:col>
      <xdr:colOff>1094829</xdr:colOff>
      <xdr:row>105</xdr:row>
      <xdr:rowOff>689738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/>
        <a:stretch>
          <a:fillRect/>
        </a:stretch>
      </xdr:blipFill>
      <xdr:spPr>
        <a:xfrm>
          <a:off x="581660" y="56506110"/>
          <a:ext cx="1071880" cy="704850"/>
        </a:xfrm>
        <a:prstGeom prst="rect">
          <a:avLst/>
        </a:prstGeom>
      </xdr:spPr>
    </xdr:pic>
    <xdr:clientData/>
  </xdr:twoCellAnchor>
  <xdr:twoCellAnchor>
    <xdr:from>
      <xdr:col>2</xdr:col>
      <xdr:colOff>48422</xdr:colOff>
      <xdr:row>106</xdr:row>
      <xdr:rowOff>29881</xdr:rowOff>
    </xdr:from>
    <xdr:to>
      <xdr:col>2</xdr:col>
      <xdr:colOff>1071513</xdr:colOff>
      <xdr:row>106</xdr:row>
      <xdr:rowOff>689740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/>
        <a:stretch>
          <a:fillRect/>
        </a:stretch>
      </xdr:blipFill>
      <xdr:spPr>
        <a:xfrm>
          <a:off x="607060" y="57275095"/>
          <a:ext cx="1022985" cy="659765"/>
        </a:xfrm>
        <a:prstGeom prst="rect">
          <a:avLst/>
        </a:prstGeom>
      </xdr:spPr>
    </xdr:pic>
    <xdr:clientData/>
  </xdr:twoCellAnchor>
  <xdr:twoCellAnchor>
    <xdr:from>
      <xdr:col>1</xdr:col>
      <xdr:colOff>184613</xdr:colOff>
      <xdr:row>98</xdr:row>
      <xdr:rowOff>721238</xdr:rowOff>
    </xdr:from>
    <xdr:to>
      <xdr:col>2</xdr:col>
      <xdr:colOff>1067592</xdr:colOff>
      <xdr:row>100</xdr:row>
      <xdr:rowOff>10736</xdr:rowOff>
    </xdr:to>
    <xdr:pic>
      <xdr:nvPicPr>
        <xdr:cNvPr id="40" name="Slika 48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/>
        <a:stretch>
          <a:fillRect/>
        </a:stretch>
      </xdr:blipFill>
      <xdr:spPr>
        <a:xfrm>
          <a:off x="552450" y="52174775"/>
          <a:ext cx="1073785" cy="737235"/>
        </a:xfrm>
        <a:prstGeom prst="rect">
          <a:avLst/>
        </a:prstGeom>
      </xdr:spPr>
    </xdr:pic>
    <xdr:clientData/>
  </xdr:twoCellAnchor>
  <xdr:twoCellAnchor>
    <xdr:from>
      <xdr:col>2</xdr:col>
      <xdr:colOff>26922</xdr:colOff>
      <xdr:row>101</xdr:row>
      <xdr:rowOff>44824</xdr:rowOff>
    </xdr:from>
    <xdr:to>
      <xdr:col>2</xdr:col>
      <xdr:colOff>1053537</xdr:colOff>
      <xdr:row>101</xdr:row>
      <xdr:rowOff>711638</xdr:rowOff>
    </xdr:to>
    <xdr:pic>
      <xdr:nvPicPr>
        <xdr:cNvPr id="41" name="Slika 51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/>
        <a:stretch>
          <a:fillRect/>
        </a:stretch>
      </xdr:blipFill>
      <xdr:spPr>
        <a:xfrm>
          <a:off x="585470" y="53670200"/>
          <a:ext cx="1026795" cy="666750"/>
        </a:xfrm>
        <a:prstGeom prst="rect">
          <a:avLst/>
        </a:prstGeom>
      </xdr:spPr>
    </xdr:pic>
    <xdr:clientData/>
  </xdr:twoCellAnchor>
  <xdr:twoCellAnchor>
    <xdr:from>
      <xdr:col>2</xdr:col>
      <xdr:colOff>13321</xdr:colOff>
      <xdr:row>104</xdr:row>
      <xdr:rowOff>5482</xdr:rowOff>
    </xdr:from>
    <xdr:to>
      <xdr:col>2</xdr:col>
      <xdr:colOff>1094121</xdr:colOff>
      <xdr:row>104</xdr:row>
      <xdr:rowOff>714757</xdr:rowOff>
    </xdr:to>
    <xdr:pic>
      <xdr:nvPicPr>
        <xdr:cNvPr id="42" name="Slika 53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/>
        <a:stretch>
          <a:fillRect/>
        </a:stretch>
      </xdr:blipFill>
      <xdr:spPr>
        <a:xfrm>
          <a:off x="571500" y="55802530"/>
          <a:ext cx="1081405" cy="709295"/>
        </a:xfrm>
        <a:prstGeom prst="rect">
          <a:avLst/>
        </a:prstGeom>
      </xdr:spPr>
    </xdr:pic>
    <xdr:clientData/>
  </xdr:twoCellAnchor>
  <xdr:twoCellAnchor>
    <xdr:from>
      <xdr:col>1</xdr:col>
      <xdr:colOff>196395</xdr:colOff>
      <xdr:row>100</xdr:row>
      <xdr:rowOff>2240</xdr:rowOff>
    </xdr:from>
    <xdr:to>
      <xdr:col>2</xdr:col>
      <xdr:colOff>1057455</xdr:colOff>
      <xdr:row>100</xdr:row>
      <xdr:rowOff>712783</xdr:rowOff>
    </xdr:to>
    <xdr:pic>
      <xdr:nvPicPr>
        <xdr:cNvPr id="43" name="Slika 168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/>
        <a:stretch>
          <a:fillRect/>
        </a:stretch>
      </xdr:blipFill>
      <xdr:spPr>
        <a:xfrm>
          <a:off x="558800" y="52903755"/>
          <a:ext cx="1057275" cy="710565"/>
        </a:xfrm>
        <a:prstGeom prst="rect">
          <a:avLst/>
        </a:prstGeom>
      </xdr:spPr>
    </xdr:pic>
    <xdr:clientData/>
  </xdr:twoCellAnchor>
  <xdr:twoCellAnchor>
    <xdr:from>
      <xdr:col>2</xdr:col>
      <xdr:colOff>32845</xdr:colOff>
      <xdr:row>103</xdr:row>
      <xdr:rowOff>25659</xdr:rowOff>
    </xdr:from>
    <xdr:to>
      <xdr:col>2</xdr:col>
      <xdr:colOff>1094829</xdr:colOff>
      <xdr:row>104</xdr:row>
      <xdr:rowOff>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/>
        <a:stretch>
          <a:fillRect/>
        </a:stretch>
      </xdr:blipFill>
      <xdr:spPr>
        <a:xfrm>
          <a:off x="591185" y="55098950"/>
          <a:ext cx="1062355" cy="698500"/>
        </a:xfrm>
        <a:prstGeom prst="rect">
          <a:avLst/>
        </a:prstGeom>
      </xdr:spPr>
    </xdr:pic>
    <xdr:clientData/>
  </xdr:twoCellAnchor>
  <xdr:twoCellAnchor>
    <xdr:from>
      <xdr:col>2</xdr:col>
      <xdr:colOff>17229</xdr:colOff>
      <xdr:row>102</xdr:row>
      <xdr:rowOff>36605</xdr:rowOff>
    </xdr:from>
    <xdr:to>
      <xdr:col>2</xdr:col>
      <xdr:colOff>1072931</xdr:colOff>
      <xdr:row>103</xdr:row>
      <xdr:rowOff>6822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/>
        <a:stretch>
          <a:fillRect/>
        </a:stretch>
      </xdr:blipFill>
      <xdr:spPr>
        <a:xfrm>
          <a:off x="575945" y="54385845"/>
          <a:ext cx="1055370" cy="694055"/>
        </a:xfrm>
        <a:prstGeom prst="rect">
          <a:avLst/>
        </a:prstGeom>
      </xdr:spPr>
    </xdr:pic>
    <xdr:clientData/>
  </xdr:twoCellAnchor>
  <xdr:twoCellAnchor>
    <xdr:from>
      <xdr:col>2</xdr:col>
      <xdr:colOff>104669</xdr:colOff>
      <xdr:row>92</xdr:row>
      <xdr:rowOff>33267</xdr:rowOff>
    </xdr:from>
    <xdr:to>
      <xdr:col>2</xdr:col>
      <xdr:colOff>1066416</xdr:colOff>
      <xdr:row>92</xdr:row>
      <xdr:rowOff>680967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/>
        <a:stretch>
          <a:fillRect/>
        </a:stretch>
      </xdr:blipFill>
      <xdr:spPr>
        <a:xfrm>
          <a:off x="662940" y="47143670"/>
          <a:ext cx="962025" cy="647700"/>
        </a:xfrm>
        <a:prstGeom prst="rect">
          <a:avLst/>
        </a:prstGeom>
      </xdr:spPr>
    </xdr:pic>
    <xdr:clientData/>
  </xdr:twoCellAnchor>
  <xdr:twoCellAnchor>
    <xdr:from>
      <xdr:col>2</xdr:col>
      <xdr:colOff>114160</xdr:colOff>
      <xdr:row>93</xdr:row>
      <xdr:rowOff>42810</xdr:rowOff>
    </xdr:from>
    <xdr:to>
      <xdr:col>2</xdr:col>
      <xdr:colOff>1079082</xdr:colOff>
      <xdr:row>93</xdr:row>
      <xdr:rowOff>690510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/>
        <a:stretch>
          <a:fillRect/>
        </a:stretch>
      </xdr:blipFill>
      <xdr:spPr>
        <a:xfrm>
          <a:off x="672465" y="47877095"/>
          <a:ext cx="965200" cy="647700"/>
        </a:xfrm>
        <a:prstGeom prst="rect">
          <a:avLst/>
        </a:prstGeom>
      </xdr:spPr>
    </xdr:pic>
    <xdr:clientData/>
  </xdr:twoCellAnchor>
  <xdr:twoCellAnchor>
    <xdr:from>
      <xdr:col>2</xdr:col>
      <xdr:colOff>52463</xdr:colOff>
      <xdr:row>94</xdr:row>
      <xdr:rowOff>11906</xdr:rowOff>
    </xdr:from>
    <xdr:to>
      <xdr:col>2</xdr:col>
      <xdr:colOff>1064813</xdr:colOff>
      <xdr:row>94</xdr:row>
      <xdr:rowOff>693685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/>
        <a:stretch>
          <a:fillRect/>
        </a:stretch>
      </xdr:blipFill>
      <xdr:spPr>
        <a:xfrm>
          <a:off x="610870" y="48569880"/>
          <a:ext cx="1012190" cy="681990"/>
        </a:xfrm>
        <a:prstGeom prst="rect">
          <a:avLst/>
        </a:prstGeom>
      </xdr:spPr>
    </xdr:pic>
    <xdr:clientData/>
  </xdr:twoCellAnchor>
  <xdr:twoCellAnchor>
    <xdr:from>
      <xdr:col>2</xdr:col>
      <xdr:colOff>57080</xdr:colOff>
      <xdr:row>95</xdr:row>
      <xdr:rowOff>14270</xdr:rowOff>
    </xdr:from>
    <xdr:to>
      <xdr:col>2</xdr:col>
      <xdr:colOff>1022002</xdr:colOff>
      <xdr:row>95</xdr:row>
      <xdr:rowOff>661970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/>
        <a:stretch>
          <a:fillRect/>
        </a:stretch>
      </xdr:blipFill>
      <xdr:spPr>
        <a:xfrm>
          <a:off x="615315" y="49296320"/>
          <a:ext cx="965200" cy="647700"/>
        </a:xfrm>
        <a:prstGeom prst="rect">
          <a:avLst/>
        </a:prstGeom>
      </xdr:spPr>
    </xdr:pic>
    <xdr:clientData/>
  </xdr:twoCellAnchor>
  <xdr:twoCellAnchor>
    <xdr:from>
      <xdr:col>2</xdr:col>
      <xdr:colOff>85620</xdr:colOff>
      <xdr:row>97</xdr:row>
      <xdr:rowOff>71350</xdr:rowOff>
    </xdr:from>
    <xdr:to>
      <xdr:col>2</xdr:col>
      <xdr:colOff>1050820</xdr:colOff>
      <xdr:row>97</xdr:row>
      <xdr:rowOff>719050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/>
        <a:stretch>
          <a:fillRect/>
        </a:stretch>
      </xdr:blipFill>
      <xdr:spPr>
        <a:xfrm>
          <a:off x="643890" y="50801270"/>
          <a:ext cx="965200" cy="647700"/>
        </a:xfrm>
        <a:prstGeom prst="rect">
          <a:avLst/>
        </a:prstGeom>
      </xdr:spPr>
    </xdr:pic>
    <xdr:clientData/>
  </xdr:twoCellAnchor>
  <xdr:twoCellAnchor>
    <xdr:from>
      <xdr:col>2</xdr:col>
      <xdr:colOff>85620</xdr:colOff>
      <xdr:row>98</xdr:row>
      <xdr:rowOff>57080</xdr:rowOff>
    </xdr:from>
    <xdr:to>
      <xdr:col>2</xdr:col>
      <xdr:colOff>1050820</xdr:colOff>
      <xdr:row>98</xdr:row>
      <xdr:rowOff>704780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/>
        <a:stretch>
          <a:fillRect/>
        </a:stretch>
      </xdr:blipFill>
      <xdr:spPr>
        <a:xfrm>
          <a:off x="643890" y="51510565"/>
          <a:ext cx="965200" cy="647700"/>
        </a:xfrm>
        <a:prstGeom prst="rect">
          <a:avLst/>
        </a:prstGeom>
      </xdr:spPr>
    </xdr:pic>
    <xdr:clientData/>
  </xdr:twoCellAnchor>
  <xdr:twoCellAnchor>
    <xdr:from>
      <xdr:col>2</xdr:col>
      <xdr:colOff>94072</xdr:colOff>
      <xdr:row>96</xdr:row>
      <xdr:rowOff>23518</xdr:rowOff>
    </xdr:from>
    <xdr:to>
      <xdr:col>2</xdr:col>
      <xdr:colOff>1088905</xdr:colOff>
      <xdr:row>96</xdr:row>
      <xdr:rowOff>697269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/>
        <a:stretch>
          <a:fillRect/>
        </a:stretch>
      </xdr:blipFill>
      <xdr:spPr>
        <a:xfrm>
          <a:off x="652780" y="50029745"/>
          <a:ext cx="994410" cy="673735"/>
        </a:xfrm>
        <a:prstGeom prst="rect">
          <a:avLst/>
        </a:prstGeom>
      </xdr:spPr>
    </xdr:pic>
    <xdr:clientData/>
  </xdr:twoCellAnchor>
  <xdr:twoCellAnchor>
    <xdr:from>
      <xdr:col>2</xdr:col>
      <xdr:colOff>69728</xdr:colOff>
      <xdr:row>108</xdr:row>
      <xdr:rowOff>47003</xdr:rowOff>
    </xdr:from>
    <xdr:to>
      <xdr:col>2</xdr:col>
      <xdr:colOff>1071561</xdr:colOff>
      <xdr:row>108</xdr:row>
      <xdr:rowOff>705693</xdr:rowOff>
    </xdr:to>
    <xdr:pic>
      <xdr:nvPicPr>
        <xdr:cNvPr id="80" name="Slika 148">
          <a:extLst>
            <a:ext uri="{FF2B5EF4-FFF2-40B4-BE49-F238E27FC236}">
              <a16:creationId xmlns:a16="http://schemas.microsoft.com/office/drawing/2014/main" id="{00000000-0008-0000-03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/>
        <a:stretch>
          <a:fillRect/>
        </a:stretch>
      </xdr:blipFill>
      <xdr:spPr>
        <a:xfrm>
          <a:off x="628015" y="58409840"/>
          <a:ext cx="1002030" cy="658495"/>
        </a:xfrm>
        <a:prstGeom prst="rect">
          <a:avLst/>
        </a:prstGeom>
      </xdr:spPr>
    </xdr:pic>
    <xdr:clientData/>
  </xdr:twoCellAnchor>
  <xdr:twoCellAnchor>
    <xdr:from>
      <xdr:col>2</xdr:col>
      <xdr:colOff>38294</xdr:colOff>
      <xdr:row>65</xdr:row>
      <xdr:rowOff>9691</xdr:rowOff>
    </xdr:from>
    <xdr:to>
      <xdr:col>2</xdr:col>
      <xdr:colOff>1083468</xdr:colOff>
      <xdr:row>65</xdr:row>
      <xdr:rowOff>706625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/>
        <a:stretch>
          <a:fillRect/>
        </a:stretch>
      </xdr:blipFill>
      <xdr:spPr>
        <a:xfrm>
          <a:off x="596900" y="28895675"/>
          <a:ext cx="1045210" cy="696595"/>
        </a:xfrm>
        <a:prstGeom prst="rect">
          <a:avLst/>
        </a:prstGeom>
      </xdr:spPr>
    </xdr:pic>
    <xdr:clientData/>
  </xdr:twoCellAnchor>
  <xdr:twoCellAnchor>
    <xdr:from>
      <xdr:col>2</xdr:col>
      <xdr:colOff>52556</xdr:colOff>
      <xdr:row>66</xdr:row>
      <xdr:rowOff>40183</xdr:rowOff>
    </xdr:from>
    <xdr:to>
      <xdr:col>2</xdr:col>
      <xdr:colOff>1068246</xdr:colOff>
      <xdr:row>67</xdr:row>
      <xdr:rowOff>174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00000000-0008-0000-03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/>
        <a:stretch>
          <a:fillRect/>
        </a:stretch>
      </xdr:blipFill>
      <xdr:spPr>
        <a:xfrm>
          <a:off x="610870" y="29650055"/>
          <a:ext cx="1016000" cy="683895"/>
        </a:xfrm>
        <a:prstGeom prst="rect">
          <a:avLst/>
        </a:prstGeom>
      </xdr:spPr>
    </xdr:pic>
    <xdr:clientData/>
  </xdr:twoCellAnchor>
  <xdr:twoCellAnchor>
    <xdr:from>
      <xdr:col>2</xdr:col>
      <xdr:colOff>37043</xdr:colOff>
      <xdr:row>67</xdr:row>
      <xdr:rowOff>1473</xdr:rowOff>
    </xdr:from>
    <xdr:to>
      <xdr:col>2</xdr:col>
      <xdr:colOff>1095375</xdr:colOff>
      <xdr:row>68</xdr:row>
      <xdr:rowOff>1706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00000000-0008-0000-03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/>
        <a:stretch>
          <a:fillRect/>
        </a:stretch>
      </xdr:blipFill>
      <xdr:spPr>
        <a:xfrm>
          <a:off x="595630" y="30335220"/>
          <a:ext cx="1058545" cy="723900"/>
        </a:xfrm>
        <a:prstGeom prst="rect">
          <a:avLst/>
        </a:prstGeom>
      </xdr:spPr>
    </xdr:pic>
    <xdr:clientData/>
  </xdr:twoCellAnchor>
  <xdr:twoCellAnchor>
    <xdr:from>
      <xdr:col>2</xdr:col>
      <xdr:colOff>35026</xdr:colOff>
      <xdr:row>68</xdr:row>
      <xdr:rowOff>9427</xdr:rowOff>
    </xdr:from>
    <xdr:to>
      <xdr:col>3</xdr:col>
      <xdr:colOff>0</xdr:colOff>
      <xdr:row>69</xdr:row>
      <xdr:rowOff>14189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00000000-0008-0000-03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/>
        <a:stretch>
          <a:fillRect/>
        </a:stretch>
      </xdr:blipFill>
      <xdr:spPr>
        <a:xfrm>
          <a:off x="593725" y="31066740"/>
          <a:ext cx="1069975" cy="728980"/>
        </a:xfrm>
        <a:prstGeom prst="rect">
          <a:avLst/>
        </a:prstGeom>
      </xdr:spPr>
    </xdr:pic>
    <xdr:clientData/>
  </xdr:twoCellAnchor>
  <xdr:twoCellAnchor>
    <xdr:from>
      <xdr:col>2</xdr:col>
      <xdr:colOff>38547</xdr:colOff>
      <xdr:row>70</xdr:row>
      <xdr:rowOff>21031</xdr:rowOff>
    </xdr:from>
    <xdr:to>
      <xdr:col>2</xdr:col>
      <xdr:colOff>1082518</xdr:colOff>
      <xdr:row>71</xdr:row>
      <xdr:rowOff>0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00000000-0008-0000-03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/>
        <a:stretch>
          <a:fillRect/>
        </a:stretch>
      </xdr:blipFill>
      <xdr:spPr>
        <a:xfrm>
          <a:off x="596900" y="32526605"/>
          <a:ext cx="1043940" cy="702945"/>
        </a:xfrm>
        <a:prstGeom prst="rect">
          <a:avLst/>
        </a:prstGeom>
      </xdr:spPr>
    </xdr:pic>
    <xdr:clientData/>
  </xdr:twoCellAnchor>
  <xdr:twoCellAnchor>
    <xdr:from>
      <xdr:col>1</xdr:col>
      <xdr:colOff>178704</xdr:colOff>
      <xdr:row>45</xdr:row>
      <xdr:rowOff>47623</xdr:rowOff>
    </xdr:from>
    <xdr:to>
      <xdr:col>3</xdr:col>
      <xdr:colOff>9097</xdr:colOff>
      <xdr:row>45</xdr:row>
      <xdr:rowOff>677924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00000000-0008-0000-03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/>
        <a:stretch>
          <a:fillRect/>
        </a:stretch>
      </xdr:blipFill>
      <xdr:spPr>
        <a:xfrm>
          <a:off x="546735" y="14785340"/>
          <a:ext cx="1125855" cy="630555"/>
        </a:xfrm>
        <a:prstGeom prst="rect">
          <a:avLst/>
        </a:prstGeom>
      </xdr:spPr>
    </xdr:pic>
    <xdr:clientData/>
  </xdr:twoCellAnchor>
  <xdr:twoCellAnchor>
    <xdr:from>
      <xdr:col>2</xdr:col>
      <xdr:colOff>30767</xdr:colOff>
      <xdr:row>44</xdr:row>
      <xdr:rowOff>28510</xdr:rowOff>
    </xdr:from>
    <xdr:to>
      <xdr:col>2</xdr:col>
      <xdr:colOff>1049054</xdr:colOff>
      <xdr:row>44</xdr:row>
      <xdr:rowOff>711834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00000000-0008-0000-03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/>
        <a:stretch>
          <a:fillRect/>
        </a:stretch>
      </xdr:blipFill>
      <xdr:spPr>
        <a:xfrm>
          <a:off x="589280" y="14042390"/>
          <a:ext cx="1018540" cy="683260"/>
        </a:xfrm>
        <a:prstGeom prst="rect">
          <a:avLst/>
        </a:prstGeom>
      </xdr:spPr>
    </xdr:pic>
    <xdr:clientData/>
  </xdr:twoCellAnchor>
  <xdr:twoCellAnchor>
    <xdr:from>
      <xdr:col>2</xdr:col>
      <xdr:colOff>73956</xdr:colOff>
      <xdr:row>51</xdr:row>
      <xdr:rowOff>31749</xdr:rowOff>
    </xdr:from>
    <xdr:to>
      <xdr:col>2</xdr:col>
      <xdr:colOff>1038650</xdr:colOff>
      <xdr:row>51</xdr:row>
      <xdr:rowOff>674982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00000000-0008-0000-03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/>
        <a:stretch>
          <a:fillRect/>
        </a:stretch>
      </xdr:blipFill>
      <xdr:spPr>
        <a:xfrm>
          <a:off x="632460" y="19112865"/>
          <a:ext cx="964565" cy="643255"/>
        </a:xfrm>
        <a:prstGeom prst="rect">
          <a:avLst/>
        </a:prstGeom>
      </xdr:spPr>
    </xdr:pic>
    <xdr:clientData/>
  </xdr:twoCellAnchor>
  <xdr:twoCellAnchor>
    <xdr:from>
      <xdr:col>2</xdr:col>
      <xdr:colOff>43672</xdr:colOff>
      <xdr:row>52</xdr:row>
      <xdr:rowOff>11907</xdr:rowOff>
    </xdr:from>
    <xdr:to>
      <xdr:col>2</xdr:col>
      <xdr:colOff>1064324</xdr:colOff>
      <xdr:row>52</xdr:row>
      <xdr:rowOff>697511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00000000-0008-0000-03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/>
        <a:stretch>
          <a:fillRect/>
        </a:stretch>
      </xdr:blipFill>
      <xdr:spPr>
        <a:xfrm>
          <a:off x="601980" y="19817080"/>
          <a:ext cx="1021080" cy="685800"/>
        </a:xfrm>
        <a:prstGeom prst="rect">
          <a:avLst/>
        </a:prstGeom>
      </xdr:spPr>
    </xdr:pic>
    <xdr:clientData/>
  </xdr:twoCellAnchor>
  <xdr:twoCellAnchor>
    <xdr:from>
      <xdr:col>2</xdr:col>
      <xdr:colOff>44964</xdr:colOff>
      <xdr:row>48</xdr:row>
      <xdr:rowOff>48350</xdr:rowOff>
    </xdr:from>
    <xdr:to>
      <xdr:col>2</xdr:col>
      <xdr:colOff>1094051</xdr:colOff>
      <xdr:row>49</xdr:row>
      <xdr:rowOff>23812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00000000-0008-0000-03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/>
        <a:stretch>
          <a:fillRect/>
        </a:stretch>
      </xdr:blipFill>
      <xdr:spPr>
        <a:xfrm>
          <a:off x="603250" y="16958310"/>
          <a:ext cx="1049020" cy="699135"/>
        </a:xfrm>
        <a:prstGeom prst="rect">
          <a:avLst/>
        </a:prstGeom>
      </xdr:spPr>
    </xdr:pic>
    <xdr:clientData/>
  </xdr:twoCellAnchor>
  <xdr:twoCellAnchor>
    <xdr:from>
      <xdr:col>2</xdr:col>
      <xdr:colOff>64943</xdr:colOff>
      <xdr:row>49</xdr:row>
      <xdr:rowOff>25400</xdr:rowOff>
    </xdr:from>
    <xdr:to>
      <xdr:col>2</xdr:col>
      <xdr:colOff>1035409</xdr:colOff>
      <xdr:row>49</xdr:row>
      <xdr:rowOff>672353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00000000-0008-0000-03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/>
        <a:stretch>
          <a:fillRect/>
        </a:stretch>
      </xdr:blipFill>
      <xdr:spPr>
        <a:xfrm>
          <a:off x="623570" y="17659350"/>
          <a:ext cx="970280" cy="646430"/>
        </a:xfrm>
        <a:prstGeom prst="rect">
          <a:avLst/>
        </a:prstGeom>
      </xdr:spPr>
    </xdr:pic>
    <xdr:clientData/>
  </xdr:twoCellAnchor>
  <xdr:twoCellAnchor>
    <xdr:from>
      <xdr:col>2</xdr:col>
      <xdr:colOff>47188</xdr:colOff>
      <xdr:row>69</xdr:row>
      <xdr:rowOff>22610</xdr:rowOff>
    </xdr:from>
    <xdr:to>
      <xdr:col>2</xdr:col>
      <xdr:colOff>1078057</xdr:colOff>
      <xdr:row>69</xdr:row>
      <xdr:rowOff>714378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00000000-0008-0000-03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/>
        <a:stretch>
          <a:fillRect/>
        </a:stretch>
      </xdr:blipFill>
      <xdr:spPr>
        <a:xfrm>
          <a:off x="605790" y="31803975"/>
          <a:ext cx="1030605" cy="692150"/>
        </a:xfrm>
        <a:prstGeom prst="rect">
          <a:avLst/>
        </a:prstGeom>
      </xdr:spPr>
    </xdr:pic>
    <xdr:clientData/>
  </xdr:twoCellAnchor>
  <xdr:twoCellAnchor>
    <xdr:from>
      <xdr:col>2</xdr:col>
      <xdr:colOff>32192</xdr:colOff>
      <xdr:row>71</xdr:row>
      <xdr:rowOff>672044</xdr:rowOff>
    </xdr:from>
    <xdr:to>
      <xdr:col>2</xdr:col>
      <xdr:colOff>1083945</xdr:colOff>
      <xdr:row>72</xdr:row>
      <xdr:rowOff>656235</xdr:rowOff>
    </xdr:to>
    <xdr:pic>
      <xdr:nvPicPr>
        <xdr:cNvPr id="128" name="Picture 85">
          <a:extLst>
            <a:ext uri="{FF2B5EF4-FFF2-40B4-BE49-F238E27FC236}">
              <a16:creationId xmlns:a16="http://schemas.microsoft.com/office/drawing/2014/main" id="{00000000-0008-0000-03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/>
        <a:stretch>
          <a:fillRect/>
        </a:stretch>
      </xdr:blipFill>
      <xdr:spPr>
        <a:xfrm>
          <a:off x="590550" y="33901380"/>
          <a:ext cx="1052195" cy="708025"/>
        </a:xfrm>
        <a:prstGeom prst="rect">
          <a:avLst/>
        </a:prstGeom>
      </xdr:spPr>
    </xdr:pic>
    <xdr:clientData/>
  </xdr:twoCellAnchor>
  <xdr:twoCellAnchor>
    <xdr:from>
      <xdr:col>2</xdr:col>
      <xdr:colOff>58807</xdr:colOff>
      <xdr:row>71</xdr:row>
      <xdr:rowOff>55132</xdr:rowOff>
    </xdr:from>
    <xdr:to>
      <xdr:col>2</xdr:col>
      <xdr:colOff>1082387</xdr:colOff>
      <xdr:row>72</xdr:row>
      <xdr:rowOff>8443</xdr:rowOff>
    </xdr:to>
    <xdr:pic>
      <xdr:nvPicPr>
        <xdr:cNvPr id="129" name="Slika 21">
          <a:extLst>
            <a:ext uri="{FF2B5EF4-FFF2-40B4-BE49-F238E27FC236}">
              <a16:creationId xmlns:a16="http://schemas.microsoft.com/office/drawing/2014/main" id="{00000000-0008-0000-03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/>
        <a:stretch>
          <a:fillRect/>
        </a:stretch>
      </xdr:blipFill>
      <xdr:spPr>
        <a:xfrm>
          <a:off x="617220" y="33284160"/>
          <a:ext cx="1023620" cy="677545"/>
        </a:xfrm>
        <a:prstGeom prst="rect">
          <a:avLst/>
        </a:prstGeom>
      </xdr:spPr>
    </xdr:pic>
    <xdr:clientData/>
  </xdr:twoCellAnchor>
  <xdr:twoCellAnchor>
    <xdr:from>
      <xdr:col>2</xdr:col>
      <xdr:colOff>65628</xdr:colOff>
      <xdr:row>64</xdr:row>
      <xdr:rowOff>28864</xdr:rowOff>
    </xdr:from>
    <xdr:to>
      <xdr:col>2</xdr:col>
      <xdr:colOff>1055173</xdr:colOff>
      <xdr:row>64</xdr:row>
      <xdr:rowOff>692901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00000000-0008-0000-03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/>
        <a:stretch>
          <a:fillRect/>
        </a:stretch>
      </xdr:blipFill>
      <xdr:spPr>
        <a:xfrm>
          <a:off x="624205" y="28190825"/>
          <a:ext cx="989330" cy="664210"/>
        </a:xfrm>
        <a:prstGeom prst="rect">
          <a:avLst/>
        </a:prstGeom>
      </xdr:spPr>
    </xdr:pic>
    <xdr:clientData/>
  </xdr:twoCellAnchor>
  <xdr:twoCellAnchor>
    <xdr:from>
      <xdr:col>2</xdr:col>
      <xdr:colOff>58932</xdr:colOff>
      <xdr:row>56</xdr:row>
      <xdr:rowOff>48990</xdr:rowOff>
    </xdr:from>
    <xdr:to>
      <xdr:col>2</xdr:col>
      <xdr:colOff>1026160</xdr:colOff>
      <xdr:row>56</xdr:row>
      <xdr:rowOff>691543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00000000-0008-0000-03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/>
        <a:stretch>
          <a:fillRect/>
        </a:stretch>
      </xdr:blipFill>
      <xdr:spPr>
        <a:xfrm>
          <a:off x="617220" y="22419945"/>
          <a:ext cx="967740" cy="642620"/>
        </a:xfrm>
        <a:prstGeom prst="rect">
          <a:avLst/>
        </a:prstGeom>
      </xdr:spPr>
    </xdr:pic>
    <xdr:clientData/>
  </xdr:twoCellAnchor>
  <xdr:twoCellAnchor>
    <xdr:from>
      <xdr:col>2</xdr:col>
      <xdr:colOff>56366</xdr:colOff>
      <xdr:row>57</xdr:row>
      <xdr:rowOff>31204</xdr:rowOff>
    </xdr:from>
    <xdr:to>
      <xdr:col>2</xdr:col>
      <xdr:colOff>1058449</xdr:colOff>
      <xdr:row>57</xdr:row>
      <xdr:rowOff>699293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00000000-0008-0000-03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/>
        <a:stretch>
          <a:fillRect/>
        </a:stretch>
      </xdr:blipFill>
      <xdr:spPr>
        <a:xfrm>
          <a:off x="614680" y="23126065"/>
          <a:ext cx="1002030" cy="668020"/>
        </a:xfrm>
        <a:prstGeom prst="rect">
          <a:avLst/>
        </a:prstGeom>
      </xdr:spPr>
    </xdr:pic>
    <xdr:clientData/>
  </xdr:twoCellAnchor>
  <xdr:twoCellAnchor>
    <xdr:from>
      <xdr:col>2</xdr:col>
      <xdr:colOff>98518</xdr:colOff>
      <xdr:row>58</xdr:row>
      <xdr:rowOff>51827</xdr:rowOff>
    </xdr:from>
    <xdr:to>
      <xdr:col>2</xdr:col>
      <xdr:colOff>992417</xdr:colOff>
      <xdr:row>58</xdr:row>
      <xdr:rowOff>714375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00000000-0008-0000-03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/>
        <a:stretch>
          <a:fillRect/>
        </a:stretch>
      </xdr:blipFill>
      <xdr:spPr>
        <a:xfrm>
          <a:off x="657225" y="23870285"/>
          <a:ext cx="893445" cy="662940"/>
        </a:xfrm>
        <a:prstGeom prst="rect">
          <a:avLst/>
        </a:prstGeom>
      </xdr:spPr>
    </xdr:pic>
    <xdr:clientData/>
  </xdr:twoCellAnchor>
  <xdr:twoCellAnchor>
    <xdr:from>
      <xdr:col>2</xdr:col>
      <xdr:colOff>47188</xdr:colOff>
      <xdr:row>60</xdr:row>
      <xdr:rowOff>22610</xdr:rowOff>
    </xdr:from>
    <xdr:to>
      <xdr:col>2</xdr:col>
      <xdr:colOff>1078057</xdr:colOff>
      <xdr:row>60</xdr:row>
      <xdr:rowOff>714377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00000000-0008-0000-03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/>
        <a:stretch>
          <a:fillRect/>
        </a:stretch>
      </xdr:blipFill>
      <xdr:spPr>
        <a:xfrm>
          <a:off x="605790" y="25288875"/>
          <a:ext cx="1030605" cy="692150"/>
        </a:xfrm>
        <a:prstGeom prst="rect">
          <a:avLst/>
        </a:prstGeom>
      </xdr:spPr>
    </xdr:pic>
    <xdr:clientData/>
  </xdr:twoCellAnchor>
  <xdr:twoCellAnchor>
    <xdr:from>
      <xdr:col>2</xdr:col>
      <xdr:colOff>37748</xdr:colOff>
      <xdr:row>63</xdr:row>
      <xdr:rowOff>19290</xdr:rowOff>
    </xdr:from>
    <xdr:to>
      <xdr:col>2</xdr:col>
      <xdr:colOff>1068424</xdr:colOff>
      <xdr:row>63</xdr:row>
      <xdr:rowOff>711200</xdr:rowOff>
    </xdr:to>
    <xdr:pic>
      <xdr:nvPicPr>
        <xdr:cNvPr id="161" name="Picture 85">
          <a:extLst>
            <a:ext uri="{FF2B5EF4-FFF2-40B4-BE49-F238E27FC236}">
              <a16:creationId xmlns:a16="http://schemas.microsoft.com/office/drawing/2014/main" id="{00000000-0008-0000-03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/>
        <a:stretch>
          <a:fillRect/>
        </a:stretch>
      </xdr:blipFill>
      <xdr:spPr>
        <a:xfrm>
          <a:off x="596265" y="27457400"/>
          <a:ext cx="1030605" cy="692150"/>
        </a:xfrm>
        <a:prstGeom prst="rect">
          <a:avLst/>
        </a:prstGeom>
      </xdr:spPr>
    </xdr:pic>
    <xdr:clientData/>
  </xdr:twoCellAnchor>
  <xdr:twoCellAnchor>
    <xdr:from>
      <xdr:col>2</xdr:col>
      <xdr:colOff>55730</xdr:colOff>
      <xdr:row>62</xdr:row>
      <xdr:rowOff>20320</xdr:rowOff>
    </xdr:from>
    <xdr:to>
      <xdr:col>2</xdr:col>
      <xdr:colOff>1080946</xdr:colOff>
      <xdr:row>62</xdr:row>
      <xdr:rowOff>670078</xdr:rowOff>
    </xdr:to>
    <xdr:pic>
      <xdr:nvPicPr>
        <xdr:cNvPr id="163" name="Slika 21">
          <a:extLst>
            <a:ext uri="{FF2B5EF4-FFF2-40B4-BE49-F238E27FC236}">
              <a16:creationId xmlns:a16="http://schemas.microsoft.com/office/drawing/2014/main" id="{00000000-0008-0000-03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/>
        <a:stretch>
          <a:fillRect/>
        </a:stretch>
      </xdr:blipFill>
      <xdr:spPr>
        <a:xfrm>
          <a:off x="614045" y="26734770"/>
          <a:ext cx="1025525" cy="649605"/>
        </a:xfrm>
        <a:prstGeom prst="rect">
          <a:avLst/>
        </a:prstGeom>
      </xdr:spPr>
    </xdr:pic>
    <xdr:clientData/>
  </xdr:twoCellAnchor>
  <xdr:twoCellAnchor>
    <xdr:from>
      <xdr:col>2</xdr:col>
      <xdr:colOff>65628</xdr:colOff>
      <xdr:row>55</xdr:row>
      <xdr:rowOff>28864</xdr:rowOff>
    </xdr:from>
    <xdr:to>
      <xdr:col>2</xdr:col>
      <xdr:colOff>1055173</xdr:colOff>
      <xdr:row>55</xdr:row>
      <xdr:rowOff>692900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00000000-0008-0000-03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/>
        <a:stretch>
          <a:fillRect/>
        </a:stretch>
      </xdr:blipFill>
      <xdr:spPr>
        <a:xfrm>
          <a:off x="624205" y="21675725"/>
          <a:ext cx="989330" cy="664210"/>
        </a:xfrm>
        <a:prstGeom prst="rect">
          <a:avLst/>
        </a:prstGeom>
      </xdr:spPr>
    </xdr:pic>
    <xdr:clientData/>
  </xdr:twoCellAnchor>
  <xdr:twoCellAnchor>
    <xdr:from>
      <xdr:col>2</xdr:col>
      <xdr:colOff>89647</xdr:colOff>
      <xdr:row>59</xdr:row>
      <xdr:rowOff>89647</xdr:rowOff>
    </xdr:from>
    <xdr:to>
      <xdr:col>2</xdr:col>
      <xdr:colOff>1054847</xdr:colOff>
      <xdr:row>60</xdr:row>
      <xdr:rowOff>0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00000000-0008-0000-03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/>
        <a:stretch>
          <a:fillRect/>
        </a:stretch>
      </xdr:blipFill>
      <xdr:spPr>
        <a:xfrm>
          <a:off x="648335" y="24632285"/>
          <a:ext cx="965200" cy="634365"/>
        </a:xfrm>
        <a:prstGeom prst="rect">
          <a:avLst/>
        </a:prstGeom>
      </xdr:spPr>
    </xdr:pic>
    <xdr:clientData/>
  </xdr:twoCellAnchor>
  <xdr:twoCellAnchor>
    <xdr:from>
      <xdr:col>2</xdr:col>
      <xdr:colOff>36830</xdr:colOff>
      <xdr:row>61</xdr:row>
      <xdr:rowOff>6667</xdr:rowOff>
    </xdr:from>
    <xdr:to>
      <xdr:col>2</xdr:col>
      <xdr:colOff>1094937</xdr:colOff>
      <xdr:row>61</xdr:row>
      <xdr:rowOff>702468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00000000-0008-0000-03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/>
        <a:stretch>
          <a:fillRect/>
        </a:stretch>
      </xdr:blipFill>
      <xdr:spPr>
        <a:xfrm>
          <a:off x="595630" y="25996900"/>
          <a:ext cx="1057910" cy="69596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73</xdr:row>
      <xdr:rowOff>25400</xdr:rowOff>
    </xdr:from>
    <xdr:to>
      <xdr:col>2</xdr:col>
      <xdr:colOff>1016000</xdr:colOff>
      <xdr:row>73</xdr:row>
      <xdr:rowOff>673100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00000000-0008-0000-03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/>
        <a:stretch>
          <a:fillRect/>
        </a:stretch>
      </xdr:blipFill>
      <xdr:spPr>
        <a:xfrm>
          <a:off x="609600" y="34702750"/>
          <a:ext cx="965200" cy="647700"/>
        </a:xfrm>
        <a:prstGeom prst="rect">
          <a:avLst/>
        </a:prstGeom>
      </xdr:spPr>
    </xdr:pic>
    <xdr:clientData/>
  </xdr:twoCellAnchor>
  <xdr:twoCellAnchor>
    <xdr:from>
      <xdr:col>2</xdr:col>
      <xdr:colOff>85620</xdr:colOff>
      <xdr:row>39</xdr:row>
      <xdr:rowOff>57080</xdr:rowOff>
    </xdr:from>
    <xdr:to>
      <xdr:col>2</xdr:col>
      <xdr:colOff>1048587</xdr:colOff>
      <xdr:row>39</xdr:row>
      <xdr:rowOff>704780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00000000-0008-0000-03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/>
        <a:stretch>
          <a:fillRect/>
        </a:stretch>
      </xdr:blipFill>
      <xdr:spPr>
        <a:xfrm>
          <a:off x="643890" y="10451465"/>
          <a:ext cx="963295" cy="647700"/>
        </a:xfrm>
        <a:prstGeom prst="rect">
          <a:avLst/>
        </a:prstGeom>
      </xdr:spPr>
    </xdr:pic>
    <xdr:clientData/>
  </xdr:twoCellAnchor>
  <xdr:twoCellAnchor>
    <xdr:from>
      <xdr:col>2</xdr:col>
      <xdr:colOff>63501</xdr:colOff>
      <xdr:row>40</xdr:row>
      <xdr:rowOff>19756</xdr:rowOff>
    </xdr:from>
    <xdr:to>
      <xdr:col>2</xdr:col>
      <xdr:colOff>1023943</xdr:colOff>
      <xdr:row>40</xdr:row>
      <xdr:rowOff>687298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id="{00000000-0008-0000-03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screen"/>
        <a:srcRect/>
        <a:stretch>
          <a:fillRect/>
        </a:stretch>
      </xdr:blipFill>
      <xdr:spPr>
        <a:xfrm>
          <a:off x="622300" y="11138535"/>
          <a:ext cx="960120" cy="667385"/>
        </a:xfrm>
        <a:prstGeom prst="rect">
          <a:avLst/>
        </a:prstGeom>
      </xdr:spPr>
    </xdr:pic>
    <xdr:clientData/>
  </xdr:twoCellAnchor>
  <xdr:twoCellAnchor>
    <xdr:from>
      <xdr:col>2</xdr:col>
      <xdr:colOff>128429</xdr:colOff>
      <xdr:row>43</xdr:row>
      <xdr:rowOff>57080</xdr:rowOff>
    </xdr:from>
    <xdr:to>
      <xdr:col>2</xdr:col>
      <xdr:colOff>1070656</xdr:colOff>
      <xdr:row>43</xdr:row>
      <xdr:rowOff>692080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00000000-0008-0000-03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/>
        <a:stretch>
          <a:fillRect/>
        </a:stretch>
      </xdr:blipFill>
      <xdr:spPr>
        <a:xfrm>
          <a:off x="687070" y="13347065"/>
          <a:ext cx="942340" cy="635000"/>
        </a:xfrm>
        <a:prstGeom prst="rect">
          <a:avLst/>
        </a:prstGeom>
      </xdr:spPr>
    </xdr:pic>
    <xdr:clientData/>
  </xdr:twoCellAnchor>
  <xdr:twoCellAnchor>
    <xdr:from>
      <xdr:col>2</xdr:col>
      <xdr:colOff>18256</xdr:colOff>
      <xdr:row>45</xdr:row>
      <xdr:rowOff>724147</xdr:rowOff>
    </xdr:from>
    <xdr:to>
      <xdr:col>2</xdr:col>
      <xdr:colOff>1080870</xdr:colOff>
      <xdr:row>47</xdr:row>
      <xdr:rowOff>2313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00000000-0008-0000-03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/>
        <a:stretch>
          <a:fillRect/>
        </a:stretch>
      </xdr:blipFill>
      <xdr:spPr>
        <a:xfrm>
          <a:off x="576580" y="15462250"/>
          <a:ext cx="1062990" cy="725805"/>
        </a:xfrm>
        <a:prstGeom prst="rect">
          <a:avLst/>
        </a:prstGeom>
      </xdr:spPr>
    </xdr:pic>
    <xdr:clientData/>
  </xdr:twoCellAnchor>
  <xdr:twoCellAnchor>
    <xdr:from>
      <xdr:col>2</xdr:col>
      <xdr:colOff>45174</xdr:colOff>
      <xdr:row>50</xdr:row>
      <xdr:rowOff>14259</xdr:rowOff>
    </xdr:from>
    <xdr:to>
      <xdr:col>2</xdr:col>
      <xdr:colOff>1073944</xdr:colOff>
      <xdr:row>50</xdr:row>
      <xdr:rowOff>713511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00000000-0008-0000-03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/>
        <a:stretch>
          <a:fillRect/>
        </a:stretch>
      </xdr:blipFill>
      <xdr:spPr>
        <a:xfrm>
          <a:off x="603885" y="18371820"/>
          <a:ext cx="1028700" cy="699135"/>
        </a:xfrm>
        <a:prstGeom prst="rect">
          <a:avLst/>
        </a:prstGeom>
      </xdr:spPr>
    </xdr:pic>
    <xdr:clientData/>
  </xdr:twoCellAnchor>
  <xdr:twoCellAnchor>
    <xdr:from>
      <xdr:col>2</xdr:col>
      <xdr:colOff>61400</xdr:colOff>
      <xdr:row>53</xdr:row>
      <xdr:rowOff>23721</xdr:rowOff>
    </xdr:from>
    <xdr:to>
      <xdr:col>2</xdr:col>
      <xdr:colOff>1066650</xdr:colOff>
      <xdr:row>53</xdr:row>
      <xdr:rowOff>698499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00000000-0008-0000-03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/>
        <a:stretch>
          <a:fillRect/>
        </a:stretch>
      </xdr:blipFill>
      <xdr:spPr>
        <a:xfrm>
          <a:off x="619760" y="20553045"/>
          <a:ext cx="1005205" cy="674370"/>
        </a:xfrm>
        <a:prstGeom prst="rect">
          <a:avLst/>
        </a:prstGeom>
      </xdr:spPr>
    </xdr:pic>
    <xdr:clientData/>
  </xdr:twoCellAnchor>
  <xdr:twoCellAnchor>
    <xdr:from>
      <xdr:col>2</xdr:col>
      <xdr:colOff>128429</xdr:colOff>
      <xdr:row>42</xdr:row>
      <xdr:rowOff>58438</xdr:rowOff>
    </xdr:from>
    <xdr:to>
      <xdr:col>2</xdr:col>
      <xdr:colOff>1070656</xdr:colOff>
      <xdr:row>42</xdr:row>
      <xdr:rowOff>690721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00000000-0008-0000-03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/>
        <a:stretch>
          <a:fillRect/>
        </a:stretch>
      </xdr:blipFill>
      <xdr:spPr>
        <a:xfrm>
          <a:off x="687070" y="12625070"/>
          <a:ext cx="942340" cy="631825"/>
        </a:xfrm>
        <a:prstGeom prst="rect">
          <a:avLst/>
        </a:prstGeom>
      </xdr:spPr>
    </xdr:pic>
    <xdr:clientData/>
  </xdr:twoCellAnchor>
  <xdr:twoCellAnchor>
    <xdr:from>
      <xdr:col>2</xdr:col>
      <xdr:colOff>126998</xdr:colOff>
      <xdr:row>41</xdr:row>
      <xdr:rowOff>79377</xdr:rowOff>
    </xdr:from>
    <xdr:to>
      <xdr:col>2</xdr:col>
      <xdr:colOff>1007673</xdr:colOff>
      <xdr:row>41</xdr:row>
      <xdr:rowOff>658815</xdr:rowOff>
    </xdr:to>
    <xdr:pic>
      <xdr:nvPicPr>
        <xdr:cNvPr id="184" name="Slika 18">
          <a:extLst>
            <a:ext uri="{FF2B5EF4-FFF2-40B4-BE49-F238E27FC236}">
              <a16:creationId xmlns:a16="http://schemas.microsoft.com/office/drawing/2014/main" id="{00000000-0008-0000-03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/>
        <a:stretch>
          <a:fillRect/>
        </a:stretch>
      </xdr:blipFill>
      <xdr:spPr>
        <a:xfrm>
          <a:off x="685165" y="11922125"/>
          <a:ext cx="880745" cy="579120"/>
        </a:xfrm>
        <a:prstGeom prst="rect">
          <a:avLst/>
        </a:prstGeom>
      </xdr:spPr>
    </xdr:pic>
    <xdr:clientData/>
  </xdr:twoCellAnchor>
  <xdr:oneCellAnchor>
    <xdr:from>
      <xdr:col>2</xdr:col>
      <xdr:colOff>20637</xdr:colOff>
      <xdr:row>47</xdr:row>
      <xdr:rowOff>11907</xdr:rowOff>
    </xdr:from>
    <xdr:ext cx="1045818" cy="696912"/>
    <xdr:pic>
      <xdr:nvPicPr>
        <xdr:cNvPr id="185" name="Picture 184">
          <a:extLst>
            <a:ext uri="{FF2B5EF4-FFF2-40B4-BE49-F238E27FC236}">
              <a16:creationId xmlns:a16="http://schemas.microsoft.com/office/drawing/2014/main" id="{00000000-0008-0000-03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screen"/>
        <a:stretch>
          <a:fillRect/>
        </a:stretch>
      </xdr:blipFill>
      <xdr:spPr>
        <a:xfrm>
          <a:off x="579120" y="16197580"/>
          <a:ext cx="1045845" cy="697230"/>
        </a:xfrm>
        <a:prstGeom prst="rect">
          <a:avLst/>
        </a:prstGeom>
      </xdr:spPr>
    </xdr:pic>
    <xdr:clientData/>
  </xdr:oneCellAnchor>
  <xdr:twoCellAnchor>
    <xdr:from>
      <xdr:col>2</xdr:col>
      <xdr:colOff>94209</xdr:colOff>
      <xdr:row>37</xdr:row>
      <xdr:rowOff>39266</xdr:rowOff>
    </xdr:from>
    <xdr:to>
      <xdr:col>2</xdr:col>
      <xdr:colOff>1063624</xdr:colOff>
      <xdr:row>37</xdr:row>
      <xdr:rowOff>685344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00000000-0008-0000-03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/>
        <a:stretch>
          <a:fillRect/>
        </a:stretch>
      </xdr:blipFill>
      <xdr:spPr>
        <a:xfrm>
          <a:off x="652780" y="9316085"/>
          <a:ext cx="969010" cy="646430"/>
        </a:xfrm>
        <a:prstGeom prst="rect">
          <a:avLst/>
        </a:prstGeom>
      </xdr:spPr>
    </xdr:pic>
    <xdr:clientData/>
  </xdr:twoCellAnchor>
  <xdr:twoCellAnchor>
    <xdr:from>
      <xdr:col>2</xdr:col>
      <xdr:colOff>64555</xdr:colOff>
      <xdr:row>35</xdr:row>
      <xdr:rowOff>40441</xdr:rowOff>
    </xdr:from>
    <xdr:to>
      <xdr:col>2</xdr:col>
      <xdr:colOff>1059534</xdr:colOff>
      <xdr:row>35</xdr:row>
      <xdr:rowOff>714373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00000000-0008-0000-03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/>
        <a:stretch>
          <a:fillRect/>
        </a:stretch>
      </xdr:blipFill>
      <xdr:spPr>
        <a:xfrm>
          <a:off x="622935" y="7869555"/>
          <a:ext cx="995045" cy="673735"/>
        </a:xfrm>
        <a:prstGeom prst="rect">
          <a:avLst/>
        </a:prstGeom>
      </xdr:spPr>
    </xdr:pic>
    <xdr:clientData/>
  </xdr:twoCellAnchor>
  <xdr:twoCellAnchor>
    <xdr:from>
      <xdr:col>2</xdr:col>
      <xdr:colOff>88468</xdr:colOff>
      <xdr:row>36</xdr:row>
      <xdr:rowOff>33254</xdr:rowOff>
    </xdr:from>
    <xdr:to>
      <xdr:col>2</xdr:col>
      <xdr:colOff>1055687</xdr:colOff>
      <xdr:row>36</xdr:row>
      <xdr:rowOff>682308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00000000-0008-0000-03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/>
        <a:stretch>
          <a:fillRect/>
        </a:stretch>
      </xdr:blipFill>
      <xdr:spPr>
        <a:xfrm>
          <a:off x="647065" y="8586470"/>
          <a:ext cx="967105" cy="648970"/>
        </a:xfrm>
        <a:prstGeom prst="rect">
          <a:avLst/>
        </a:prstGeom>
      </xdr:spPr>
    </xdr:pic>
    <xdr:clientData/>
  </xdr:twoCellAnchor>
  <xdr:twoCellAnchor>
    <xdr:from>
      <xdr:col>2</xdr:col>
      <xdr:colOff>83319</xdr:colOff>
      <xdr:row>33</xdr:row>
      <xdr:rowOff>14422</xdr:rowOff>
    </xdr:from>
    <xdr:to>
      <xdr:col>3</xdr:col>
      <xdr:colOff>277</xdr:colOff>
      <xdr:row>33</xdr:row>
      <xdr:rowOff>699078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00000000-0008-0000-03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/>
        <a:stretch>
          <a:fillRect/>
        </a:stretch>
      </xdr:blipFill>
      <xdr:spPr>
        <a:xfrm>
          <a:off x="641985" y="6395720"/>
          <a:ext cx="1021715" cy="684530"/>
        </a:xfrm>
        <a:prstGeom prst="rect">
          <a:avLst/>
        </a:prstGeom>
      </xdr:spPr>
    </xdr:pic>
    <xdr:clientData/>
  </xdr:twoCellAnchor>
  <xdr:twoCellAnchor>
    <xdr:from>
      <xdr:col>2</xdr:col>
      <xdr:colOff>57374</xdr:colOff>
      <xdr:row>34</xdr:row>
      <xdr:rowOff>21896</xdr:rowOff>
    </xdr:from>
    <xdr:to>
      <xdr:col>2</xdr:col>
      <xdr:colOff>1032812</xdr:colOff>
      <xdr:row>34</xdr:row>
      <xdr:rowOff>671482</xdr:rowOff>
    </xdr:to>
    <xdr:pic>
      <xdr:nvPicPr>
        <xdr:cNvPr id="192" name="Picture 94">
          <a:extLst>
            <a:ext uri="{FF2B5EF4-FFF2-40B4-BE49-F238E27FC236}">
              <a16:creationId xmlns:a16="http://schemas.microsoft.com/office/drawing/2014/main" id="{00000000-0008-0000-03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/>
        <a:stretch>
          <a:fillRect/>
        </a:stretch>
      </xdr:blipFill>
      <xdr:spPr>
        <a:xfrm>
          <a:off x="615950" y="7127240"/>
          <a:ext cx="975360" cy="649605"/>
        </a:xfrm>
        <a:prstGeom prst="rect">
          <a:avLst/>
        </a:prstGeom>
      </xdr:spPr>
    </xdr:pic>
    <xdr:clientData/>
  </xdr:twoCellAnchor>
  <xdr:twoCellAnchor>
    <xdr:from>
      <xdr:col>2</xdr:col>
      <xdr:colOff>122491</xdr:colOff>
      <xdr:row>32</xdr:row>
      <xdr:rowOff>37656</xdr:rowOff>
    </xdr:from>
    <xdr:to>
      <xdr:col>2</xdr:col>
      <xdr:colOff>1060823</xdr:colOff>
      <xdr:row>32</xdr:row>
      <xdr:rowOff>687294</xdr:rowOff>
    </xdr:to>
    <xdr:pic>
      <xdr:nvPicPr>
        <xdr:cNvPr id="198" name="Slika 48">
          <a:extLst>
            <a:ext uri="{FF2B5EF4-FFF2-40B4-BE49-F238E27FC236}">
              <a16:creationId xmlns:a16="http://schemas.microsoft.com/office/drawing/2014/main" id="{00000000-0008-0000-03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/>
        <a:stretch>
          <a:fillRect/>
        </a:stretch>
      </xdr:blipFill>
      <xdr:spPr>
        <a:xfrm>
          <a:off x="680720" y="5695315"/>
          <a:ext cx="938530" cy="649605"/>
        </a:xfrm>
        <a:prstGeom prst="rect">
          <a:avLst/>
        </a:prstGeom>
      </xdr:spPr>
    </xdr:pic>
    <xdr:clientData/>
  </xdr:twoCellAnchor>
  <xdr:twoCellAnchor>
    <xdr:from>
      <xdr:col>2</xdr:col>
      <xdr:colOff>86687</xdr:colOff>
      <xdr:row>30</xdr:row>
      <xdr:rowOff>30591</xdr:rowOff>
    </xdr:from>
    <xdr:to>
      <xdr:col>2</xdr:col>
      <xdr:colOff>1072447</xdr:colOff>
      <xdr:row>30</xdr:row>
      <xdr:rowOff>687294</xdr:rowOff>
    </xdr:to>
    <xdr:pic>
      <xdr:nvPicPr>
        <xdr:cNvPr id="199" name="Slika 51">
          <a:extLst>
            <a:ext uri="{FF2B5EF4-FFF2-40B4-BE49-F238E27FC236}">
              <a16:creationId xmlns:a16="http://schemas.microsoft.com/office/drawing/2014/main" id="{00000000-0008-0000-03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/>
        <a:stretch>
          <a:fillRect/>
        </a:stretch>
      </xdr:blipFill>
      <xdr:spPr>
        <a:xfrm>
          <a:off x="645160" y="4240530"/>
          <a:ext cx="985520" cy="656590"/>
        </a:xfrm>
        <a:prstGeom prst="rect">
          <a:avLst/>
        </a:prstGeom>
      </xdr:spPr>
    </xdr:pic>
    <xdr:clientData/>
  </xdr:twoCellAnchor>
  <xdr:twoCellAnchor>
    <xdr:from>
      <xdr:col>2</xdr:col>
      <xdr:colOff>65773</xdr:colOff>
      <xdr:row>31</xdr:row>
      <xdr:rowOff>57383</xdr:rowOff>
    </xdr:from>
    <xdr:to>
      <xdr:col>2</xdr:col>
      <xdr:colOff>1048770</xdr:colOff>
      <xdr:row>31</xdr:row>
      <xdr:rowOff>679257</xdr:rowOff>
    </xdr:to>
    <xdr:pic>
      <xdr:nvPicPr>
        <xdr:cNvPr id="200" name="Slika 168">
          <a:extLst>
            <a:ext uri="{FF2B5EF4-FFF2-40B4-BE49-F238E27FC236}">
              <a16:creationId xmlns:a16="http://schemas.microsoft.com/office/drawing/2014/main" id="{00000000-0008-0000-03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/>
        <a:stretch>
          <a:fillRect/>
        </a:stretch>
      </xdr:blipFill>
      <xdr:spPr>
        <a:xfrm>
          <a:off x="624205" y="4991100"/>
          <a:ext cx="982980" cy="621665"/>
        </a:xfrm>
        <a:prstGeom prst="rect">
          <a:avLst/>
        </a:prstGeom>
      </xdr:spPr>
    </xdr:pic>
    <xdr:clientData/>
  </xdr:twoCellAnchor>
  <xdr:twoCellAnchor>
    <xdr:from>
      <xdr:col>2</xdr:col>
      <xdr:colOff>82925</xdr:colOff>
      <xdr:row>29</xdr:row>
      <xdr:rowOff>60653</xdr:rowOff>
    </xdr:from>
    <xdr:to>
      <xdr:col>2</xdr:col>
      <xdr:colOff>1030943</xdr:colOff>
      <xdr:row>29</xdr:row>
      <xdr:rowOff>692851</xdr:rowOff>
    </xdr:to>
    <xdr:pic>
      <xdr:nvPicPr>
        <xdr:cNvPr id="203" name="Slika 170">
          <a:extLst>
            <a:ext uri="{FF2B5EF4-FFF2-40B4-BE49-F238E27FC236}">
              <a16:creationId xmlns:a16="http://schemas.microsoft.com/office/drawing/2014/main" id="{00000000-0008-0000-03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/>
        <a:stretch>
          <a:fillRect/>
        </a:stretch>
      </xdr:blipFill>
      <xdr:spPr>
        <a:xfrm>
          <a:off x="641350" y="3546475"/>
          <a:ext cx="948055" cy="632460"/>
        </a:xfrm>
        <a:prstGeom prst="rect">
          <a:avLst/>
        </a:prstGeom>
      </xdr:spPr>
    </xdr:pic>
    <xdr:clientData/>
  </xdr:twoCellAnchor>
  <xdr:twoCellAnchor>
    <xdr:from>
      <xdr:col>2</xdr:col>
      <xdr:colOff>29668</xdr:colOff>
      <xdr:row>28</xdr:row>
      <xdr:rowOff>21896</xdr:rowOff>
    </xdr:from>
    <xdr:to>
      <xdr:col>2</xdr:col>
      <xdr:colOff>1032667</xdr:colOff>
      <xdr:row>28</xdr:row>
      <xdr:rowOff>690562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00000000-0008-0000-03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/>
        <a:stretch>
          <a:fillRect/>
        </a:stretch>
      </xdr:blipFill>
      <xdr:spPr>
        <a:xfrm>
          <a:off x="588010" y="2783840"/>
          <a:ext cx="1003300" cy="668655"/>
        </a:xfrm>
        <a:prstGeom prst="rect">
          <a:avLst/>
        </a:prstGeom>
      </xdr:spPr>
    </xdr:pic>
    <xdr:clientData/>
  </xdr:twoCellAnchor>
  <xdr:oneCellAnchor>
    <xdr:from>
      <xdr:col>2</xdr:col>
      <xdr:colOff>59531</xdr:colOff>
      <xdr:row>120</xdr:row>
      <xdr:rowOff>7937</xdr:rowOff>
    </xdr:from>
    <xdr:ext cx="1036442" cy="703262"/>
    <xdr:pic>
      <xdr:nvPicPr>
        <xdr:cNvPr id="205" name="Picture 204">
          <a:extLst>
            <a:ext uri="{FF2B5EF4-FFF2-40B4-BE49-F238E27FC236}">
              <a16:creationId xmlns:a16="http://schemas.microsoft.com/office/drawing/2014/main" id="{00000000-0008-0000-03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screen"/>
        <a:stretch>
          <a:fillRect/>
        </a:stretch>
      </xdr:blipFill>
      <xdr:spPr>
        <a:xfrm>
          <a:off x="617855" y="66396870"/>
          <a:ext cx="1036320" cy="702945"/>
        </a:xfrm>
        <a:prstGeom prst="rect">
          <a:avLst/>
        </a:prstGeom>
      </xdr:spPr>
    </xdr:pic>
    <xdr:clientData/>
  </xdr:oneCellAnchor>
  <xdr:twoCellAnchor>
    <xdr:from>
      <xdr:col>2</xdr:col>
      <xdr:colOff>37571</xdr:colOff>
      <xdr:row>90</xdr:row>
      <xdr:rowOff>11890</xdr:rowOff>
    </xdr:from>
    <xdr:to>
      <xdr:col>2</xdr:col>
      <xdr:colOff>1053523</xdr:colOff>
      <xdr:row>90</xdr:row>
      <xdr:rowOff>693648</xdr:rowOff>
    </xdr:to>
    <xdr:pic>
      <xdr:nvPicPr>
        <xdr:cNvPr id="6" name="Slika 48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/>
        <a:stretch>
          <a:fillRect/>
        </a:stretch>
      </xdr:blipFill>
      <xdr:spPr>
        <a:xfrm>
          <a:off x="596265" y="46004480"/>
          <a:ext cx="1016000" cy="681990"/>
        </a:xfrm>
        <a:prstGeom prst="rect">
          <a:avLst/>
        </a:prstGeom>
      </xdr:spPr>
    </xdr:pic>
    <xdr:clientData/>
  </xdr:twoCellAnchor>
  <xdr:twoCellAnchor>
    <xdr:from>
      <xdr:col>2</xdr:col>
      <xdr:colOff>71437</xdr:colOff>
      <xdr:row>89</xdr:row>
      <xdr:rowOff>34376</xdr:rowOff>
    </xdr:from>
    <xdr:to>
      <xdr:col>2</xdr:col>
      <xdr:colOff>1078004</xdr:colOff>
      <xdr:row>89</xdr:row>
      <xdr:rowOff>707555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/>
        <a:stretch>
          <a:fillRect/>
        </a:stretch>
      </xdr:blipFill>
      <xdr:spPr>
        <a:xfrm>
          <a:off x="629920" y="45303440"/>
          <a:ext cx="1006475" cy="673100"/>
        </a:xfrm>
        <a:prstGeom prst="rect">
          <a:avLst/>
        </a:prstGeom>
      </xdr:spPr>
    </xdr:pic>
    <xdr:clientData/>
  </xdr:twoCellAnchor>
  <xdr:twoCellAnchor>
    <xdr:from>
      <xdr:col>2</xdr:col>
      <xdr:colOff>85620</xdr:colOff>
      <xdr:row>88</xdr:row>
      <xdr:rowOff>43277</xdr:rowOff>
    </xdr:from>
    <xdr:to>
      <xdr:col>2</xdr:col>
      <xdr:colOff>1074829</xdr:colOff>
      <xdr:row>88</xdr:row>
      <xdr:rowOff>707088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/>
        <a:stretch>
          <a:fillRect/>
        </a:stretch>
      </xdr:blipFill>
      <xdr:spPr>
        <a:xfrm>
          <a:off x="643890" y="44588430"/>
          <a:ext cx="989330" cy="663575"/>
        </a:xfrm>
        <a:prstGeom prst="rect">
          <a:avLst/>
        </a:prstGeom>
      </xdr:spPr>
    </xdr:pic>
    <xdr:clientData/>
  </xdr:twoCellAnchor>
  <xdr:twoCellAnchor>
    <xdr:from>
      <xdr:col>2</xdr:col>
      <xdr:colOff>7200</xdr:colOff>
      <xdr:row>84</xdr:row>
      <xdr:rowOff>0</xdr:rowOff>
    </xdr:from>
    <xdr:to>
      <xdr:col>2</xdr:col>
      <xdr:colOff>1002981</xdr:colOff>
      <xdr:row>84</xdr:row>
      <xdr:rowOff>5485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/>
        <a:stretch>
          <a:fillRect/>
        </a:stretch>
      </xdr:blipFill>
      <xdr:spPr>
        <a:xfrm>
          <a:off x="565785" y="42310050"/>
          <a:ext cx="995680" cy="5080"/>
        </a:xfrm>
        <a:prstGeom prst="rect">
          <a:avLst/>
        </a:prstGeom>
      </xdr:spPr>
    </xdr:pic>
    <xdr:clientData/>
  </xdr:twoCellAnchor>
  <xdr:twoCellAnchor>
    <xdr:from>
      <xdr:col>2</xdr:col>
      <xdr:colOff>48349</xdr:colOff>
      <xdr:row>85</xdr:row>
      <xdr:rowOff>36442</xdr:rowOff>
    </xdr:from>
    <xdr:to>
      <xdr:col>2</xdr:col>
      <xdr:colOff>1071562</xdr:colOff>
      <xdr:row>85</xdr:row>
      <xdr:rowOff>725537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/>
        <a:stretch>
          <a:fillRect/>
        </a:stretch>
      </xdr:blipFill>
      <xdr:spPr>
        <a:xfrm>
          <a:off x="607060" y="42739945"/>
          <a:ext cx="1022985" cy="687705"/>
        </a:xfrm>
        <a:prstGeom prst="rect">
          <a:avLst/>
        </a:prstGeom>
      </xdr:spPr>
    </xdr:pic>
    <xdr:clientData/>
  </xdr:twoCellAnchor>
  <xdr:twoCellAnchor>
    <xdr:from>
      <xdr:col>2</xdr:col>
      <xdr:colOff>30887</xdr:colOff>
      <xdr:row>85</xdr:row>
      <xdr:rowOff>714375</xdr:rowOff>
    </xdr:from>
    <xdr:to>
      <xdr:col>2</xdr:col>
      <xdr:colOff>1091510</xdr:colOff>
      <xdr:row>86</xdr:row>
      <xdr:rowOff>711941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/>
        <a:stretch>
          <a:fillRect/>
        </a:stretch>
      </xdr:blipFill>
      <xdr:spPr>
        <a:xfrm>
          <a:off x="589280" y="43418125"/>
          <a:ext cx="1060450" cy="721360"/>
        </a:xfrm>
        <a:prstGeom prst="rect">
          <a:avLst/>
        </a:prstGeom>
      </xdr:spPr>
    </xdr:pic>
    <xdr:clientData/>
  </xdr:twoCellAnchor>
  <xdr:twoCellAnchor>
    <xdr:from>
      <xdr:col>2</xdr:col>
      <xdr:colOff>7200</xdr:colOff>
      <xdr:row>74</xdr:row>
      <xdr:rowOff>0</xdr:rowOff>
    </xdr:from>
    <xdr:to>
      <xdr:col>2</xdr:col>
      <xdr:colOff>1002981</xdr:colOff>
      <xdr:row>74</xdr:row>
      <xdr:rowOff>5485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/>
        <a:stretch>
          <a:fillRect/>
        </a:stretch>
      </xdr:blipFill>
      <xdr:spPr>
        <a:xfrm>
          <a:off x="565785" y="35401250"/>
          <a:ext cx="995680" cy="5080"/>
        </a:xfrm>
        <a:prstGeom prst="rect">
          <a:avLst/>
        </a:prstGeom>
      </xdr:spPr>
    </xdr:pic>
    <xdr:clientData/>
  </xdr:twoCellAnchor>
  <xdr:twoCellAnchor>
    <xdr:from>
      <xdr:col>2</xdr:col>
      <xdr:colOff>8708</xdr:colOff>
      <xdr:row>83</xdr:row>
      <xdr:rowOff>29320</xdr:rowOff>
    </xdr:from>
    <xdr:to>
      <xdr:col>2</xdr:col>
      <xdr:colOff>981150</xdr:colOff>
      <xdr:row>83</xdr:row>
      <xdr:rowOff>681879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/>
        <a:stretch>
          <a:fillRect/>
        </a:stretch>
      </xdr:blipFill>
      <xdr:spPr>
        <a:xfrm>
          <a:off x="567055" y="41615360"/>
          <a:ext cx="972820" cy="652145"/>
        </a:xfrm>
        <a:prstGeom prst="rect">
          <a:avLst/>
        </a:prstGeom>
      </xdr:spPr>
    </xdr:pic>
    <xdr:clientData/>
  </xdr:twoCellAnchor>
  <xdr:twoCellAnchor>
    <xdr:from>
      <xdr:col>2</xdr:col>
      <xdr:colOff>28234</xdr:colOff>
      <xdr:row>81</xdr:row>
      <xdr:rowOff>6247</xdr:rowOff>
    </xdr:from>
    <xdr:to>
      <xdr:col>2</xdr:col>
      <xdr:colOff>1031593</xdr:colOff>
      <xdr:row>81</xdr:row>
      <xdr:rowOff>679553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/>
        <a:stretch>
          <a:fillRect/>
        </a:stretch>
      </xdr:blipFill>
      <xdr:spPr>
        <a:xfrm>
          <a:off x="586740" y="40144065"/>
          <a:ext cx="1003300" cy="673735"/>
        </a:xfrm>
        <a:prstGeom prst="rect">
          <a:avLst/>
        </a:prstGeom>
      </xdr:spPr>
    </xdr:pic>
    <xdr:clientData/>
  </xdr:twoCellAnchor>
  <xdr:twoCellAnchor>
    <xdr:from>
      <xdr:col>2</xdr:col>
      <xdr:colOff>44191</xdr:colOff>
      <xdr:row>79</xdr:row>
      <xdr:rowOff>7270</xdr:rowOff>
    </xdr:from>
    <xdr:to>
      <xdr:col>2</xdr:col>
      <xdr:colOff>1044499</xdr:colOff>
      <xdr:row>79</xdr:row>
      <xdr:rowOff>678529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/>
        <a:stretch>
          <a:fillRect/>
        </a:stretch>
      </xdr:blipFill>
      <xdr:spPr>
        <a:xfrm>
          <a:off x="602615" y="38697535"/>
          <a:ext cx="1000125" cy="671195"/>
        </a:xfrm>
        <a:prstGeom prst="rect">
          <a:avLst/>
        </a:prstGeom>
      </xdr:spPr>
    </xdr:pic>
    <xdr:clientData/>
  </xdr:twoCellAnchor>
  <xdr:twoCellAnchor>
    <xdr:from>
      <xdr:col>2</xdr:col>
      <xdr:colOff>86720</xdr:colOff>
      <xdr:row>82</xdr:row>
      <xdr:rowOff>21188</xdr:rowOff>
    </xdr:from>
    <xdr:to>
      <xdr:col>2</xdr:col>
      <xdr:colOff>1088560</xdr:colOff>
      <xdr:row>82</xdr:row>
      <xdr:rowOff>693475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email"/>
        <a:stretch>
          <a:fillRect/>
        </a:stretch>
      </xdr:blipFill>
      <xdr:spPr>
        <a:xfrm>
          <a:off x="645160" y="40883205"/>
          <a:ext cx="1002030" cy="672465"/>
        </a:xfrm>
        <a:prstGeom prst="rect">
          <a:avLst/>
        </a:prstGeom>
      </xdr:spPr>
    </xdr:pic>
    <xdr:clientData/>
  </xdr:twoCellAnchor>
  <xdr:twoCellAnchor>
    <xdr:from>
      <xdr:col>2</xdr:col>
      <xdr:colOff>8100</xdr:colOff>
      <xdr:row>79</xdr:row>
      <xdr:rowOff>707890</xdr:rowOff>
    </xdr:from>
    <xdr:to>
      <xdr:col>2</xdr:col>
      <xdr:colOff>1097303</xdr:colOff>
      <xdr:row>80</xdr:row>
      <xdr:rowOff>705645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/>
        <a:stretch>
          <a:fillRect/>
        </a:stretch>
      </xdr:blipFill>
      <xdr:spPr>
        <a:xfrm>
          <a:off x="566420" y="39397940"/>
          <a:ext cx="1089660" cy="721995"/>
        </a:xfrm>
        <a:prstGeom prst="rect">
          <a:avLst/>
        </a:prstGeom>
      </xdr:spPr>
    </xdr:pic>
    <xdr:clientData/>
  </xdr:twoCellAnchor>
  <xdr:twoCellAnchor>
    <xdr:from>
      <xdr:col>2</xdr:col>
      <xdr:colOff>27830</xdr:colOff>
      <xdr:row>78</xdr:row>
      <xdr:rowOff>17131</xdr:rowOff>
    </xdr:from>
    <xdr:to>
      <xdr:col>2</xdr:col>
      <xdr:colOff>1026276</xdr:colOff>
      <xdr:row>78</xdr:row>
      <xdr:rowOff>687140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email"/>
        <a:stretch>
          <a:fillRect/>
        </a:stretch>
      </xdr:blipFill>
      <xdr:spPr>
        <a:xfrm>
          <a:off x="586105" y="37983160"/>
          <a:ext cx="998855" cy="670560"/>
        </a:xfrm>
        <a:prstGeom prst="rect">
          <a:avLst/>
        </a:prstGeom>
      </xdr:spPr>
    </xdr:pic>
    <xdr:clientData/>
  </xdr:twoCellAnchor>
  <xdr:twoCellAnchor>
    <xdr:from>
      <xdr:col>2</xdr:col>
      <xdr:colOff>85620</xdr:colOff>
      <xdr:row>75</xdr:row>
      <xdr:rowOff>57080</xdr:rowOff>
    </xdr:from>
    <xdr:to>
      <xdr:col>2</xdr:col>
      <xdr:colOff>1050542</xdr:colOff>
      <xdr:row>75</xdr:row>
      <xdr:rowOff>704780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/>
        <a:stretch>
          <a:fillRect/>
        </a:stretch>
      </xdr:blipFill>
      <xdr:spPr>
        <a:xfrm>
          <a:off x="643890" y="35851465"/>
          <a:ext cx="965200" cy="647700"/>
        </a:xfrm>
        <a:prstGeom prst="rect">
          <a:avLst/>
        </a:prstGeom>
      </xdr:spPr>
    </xdr:pic>
    <xdr:clientData/>
  </xdr:twoCellAnchor>
  <xdr:twoCellAnchor>
    <xdr:from>
      <xdr:col>2</xdr:col>
      <xdr:colOff>37994</xdr:colOff>
      <xdr:row>76</xdr:row>
      <xdr:rowOff>23197</xdr:rowOff>
    </xdr:from>
    <xdr:to>
      <xdr:col>2</xdr:col>
      <xdr:colOff>1071561</xdr:colOff>
      <xdr:row>76</xdr:row>
      <xdr:rowOff>726228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email"/>
        <a:stretch>
          <a:fillRect/>
        </a:stretch>
      </xdr:blipFill>
      <xdr:spPr>
        <a:xfrm>
          <a:off x="596265" y="36541710"/>
          <a:ext cx="1033780" cy="701040"/>
        </a:xfrm>
        <a:prstGeom prst="rect">
          <a:avLst/>
        </a:prstGeom>
      </xdr:spPr>
    </xdr:pic>
    <xdr:clientData/>
  </xdr:twoCellAnchor>
  <xdr:twoCellAnchor>
    <xdr:from>
      <xdr:col>2</xdr:col>
      <xdr:colOff>85620</xdr:colOff>
      <xdr:row>77</xdr:row>
      <xdr:rowOff>57080</xdr:rowOff>
    </xdr:from>
    <xdr:to>
      <xdr:col>2</xdr:col>
      <xdr:colOff>1050542</xdr:colOff>
      <xdr:row>77</xdr:row>
      <xdr:rowOff>704780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email"/>
        <a:stretch>
          <a:fillRect/>
        </a:stretch>
      </xdr:blipFill>
      <xdr:spPr>
        <a:xfrm>
          <a:off x="643890" y="37299265"/>
          <a:ext cx="965200" cy="647700"/>
        </a:xfrm>
        <a:prstGeom prst="rect">
          <a:avLst/>
        </a:prstGeom>
      </xdr:spPr>
    </xdr:pic>
    <xdr:clientData/>
  </xdr:twoCellAnchor>
  <xdr:twoCellAnchor>
    <xdr:from>
      <xdr:col>2</xdr:col>
      <xdr:colOff>57150</xdr:colOff>
      <xdr:row>111</xdr:row>
      <xdr:rowOff>38100</xdr:rowOff>
    </xdr:from>
    <xdr:to>
      <xdr:col>2</xdr:col>
      <xdr:colOff>1054100</xdr:colOff>
      <xdr:row>111</xdr:row>
      <xdr:rowOff>692571</xdr:rowOff>
    </xdr:to>
    <xdr:pic>
      <xdr:nvPicPr>
        <xdr:cNvPr id="63" name="Slika 125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email"/>
        <a:stretch>
          <a:fillRect/>
        </a:stretch>
      </xdr:blipFill>
      <xdr:spPr>
        <a:xfrm>
          <a:off x="615950" y="60242450"/>
          <a:ext cx="996950" cy="654050"/>
        </a:xfrm>
        <a:prstGeom prst="rect">
          <a:avLst/>
        </a:prstGeom>
      </xdr:spPr>
    </xdr:pic>
    <xdr:clientData/>
  </xdr:twoCellAnchor>
  <xdr:twoCellAnchor>
    <xdr:from>
      <xdr:col>2</xdr:col>
      <xdr:colOff>62127</xdr:colOff>
      <xdr:row>112</xdr:row>
      <xdr:rowOff>31607</xdr:rowOff>
    </xdr:from>
    <xdr:to>
      <xdr:col>2</xdr:col>
      <xdr:colOff>1065000</xdr:colOff>
      <xdr:row>112</xdr:row>
      <xdr:rowOff>689743</xdr:rowOff>
    </xdr:to>
    <xdr:pic>
      <xdr:nvPicPr>
        <xdr:cNvPr id="64" name="Slika 127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email"/>
        <a:stretch>
          <a:fillRect/>
        </a:stretch>
      </xdr:blipFill>
      <xdr:spPr>
        <a:xfrm>
          <a:off x="620395" y="60959365"/>
          <a:ext cx="1003300" cy="658495"/>
        </a:xfrm>
        <a:prstGeom prst="rect">
          <a:avLst/>
        </a:prstGeom>
      </xdr:spPr>
    </xdr:pic>
    <xdr:clientData/>
  </xdr:twoCellAnchor>
  <xdr:twoCellAnchor>
    <xdr:from>
      <xdr:col>2</xdr:col>
      <xdr:colOff>36901</xdr:colOff>
      <xdr:row>110</xdr:row>
      <xdr:rowOff>85725</xdr:rowOff>
    </xdr:from>
    <xdr:to>
      <xdr:col>2</xdr:col>
      <xdr:colOff>1076325</xdr:colOff>
      <xdr:row>110</xdr:row>
      <xdr:rowOff>638506</xdr:rowOff>
    </xdr:to>
    <xdr:pic>
      <xdr:nvPicPr>
        <xdr:cNvPr id="65" name="Slika 2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/>
        <a:stretch>
          <a:fillRect/>
        </a:stretch>
      </xdr:blipFill>
      <xdr:spPr>
        <a:xfrm>
          <a:off x="595630" y="59566175"/>
          <a:ext cx="1039495" cy="552450"/>
        </a:xfrm>
        <a:prstGeom prst="rect">
          <a:avLst/>
        </a:prstGeom>
      </xdr:spPr>
    </xdr:pic>
    <xdr:clientData/>
  </xdr:twoCellAnchor>
  <xdr:oneCellAnchor>
    <xdr:from>
      <xdr:col>2</xdr:col>
      <xdr:colOff>0</xdr:colOff>
      <xdr:row>113</xdr:row>
      <xdr:rowOff>11906</xdr:rowOff>
    </xdr:from>
    <xdr:ext cx="1074428" cy="713239"/>
    <xdr:pic>
      <xdr:nvPicPr>
        <xdr:cNvPr id="66" name="Picture 65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screen"/>
        <a:stretch>
          <a:fillRect/>
        </a:stretch>
      </xdr:blipFill>
      <xdr:spPr>
        <a:xfrm>
          <a:off x="558800" y="61663580"/>
          <a:ext cx="1074420" cy="713105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114</xdr:row>
      <xdr:rowOff>0</xdr:rowOff>
    </xdr:from>
    <xdr:ext cx="1095457" cy="721180"/>
    <xdr:pic>
      <xdr:nvPicPr>
        <xdr:cNvPr id="82" name="Picture 81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screen"/>
        <a:stretch>
          <a:fillRect/>
        </a:stretch>
      </xdr:blipFill>
      <xdr:spPr>
        <a:xfrm>
          <a:off x="558800" y="62376050"/>
          <a:ext cx="1095375" cy="720725"/>
        </a:xfrm>
        <a:prstGeom prst="rect">
          <a:avLst/>
        </a:prstGeom>
      </xdr:spPr>
    </xdr:pic>
    <xdr:clientData/>
  </xdr:oneCellAnchor>
  <xdr:oneCellAnchor>
    <xdr:from>
      <xdr:col>2</xdr:col>
      <xdr:colOff>11906</xdr:colOff>
      <xdr:row>114</xdr:row>
      <xdr:rowOff>696119</xdr:rowOff>
    </xdr:from>
    <xdr:ext cx="1102818" cy="742611"/>
    <xdr:pic>
      <xdr:nvPicPr>
        <xdr:cNvPr id="83" name="Picture 8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screen"/>
        <a:stretch>
          <a:fillRect/>
        </a:stretch>
      </xdr:blipFill>
      <xdr:spPr>
        <a:xfrm>
          <a:off x="570230" y="63072010"/>
          <a:ext cx="1102995" cy="742315"/>
        </a:xfrm>
        <a:prstGeom prst="rect">
          <a:avLst/>
        </a:prstGeom>
      </xdr:spPr>
    </xdr:pic>
    <xdr:clientData/>
  </xdr:oneCellAnchor>
  <xdr:oneCellAnchor>
    <xdr:from>
      <xdr:col>2</xdr:col>
      <xdr:colOff>11907</xdr:colOff>
      <xdr:row>116</xdr:row>
      <xdr:rowOff>0</xdr:rowOff>
    </xdr:from>
    <xdr:ext cx="1095267" cy="721179"/>
    <xdr:pic>
      <xdr:nvPicPr>
        <xdr:cNvPr id="84" name="Picture 83">
          <a:extLst>
            <a:ext uri="{FF2B5EF4-FFF2-40B4-BE49-F238E27FC236}">
              <a16:creationId xmlns:a16="http://schemas.microsoft.com/office/drawing/2014/main" id="{00000000-0008-0000-03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screen"/>
        <a:stretch>
          <a:fillRect/>
        </a:stretch>
      </xdr:blipFill>
      <xdr:spPr>
        <a:xfrm>
          <a:off x="570230" y="63823850"/>
          <a:ext cx="1095375" cy="720725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117</xdr:row>
      <xdr:rowOff>0</xdr:rowOff>
    </xdr:from>
    <xdr:ext cx="1078533" cy="714375"/>
    <xdr:pic>
      <xdr:nvPicPr>
        <xdr:cNvPr id="85" name="Picture 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screen"/>
        <a:stretch>
          <a:fillRect/>
        </a:stretch>
      </xdr:blipFill>
      <xdr:spPr>
        <a:xfrm>
          <a:off x="558800" y="64547750"/>
          <a:ext cx="1078230" cy="714375"/>
        </a:xfrm>
        <a:prstGeom prst="rect">
          <a:avLst/>
        </a:prstGeom>
      </xdr:spPr>
    </xdr:pic>
    <xdr:clientData/>
  </xdr:oneCellAnchor>
  <xdr:oneCellAnchor>
    <xdr:from>
      <xdr:col>2</xdr:col>
      <xdr:colOff>8732</xdr:colOff>
      <xdr:row>117</xdr:row>
      <xdr:rowOff>714375</xdr:rowOff>
    </xdr:from>
    <xdr:ext cx="1074737" cy="712035"/>
    <xdr:pic>
      <xdr:nvPicPr>
        <xdr:cNvPr id="86" name="Picture 85">
          <a:extLst>
            <a:ext uri="{FF2B5EF4-FFF2-40B4-BE49-F238E27FC236}">
              <a16:creationId xmlns:a16="http://schemas.microsoft.com/office/drawing/2014/main" id="{00000000-0008-0000-03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screen"/>
        <a:stretch>
          <a:fillRect/>
        </a:stretch>
      </xdr:blipFill>
      <xdr:spPr>
        <a:xfrm>
          <a:off x="567055" y="65262125"/>
          <a:ext cx="1075055" cy="711835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69943</xdr:colOff>
      <xdr:row>0</xdr:row>
      <xdr:rowOff>132228</xdr:rowOff>
    </xdr:from>
    <xdr:ext cx="3198922" cy="113300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400050" y="132080"/>
          <a:ext cx="3198495" cy="1132840"/>
        </a:xfrm>
        <a:prstGeom prst="rect">
          <a:avLst/>
        </a:prstGeom>
      </xdr:spPr>
    </xdr:pic>
    <xdr:clientData/>
  </xdr:oneCellAnchor>
  <xdr:twoCellAnchor>
    <xdr:from>
      <xdr:col>1</xdr:col>
      <xdr:colOff>7459</xdr:colOff>
      <xdr:row>9</xdr:row>
      <xdr:rowOff>56022</xdr:rowOff>
    </xdr:from>
    <xdr:to>
      <xdr:col>1</xdr:col>
      <xdr:colOff>1319905</xdr:colOff>
      <xdr:row>9</xdr:row>
      <xdr:rowOff>876300</xdr:rowOff>
    </xdr:to>
    <xdr:pic>
      <xdr:nvPicPr>
        <xdr:cNvPr id="83" name="Picture 11">
          <a:extLst>
            <a:ext uri="{FF2B5EF4-FFF2-40B4-BE49-F238E27FC236}">
              <a16:creationId xmlns:a16="http://schemas.microsoft.com/office/drawing/2014/main" id="{00000000-0008-0000-04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337185" y="2418715"/>
          <a:ext cx="1312545" cy="820420"/>
        </a:xfrm>
        <a:prstGeom prst="rect">
          <a:avLst/>
        </a:prstGeom>
        <a:solidFill>
          <a:sysClr val="window" lastClr="FFFFFF"/>
        </a:solidFill>
      </xdr:spPr>
    </xdr:pic>
    <xdr:clientData/>
  </xdr:twoCellAnchor>
  <xdr:twoCellAnchor>
    <xdr:from>
      <xdr:col>1</xdr:col>
      <xdr:colOff>38476</xdr:colOff>
      <xdr:row>10</xdr:row>
      <xdr:rowOff>53879</xdr:rowOff>
    </xdr:from>
    <xdr:to>
      <xdr:col>1</xdr:col>
      <xdr:colOff>1394991</xdr:colOff>
      <xdr:row>10</xdr:row>
      <xdr:rowOff>901700</xdr:rowOff>
    </xdr:to>
    <xdr:pic>
      <xdr:nvPicPr>
        <xdr:cNvPr id="84" name="Slika 55">
          <a:extLst>
            <a:ext uri="{FF2B5EF4-FFF2-40B4-BE49-F238E27FC236}">
              <a16:creationId xmlns:a16="http://schemas.microsoft.com/office/drawing/2014/main" id="{00000000-0008-0000-04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368300" y="3435350"/>
          <a:ext cx="1356360" cy="848360"/>
        </a:xfrm>
        <a:prstGeom prst="rect">
          <a:avLst/>
        </a:prstGeom>
      </xdr:spPr>
    </xdr:pic>
    <xdr:clientData/>
  </xdr:twoCellAnchor>
  <xdr:twoCellAnchor>
    <xdr:from>
      <xdr:col>1</xdr:col>
      <xdr:colOff>31092</xdr:colOff>
      <xdr:row>11</xdr:row>
      <xdr:rowOff>76088</xdr:rowOff>
    </xdr:from>
    <xdr:to>
      <xdr:col>2</xdr:col>
      <xdr:colOff>16032</xdr:colOff>
      <xdr:row>11</xdr:row>
      <xdr:rowOff>939800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00000000-0008-0000-04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360680" y="4476750"/>
          <a:ext cx="1382395" cy="864235"/>
        </a:xfrm>
        <a:prstGeom prst="rect">
          <a:avLst/>
        </a:prstGeom>
      </xdr:spPr>
    </xdr:pic>
    <xdr:clientData/>
  </xdr:twoCellAnchor>
  <xdr:twoCellAnchor>
    <xdr:from>
      <xdr:col>1</xdr:col>
      <xdr:colOff>38476</xdr:colOff>
      <xdr:row>12</xdr:row>
      <xdr:rowOff>57726</xdr:rowOff>
    </xdr:from>
    <xdr:to>
      <xdr:col>1</xdr:col>
      <xdr:colOff>1388835</xdr:colOff>
      <xdr:row>12</xdr:row>
      <xdr:rowOff>901699</xdr:rowOff>
    </xdr:to>
    <xdr:pic>
      <xdr:nvPicPr>
        <xdr:cNvPr id="86" name="Slika 55">
          <a:extLst>
            <a:ext uri="{FF2B5EF4-FFF2-40B4-BE49-F238E27FC236}">
              <a16:creationId xmlns:a16="http://schemas.microsoft.com/office/drawing/2014/main" id="{00000000-0008-0000-04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368300" y="5477510"/>
          <a:ext cx="1350645" cy="843915"/>
        </a:xfrm>
        <a:prstGeom prst="rect">
          <a:avLst/>
        </a:prstGeom>
      </xdr:spPr>
    </xdr:pic>
    <xdr:clientData/>
  </xdr:twoCellAnchor>
  <xdr:twoCellAnchor>
    <xdr:from>
      <xdr:col>1</xdr:col>
      <xdr:colOff>127397</xdr:colOff>
      <xdr:row>14</xdr:row>
      <xdr:rowOff>64911</xdr:rowOff>
    </xdr:from>
    <xdr:to>
      <xdr:col>1</xdr:col>
      <xdr:colOff>1287638</xdr:colOff>
      <xdr:row>14</xdr:row>
      <xdr:rowOff>996157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00000000-0008-0000-04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/>
        <a:stretch>
          <a:fillRect/>
        </a:stretch>
      </xdr:blipFill>
      <xdr:spPr>
        <a:xfrm>
          <a:off x="457200" y="6837680"/>
          <a:ext cx="1160145" cy="930910"/>
        </a:xfrm>
        <a:prstGeom prst="rect">
          <a:avLst/>
        </a:prstGeom>
      </xdr:spPr>
    </xdr:pic>
    <xdr:clientData/>
  </xdr:twoCellAnchor>
  <xdr:twoCellAnchor>
    <xdr:from>
      <xdr:col>1</xdr:col>
      <xdr:colOff>82550</xdr:colOff>
      <xdr:row>15</xdr:row>
      <xdr:rowOff>46790</xdr:rowOff>
    </xdr:from>
    <xdr:to>
      <xdr:col>1</xdr:col>
      <xdr:colOff>1363436</xdr:colOff>
      <xdr:row>15</xdr:row>
      <xdr:rowOff>990600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00000000-0008-0000-04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/>
        <a:stretch>
          <a:fillRect/>
        </a:stretch>
      </xdr:blipFill>
      <xdr:spPr>
        <a:xfrm>
          <a:off x="412750" y="7838440"/>
          <a:ext cx="1280795" cy="944245"/>
        </a:xfrm>
        <a:prstGeom prst="rect">
          <a:avLst/>
        </a:prstGeom>
      </xdr:spPr>
    </xdr:pic>
    <xdr:clientData/>
  </xdr:twoCellAnchor>
  <xdr:twoCellAnchor editAs="oneCell">
    <xdr:from>
      <xdr:col>1</xdr:col>
      <xdr:colOff>7938</xdr:colOff>
      <xdr:row>16</xdr:row>
      <xdr:rowOff>39690</xdr:rowOff>
    </xdr:from>
    <xdr:to>
      <xdr:col>2</xdr:col>
      <xdr:colOff>25401</xdr:colOff>
      <xdr:row>16</xdr:row>
      <xdr:rowOff>980549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/>
        <a:stretch>
          <a:fillRect/>
        </a:stretch>
      </xdr:blipFill>
      <xdr:spPr>
        <a:xfrm>
          <a:off x="337820" y="8850630"/>
          <a:ext cx="1414780" cy="94107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271993</xdr:colOff>
      <xdr:row>0</xdr:row>
      <xdr:rowOff>112239</xdr:rowOff>
    </xdr:from>
    <xdr:ext cx="2588076" cy="967967"/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271780" y="111760"/>
          <a:ext cx="2588260" cy="968375"/>
        </a:xfrm>
        <a:prstGeom prst="rect">
          <a:avLst/>
        </a:prstGeom>
      </xdr:spPr>
    </xdr:pic>
    <xdr:clientData/>
  </xdr:oneCellAnchor>
  <xdr:twoCellAnchor editAs="oneCell">
    <xdr:from>
      <xdr:col>0</xdr:col>
      <xdr:colOff>50471</xdr:colOff>
      <xdr:row>8</xdr:row>
      <xdr:rowOff>44963</xdr:rowOff>
    </xdr:from>
    <xdr:to>
      <xdr:col>0</xdr:col>
      <xdr:colOff>1284007</xdr:colOff>
      <xdr:row>8</xdr:row>
      <xdr:rowOff>828160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50165" y="3283585"/>
          <a:ext cx="1233805" cy="78359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7</xdr:row>
      <xdr:rowOff>12700</xdr:rowOff>
    </xdr:from>
    <xdr:to>
      <xdr:col>25</xdr:col>
      <xdr:colOff>2501</xdr:colOff>
      <xdr:row>7</xdr:row>
      <xdr:rowOff>1536032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15576550" y="1699260"/>
          <a:ext cx="2694305" cy="1522730"/>
        </a:xfrm>
        <a:prstGeom prst="rect">
          <a:avLst/>
        </a:prstGeom>
      </xdr:spPr>
    </xdr:pic>
    <xdr:clientData/>
  </xdr:twoCellAnchor>
  <xdr:twoCellAnchor editAs="oneCell">
    <xdr:from>
      <xdr:col>17</xdr:col>
      <xdr:colOff>12700</xdr:colOff>
      <xdr:row>7</xdr:row>
      <xdr:rowOff>12699</xdr:rowOff>
    </xdr:from>
    <xdr:to>
      <xdr:col>20</xdr:col>
      <xdr:colOff>647699</xdr:colOff>
      <xdr:row>7</xdr:row>
      <xdr:rowOff>1514474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12896850" y="1698625"/>
          <a:ext cx="2653665" cy="1501775"/>
        </a:xfrm>
        <a:prstGeom prst="rect">
          <a:avLst/>
        </a:prstGeom>
      </xdr:spPr>
    </xdr:pic>
    <xdr:clientData/>
  </xdr:twoCellAnchor>
  <xdr:twoCellAnchor editAs="oneCell">
    <xdr:from>
      <xdr:col>12</xdr:col>
      <xdr:colOff>673099</xdr:colOff>
      <xdr:row>7</xdr:row>
      <xdr:rowOff>12700</xdr:rowOff>
    </xdr:from>
    <xdr:to>
      <xdr:col>17</xdr:col>
      <xdr:colOff>0</xdr:colOff>
      <xdr:row>7</xdr:row>
      <xdr:rowOff>1530350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10191115" y="1699260"/>
          <a:ext cx="2693035" cy="151765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</xdr:row>
      <xdr:rowOff>12699</xdr:rowOff>
    </xdr:from>
    <xdr:to>
      <xdr:col>12</xdr:col>
      <xdr:colOff>647700</xdr:colOff>
      <xdr:row>7</xdr:row>
      <xdr:rowOff>1521660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/>
        <a:stretch>
          <a:fillRect/>
        </a:stretch>
      </xdr:blipFill>
      <xdr:spPr>
        <a:xfrm>
          <a:off x="7499350" y="1698625"/>
          <a:ext cx="2667000" cy="1509395"/>
        </a:xfrm>
        <a:prstGeom prst="rect">
          <a:avLst/>
        </a:prstGeom>
      </xdr:spPr>
    </xdr:pic>
    <xdr:clientData/>
  </xdr:twoCellAnchor>
  <xdr:twoCellAnchor>
    <xdr:from>
      <xdr:col>0</xdr:col>
      <xdr:colOff>76198</xdr:colOff>
      <xdr:row>13</xdr:row>
      <xdr:rowOff>38101</xdr:rowOff>
    </xdr:from>
    <xdr:to>
      <xdr:col>0</xdr:col>
      <xdr:colOff>1275316</xdr:colOff>
      <xdr:row>13</xdr:row>
      <xdr:rowOff>842773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/>
        <a:stretch>
          <a:fillRect/>
        </a:stretch>
      </xdr:blipFill>
      <xdr:spPr>
        <a:xfrm>
          <a:off x="75565" y="5142230"/>
          <a:ext cx="1199515" cy="804545"/>
        </a:xfrm>
        <a:prstGeom prst="rect">
          <a:avLst/>
        </a:prstGeom>
      </xdr:spPr>
    </xdr:pic>
    <xdr:clientData/>
  </xdr:twoCellAnchor>
  <xdr:twoCellAnchor>
    <xdr:from>
      <xdr:col>0</xdr:col>
      <xdr:colOff>76198</xdr:colOff>
      <xdr:row>18</xdr:row>
      <xdr:rowOff>41667</xdr:rowOff>
    </xdr:from>
    <xdr:to>
      <xdr:col>0</xdr:col>
      <xdr:colOff>1270000</xdr:colOff>
      <xdr:row>18</xdr:row>
      <xdr:rowOff>842771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/>
        <a:stretch>
          <a:fillRect/>
        </a:stretch>
      </xdr:blipFill>
      <xdr:spPr>
        <a:xfrm>
          <a:off x="75565" y="7059295"/>
          <a:ext cx="1194435" cy="80137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182569</xdr:colOff>
      <xdr:row>19</xdr:row>
      <xdr:rowOff>37110</xdr:rowOff>
    </xdr:from>
    <xdr:to>
      <xdr:col>1</xdr:col>
      <xdr:colOff>1414468</xdr:colOff>
      <xdr:row>20</xdr:row>
      <xdr:rowOff>44671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>
        <a:xfrm>
          <a:off x="1020445" y="9257030"/>
          <a:ext cx="1231900" cy="1026795"/>
        </a:xfrm>
        <a:prstGeom prst="rect">
          <a:avLst/>
        </a:prstGeom>
      </xdr:spPr>
    </xdr:pic>
    <xdr:clientData/>
  </xdr:twoCellAnchor>
  <xdr:oneCellAnchor>
    <xdr:from>
      <xdr:col>0</xdr:col>
      <xdr:colOff>415728</xdr:colOff>
      <xdr:row>0</xdr:row>
      <xdr:rowOff>103187</xdr:rowOff>
    </xdr:from>
    <xdr:ext cx="2938480" cy="1048621"/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415290" y="102870"/>
          <a:ext cx="2938780" cy="1048385"/>
        </a:xfrm>
        <a:prstGeom prst="rect">
          <a:avLst/>
        </a:prstGeom>
      </xdr:spPr>
    </xdr:pic>
    <xdr:clientData/>
  </xdr:oneCellAnchor>
  <xdr:twoCellAnchor editAs="oneCell">
    <xdr:from>
      <xdr:col>1</xdr:col>
      <xdr:colOff>163285</xdr:colOff>
      <xdr:row>11</xdr:row>
      <xdr:rowOff>1016797</xdr:rowOff>
    </xdr:from>
    <xdr:to>
      <xdr:col>1</xdr:col>
      <xdr:colOff>1323481</xdr:colOff>
      <xdr:row>12</xdr:row>
      <xdr:rowOff>1006929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/>
        <a:srcRect/>
        <a:stretch>
          <a:fillRect/>
        </a:stretch>
      </xdr:blipFill>
      <xdr:spPr>
        <a:xfrm>
          <a:off x="1001395" y="4350385"/>
          <a:ext cx="1160145" cy="1009015"/>
        </a:xfrm>
        <a:prstGeom prst="rect">
          <a:avLst/>
        </a:prstGeom>
      </xdr:spPr>
    </xdr:pic>
    <xdr:clientData/>
  </xdr:twoCellAnchor>
  <xdr:twoCellAnchor editAs="oneCell">
    <xdr:from>
      <xdr:col>1</xdr:col>
      <xdr:colOff>112260</xdr:colOff>
      <xdr:row>15</xdr:row>
      <xdr:rowOff>18371</xdr:rowOff>
    </xdr:from>
    <xdr:to>
      <xdr:col>1</xdr:col>
      <xdr:colOff>1411723</xdr:colOff>
      <xdr:row>16</xdr:row>
      <xdr:rowOff>52842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/>
        <a:srcRect/>
        <a:stretch>
          <a:fillRect/>
        </a:stretch>
      </xdr:blipFill>
      <xdr:spPr>
        <a:xfrm>
          <a:off x="949960" y="5770880"/>
          <a:ext cx="1299845" cy="1054100"/>
        </a:xfrm>
        <a:prstGeom prst="rect">
          <a:avLst/>
        </a:prstGeom>
      </xdr:spPr>
    </xdr:pic>
    <xdr:clientData/>
  </xdr:twoCellAnchor>
  <xdr:twoCellAnchor editAs="oneCell">
    <xdr:from>
      <xdr:col>1</xdr:col>
      <xdr:colOff>27214</xdr:colOff>
      <xdr:row>15</xdr:row>
      <xdr:rowOff>1020535</xdr:rowOff>
    </xdr:from>
    <xdr:to>
      <xdr:col>2</xdr:col>
      <xdr:colOff>8619</xdr:colOff>
      <xdr:row>16</xdr:row>
      <xdr:rowOff>982889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/>
        <a:stretch>
          <a:fillRect/>
        </a:stretch>
      </xdr:blipFill>
      <xdr:spPr>
        <a:xfrm>
          <a:off x="864870" y="6772275"/>
          <a:ext cx="1467485" cy="982345"/>
        </a:xfrm>
        <a:prstGeom prst="rect">
          <a:avLst/>
        </a:prstGeom>
      </xdr:spPr>
    </xdr:pic>
    <xdr:clientData/>
  </xdr:twoCellAnchor>
  <xdr:twoCellAnchor editAs="oneCell">
    <xdr:from>
      <xdr:col>1</xdr:col>
      <xdr:colOff>10432</xdr:colOff>
      <xdr:row>17</xdr:row>
      <xdr:rowOff>13608</xdr:rowOff>
    </xdr:from>
    <xdr:to>
      <xdr:col>1</xdr:col>
      <xdr:colOff>1475928</xdr:colOff>
      <xdr:row>17</xdr:row>
      <xdr:rowOff>993322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/>
        <a:stretch>
          <a:fillRect/>
        </a:stretch>
      </xdr:blipFill>
      <xdr:spPr>
        <a:xfrm>
          <a:off x="848360" y="7804785"/>
          <a:ext cx="1465580" cy="979805"/>
        </a:xfrm>
        <a:prstGeom prst="rect">
          <a:avLst/>
        </a:prstGeom>
      </xdr:spPr>
    </xdr:pic>
    <xdr:clientData/>
  </xdr:twoCellAnchor>
  <xdr:twoCellAnchor editAs="oneCell">
    <xdr:from>
      <xdr:col>1</xdr:col>
      <xdr:colOff>27213</xdr:colOff>
      <xdr:row>10</xdr:row>
      <xdr:rowOff>27214</xdr:rowOff>
    </xdr:from>
    <xdr:to>
      <xdr:col>1</xdr:col>
      <xdr:colOff>1469571</xdr:colOff>
      <xdr:row>10</xdr:row>
      <xdr:rowOff>988786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/>
        <a:stretch>
          <a:fillRect/>
        </a:stretch>
      </xdr:blipFill>
      <xdr:spPr>
        <a:xfrm>
          <a:off x="864870" y="2341245"/>
          <a:ext cx="1442720" cy="962025"/>
        </a:xfrm>
        <a:prstGeom prst="rect">
          <a:avLst/>
        </a:prstGeom>
      </xdr:spPr>
    </xdr:pic>
    <xdr:clientData/>
  </xdr:twoCellAnchor>
  <xdr:twoCellAnchor editAs="oneCell">
    <xdr:from>
      <xdr:col>1</xdr:col>
      <xdr:colOff>18142</xdr:colOff>
      <xdr:row>11</xdr:row>
      <xdr:rowOff>0</xdr:rowOff>
    </xdr:from>
    <xdr:to>
      <xdr:col>2</xdr:col>
      <xdr:colOff>27213</xdr:colOff>
      <xdr:row>11</xdr:row>
      <xdr:rowOff>997857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/>
        <a:stretch>
          <a:fillRect/>
        </a:stretch>
      </xdr:blipFill>
      <xdr:spPr>
        <a:xfrm>
          <a:off x="855980" y="3333750"/>
          <a:ext cx="1494790" cy="997585"/>
        </a:xfrm>
        <a:prstGeom prst="rect">
          <a:avLst/>
        </a:prstGeom>
      </xdr:spPr>
    </xdr:pic>
    <xdr:clientData/>
  </xdr:twoCellAnchor>
  <xdr:twoCellAnchor editAs="oneCell">
    <xdr:from>
      <xdr:col>1</xdr:col>
      <xdr:colOff>15876</xdr:colOff>
      <xdr:row>20</xdr:row>
      <xdr:rowOff>31752</xdr:rowOff>
    </xdr:from>
    <xdr:to>
      <xdr:col>1</xdr:col>
      <xdr:colOff>1460501</xdr:colOff>
      <xdr:row>20</xdr:row>
      <xdr:rowOff>994835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/>
        <a:stretch>
          <a:fillRect/>
        </a:stretch>
      </xdr:blipFill>
      <xdr:spPr>
        <a:xfrm>
          <a:off x="854075" y="10271125"/>
          <a:ext cx="1444625" cy="962660"/>
        </a:xfrm>
        <a:prstGeom prst="rect">
          <a:avLst/>
        </a:prstGeom>
      </xdr:spPr>
    </xdr:pic>
    <xdr:clientData/>
  </xdr:twoCellAnchor>
  <xdr:twoCellAnchor editAs="oneCell">
    <xdr:from>
      <xdr:col>1</xdr:col>
      <xdr:colOff>23814</xdr:colOff>
      <xdr:row>21</xdr:row>
      <xdr:rowOff>15875</xdr:rowOff>
    </xdr:from>
    <xdr:to>
      <xdr:col>1</xdr:col>
      <xdr:colOff>1464470</xdr:colOff>
      <xdr:row>21</xdr:row>
      <xdr:rowOff>976312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/>
        <a:stretch>
          <a:fillRect/>
        </a:stretch>
      </xdr:blipFill>
      <xdr:spPr>
        <a:xfrm>
          <a:off x="861695" y="11274425"/>
          <a:ext cx="1440815" cy="96012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ARO&#268;ILA%202023/WALLTOPIA/Urgent%20order/360HOLDS-orderlist-JAN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of order"/>
      <sheetName val="360 SPECIAL EDITION"/>
      <sheetName val="360 GRP "/>
      <sheetName val="360 PU "/>
      <sheetName val="360 home walls"/>
      <sheetName val="360 hangboards"/>
      <sheetName val="360 accessories"/>
      <sheetName val="PRODUCTION LIST GRP VOLUMES"/>
      <sheetName val="PAKIRANJE "/>
      <sheetName val="PROD.LIST HANGBOARDS"/>
      <sheetName val="PROD.LIST HOME WALL"/>
      <sheetName val="PACK.LIST ACCESSORIES"/>
      <sheetName val="PRODUCTION LIST SPECIAL EDITION"/>
      <sheetName val="PACKING LIST GRP VOLUMES"/>
      <sheetName val="PACKING LIST SPECIAL EDITION"/>
      <sheetName val="PROD.LIST PU HOLDS"/>
      <sheetName val="PACKING LIST PU HOLDS"/>
      <sheetName val="Uvoz za Vasco"/>
      <sheetName val="PACKING LIST HANGBOARDS"/>
      <sheetName val="PACK.LIST HOME WALL"/>
      <sheetName val="sum vol"/>
      <sheetName val="sum grif"/>
    </sheetNames>
    <sheetDataSet>
      <sheetData sheetId="0" refreshError="1"/>
      <sheetData sheetId="1" refreshError="1"/>
      <sheetData sheetId="2" refreshError="1">
        <row r="9">
          <cell r="N9" t="str">
            <v>WHITE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>
    <tabColor theme="0"/>
  </sheetPr>
  <dimension ref="B2:J41"/>
  <sheetViews>
    <sheetView showGridLines="0" showRowColHeaders="0" zoomScale="90" zoomScaleNormal="90" workbookViewId="0">
      <selection activeCell="H17" sqref="H17"/>
    </sheetView>
  </sheetViews>
  <sheetFormatPr defaultColWidth="11" defaultRowHeight="15.75"/>
  <cols>
    <col min="1" max="1" width="1.875" customWidth="1"/>
    <col min="2" max="2" width="14.125" customWidth="1"/>
    <col min="3" max="3" width="15" customWidth="1"/>
    <col min="4" max="4" width="18.125" customWidth="1"/>
    <col min="5" max="5" width="9.5" style="1" customWidth="1"/>
    <col min="6" max="6" width="7.875" style="1" customWidth="1"/>
    <col min="7" max="7" width="17" style="451" customWidth="1"/>
    <col min="8" max="8" width="11" customWidth="1"/>
  </cols>
  <sheetData>
    <row r="2" spans="2:10">
      <c r="I2" s="451"/>
      <c r="J2" s="451" t="s">
        <v>0</v>
      </c>
    </row>
    <row r="6" spans="2:10">
      <c r="E6" s="1" t="s">
        <v>1</v>
      </c>
    </row>
    <row r="7" spans="2:10" ht="60.75">
      <c r="B7" s="1094" t="s">
        <v>2</v>
      </c>
      <c r="E7" s="1120"/>
      <c r="F7" s="1121"/>
      <c r="G7" s="1122"/>
    </row>
    <row r="8" spans="2:10">
      <c r="B8" s="1095"/>
      <c r="E8" s="1" t="s">
        <v>3</v>
      </c>
    </row>
    <row r="9" spans="2:10">
      <c r="B9" s="1095"/>
      <c r="E9" s="1125"/>
      <c r="F9" s="1126"/>
      <c r="G9" s="1127"/>
    </row>
    <row r="10" spans="2:10">
      <c r="B10" s="1095"/>
      <c r="E10" s="1128"/>
      <c r="F10" s="1129"/>
      <c r="G10" s="1130"/>
    </row>
    <row r="11" spans="2:10">
      <c r="E11" s="1131"/>
      <c r="F11" s="1132"/>
      <c r="G11" s="1133"/>
    </row>
    <row r="12" spans="2:10">
      <c r="B12" s="225" t="s">
        <v>4</v>
      </c>
      <c r="C12" s="1096"/>
      <c r="D12" s="1097" t="s">
        <v>5</v>
      </c>
    </row>
    <row r="15" spans="2:10">
      <c r="C15" s="1098"/>
      <c r="D15" s="1098"/>
      <c r="E15" s="1099" t="s">
        <v>6</v>
      </c>
      <c r="F15" s="1099" t="s">
        <v>7</v>
      </c>
      <c r="G15" s="1100" t="s">
        <v>8</v>
      </c>
      <c r="H15" s="1101" t="s">
        <v>9</v>
      </c>
      <c r="I15" s="1113"/>
    </row>
    <row r="16" spans="2:10" s="1" customFormat="1" ht="23.25" customHeight="1">
      <c r="D16" s="234" t="s">
        <v>10</v>
      </c>
      <c r="E16" s="1102">
        <f>SUM('360 PU '!K9:T9)</f>
        <v>0</v>
      </c>
      <c r="F16" s="1103">
        <f>'360 PU '!K4</f>
        <v>0</v>
      </c>
      <c r="G16" s="1104">
        <f>'360 PU '!$K$2</f>
        <v>0</v>
      </c>
      <c r="H16" s="1">
        <f>'360 PU '!Z9</f>
        <v>0</v>
      </c>
    </row>
    <row r="17" spans="2:9" s="1" customFormat="1" ht="23.25" customHeight="1">
      <c r="D17" s="234" t="s">
        <v>11</v>
      </c>
      <c r="E17" s="1">
        <f>'360 GRP '!AC8</f>
        <v>116</v>
      </c>
      <c r="F17" s="1103">
        <f>'360 GRP '!M4</f>
        <v>278.40000000000009</v>
      </c>
      <c r="G17" s="1104">
        <f>'360 GRP '!M2</f>
        <v>16731.091999999997</v>
      </c>
      <c r="H17" s="1">
        <f>'360 GRP '!AH8</f>
        <v>143</v>
      </c>
    </row>
    <row r="18" spans="2:9" s="1" customFormat="1" ht="23.25" customHeight="1">
      <c r="D18" s="234" t="s">
        <v>12</v>
      </c>
      <c r="E18" s="1">
        <f>'360 SPECIAL EDITION'!P8</f>
        <v>0</v>
      </c>
      <c r="F18" s="1103">
        <f>'360 SPECIAL EDITION'!N4</f>
        <v>0</v>
      </c>
      <c r="G18" s="1104">
        <f>'360 SPECIAL EDITION'!N2</f>
        <v>0</v>
      </c>
      <c r="H18" s="1">
        <f>'360 SPECIAL EDITION'!U8</f>
        <v>0</v>
      </c>
    </row>
    <row r="19" spans="2:9" s="1" customFormat="1" ht="23.25" customHeight="1">
      <c r="D19" s="234" t="s">
        <v>13</v>
      </c>
      <c r="E19" s="1102">
        <f>'360 hangboards'!N2</f>
        <v>0</v>
      </c>
      <c r="F19" s="1103">
        <f>'360 hangboards'!N3</f>
        <v>0</v>
      </c>
      <c r="G19" s="1104">
        <f>'360 hangboards'!N1</f>
        <v>0</v>
      </c>
    </row>
    <row r="20" spans="2:9" s="1" customFormat="1" ht="23.25" customHeight="1">
      <c r="D20" s="234" t="s">
        <v>14</v>
      </c>
      <c r="E20" s="1102">
        <f>'360 home walls'!L7</f>
        <v>0</v>
      </c>
      <c r="F20" s="1103">
        <f>'360 home walls'!M4</f>
        <v>0</v>
      </c>
      <c r="G20" s="1104">
        <f>'360 home walls'!M2</f>
        <v>0</v>
      </c>
    </row>
    <row r="21" spans="2:9" s="1" customFormat="1" ht="23.25" customHeight="1">
      <c r="C21" s="1099"/>
      <c r="D21" s="1105" t="s">
        <v>15</v>
      </c>
      <c r="E21" s="1099">
        <f>'360 accessories'!G3</f>
        <v>0</v>
      </c>
      <c r="F21" s="1106"/>
      <c r="G21" s="1107">
        <f>'360 accessories'!G2</f>
        <v>0</v>
      </c>
      <c r="H21" s="1099"/>
      <c r="I21" s="1099"/>
    </row>
    <row r="22" spans="2:9" s="1" customFormat="1" ht="23.25" customHeight="1">
      <c r="D22" s="1108" t="s">
        <v>16</v>
      </c>
      <c r="E22" s="1102">
        <f>SUM(E16:E21)</f>
        <v>116</v>
      </c>
      <c r="F22" s="1103">
        <f>SUM(F16:F21)</f>
        <v>278.40000000000009</v>
      </c>
      <c r="G22" s="1104">
        <f>SUM(G16:G21)</f>
        <v>16731.091999999997</v>
      </c>
      <c r="H22" s="1">
        <f>SUM(H16:H21)</f>
        <v>143</v>
      </c>
    </row>
    <row r="23" spans="2:9" s="1" customFormat="1" ht="23.25" customHeight="1">
      <c r="D23" s="1108" t="str">
        <f>"DISCOUNT "&amp;C12&amp;" %"</f>
        <v>DISCOUNT  %</v>
      </c>
      <c r="G23" s="1104">
        <f>SUM(G16:G21)*C12/100</f>
        <v>0</v>
      </c>
    </row>
    <row r="24" spans="2:9" s="1" customFormat="1" ht="23.25" customHeight="1">
      <c r="C24" s="1109"/>
      <c r="D24" s="1110" t="s">
        <v>17</v>
      </c>
      <c r="E24" s="1111"/>
      <c r="F24" s="1111"/>
      <c r="G24" s="1112">
        <f>G22-G23</f>
        <v>16731.091999999997</v>
      </c>
      <c r="H24" s="1123"/>
      <c r="I24" s="1124"/>
    </row>
    <row r="25" spans="2:9" s="1" customFormat="1" ht="23.25" customHeight="1">
      <c r="D25"/>
      <c r="G25" s="451"/>
    </row>
    <row r="29" spans="2:9">
      <c r="B29" s="206" t="s">
        <v>18</v>
      </c>
      <c r="C29" s="208"/>
      <c r="H29" s="422"/>
    </row>
    <row r="30" spans="2:9">
      <c r="B30" s="206" t="s">
        <v>19</v>
      </c>
      <c r="C30" s="208"/>
    </row>
    <row r="31" spans="2:9">
      <c r="B31" s="206" t="s">
        <v>20</v>
      </c>
      <c r="C31" s="208"/>
    </row>
    <row r="32" spans="2:9">
      <c r="B32" s="206" t="s">
        <v>21</v>
      </c>
      <c r="C32" s="208"/>
    </row>
    <row r="33" spans="2:3">
      <c r="B33" s="206"/>
      <c r="C33" s="208"/>
    </row>
    <row r="34" spans="2:3">
      <c r="B34" s="206" t="s">
        <v>22</v>
      </c>
      <c r="C34" s="208"/>
    </row>
    <row r="35" spans="2:3">
      <c r="B35" s="206" t="s">
        <v>23</v>
      </c>
      <c r="C35" s="208"/>
    </row>
    <row r="36" spans="2:3">
      <c r="B36" s="206"/>
      <c r="C36" s="208"/>
    </row>
    <row r="37" spans="2:3">
      <c r="B37" s="206" t="s">
        <v>24</v>
      </c>
      <c r="C37" s="208"/>
    </row>
    <row r="38" spans="2:3">
      <c r="B38" s="206" t="s">
        <v>25</v>
      </c>
      <c r="C38" s="208"/>
    </row>
    <row r="39" spans="2:3">
      <c r="B39" s="206"/>
      <c r="C39" s="208"/>
    </row>
    <row r="40" spans="2:3">
      <c r="B40" s="206"/>
      <c r="C40" s="208"/>
    </row>
    <row r="41" spans="2:3">
      <c r="B41" s="206"/>
      <c r="C41" s="208"/>
    </row>
  </sheetData>
  <sheetProtection algorithmName="SHA-512" hashValue="IJu+LrvckfVcMyY8ASxZqepYOGJFqGwdNwlVsnuFdaY4TBKmXNxQbnWfYZB7xES2YTrVLrPddp2w3t2oW6PxJg==" saltValue="qLBEuvPVPJTU3tKtVKgQpg==" spinCount="100000" sheet="1" sort="0" autoFilter="0"/>
  <mergeCells count="3">
    <mergeCell ref="E7:G7"/>
    <mergeCell ref="H24:I24"/>
    <mergeCell ref="E9:G11"/>
  </mergeCells>
  <pageMargins left="0.75" right="0.75" top="1" bottom="1" header="0.5" footer="0.5"/>
  <pageSetup paperSize="9"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5" filterMode="1">
    <tabColor theme="8" tint="0.59999389629810485"/>
    <pageSetUpPr fitToPage="1"/>
  </sheetPr>
  <dimension ref="A1:T309"/>
  <sheetViews>
    <sheetView showGridLines="0" workbookViewId="0">
      <selection activeCell="Y5" sqref="Y5"/>
    </sheetView>
  </sheetViews>
  <sheetFormatPr defaultColWidth="12.375" defaultRowHeight="23.25" customHeight="1"/>
  <cols>
    <col min="1" max="1" width="12.125" style="53" customWidth="1"/>
    <col min="2" max="2" width="5.125" style="249" customWidth="1"/>
    <col min="3" max="3" width="5.625" style="250" customWidth="1"/>
    <col min="4" max="4" width="6.375" style="250" customWidth="1"/>
    <col min="5" max="15" width="6.875" style="250" customWidth="1"/>
    <col min="16" max="16" width="6.375" style="250" customWidth="1"/>
    <col min="17" max="17" width="6.5" style="250" customWidth="1"/>
    <col min="18" max="18" width="6.5" style="40" customWidth="1"/>
    <col min="19" max="19" width="4.875" style="40" customWidth="1"/>
    <col min="20" max="20" width="7.125" style="40" customWidth="1"/>
    <col min="21" max="16384" width="12.375" style="40"/>
  </cols>
  <sheetData>
    <row r="1" spans="1:20" ht="23.25" customHeight="1">
      <c r="A1" s="251" t="s">
        <v>1054</v>
      </c>
      <c r="B1" s="251"/>
      <c r="C1" s="252"/>
      <c r="H1" s="253"/>
      <c r="K1" s="265" t="s">
        <v>1038</v>
      </c>
      <c r="L1" s="192"/>
      <c r="M1" s="266" t="s">
        <v>1039</v>
      </c>
      <c r="N1" s="267"/>
      <c r="O1" s="267"/>
      <c r="P1" s="267"/>
      <c r="Q1" s="267"/>
    </row>
    <row r="2" spans="1:20" ht="27.95" customHeight="1">
      <c r="A2" s="254" t="s">
        <v>1040</v>
      </c>
      <c r="F2" s="255" t="str">
        <f>'sum vol'!E7</f>
        <v>logo velik</v>
      </c>
      <c r="G2" s="255" t="str">
        <f>'sum vol'!F7</f>
        <v>ploščica</v>
      </c>
      <c r="H2" s="255" t="str">
        <f>'sum vol'!G7</f>
        <v>pesek/Kg</v>
      </c>
      <c r="K2" s="268">
        <f>S4</f>
        <v>116</v>
      </c>
      <c r="L2" s="269"/>
      <c r="M2" s="270">
        <f>'360 GRP '!M4</f>
        <v>278.40000000000009</v>
      </c>
      <c r="N2" s="271"/>
      <c r="O2" s="272" t="s">
        <v>1041</v>
      </c>
      <c r="P2" s="272"/>
      <c r="Q2" s="272"/>
      <c r="R2" s="1272"/>
      <c r="S2" s="1272"/>
      <c r="T2" s="275"/>
    </row>
    <row r="3" spans="1:20" ht="39.950000000000003" customHeight="1">
      <c r="A3" s="1273"/>
      <c r="B3" s="1274"/>
      <c r="C3" s="1274"/>
      <c r="D3" s="1274"/>
      <c r="E3" s="1274"/>
      <c r="F3" s="1274"/>
      <c r="G3" s="1274"/>
      <c r="H3" s="1274"/>
      <c r="I3" s="1274"/>
      <c r="J3" s="1274"/>
      <c r="K3" s="1275"/>
      <c r="L3" s="273"/>
      <c r="M3" s="1276"/>
      <c r="N3" s="1277"/>
      <c r="O3" s="1278"/>
      <c r="P3" s="274"/>
      <c r="Q3" s="274"/>
    </row>
    <row r="4" spans="1:20" ht="17.45" customHeight="1">
      <c r="A4" s="256"/>
      <c r="B4" s="164"/>
      <c r="C4" s="164"/>
      <c r="D4" s="164"/>
      <c r="E4" s="164"/>
      <c r="F4" s="164"/>
      <c r="G4" s="164"/>
      <c r="H4" s="164"/>
      <c r="I4" s="164"/>
      <c r="J4" s="164"/>
      <c r="K4" s="56"/>
      <c r="L4" s="56"/>
      <c r="R4" s="1119">
        <f>SUM(R6:R368)</f>
        <v>58.5</v>
      </c>
      <c r="S4" s="276">
        <f>SUM(S6:S368)</f>
        <v>116</v>
      </c>
      <c r="T4" s="276">
        <f>SUM(T6:T368)</f>
        <v>127.5</v>
      </c>
    </row>
    <row r="5" spans="1:20" ht="33.75" customHeight="1">
      <c r="A5" s="257" t="s">
        <v>1042</v>
      </c>
      <c r="B5" s="258" t="s">
        <v>43</v>
      </c>
      <c r="C5" s="259" t="str">
        <f>'360 GRP '!M9</f>
        <v>BLACK
RAL 9005</v>
      </c>
      <c r="D5" s="259" t="str">
        <f>'360 GRP '!N9</f>
        <v>WHITE</v>
      </c>
      <c r="E5" s="259" t="str">
        <f>'360 GRP '!O9</f>
        <v xml:space="preserve">RED
RAL 3000 </v>
      </c>
      <c r="F5" s="259" t="str">
        <f>'360 GRP '!P9</f>
        <v xml:space="preserve">YELLOW
RAL 1018 </v>
      </c>
      <c r="G5" s="259" t="str">
        <f>'360 GRP '!Q9</f>
        <v>BLUE
RAL 5015</v>
      </c>
      <c r="H5" s="259" t="str">
        <f>'360 GRP '!R9</f>
        <v>GREEN
RAL 6018</v>
      </c>
      <c r="I5" s="259" t="str">
        <f>'360 GRP '!S9</f>
        <v>ORANGE 
RAL 1033</v>
      </c>
      <c r="J5" s="259" t="str">
        <f>'360 GRP '!T9</f>
        <v>DEEP ORANGE          
RAL 2011</v>
      </c>
      <c r="K5" s="259" t="str">
        <f>'360 GRP '!U9</f>
        <v>PINK
RAL 4003</v>
      </c>
      <c r="L5" s="259" t="str">
        <f>'360 GRP '!V9</f>
        <v>GREY  
RAL 7001</v>
      </c>
      <c r="M5" s="259" t="str">
        <f>'360 GRP '!W9</f>
        <v>PURPLE
S4050-R60B/M</v>
      </c>
      <c r="N5" s="259" t="str">
        <f>'360 GRP '!X9</f>
        <v>MINT   
RAL 6027</v>
      </c>
      <c r="O5" s="259" t="str">
        <f>'360 GRP '!Y9</f>
        <v>DEEP ROSE 
RAL 4008</v>
      </c>
      <c r="P5" s="258" t="s">
        <v>173</v>
      </c>
      <c r="Q5" s="258" t="s">
        <v>1055</v>
      </c>
      <c r="R5" s="258" t="s">
        <v>1044</v>
      </c>
      <c r="S5" s="258" t="s">
        <v>1045</v>
      </c>
      <c r="T5" s="258" t="s">
        <v>1046</v>
      </c>
    </row>
    <row r="6" spans="1:20" ht="23.25" hidden="1" customHeight="1">
      <c r="A6" s="260" t="str">
        <f>'360 GRP '!D12</f>
        <v>360-001</v>
      </c>
      <c r="B6" s="46"/>
      <c r="C6" s="261" t="str">
        <f>IF('360 GRP '!M12=0,"",'360 GRP '!M12)</f>
        <v/>
      </c>
      <c r="D6" s="261" t="str">
        <f>IF('360 GRP '!N12=0,"",'360 GRP '!N12)</f>
        <v/>
      </c>
      <c r="E6" s="261" t="str">
        <f>IF('360 GRP '!O12=0,"",'360 GRP '!O12)</f>
        <v/>
      </c>
      <c r="F6" s="261" t="str">
        <f>IF('360 GRP '!P12=0,"",'360 GRP '!P12)</f>
        <v/>
      </c>
      <c r="G6" s="261" t="str">
        <f>IF('360 GRP '!Q12=0,"",'360 GRP '!Q12)</f>
        <v/>
      </c>
      <c r="H6" s="261" t="str">
        <f>IF('360 GRP '!R12=0,"",'360 GRP '!R12)</f>
        <v/>
      </c>
      <c r="I6" s="261" t="str">
        <f>IF('360 GRP '!S12=0,"",'360 GRP '!S12)</f>
        <v/>
      </c>
      <c r="J6" s="261" t="str">
        <f>IF('360 GRP '!T12=0,"",'360 GRP '!T12)</f>
        <v/>
      </c>
      <c r="K6" s="261" t="str">
        <f>IF('360 GRP '!U12=0,"",'360 GRP '!U12)</f>
        <v/>
      </c>
      <c r="L6" s="261" t="str">
        <f>IF('360 GRP '!V12=0,"",'360 GRP '!V12)</f>
        <v/>
      </c>
      <c r="M6" s="261" t="str">
        <f>IF('360 GRP '!W12=0,"",'360 GRP '!W12)</f>
        <v/>
      </c>
      <c r="N6" s="261" t="str">
        <f>IF('360 GRP '!X12=0,"",'360 GRP '!X12)</f>
        <v/>
      </c>
      <c r="O6" s="261" t="str">
        <f>IF('360 GRP '!Y12=0,"",'360 GRP '!Y12)</f>
        <v/>
      </c>
      <c r="P6" s="261" t="str">
        <f>IF('360 GRP '!Z12=0,"",'360 GRP '!Z12)</f>
        <v/>
      </c>
      <c r="Q6" s="261" t="str">
        <f>IF('360 GRP '!AA12=0,"",'360 GRP '!AA12)</f>
        <v/>
      </c>
      <c r="R6" s="277">
        <f>SUM(C6:Q6)</f>
        <v>0</v>
      </c>
      <c r="S6" s="59">
        <f>R6*'360 GRP '!I12</f>
        <v>0</v>
      </c>
      <c r="T6" s="59">
        <f>R6*'360 GRP '!BD12</f>
        <v>0</v>
      </c>
    </row>
    <row r="7" spans="1:20" ht="23.25" hidden="1" customHeight="1">
      <c r="A7" s="260" t="str">
        <f>'360 GRP '!D13</f>
        <v>360-009</v>
      </c>
      <c r="B7" s="46"/>
      <c r="C7" s="261" t="str">
        <f>IF('360 GRP '!M13=0,"",'360 GRP '!M13)</f>
        <v/>
      </c>
      <c r="D7" s="261" t="str">
        <f>IF('360 GRP '!N13=0,"",'360 GRP '!N13)</f>
        <v/>
      </c>
      <c r="E7" s="261" t="str">
        <f>IF('360 GRP '!O13=0,"",'360 GRP '!O13)</f>
        <v/>
      </c>
      <c r="F7" s="261" t="str">
        <f>IF('360 GRP '!P13=0,"",'360 GRP '!P13)</f>
        <v/>
      </c>
      <c r="G7" s="261" t="str">
        <f>IF('360 GRP '!Q13=0,"",'360 GRP '!Q13)</f>
        <v/>
      </c>
      <c r="H7" s="261" t="str">
        <f>IF('360 GRP '!R13=0,"",'360 GRP '!R13)</f>
        <v/>
      </c>
      <c r="I7" s="261" t="str">
        <f>IF('360 GRP '!S13=0,"",'360 GRP '!S13)</f>
        <v/>
      </c>
      <c r="J7" s="261" t="str">
        <f>IF('360 GRP '!T13=0,"",'360 GRP '!T13)</f>
        <v/>
      </c>
      <c r="K7" s="261" t="str">
        <f>IF('360 GRP '!U13=0,"",'360 GRP '!U13)</f>
        <v/>
      </c>
      <c r="L7" s="261" t="str">
        <f>IF('360 GRP '!V13=0,"",'360 GRP '!V13)</f>
        <v/>
      </c>
      <c r="M7" s="261" t="str">
        <f>IF('360 GRP '!W13=0,"",'360 GRP '!W13)</f>
        <v/>
      </c>
      <c r="N7" s="261" t="str">
        <f>IF('360 GRP '!X13=0,"",'360 GRP '!X13)</f>
        <v/>
      </c>
      <c r="O7" s="261" t="str">
        <f>IF('360 GRP '!Y13=0,"",'360 GRP '!Y13)</f>
        <v/>
      </c>
      <c r="P7" s="261" t="str">
        <f>IF('360 GRP '!Z13=0,"",'360 GRP '!Z13)</f>
        <v/>
      </c>
      <c r="Q7" s="261" t="str">
        <f>IF('360 GRP '!AA13=0,"",'360 GRP '!AA13)</f>
        <v/>
      </c>
      <c r="R7" s="277">
        <f t="shared" ref="R7:R70" si="0">SUM(C7:Q7)</f>
        <v>0</v>
      </c>
      <c r="S7" s="59">
        <f>R7*'360 GRP '!I13</f>
        <v>0</v>
      </c>
      <c r="T7" s="59">
        <f>R7*'360 GRP '!BD13</f>
        <v>0</v>
      </c>
    </row>
    <row r="8" spans="1:20" ht="23.25" hidden="1" customHeight="1">
      <c r="A8" s="260" t="str">
        <f>'360 GRP '!D14</f>
        <v>360-010</v>
      </c>
      <c r="B8" s="46"/>
      <c r="C8" s="261" t="str">
        <f>IF('360 GRP '!M14=0,"",'360 GRP '!M14)</f>
        <v/>
      </c>
      <c r="D8" s="261" t="str">
        <f>IF('360 GRP '!N14=0,"",'360 GRP '!N14)</f>
        <v/>
      </c>
      <c r="E8" s="261" t="str">
        <f>IF('360 GRP '!O14=0,"",'360 GRP '!O14)</f>
        <v/>
      </c>
      <c r="F8" s="261" t="str">
        <f>IF('360 GRP '!P14=0,"",'360 GRP '!P14)</f>
        <v/>
      </c>
      <c r="G8" s="261" t="str">
        <f>IF('360 GRP '!Q14=0,"",'360 GRP '!Q14)</f>
        <v/>
      </c>
      <c r="H8" s="261" t="str">
        <f>IF('360 GRP '!R14=0,"",'360 GRP '!R14)</f>
        <v/>
      </c>
      <c r="I8" s="261" t="str">
        <f>IF('360 GRP '!S14=0,"",'360 GRP '!S14)</f>
        <v/>
      </c>
      <c r="J8" s="261" t="str">
        <f>IF('360 GRP '!T14=0,"",'360 GRP '!T14)</f>
        <v/>
      </c>
      <c r="K8" s="261" t="str">
        <f>IF('360 GRP '!U14=0,"",'360 GRP '!U14)</f>
        <v/>
      </c>
      <c r="L8" s="261" t="str">
        <f>IF('360 GRP '!V14=0,"",'360 GRP '!V14)</f>
        <v/>
      </c>
      <c r="M8" s="261" t="str">
        <f>IF('360 GRP '!W14=0,"",'360 GRP '!W14)</f>
        <v/>
      </c>
      <c r="N8" s="261" t="str">
        <f>IF('360 GRP '!X14=0,"",'360 GRP '!X14)</f>
        <v/>
      </c>
      <c r="O8" s="261" t="str">
        <f>IF('360 GRP '!Y14=0,"",'360 GRP '!Y14)</f>
        <v/>
      </c>
      <c r="P8" s="261" t="str">
        <f>IF('360 GRP '!Z14=0,"",'360 GRP '!Z14)</f>
        <v/>
      </c>
      <c r="Q8" s="261" t="str">
        <f>IF('360 GRP '!AA14=0,"",'360 GRP '!AA14)</f>
        <v/>
      </c>
      <c r="R8" s="277">
        <f t="shared" si="0"/>
        <v>0</v>
      </c>
      <c r="S8" s="59">
        <f>R8*'360 GRP '!I14</f>
        <v>0</v>
      </c>
      <c r="T8" s="59">
        <f>R8*'360 GRP '!BD14</f>
        <v>0</v>
      </c>
    </row>
    <row r="9" spans="1:20" ht="23.25" hidden="1" customHeight="1">
      <c r="A9" s="260" t="str">
        <f>'360 GRP '!D15</f>
        <v>360-011-B</v>
      </c>
      <c r="B9" s="46" t="s">
        <v>1056</v>
      </c>
      <c r="C9" s="261" t="str">
        <f>IF('360 GRP '!M15=0,"",'360 GRP '!M15)</f>
        <v/>
      </c>
      <c r="D9" s="261" t="str">
        <f>IF('360 GRP '!N15=0,"",'360 GRP '!N15)</f>
        <v/>
      </c>
      <c r="E9" s="261" t="str">
        <f>IF('360 GRP '!O15=0,"",'360 GRP '!O15)</f>
        <v/>
      </c>
      <c r="F9" s="261" t="str">
        <f>IF('360 GRP '!P15=0,"",'360 GRP '!P15)</f>
        <v/>
      </c>
      <c r="G9" s="261" t="str">
        <f>IF('360 GRP '!Q15=0,"",'360 GRP '!Q15)</f>
        <v/>
      </c>
      <c r="H9" s="261" t="str">
        <f>IF('360 GRP '!R15=0,"",'360 GRP '!R15)</f>
        <v/>
      </c>
      <c r="I9" s="261" t="str">
        <f>IF('360 GRP '!S15=0,"",'360 GRP '!S15)</f>
        <v/>
      </c>
      <c r="J9" s="261" t="str">
        <f>IF('360 GRP '!T15=0,"",'360 GRP '!T15)</f>
        <v/>
      </c>
      <c r="K9" s="261" t="str">
        <f>IF('360 GRP '!U15=0,"",'360 GRP '!U15)</f>
        <v/>
      </c>
      <c r="L9" s="261" t="str">
        <f>IF('360 GRP '!V15=0,"",'360 GRP '!V15)</f>
        <v/>
      </c>
      <c r="M9" s="261" t="str">
        <f>IF('360 GRP '!W15=0,"",'360 GRP '!W15)</f>
        <v/>
      </c>
      <c r="N9" s="261" t="str">
        <f>IF('360 GRP '!X15=0,"",'360 GRP '!X15)</f>
        <v/>
      </c>
      <c r="O9" s="261" t="str">
        <f>IF('360 GRP '!Y15=0,"",'360 GRP '!Y15)</f>
        <v/>
      </c>
      <c r="P9" s="261" t="str">
        <f>IF('360 GRP '!Z15=0,"",'360 GRP '!Z15)</f>
        <v/>
      </c>
      <c r="Q9" s="261" t="str">
        <f>IF('360 GRP '!AA15=0,"",'360 GRP '!AA15)</f>
        <v/>
      </c>
      <c r="R9" s="277">
        <f t="shared" si="0"/>
        <v>0</v>
      </c>
      <c r="S9" s="59">
        <f>R9*'360 GRP '!I15</f>
        <v>0</v>
      </c>
      <c r="T9" s="59">
        <f>R9*'360 GRP '!BD15</f>
        <v>0</v>
      </c>
    </row>
    <row r="10" spans="1:20" ht="23.25" hidden="1" customHeight="1">
      <c r="A10" s="260" t="str">
        <f>'360 GRP '!D16</f>
        <v>360-014</v>
      </c>
      <c r="B10" s="46"/>
      <c r="C10" s="261" t="str">
        <f>IF('360 GRP '!M16=0,"",'360 GRP '!M16)</f>
        <v/>
      </c>
      <c r="D10" s="261" t="str">
        <f>IF('360 GRP '!N16=0,"",'360 GRP '!N16)</f>
        <v/>
      </c>
      <c r="E10" s="261" t="str">
        <f>IF('360 GRP '!O16=0,"",'360 GRP '!O16)</f>
        <v/>
      </c>
      <c r="F10" s="261" t="str">
        <f>IF('360 GRP '!P16=0,"",'360 GRP '!P16)</f>
        <v/>
      </c>
      <c r="G10" s="261" t="str">
        <f>IF('360 GRP '!Q16=0,"",'360 GRP '!Q16)</f>
        <v/>
      </c>
      <c r="H10" s="261" t="str">
        <f>IF('360 GRP '!R16=0,"",'360 GRP '!R16)</f>
        <v/>
      </c>
      <c r="I10" s="261" t="str">
        <f>IF('360 GRP '!S16=0,"",'360 GRP '!S16)</f>
        <v/>
      </c>
      <c r="J10" s="261" t="str">
        <f>IF('360 GRP '!T16=0,"",'360 GRP '!T16)</f>
        <v/>
      </c>
      <c r="K10" s="261" t="str">
        <f>IF('360 GRP '!U16=0,"",'360 GRP '!U16)</f>
        <v/>
      </c>
      <c r="L10" s="261" t="str">
        <f>IF('360 GRP '!V16=0,"",'360 GRP '!V16)</f>
        <v/>
      </c>
      <c r="M10" s="261" t="str">
        <f>IF('360 GRP '!W16=0,"",'360 GRP '!W16)</f>
        <v/>
      </c>
      <c r="N10" s="261" t="str">
        <f>IF('360 GRP '!X16=0,"",'360 GRP '!X16)</f>
        <v/>
      </c>
      <c r="O10" s="261" t="str">
        <f>IF('360 GRP '!Y16=0,"",'360 GRP '!Y16)</f>
        <v/>
      </c>
      <c r="P10" s="261" t="str">
        <f>IF('360 GRP '!Z16=0,"",'360 GRP '!Z16)</f>
        <v/>
      </c>
      <c r="Q10" s="261" t="str">
        <f>IF('360 GRP '!AA16=0,"",'360 GRP '!AA16)</f>
        <v/>
      </c>
      <c r="R10" s="277">
        <f t="shared" si="0"/>
        <v>0</v>
      </c>
      <c r="S10" s="59">
        <f>R10*'360 GRP '!I16</f>
        <v>0</v>
      </c>
      <c r="T10" s="59">
        <f>R10*'360 GRP '!BD16</f>
        <v>0</v>
      </c>
    </row>
    <row r="11" spans="1:20" ht="23.25" hidden="1" customHeight="1">
      <c r="A11" s="260" t="str">
        <f>'360 GRP '!D17</f>
        <v>360-014-DT</v>
      </c>
      <c r="B11" s="46" t="s">
        <v>636</v>
      </c>
      <c r="C11" s="261" t="str">
        <f>IF('360 GRP '!M17=0,"",'360 GRP '!M17)</f>
        <v/>
      </c>
      <c r="D11" s="261" t="str">
        <f>IF('360 GRP '!N17=0,"",'360 GRP '!N17)</f>
        <v/>
      </c>
      <c r="E11" s="261" t="str">
        <f>IF('360 GRP '!O17=0,"",'360 GRP '!O17)</f>
        <v/>
      </c>
      <c r="F11" s="261" t="str">
        <f>IF('360 GRP '!P17=0,"",'360 GRP '!P17)</f>
        <v/>
      </c>
      <c r="G11" s="261" t="str">
        <f>IF('360 GRP '!Q17=0,"",'360 GRP '!Q17)</f>
        <v/>
      </c>
      <c r="H11" s="261" t="str">
        <f>IF('360 GRP '!R17=0,"",'360 GRP '!R17)</f>
        <v/>
      </c>
      <c r="I11" s="261" t="str">
        <f>IF('360 GRP '!S17=0,"",'360 GRP '!S17)</f>
        <v/>
      </c>
      <c r="J11" s="261" t="str">
        <f>IF('360 GRP '!T17=0,"",'360 GRP '!T17)</f>
        <v/>
      </c>
      <c r="K11" s="261" t="str">
        <f>IF('360 GRP '!U17=0,"",'360 GRP '!U17)</f>
        <v/>
      </c>
      <c r="L11" s="261" t="str">
        <f>IF('360 GRP '!V17=0,"",'360 GRP '!V17)</f>
        <v/>
      </c>
      <c r="M11" s="261" t="str">
        <f>IF('360 GRP '!W17=0,"",'360 GRP '!W17)</f>
        <v/>
      </c>
      <c r="N11" s="261" t="str">
        <f>IF('360 GRP '!X17=0,"",'360 GRP '!X17)</f>
        <v/>
      </c>
      <c r="O11" s="261" t="str">
        <f>IF('360 GRP '!Y17=0,"",'360 GRP '!Y17)</f>
        <v/>
      </c>
      <c r="P11" s="261"/>
      <c r="Q11" s="261"/>
      <c r="R11" s="277">
        <f t="shared" si="0"/>
        <v>0</v>
      </c>
      <c r="S11" s="59">
        <f>R11*'360 GRP '!I17</f>
        <v>0</v>
      </c>
      <c r="T11" s="59">
        <f>R11*'360 GRP '!BD17</f>
        <v>0</v>
      </c>
    </row>
    <row r="12" spans="1:20" ht="23.25" hidden="1" customHeight="1">
      <c r="A12" s="260" t="str">
        <f>'360 GRP '!D18</f>
        <v>360-016-DT</v>
      </c>
      <c r="B12" s="46" t="s">
        <v>636</v>
      </c>
      <c r="C12" s="261" t="str">
        <f>IF('360 GRP '!M18=0,"",'360 GRP '!M18)</f>
        <v/>
      </c>
      <c r="D12" s="261" t="str">
        <f>IF('360 GRP '!N18=0,"",'360 GRP '!N18)</f>
        <v/>
      </c>
      <c r="E12" s="261" t="str">
        <f>IF('360 GRP '!O18=0,"",'360 GRP '!O18)</f>
        <v/>
      </c>
      <c r="F12" s="261" t="str">
        <f>IF('360 GRP '!P18=0,"",'360 GRP '!P18)</f>
        <v/>
      </c>
      <c r="G12" s="261" t="str">
        <f>IF('360 GRP '!Q18=0,"",'360 GRP '!Q18)</f>
        <v/>
      </c>
      <c r="H12" s="261" t="str">
        <f>IF('360 GRP '!R18=0,"",'360 GRP '!R18)</f>
        <v/>
      </c>
      <c r="I12" s="261" t="str">
        <f>IF('360 GRP '!S18=0,"",'360 GRP '!S18)</f>
        <v/>
      </c>
      <c r="J12" s="261" t="str">
        <f>IF('360 GRP '!T18=0,"",'360 GRP '!T18)</f>
        <v/>
      </c>
      <c r="K12" s="261" t="str">
        <f>IF('360 GRP '!U18=0,"",'360 GRP '!U18)</f>
        <v/>
      </c>
      <c r="L12" s="261" t="str">
        <f>IF('360 GRP '!V18=0,"",'360 GRP '!V18)</f>
        <v/>
      </c>
      <c r="M12" s="261" t="str">
        <f>IF('360 GRP '!W18=0,"",'360 GRP '!W18)</f>
        <v/>
      </c>
      <c r="N12" s="261" t="str">
        <f>IF('360 GRP '!X18=0,"",'360 GRP '!X18)</f>
        <v/>
      </c>
      <c r="O12" s="261" t="str">
        <f>IF('360 GRP '!Y18=0,"",'360 GRP '!Y18)</f>
        <v/>
      </c>
      <c r="P12" s="261"/>
      <c r="Q12" s="261"/>
      <c r="R12" s="277">
        <f t="shared" si="0"/>
        <v>0</v>
      </c>
      <c r="S12" s="59">
        <f>R12*'360 GRP '!I18</f>
        <v>0</v>
      </c>
      <c r="T12" s="59">
        <f>R12*'360 GRP '!BD18</f>
        <v>0</v>
      </c>
    </row>
    <row r="13" spans="1:20" ht="23.25" hidden="1" customHeight="1">
      <c r="A13" s="260" t="str">
        <f>'360 GRP '!D19</f>
        <v>360-017</v>
      </c>
      <c r="B13" s="46"/>
      <c r="C13" s="261" t="str">
        <f>IF('360 GRP '!M19=0,"",'360 GRP '!M19)</f>
        <v/>
      </c>
      <c r="D13" s="261" t="str">
        <f>IF('360 GRP '!N19=0,"",'360 GRP '!N19)</f>
        <v/>
      </c>
      <c r="E13" s="261" t="str">
        <f>IF('360 GRP '!O19=0,"",'360 GRP '!O19)</f>
        <v/>
      </c>
      <c r="F13" s="261" t="str">
        <f>IF('360 GRP '!P19=0,"",'360 GRP '!P19)</f>
        <v/>
      </c>
      <c r="G13" s="261" t="str">
        <f>IF('360 GRP '!Q19=0,"",'360 GRP '!Q19)</f>
        <v/>
      </c>
      <c r="H13" s="261" t="str">
        <f>IF('360 GRP '!R19=0,"",'360 GRP '!R19)</f>
        <v/>
      </c>
      <c r="I13" s="261" t="str">
        <f>IF('360 GRP '!S19=0,"",'360 GRP '!S19)</f>
        <v/>
      </c>
      <c r="J13" s="261" t="str">
        <f>IF('360 GRP '!T19=0,"",'360 GRP '!T19)</f>
        <v/>
      </c>
      <c r="K13" s="261" t="str">
        <f>IF('360 GRP '!U19=0,"",'360 GRP '!U19)</f>
        <v/>
      </c>
      <c r="L13" s="261" t="str">
        <f>IF('360 GRP '!V19=0,"",'360 GRP '!V19)</f>
        <v/>
      </c>
      <c r="M13" s="261" t="str">
        <f>IF('360 GRP '!W19=0,"",'360 GRP '!W19)</f>
        <v/>
      </c>
      <c r="N13" s="261" t="str">
        <f>IF('360 GRP '!X19=0,"",'360 GRP '!X19)</f>
        <v/>
      </c>
      <c r="O13" s="261" t="str">
        <f>IF('360 GRP '!Y19=0,"",'360 GRP '!Y19)</f>
        <v/>
      </c>
      <c r="P13" s="261" t="str">
        <f>IF('360 GRP '!Z19=0,"",'360 GRP '!Z19)</f>
        <v/>
      </c>
      <c r="Q13" s="261" t="str">
        <f>IF('360 GRP '!AA19=0,"",'360 GRP '!AA19)</f>
        <v/>
      </c>
      <c r="R13" s="277">
        <f t="shared" si="0"/>
        <v>0</v>
      </c>
      <c r="S13" s="59">
        <f>R13*'360 GRP '!I19</f>
        <v>0</v>
      </c>
      <c r="T13" s="59">
        <f>R13*'360 GRP '!BD19</f>
        <v>0</v>
      </c>
    </row>
    <row r="14" spans="1:20" ht="23.25" hidden="1" customHeight="1">
      <c r="A14" s="260" t="str">
        <f>'360 GRP '!D20</f>
        <v>360-018-B</v>
      </c>
      <c r="B14" s="46" t="s">
        <v>1056</v>
      </c>
      <c r="C14" s="261" t="str">
        <f>IF('360 GRP '!M20=0,"",'360 GRP '!M20)</f>
        <v/>
      </c>
      <c r="D14" s="261" t="str">
        <f>IF('360 GRP '!N20=0,"",'360 GRP '!N20)</f>
        <v/>
      </c>
      <c r="E14" s="261" t="str">
        <f>IF('360 GRP '!O20=0,"",'360 GRP '!O20)</f>
        <v/>
      </c>
      <c r="F14" s="261" t="str">
        <f>IF('360 GRP '!P20=0,"",'360 GRP '!P20)</f>
        <v/>
      </c>
      <c r="G14" s="261" t="str">
        <f>IF('360 GRP '!Q20=0,"",'360 GRP '!Q20)</f>
        <v/>
      </c>
      <c r="H14" s="261" t="str">
        <f>IF('360 GRP '!R20=0,"",'360 GRP '!R20)</f>
        <v/>
      </c>
      <c r="I14" s="261" t="str">
        <f>IF('360 GRP '!S20=0,"",'360 GRP '!S20)</f>
        <v/>
      </c>
      <c r="J14" s="261" t="str">
        <f>IF('360 GRP '!T20=0,"",'360 GRP '!T20)</f>
        <v/>
      </c>
      <c r="K14" s="261" t="str">
        <f>IF('360 GRP '!U20=0,"",'360 GRP '!U20)</f>
        <v/>
      </c>
      <c r="L14" s="261" t="str">
        <f>IF('360 GRP '!V20=0,"",'360 GRP '!V20)</f>
        <v/>
      </c>
      <c r="M14" s="261" t="str">
        <f>IF('360 GRP '!W20=0,"",'360 GRP '!W20)</f>
        <v/>
      </c>
      <c r="N14" s="261" t="str">
        <f>IF('360 GRP '!X20=0,"",'360 GRP '!X20)</f>
        <v/>
      </c>
      <c r="O14" s="261" t="str">
        <f>IF('360 GRP '!Y20=0,"",'360 GRP '!Y20)</f>
        <v/>
      </c>
      <c r="P14" s="261" t="str">
        <f>IF('360 GRP '!Z20=0,"",'360 GRP '!Z20)</f>
        <v/>
      </c>
      <c r="Q14" s="261" t="str">
        <f>IF('360 GRP '!AA20=0,"",'360 GRP '!AA20)</f>
        <v/>
      </c>
      <c r="R14" s="277">
        <f t="shared" si="0"/>
        <v>0</v>
      </c>
      <c r="S14" s="59">
        <f>R14*'360 GRP '!I20</f>
        <v>0</v>
      </c>
      <c r="T14" s="59">
        <f>R14*'360 GRP '!BD20</f>
        <v>0</v>
      </c>
    </row>
    <row r="15" spans="1:20" ht="23.25" hidden="1" customHeight="1">
      <c r="A15" s="260">
        <f>'360 GRP '!D21</f>
        <v>0</v>
      </c>
      <c r="B15" s="46"/>
      <c r="C15" s="261" t="str">
        <f>IF('360 GRP '!M21=0,"",'360 GRP '!M21)</f>
        <v/>
      </c>
      <c r="D15" s="261" t="str">
        <f>IF('360 GRP '!N21=0,"",'360 GRP '!N21)</f>
        <v/>
      </c>
      <c r="E15" s="261" t="str">
        <f>IF('360 GRP '!O21=0,"",'360 GRP '!O21)</f>
        <v/>
      </c>
      <c r="F15" s="261" t="str">
        <f>IF('360 GRP '!P21=0,"",'360 GRP '!P21)</f>
        <v/>
      </c>
      <c r="G15" s="261" t="str">
        <f>IF('360 GRP '!Q21=0,"",'360 GRP '!Q21)</f>
        <v/>
      </c>
      <c r="H15" s="261" t="str">
        <f>IF('360 GRP '!R21=0,"",'360 GRP '!R21)</f>
        <v/>
      </c>
      <c r="I15" s="261" t="str">
        <f>IF('360 GRP '!S21=0,"",'360 GRP '!S21)</f>
        <v/>
      </c>
      <c r="J15" s="261" t="str">
        <f>IF('360 GRP '!T21=0,"",'360 GRP '!T21)</f>
        <v/>
      </c>
      <c r="K15" s="261" t="str">
        <f>IF('360 GRP '!U21=0,"",'360 GRP '!U21)</f>
        <v/>
      </c>
      <c r="L15" s="261" t="str">
        <f>IF('360 GRP '!V21=0,"",'360 GRP '!V21)</f>
        <v/>
      </c>
      <c r="M15" s="261" t="str">
        <f>IF('360 GRP '!W21=0,"",'360 GRP '!W21)</f>
        <v/>
      </c>
      <c r="N15" s="261" t="str">
        <f>IF('360 GRP '!X21=0,"",'360 GRP '!X21)</f>
        <v/>
      </c>
      <c r="O15" s="261" t="str">
        <f>IF('360 GRP '!Y21=0,"",'360 GRP '!Y21)</f>
        <v/>
      </c>
      <c r="P15" s="261" t="str">
        <f>IF('360 GRP '!Z21=0,"",'360 GRP '!Z21)</f>
        <v/>
      </c>
      <c r="Q15" s="261" t="str">
        <f>IF('360 GRP '!AA21=0,"",'360 GRP '!AA21)</f>
        <v/>
      </c>
      <c r="R15" s="277">
        <f t="shared" si="0"/>
        <v>0</v>
      </c>
      <c r="S15" s="59">
        <f>R15*'360 GRP '!I21</f>
        <v>0</v>
      </c>
      <c r="T15" s="59">
        <f>R15*'360 GRP '!BD21</f>
        <v>0</v>
      </c>
    </row>
    <row r="16" spans="1:20" ht="23.25" customHeight="1">
      <c r="A16" s="260" t="str">
        <f>'360 GRP '!D22</f>
        <v>360-021</v>
      </c>
      <c r="B16" s="46"/>
      <c r="C16" s="261" t="str">
        <f>IF('360 GRP '!M22=0,"",'360 GRP '!M22)</f>
        <v/>
      </c>
      <c r="D16" s="261">
        <f>IF('360 GRP '!N22=0,"",'360 GRP '!N22)</f>
        <v>1</v>
      </c>
      <c r="E16" s="261" t="str">
        <f>IF('360 GRP '!O22=0,"",'360 GRP '!O22)</f>
        <v/>
      </c>
      <c r="F16" s="261" t="str">
        <f>IF('360 GRP '!P22=0,"",'360 GRP '!P22)</f>
        <v/>
      </c>
      <c r="G16" s="261" t="str">
        <f>IF('360 GRP '!Q22=0,"",'360 GRP '!Q22)</f>
        <v/>
      </c>
      <c r="H16" s="261" t="str">
        <f>IF('360 GRP '!R22=0,"",'360 GRP '!R22)</f>
        <v/>
      </c>
      <c r="I16" s="261" t="str">
        <f>IF('360 GRP '!S22=0,"",'360 GRP '!S22)</f>
        <v/>
      </c>
      <c r="J16" s="261" t="str">
        <f>IF('360 GRP '!T22=0,"",'360 GRP '!T22)</f>
        <v/>
      </c>
      <c r="K16" s="261" t="str">
        <f>IF('360 GRP '!U22=0,"",'360 GRP '!U22)</f>
        <v/>
      </c>
      <c r="L16" s="261" t="str">
        <f>IF('360 GRP '!V22=0,"",'360 GRP '!V22)</f>
        <v/>
      </c>
      <c r="M16" s="261" t="str">
        <f>IF('360 GRP '!W22=0,"",'360 GRP '!W22)</f>
        <v/>
      </c>
      <c r="N16" s="261" t="str">
        <f>IF('360 GRP '!X22=0,"",'360 GRP '!X22)</f>
        <v/>
      </c>
      <c r="O16" s="261" t="str">
        <f>IF('360 GRP '!Y22=0,"",'360 GRP '!Y22)</f>
        <v/>
      </c>
      <c r="P16" s="261" t="str">
        <f>IF('360 GRP '!Z22=0,"",'360 GRP '!Z22)</f>
        <v/>
      </c>
      <c r="Q16" s="261" t="str">
        <f>IF('360 GRP '!AA22=0,"",'360 GRP '!AA22)</f>
        <v/>
      </c>
      <c r="R16" s="277">
        <f t="shared" si="0"/>
        <v>1</v>
      </c>
      <c r="S16" s="59">
        <f>R16*'360 GRP '!I22</f>
        <v>1</v>
      </c>
      <c r="T16" s="59">
        <f>R16*'360 GRP '!BD22</f>
        <v>5</v>
      </c>
    </row>
    <row r="17" spans="1:20" ht="23.25" customHeight="1">
      <c r="A17" s="260" t="str">
        <f>'360 GRP '!D23</f>
        <v>360-022</v>
      </c>
      <c r="B17" s="46"/>
      <c r="C17" s="261" t="str">
        <f>IF('360 GRP '!M23=0,"",'360 GRP '!M23)</f>
        <v/>
      </c>
      <c r="D17" s="261">
        <f>IF('360 GRP '!N23=0,"",'360 GRP '!N23)</f>
        <v>1</v>
      </c>
      <c r="E17" s="261" t="str">
        <f>IF('360 GRP '!O23=0,"",'360 GRP '!O23)</f>
        <v/>
      </c>
      <c r="F17" s="261" t="str">
        <f>IF('360 GRP '!P23=0,"",'360 GRP '!P23)</f>
        <v/>
      </c>
      <c r="G17" s="261" t="str">
        <f>IF('360 GRP '!Q23=0,"",'360 GRP '!Q23)</f>
        <v/>
      </c>
      <c r="H17" s="261" t="str">
        <f>IF('360 GRP '!R23=0,"",'360 GRP '!R23)</f>
        <v/>
      </c>
      <c r="I17" s="261" t="str">
        <f>IF('360 GRP '!S23=0,"",'360 GRP '!S23)</f>
        <v/>
      </c>
      <c r="J17" s="261" t="str">
        <f>IF('360 GRP '!T23=0,"",'360 GRP '!T23)</f>
        <v/>
      </c>
      <c r="K17" s="261" t="str">
        <f>IF('360 GRP '!U23=0,"",'360 GRP '!U23)</f>
        <v/>
      </c>
      <c r="L17" s="261" t="str">
        <f>IF('360 GRP '!V23=0,"",'360 GRP '!V23)</f>
        <v/>
      </c>
      <c r="M17" s="261" t="str">
        <f>IF('360 GRP '!W23=0,"",'360 GRP '!W23)</f>
        <v/>
      </c>
      <c r="N17" s="261" t="str">
        <f>IF('360 GRP '!X23=0,"",'360 GRP '!X23)</f>
        <v/>
      </c>
      <c r="O17" s="261" t="str">
        <f>IF('360 GRP '!Y23=0,"",'360 GRP '!Y23)</f>
        <v/>
      </c>
      <c r="P17" s="261" t="str">
        <f>IF('360 GRP '!Z23=0,"",'360 GRP '!Z23)</f>
        <v/>
      </c>
      <c r="Q17" s="261" t="str">
        <f>IF('360 GRP '!AA23=0,"",'360 GRP '!AA23)</f>
        <v/>
      </c>
      <c r="R17" s="277">
        <f t="shared" si="0"/>
        <v>1</v>
      </c>
      <c r="S17" s="59">
        <f>R17*'360 GRP '!I23</f>
        <v>1</v>
      </c>
      <c r="T17" s="59">
        <f>R17*'360 GRP '!BD23</f>
        <v>5</v>
      </c>
    </row>
    <row r="18" spans="1:20" ht="23.25" customHeight="1">
      <c r="A18" s="260" t="str">
        <f>'360 GRP '!D24</f>
        <v>360-023</v>
      </c>
      <c r="B18" s="46"/>
      <c r="C18" s="261" t="str">
        <f>IF('360 GRP '!M24=0,"",'360 GRP '!M24)</f>
        <v/>
      </c>
      <c r="D18" s="261">
        <f>IF('360 GRP '!N24=0,"",'360 GRP '!N24)</f>
        <v>1</v>
      </c>
      <c r="E18" s="261" t="str">
        <f>IF('360 GRP '!O24=0,"",'360 GRP '!O24)</f>
        <v/>
      </c>
      <c r="F18" s="261" t="str">
        <f>IF('360 GRP '!P24=0,"",'360 GRP '!P24)</f>
        <v/>
      </c>
      <c r="G18" s="261" t="str">
        <f>IF('360 GRP '!Q24=0,"",'360 GRP '!Q24)</f>
        <v/>
      </c>
      <c r="H18" s="261" t="str">
        <f>IF('360 GRP '!R24=0,"",'360 GRP '!R24)</f>
        <v/>
      </c>
      <c r="I18" s="261" t="str">
        <f>IF('360 GRP '!S24=0,"",'360 GRP '!S24)</f>
        <v/>
      </c>
      <c r="J18" s="261" t="str">
        <f>IF('360 GRP '!T24=0,"",'360 GRP '!T24)</f>
        <v/>
      </c>
      <c r="K18" s="261" t="str">
        <f>IF('360 GRP '!U24=0,"",'360 GRP '!U24)</f>
        <v/>
      </c>
      <c r="L18" s="261" t="str">
        <f>IF('360 GRP '!V24=0,"",'360 GRP '!V24)</f>
        <v/>
      </c>
      <c r="M18" s="261" t="str">
        <f>IF('360 GRP '!W24=0,"",'360 GRP '!W24)</f>
        <v/>
      </c>
      <c r="N18" s="261" t="str">
        <f>IF('360 GRP '!X24=0,"",'360 GRP '!X24)</f>
        <v/>
      </c>
      <c r="O18" s="261" t="str">
        <f>IF('360 GRP '!Y24=0,"",'360 GRP '!Y24)</f>
        <v/>
      </c>
      <c r="P18" s="261" t="str">
        <f>IF('360 GRP '!Z24=0,"",'360 GRP '!Z24)</f>
        <v/>
      </c>
      <c r="Q18" s="261" t="str">
        <f>IF('360 GRP '!AA24=0,"",'360 GRP '!AA24)</f>
        <v/>
      </c>
      <c r="R18" s="277">
        <f t="shared" si="0"/>
        <v>1</v>
      </c>
      <c r="S18" s="59">
        <f>R18*'360 GRP '!I24</f>
        <v>1</v>
      </c>
      <c r="T18" s="59">
        <f>R18*'360 GRP '!BD24</f>
        <v>1.5</v>
      </c>
    </row>
    <row r="19" spans="1:20" ht="23.25" customHeight="1">
      <c r="A19" s="260" t="str">
        <f>'360 GRP '!D25</f>
        <v>360-025</v>
      </c>
      <c r="B19" s="46"/>
      <c r="C19" s="261" t="str">
        <f>IF('360 GRP '!M25=0,"",'360 GRP '!M25)</f>
        <v/>
      </c>
      <c r="D19" s="261">
        <f>IF('360 GRP '!N25=0,"",'360 GRP '!N25)</f>
        <v>1</v>
      </c>
      <c r="E19" s="261" t="str">
        <f>IF('360 GRP '!O25=0,"",'360 GRP '!O25)</f>
        <v/>
      </c>
      <c r="F19" s="261" t="str">
        <f>IF('360 GRP '!P25=0,"",'360 GRP '!P25)</f>
        <v/>
      </c>
      <c r="G19" s="261" t="str">
        <f>IF('360 GRP '!Q25=0,"",'360 GRP '!Q25)</f>
        <v/>
      </c>
      <c r="H19" s="261" t="str">
        <f>IF('360 GRP '!R25=0,"",'360 GRP '!R25)</f>
        <v/>
      </c>
      <c r="I19" s="261" t="str">
        <f>IF('360 GRP '!S25=0,"",'360 GRP '!S25)</f>
        <v/>
      </c>
      <c r="J19" s="261" t="str">
        <f>IF('360 GRP '!T25=0,"",'360 GRP '!T25)</f>
        <v/>
      </c>
      <c r="K19" s="261" t="str">
        <f>IF('360 GRP '!U25=0,"",'360 GRP '!U25)</f>
        <v/>
      </c>
      <c r="L19" s="261" t="str">
        <f>IF('360 GRP '!V25=0,"",'360 GRP '!V25)</f>
        <v/>
      </c>
      <c r="M19" s="261" t="str">
        <f>IF('360 GRP '!W25=0,"",'360 GRP '!W25)</f>
        <v/>
      </c>
      <c r="N19" s="261" t="str">
        <f>IF('360 GRP '!X25=0,"",'360 GRP '!X25)</f>
        <v/>
      </c>
      <c r="O19" s="261" t="str">
        <f>IF('360 GRP '!Y25=0,"",'360 GRP '!Y25)</f>
        <v/>
      </c>
      <c r="P19" s="261" t="str">
        <f>IF('360 GRP '!Z25=0,"",'360 GRP '!Z25)</f>
        <v/>
      </c>
      <c r="Q19" s="261" t="str">
        <f>IF('360 GRP '!AA25=0,"",'360 GRP '!AA25)</f>
        <v/>
      </c>
      <c r="R19" s="277">
        <f t="shared" si="0"/>
        <v>1</v>
      </c>
      <c r="S19" s="59">
        <f>R19*'360 GRP '!I25</f>
        <v>1</v>
      </c>
      <c r="T19" s="59">
        <f>R19*'360 GRP '!BD25</f>
        <v>1.5</v>
      </c>
    </row>
    <row r="20" spans="1:20" ht="23.25" customHeight="1">
      <c r="A20" s="260" t="str">
        <f>'360 GRP '!D26</f>
        <v>360-027</v>
      </c>
      <c r="B20" s="46"/>
      <c r="C20" s="261" t="str">
        <f>IF('360 GRP '!M26=0,"",'360 GRP '!M26)</f>
        <v/>
      </c>
      <c r="D20" s="261">
        <f>IF('360 GRP '!N26=0,"",'360 GRP '!N26)</f>
        <v>1</v>
      </c>
      <c r="E20" s="261" t="str">
        <f>IF('360 GRP '!O26=0,"",'360 GRP '!O26)</f>
        <v/>
      </c>
      <c r="F20" s="261" t="str">
        <f>IF('360 GRP '!P26=0,"",'360 GRP '!P26)</f>
        <v/>
      </c>
      <c r="G20" s="261" t="str">
        <f>IF('360 GRP '!Q26=0,"",'360 GRP '!Q26)</f>
        <v/>
      </c>
      <c r="H20" s="261" t="str">
        <f>IF('360 GRP '!R26=0,"",'360 GRP '!R26)</f>
        <v/>
      </c>
      <c r="I20" s="261" t="str">
        <f>IF('360 GRP '!S26=0,"",'360 GRP '!S26)</f>
        <v/>
      </c>
      <c r="J20" s="261" t="str">
        <f>IF('360 GRP '!T26=0,"",'360 GRP '!T26)</f>
        <v/>
      </c>
      <c r="K20" s="261" t="str">
        <f>IF('360 GRP '!U26=0,"",'360 GRP '!U26)</f>
        <v/>
      </c>
      <c r="L20" s="261" t="str">
        <f>IF('360 GRP '!V26=0,"",'360 GRP '!V26)</f>
        <v/>
      </c>
      <c r="M20" s="261" t="str">
        <f>IF('360 GRP '!W26=0,"",'360 GRP '!W26)</f>
        <v/>
      </c>
      <c r="N20" s="261" t="str">
        <f>IF('360 GRP '!X26=0,"",'360 GRP '!X26)</f>
        <v/>
      </c>
      <c r="O20" s="261" t="str">
        <f>IF('360 GRP '!Y26=0,"",'360 GRP '!Y26)</f>
        <v/>
      </c>
      <c r="P20" s="261" t="str">
        <f>IF('360 GRP '!Z26=0,"",'360 GRP '!Z26)</f>
        <v/>
      </c>
      <c r="Q20" s="261" t="str">
        <f>IF('360 GRP '!AA26=0,"",'360 GRP '!AA26)</f>
        <v/>
      </c>
      <c r="R20" s="277">
        <f t="shared" si="0"/>
        <v>1</v>
      </c>
      <c r="S20" s="59">
        <f>R20*'360 GRP '!I26</f>
        <v>1</v>
      </c>
      <c r="T20" s="59">
        <f>R20*'360 GRP '!BD26</f>
        <v>1</v>
      </c>
    </row>
    <row r="21" spans="1:20" ht="23.25" customHeight="1">
      <c r="A21" s="260" t="str">
        <f>'360 GRP '!D27</f>
        <v>360-028</v>
      </c>
      <c r="B21" s="46"/>
      <c r="C21" s="261" t="str">
        <f>IF('360 GRP '!M27=0,"",'360 GRP '!M27)</f>
        <v/>
      </c>
      <c r="D21" s="261">
        <f>IF('360 GRP '!N27=0,"",'360 GRP '!N27)</f>
        <v>1</v>
      </c>
      <c r="E21" s="261" t="str">
        <f>IF('360 GRP '!O27=0,"",'360 GRP '!O27)</f>
        <v/>
      </c>
      <c r="F21" s="261" t="str">
        <f>IF('360 GRP '!P27=0,"",'360 GRP '!P27)</f>
        <v/>
      </c>
      <c r="G21" s="261" t="str">
        <f>IF('360 GRP '!Q27=0,"",'360 GRP '!Q27)</f>
        <v/>
      </c>
      <c r="H21" s="261" t="str">
        <f>IF('360 GRP '!R27=0,"",'360 GRP '!R27)</f>
        <v/>
      </c>
      <c r="I21" s="261" t="str">
        <f>IF('360 GRP '!S27=0,"",'360 GRP '!S27)</f>
        <v/>
      </c>
      <c r="J21" s="261" t="str">
        <f>IF('360 GRP '!T27=0,"",'360 GRP '!T27)</f>
        <v/>
      </c>
      <c r="K21" s="261" t="str">
        <f>IF('360 GRP '!U27=0,"",'360 GRP '!U27)</f>
        <v/>
      </c>
      <c r="L21" s="261" t="str">
        <f>IF('360 GRP '!V27=0,"",'360 GRP '!V27)</f>
        <v/>
      </c>
      <c r="M21" s="261" t="str">
        <f>IF('360 GRP '!W27=0,"",'360 GRP '!W27)</f>
        <v/>
      </c>
      <c r="N21" s="261" t="str">
        <f>IF('360 GRP '!X27=0,"",'360 GRP '!X27)</f>
        <v/>
      </c>
      <c r="O21" s="261" t="str">
        <f>IF('360 GRP '!Y27=0,"",'360 GRP '!Y27)</f>
        <v/>
      </c>
      <c r="P21" s="261" t="str">
        <f>IF('360 GRP '!Z27=0,"",'360 GRP '!Z27)</f>
        <v/>
      </c>
      <c r="Q21" s="261" t="str">
        <f>IF('360 GRP '!AA27=0,"",'360 GRP '!AA27)</f>
        <v/>
      </c>
      <c r="R21" s="277">
        <f t="shared" si="0"/>
        <v>1</v>
      </c>
      <c r="S21" s="59">
        <f>R21*'360 GRP '!I27</f>
        <v>1</v>
      </c>
      <c r="T21" s="59">
        <f>R21*'360 GRP '!BD27</f>
        <v>1</v>
      </c>
    </row>
    <row r="22" spans="1:20" ht="23.25" customHeight="1">
      <c r="A22" s="260" t="str">
        <f>'360 GRP '!D28</f>
        <v>360-029</v>
      </c>
      <c r="B22" s="46"/>
      <c r="C22" s="261" t="str">
        <f>IF('360 GRP '!M28=0,"",'360 GRP '!M28)</f>
        <v/>
      </c>
      <c r="D22" s="261">
        <f>IF('360 GRP '!N28=0,"",'360 GRP '!N28)</f>
        <v>1</v>
      </c>
      <c r="E22" s="261" t="str">
        <f>IF('360 GRP '!O28=0,"",'360 GRP '!O28)</f>
        <v/>
      </c>
      <c r="F22" s="261" t="str">
        <f>IF('360 GRP '!P28=0,"",'360 GRP '!P28)</f>
        <v/>
      </c>
      <c r="G22" s="261" t="str">
        <f>IF('360 GRP '!Q28=0,"",'360 GRP '!Q28)</f>
        <v/>
      </c>
      <c r="H22" s="261" t="str">
        <f>IF('360 GRP '!R28=0,"",'360 GRP '!R28)</f>
        <v/>
      </c>
      <c r="I22" s="261" t="str">
        <f>IF('360 GRP '!S28=0,"",'360 GRP '!S28)</f>
        <v/>
      </c>
      <c r="J22" s="261" t="str">
        <f>IF('360 GRP '!T28=0,"",'360 GRP '!T28)</f>
        <v/>
      </c>
      <c r="K22" s="261" t="str">
        <f>IF('360 GRP '!U28=0,"",'360 GRP '!U28)</f>
        <v/>
      </c>
      <c r="L22" s="261" t="str">
        <f>IF('360 GRP '!V28=0,"",'360 GRP '!V28)</f>
        <v/>
      </c>
      <c r="M22" s="261" t="str">
        <f>IF('360 GRP '!W28=0,"",'360 GRP '!W28)</f>
        <v/>
      </c>
      <c r="N22" s="261" t="str">
        <f>IF('360 GRP '!X28=0,"",'360 GRP '!X28)</f>
        <v/>
      </c>
      <c r="O22" s="261" t="str">
        <f>IF('360 GRP '!Y28=0,"",'360 GRP '!Y28)</f>
        <v/>
      </c>
      <c r="P22" s="261" t="str">
        <f>IF('360 GRP '!Z28=0,"",'360 GRP '!Z28)</f>
        <v/>
      </c>
      <c r="Q22" s="261" t="str">
        <f>IF('360 GRP '!AA28=0,"",'360 GRP '!AA28)</f>
        <v/>
      </c>
      <c r="R22" s="277">
        <f t="shared" si="0"/>
        <v>1</v>
      </c>
      <c r="S22" s="59">
        <f>R22*'360 GRP '!I28</f>
        <v>2</v>
      </c>
      <c r="T22" s="59">
        <f>R22*'360 GRP '!BD28</f>
        <v>3</v>
      </c>
    </row>
    <row r="23" spans="1:20" ht="23.25" customHeight="1">
      <c r="A23" s="260" t="str">
        <f>'360 GRP '!D29</f>
        <v>360-030</v>
      </c>
      <c r="B23" s="46"/>
      <c r="C23" s="261" t="str">
        <f>IF('360 GRP '!M29=0,"",'360 GRP '!M29)</f>
        <v/>
      </c>
      <c r="D23" s="261">
        <f>IF('360 GRP '!N29=0,"",'360 GRP '!N29)</f>
        <v>1</v>
      </c>
      <c r="E23" s="261" t="str">
        <f>IF('360 GRP '!O29=0,"",'360 GRP '!O29)</f>
        <v/>
      </c>
      <c r="F23" s="261" t="str">
        <f>IF('360 GRP '!P29=0,"",'360 GRP '!P29)</f>
        <v/>
      </c>
      <c r="G23" s="261" t="str">
        <f>IF('360 GRP '!Q29=0,"",'360 GRP '!Q29)</f>
        <v/>
      </c>
      <c r="H23" s="261" t="str">
        <f>IF('360 GRP '!R29=0,"",'360 GRP '!R29)</f>
        <v/>
      </c>
      <c r="I23" s="261" t="str">
        <f>IF('360 GRP '!S29=0,"",'360 GRP '!S29)</f>
        <v/>
      </c>
      <c r="J23" s="261" t="str">
        <f>IF('360 GRP '!T29=0,"",'360 GRP '!T29)</f>
        <v/>
      </c>
      <c r="K23" s="261" t="str">
        <f>IF('360 GRP '!U29=0,"",'360 GRP '!U29)</f>
        <v/>
      </c>
      <c r="L23" s="261" t="str">
        <f>IF('360 GRP '!V29=0,"",'360 GRP '!V29)</f>
        <v/>
      </c>
      <c r="M23" s="261" t="str">
        <f>IF('360 GRP '!W29=0,"",'360 GRP '!W29)</f>
        <v/>
      </c>
      <c r="N23" s="261" t="str">
        <f>IF('360 GRP '!X29=0,"",'360 GRP '!X29)</f>
        <v/>
      </c>
      <c r="O23" s="261" t="str">
        <f>IF('360 GRP '!Y29=0,"",'360 GRP '!Y29)</f>
        <v/>
      </c>
      <c r="P23" s="261" t="str">
        <f>IF('360 GRP '!Z29=0,"",'360 GRP '!Z29)</f>
        <v/>
      </c>
      <c r="Q23" s="261" t="str">
        <f>IF('360 GRP '!AA29=0,"",'360 GRP '!AA29)</f>
        <v/>
      </c>
      <c r="R23" s="277">
        <f t="shared" si="0"/>
        <v>1</v>
      </c>
      <c r="S23" s="59">
        <f>R23*'360 GRP '!I29</f>
        <v>2</v>
      </c>
      <c r="T23" s="59">
        <f>R23*'360 GRP '!BD29</f>
        <v>3</v>
      </c>
    </row>
    <row r="24" spans="1:20" ht="23.25" customHeight="1">
      <c r="A24" s="260" t="str">
        <f>'360 GRP '!D30</f>
        <v>360-031</v>
      </c>
      <c r="B24" s="46"/>
      <c r="C24" s="261" t="str">
        <f>IF('360 GRP '!M30=0,"",'360 GRP '!M30)</f>
        <v/>
      </c>
      <c r="D24" s="261">
        <f>IF('360 GRP '!N30=0,"",'360 GRP '!N30)</f>
        <v>1</v>
      </c>
      <c r="E24" s="261" t="str">
        <f>IF('360 GRP '!O30=0,"",'360 GRP '!O30)</f>
        <v/>
      </c>
      <c r="F24" s="261" t="str">
        <f>IF('360 GRP '!P30=0,"",'360 GRP '!P30)</f>
        <v/>
      </c>
      <c r="G24" s="261" t="str">
        <f>IF('360 GRP '!Q30=0,"",'360 GRP '!Q30)</f>
        <v/>
      </c>
      <c r="H24" s="261" t="str">
        <f>IF('360 GRP '!R30=0,"",'360 GRP '!R30)</f>
        <v/>
      </c>
      <c r="I24" s="261" t="str">
        <f>IF('360 GRP '!S30=0,"",'360 GRP '!S30)</f>
        <v/>
      </c>
      <c r="J24" s="261" t="str">
        <f>IF('360 GRP '!T30=0,"",'360 GRP '!T30)</f>
        <v/>
      </c>
      <c r="K24" s="261" t="str">
        <f>IF('360 GRP '!U30=0,"",'360 GRP '!U30)</f>
        <v/>
      </c>
      <c r="L24" s="261" t="str">
        <f>IF('360 GRP '!V30=0,"",'360 GRP '!V30)</f>
        <v/>
      </c>
      <c r="M24" s="261" t="str">
        <f>IF('360 GRP '!W30=0,"",'360 GRP '!W30)</f>
        <v/>
      </c>
      <c r="N24" s="261" t="str">
        <f>IF('360 GRP '!X30=0,"",'360 GRP '!X30)</f>
        <v/>
      </c>
      <c r="O24" s="261" t="str">
        <f>IF('360 GRP '!Y30=0,"",'360 GRP '!Y30)</f>
        <v/>
      </c>
      <c r="P24" s="261" t="str">
        <f>IF('360 GRP '!Z30=0,"",'360 GRP '!Z30)</f>
        <v/>
      </c>
      <c r="Q24" s="261" t="str">
        <f>IF('360 GRP '!AA30=0,"",'360 GRP '!AA30)</f>
        <v/>
      </c>
      <c r="R24" s="277">
        <f t="shared" si="0"/>
        <v>1</v>
      </c>
      <c r="S24" s="59">
        <f>R24*'360 GRP '!I30</f>
        <v>6</v>
      </c>
      <c r="T24" s="59">
        <f>R24*'360 GRP '!BD30</f>
        <v>4</v>
      </c>
    </row>
    <row r="25" spans="1:20" ht="23.25" customHeight="1">
      <c r="A25" s="260" t="str">
        <f>'360 GRP '!D31</f>
        <v>360-034</v>
      </c>
      <c r="B25" s="46"/>
      <c r="C25" s="261" t="str">
        <f>IF('360 GRP '!M31=0,"",'360 GRP '!M31)</f>
        <v/>
      </c>
      <c r="D25" s="261">
        <f>IF('360 GRP '!N31=0,"",'360 GRP '!N31)</f>
        <v>1</v>
      </c>
      <c r="E25" s="261" t="str">
        <f>IF('360 GRP '!O31=0,"",'360 GRP '!O31)</f>
        <v/>
      </c>
      <c r="F25" s="261" t="str">
        <f>IF('360 GRP '!P31=0,"",'360 GRP '!P31)</f>
        <v/>
      </c>
      <c r="G25" s="261" t="str">
        <f>IF('360 GRP '!Q31=0,"",'360 GRP '!Q31)</f>
        <v/>
      </c>
      <c r="H25" s="261" t="str">
        <f>IF('360 GRP '!R31=0,"",'360 GRP '!R31)</f>
        <v/>
      </c>
      <c r="I25" s="261" t="str">
        <f>IF('360 GRP '!S31=0,"",'360 GRP '!S31)</f>
        <v/>
      </c>
      <c r="J25" s="261" t="str">
        <f>IF('360 GRP '!T31=0,"",'360 GRP '!T31)</f>
        <v/>
      </c>
      <c r="K25" s="261" t="str">
        <f>IF('360 GRP '!U31=0,"",'360 GRP '!U31)</f>
        <v/>
      </c>
      <c r="L25" s="261" t="str">
        <f>IF('360 GRP '!V31=0,"",'360 GRP '!V31)</f>
        <v/>
      </c>
      <c r="M25" s="261" t="str">
        <f>IF('360 GRP '!W31=0,"",'360 GRP '!W31)</f>
        <v/>
      </c>
      <c r="N25" s="261" t="str">
        <f>IF('360 GRP '!X31=0,"",'360 GRP '!X31)</f>
        <v/>
      </c>
      <c r="O25" s="261" t="str">
        <f>IF('360 GRP '!Y31=0,"",'360 GRP '!Y31)</f>
        <v/>
      </c>
      <c r="P25" s="261" t="str">
        <f>IF('360 GRP '!Z31=0,"",'360 GRP '!Z31)</f>
        <v/>
      </c>
      <c r="Q25" s="261" t="str">
        <f>IF('360 GRP '!AA31=0,"",'360 GRP '!AA31)</f>
        <v/>
      </c>
      <c r="R25" s="277">
        <f t="shared" si="0"/>
        <v>1</v>
      </c>
      <c r="S25" s="59">
        <f>R25*'360 GRP '!I31</f>
        <v>5</v>
      </c>
      <c r="T25" s="59">
        <f>R25*'360 GRP '!BD31</f>
        <v>4</v>
      </c>
    </row>
    <row r="26" spans="1:20" ht="23.25" customHeight="1">
      <c r="A26" s="260" t="str">
        <f>'360 GRP '!D32</f>
        <v>360-035</v>
      </c>
      <c r="B26" s="46"/>
      <c r="C26" s="261" t="str">
        <f>IF('360 GRP '!M32=0,"",'360 GRP '!M32)</f>
        <v/>
      </c>
      <c r="D26" s="261">
        <f>IF('360 GRP '!N32=0,"",'360 GRP '!N32)</f>
        <v>1</v>
      </c>
      <c r="E26" s="261" t="str">
        <f>IF('360 GRP '!O32=0,"",'360 GRP '!O32)</f>
        <v/>
      </c>
      <c r="F26" s="261" t="str">
        <f>IF('360 GRP '!P32=0,"",'360 GRP '!P32)</f>
        <v/>
      </c>
      <c r="G26" s="261" t="str">
        <f>IF('360 GRP '!Q32=0,"",'360 GRP '!Q32)</f>
        <v/>
      </c>
      <c r="H26" s="261" t="str">
        <f>IF('360 GRP '!R32=0,"",'360 GRP '!R32)</f>
        <v/>
      </c>
      <c r="I26" s="261" t="str">
        <f>IF('360 GRP '!S32=0,"",'360 GRP '!S32)</f>
        <v/>
      </c>
      <c r="J26" s="261" t="str">
        <f>IF('360 GRP '!T32=0,"",'360 GRP '!T32)</f>
        <v/>
      </c>
      <c r="K26" s="261" t="str">
        <f>IF('360 GRP '!U32=0,"",'360 GRP '!U32)</f>
        <v/>
      </c>
      <c r="L26" s="261" t="str">
        <f>IF('360 GRP '!V32=0,"",'360 GRP '!V32)</f>
        <v/>
      </c>
      <c r="M26" s="261" t="str">
        <f>IF('360 GRP '!W32=0,"",'360 GRP '!W32)</f>
        <v/>
      </c>
      <c r="N26" s="261" t="str">
        <f>IF('360 GRP '!X32=0,"",'360 GRP '!X32)</f>
        <v/>
      </c>
      <c r="O26" s="261" t="str">
        <f>IF('360 GRP '!Y32=0,"",'360 GRP '!Y32)</f>
        <v/>
      </c>
      <c r="P26" s="261" t="str">
        <f>IF('360 GRP '!Z32=0,"",'360 GRP '!Z32)</f>
        <v/>
      </c>
      <c r="Q26" s="261" t="str">
        <f>IF('360 GRP '!AA32=0,"",'360 GRP '!AA32)</f>
        <v/>
      </c>
      <c r="R26" s="277">
        <f t="shared" si="0"/>
        <v>1</v>
      </c>
      <c r="S26" s="59">
        <f>R26*'360 GRP '!I32</f>
        <v>3</v>
      </c>
      <c r="T26" s="59">
        <f>R26*'360 GRP '!BD32</f>
        <v>1.5</v>
      </c>
    </row>
    <row r="27" spans="1:20" ht="23.25" customHeight="1">
      <c r="A27" s="260" t="str">
        <f>'360 GRP '!D33</f>
        <v>360-036</v>
      </c>
      <c r="B27" s="46"/>
      <c r="C27" s="261" t="str">
        <f>IF('360 GRP '!M33=0,"",'360 GRP '!M33)</f>
        <v/>
      </c>
      <c r="D27" s="261">
        <f>IF('360 GRP '!N33=0,"",'360 GRP '!N33)</f>
        <v>1</v>
      </c>
      <c r="E27" s="261" t="str">
        <f>IF('360 GRP '!O33=0,"",'360 GRP '!O33)</f>
        <v/>
      </c>
      <c r="F27" s="261" t="str">
        <f>IF('360 GRP '!P33=0,"",'360 GRP '!P33)</f>
        <v/>
      </c>
      <c r="G27" s="261" t="str">
        <f>IF('360 GRP '!Q33=0,"",'360 GRP '!Q33)</f>
        <v/>
      </c>
      <c r="H27" s="261" t="str">
        <f>IF('360 GRP '!R33=0,"",'360 GRP '!R33)</f>
        <v/>
      </c>
      <c r="I27" s="261" t="str">
        <f>IF('360 GRP '!S33=0,"",'360 GRP '!S33)</f>
        <v/>
      </c>
      <c r="J27" s="261" t="str">
        <f>IF('360 GRP '!T33=0,"",'360 GRP '!T33)</f>
        <v/>
      </c>
      <c r="K27" s="261" t="str">
        <f>IF('360 GRP '!U33=0,"",'360 GRP '!U33)</f>
        <v/>
      </c>
      <c r="L27" s="261" t="str">
        <f>IF('360 GRP '!V33=0,"",'360 GRP '!V33)</f>
        <v/>
      </c>
      <c r="M27" s="261" t="str">
        <f>IF('360 GRP '!W33=0,"",'360 GRP '!W33)</f>
        <v/>
      </c>
      <c r="N27" s="261" t="str">
        <f>IF('360 GRP '!X33=0,"",'360 GRP '!X33)</f>
        <v/>
      </c>
      <c r="O27" s="261" t="str">
        <f>IF('360 GRP '!Y33=0,"",'360 GRP '!Y33)</f>
        <v/>
      </c>
      <c r="P27" s="261" t="str">
        <f>IF('360 GRP '!Z33=0,"",'360 GRP '!Z33)</f>
        <v/>
      </c>
      <c r="Q27" s="261" t="str">
        <f>IF('360 GRP '!AA33=0,"",'360 GRP '!AA33)</f>
        <v/>
      </c>
      <c r="R27" s="277">
        <f t="shared" si="0"/>
        <v>1</v>
      </c>
      <c r="S27" s="59">
        <f>R27*'360 GRP '!I33</f>
        <v>3</v>
      </c>
      <c r="T27" s="59">
        <f>R27*'360 GRP '!BD33</f>
        <v>1</v>
      </c>
    </row>
    <row r="28" spans="1:20" ht="23.25" hidden="1" customHeight="1">
      <c r="A28" s="260">
        <f>'360 GRP '!D34</f>
        <v>0</v>
      </c>
      <c r="B28" s="46"/>
      <c r="C28" s="261" t="str">
        <f>IF('360 GRP '!M34=0,"",'360 GRP '!M34)</f>
        <v/>
      </c>
      <c r="D28" s="261" t="str">
        <f>IF('360 GRP '!N34=0,"",'360 GRP '!N34)</f>
        <v/>
      </c>
      <c r="E28" s="261" t="str">
        <f>IF('360 GRP '!O34=0,"",'360 GRP '!O34)</f>
        <v/>
      </c>
      <c r="F28" s="261" t="str">
        <f>IF('360 GRP '!P34=0,"",'360 GRP '!P34)</f>
        <v/>
      </c>
      <c r="G28" s="261" t="str">
        <f>IF('360 GRP '!Q34=0,"",'360 GRP '!Q34)</f>
        <v/>
      </c>
      <c r="H28" s="261" t="str">
        <f>IF('360 GRP '!R34=0,"",'360 GRP '!R34)</f>
        <v/>
      </c>
      <c r="I28" s="261" t="str">
        <f>IF('360 GRP '!S34=0,"",'360 GRP '!S34)</f>
        <v/>
      </c>
      <c r="J28" s="261" t="str">
        <f>IF('360 GRP '!T34=0,"",'360 GRP '!T34)</f>
        <v/>
      </c>
      <c r="K28" s="261" t="str">
        <f>IF('360 GRP '!U34=0,"",'360 GRP '!U34)</f>
        <v/>
      </c>
      <c r="L28" s="261" t="str">
        <f>IF('360 GRP '!V34=0,"",'360 GRP '!V34)</f>
        <v/>
      </c>
      <c r="M28" s="261" t="str">
        <f>IF('360 GRP '!W34=0,"",'360 GRP '!W34)</f>
        <v/>
      </c>
      <c r="N28" s="261" t="str">
        <f>IF('360 GRP '!X34=0,"",'360 GRP '!X34)</f>
        <v/>
      </c>
      <c r="O28" s="261" t="str">
        <f>IF('360 GRP '!Y34=0,"",'360 GRP '!Y34)</f>
        <v/>
      </c>
      <c r="P28" s="261" t="str">
        <f>IF('360 GRP '!Z34=0,"",'360 GRP '!Z34)</f>
        <v/>
      </c>
      <c r="Q28" s="261" t="str">
        <f>IF('360 GRP '!AA34=0,"",'360 GRP '!AA34)</f>
        <v/>
      </c>
      <c r="R28" s="277">
        <f t="shared" si="0"/>
        <v>0</v>
      </c>
      <c r="S28" s="59">
        <f>R28*'360 GRP '!I34</f>
        <v>0</v>
      </c>
      <c r="T28" s="59">
        <f>R28*'360 GRP '!BD34</f>
        <v>0</v>
      </c>
    </row>
    <row r="29" spans="1:20" ht="23.25" hidden="1" customHeight="1">
      <c r="A29" s="260" t="str">
        <f>'360 GRP '!D35</f>
        <v>360-092</v>
      </c>
      <c r="B29" s="46"/>
      <c r="C29" s="261" t="str">
        <f>IF('360 GRP '!M35=0,"",'360 GRP '!M35)</f>
        <v/>
      </c>
      <c r="D29" s="261" t="str">
        <f>IF('360 GRP '!N35=0,"",'360 GRP '!N35)</f>
        <v/>
      </c>
      <c r="E29" s="261" t="str">
        <f>IF('360 GRP '!O35=0,"",'360 GRP '!O35)</f>
        <v/>
      </c>
      <c r="F29" s="261" t="str">
        <f>IF('360 GRP '!P35=0,"",'360 GRP '!P35)</f>
        <v/>
      </c>
      <c r="G29" s="261" t="str">
        <f>IF('360 GRP '!Q35=0,"",'360 GRP '!Q35)</f>
        <v/>
      </c>
      <c r="H29" s="261" t="str">
        <f>IF('360 GRP '!R35=0,"",'360 GRP '!R35)</f>
        <v/>
      </c>
      <c r="I29" s="261" t="str">
        <f>IF('360 GRP '!S35=0,"",'360 GRP '!S35)</f>
        <v/>
      </c>
      <c r="J29" s="261" t="str">
        <f>IF('360 GRP '!T35=0,"",'360 GRP '!T35)</f>
        <v/>
      </c>
      <c r="K29" s="261" t="str">
        <f>IF('360 GRP '!U35=0,"",'360 GRP '!U35)</f>
        <v/>
      </c>
      <c r="L29" s="261" t="str">
        <f>IF('360 GRP '!V35=0,"",'360 GRP '!V35)</f>
        <v/>
      </c>
      <c r="M29" s="261" t="str">
        <f>IF('360 GRP '!W35=0,"",'360 GRP '!W35)</f>
        <v/>
      </c>
      <c r="N29" s="261" t="str">
        <f>IF('360 GRP '!X35=0,"",'360 GRP '!X35)</f>
        <v/>
      </c>
      <c r="O29" s="261" t="str">
        <f>IF('360 GRP '!Y35=0,"",'360 GRP '!Y35)</f>
        <v/>
      </c>
      <c r="P29" s="261" t="str">
        <f>IF('360 GRP '!Z35=0,"",'360 GRP '!Z35)</f>
        <v/>
      </c>
      <c r="Q29" s="261" t="str">
        <f>IF('360 GRP '!AA35=0,"",'360 GRP '!AA35)</f>
        <v/>
      </c>
      <c r="R29" s="277">
        <f t="shared" si="0"/>
        <v>0</v>
      </c>
      <c r="S29" s="59">
        <f>R29*'360 GRP '!I35</f>
        <v>0</v>
      </c>
      <c r="T29" s="59">
        <f>R29*'360 GRP '!BD35</f>
        <v>0</v>
      </c>
    </row>
    <row r="30" spans="1:20" ht="23.25" hidden="1" customHeight="1">
      <c r="A30" s="260" t="str">
        <f>'360 GRP '!D36</f>
        <v>360-094</v>
      </c>
      <c r="B30" s="46"/>
      <c r="C30" s="261" t="str">
        <f>IF('360 GRP '!M36=0,"",'360 GRP '!M36)</f>
        <v/>
      </c>
      <c r="D30" s="261" t="str">
        <f>IF('360 GRP '!N36=0,"",'360 GRP '!N36)</f>
        <v/>
      </c>
      <c r="E30" s="261" t="str">
        <f>IF('360 GRP '!O36=0,"",'360 GRP '!O36)</f>
        <v/>
      </c>
      <c r="F30" s="261" t="str">
        <f>IF('360 GRP '!P36=0,"",'360 GRP '!P36)</f>
        <v/>
      </c>
      <c r="G30" s="261" t="str">
        <f>IF('360 GRP '!Q36=0,"",'360 GRP '!Q36)</f>
        <v/>
      </c>
      <c r="H30" s="261" t="str">
        <f>IF('360 GRP '!R36=0,"",'360 GRP '!R36)</f>
        <v/>
      </c>
      <c r="I30" s="261" t="str">
        <f>IF('360 GRP '!S36=0,"",'360 GRP '!S36)</f>
        <v/>
      </c>
      <c r="J30" s="261" t="str">
        <f>IF('360 GRP '!T36=0,"",'360 GRP '!T36)</f>
        <v/>
      </c>
      <c r="K30" s="261" t="str">
        <f>IF('360 GRP '!U36=0,"",'360 GRP '!U36)</f>
        <v/>
      </c>
      <c r="L30" s="261" t="str">
        <f>IF('360 GRP '!V36=0,"",'360 GRP '!V36)</f>
        <v/>
      </c>
      <c r="M30" s="261" t="str">
        <f>IF('360 GRP '!W36=0,"",'360 GRP '!W36)</f>
        <v/>
      </c>
      <c r="N30" s="261" t="str">
        <f>IF('360 GRP '!X36=0,"",'360 GRP '!X36)</f>
        <v/>
      </c>
      <c r="O30" s="261" t="str">
        <f>IF('360 GRP '!Y36=0,"",'360 GRP '!Y36)</f>
        <v/>
      </c>
      <c r="P30" s="261" t="str">
        <f>IF('360 GRP '!Z36=0,"",'360 GRP '!Z36)</f>
        <v/>
      </c>
      <c r="Q30" s="261" t="str">
        <f>IF('360 GRP '!AA36=0,"",'360 GRP '!AA36)</f>
        <v/>
      </c>
      <c r="R30" s="277">
        <f t="shared" si="0"/>
        <v>0</v>
      </c>
      <c r="S30" s="59">
        <f>R30*'360 GRP '!I36</f>
        <v>0</v>
      </c>
      <c r="T30" s="59">
        <f>R30*'360 GRP '!BD36</f>
        <v>0</v>
      </c>
    </row>
    <row r="31" spans="1:20" ht="23.25" hidden="1" customHeight="1">
      <c r="A31" s="260" t="str">
        <f>'360 GRP '!D37</f>
        <v>360-096</v>
      </c>
      <c r="B31" s="46"/>
      <c r="C31" s="261" t="str">
        <f>IF('360 GRP '!M37=0,"",'360 GRP '!M37)</f>
        <v/>
      </c>
      <c r="D31" s="261" t="str">
        <f>IF('360 GRP '!N37=0,"",'360 GRP '!N37)</f>
        <v/>
      </c>
      <c r="E31" s="261" t="str">
        <f>IF('360 GRP '!O37=0,"",'360 GRP '!O37)</f>
        <v/>
      </c>
      <c r="F31" s="261" t="str">
        <f>IF('360 GRP '!P37=0,"",'360 GRP '!P37)</f>
        <v/>
      </c>
      <c r="G31" s="261" t="str">
        <f>IF('360 GRP '!Q37=0,"",'360 GRP '!Q37)</f>
        <v/>
      </c>
      <c r="H31" s="261" t="str">
        <f>IF('360 GRP '!R37=0,"",'360 GRP '!R37)</f>
        <v/>
      </c>
      <c r="I31" s="261" t="str">
        <f>IF('360 GRP '!S37=0,"",'360 GRP '!S37)</f>
        <v/>
      </c>
      <c r="J31" s="261" t="str">
        <f>IF('360 GRP '!T37=0,"",'360 GRP '!T37)</f>
        <v/>
      </c>
      <c r="K31" s="261" t="str">
        <f>IF('360 GRP '!U37=0,"",'360 GRP '!U37)</f>
        <v/>
      </c>
      <c r="L31" s="261" t="str">
        <f>IF('360 GRP '!V37=0,"",'360 GRP '!V37)</f>
        <v/>
      </c>
      <c r="M31" s="261" t="str">
        <f>IF('360 GRP '!W37=0,"",'360 GRP '!W37)</f>
        <v/>
      </c>
      <c r="N31" s="261" t="str">
        <f>IF('360 GRP '!X37=0,"",'360 GRP '!X37)</f>
        <v/>
      </c>
      <c r="O31" s="261" t="str">
        <f>IF('360 GRP '!Y37=0,"",'360 GRP '!Y37)</f>
        <v/>
      </c>
      <c r="P31" s="261" t="str">
        <f>IF('360 GRP '!Z37=0,"",'360 GRP '!Z37)</f>
        <v/>
      </c>
      <c r="Q31" s="261" t="str">
        <f>IF('360 GRP '!AA37=0,"",'360 GRP '!AA37)</f>
        <v/>
      </c>
      <c r="R31" s="277">
        <f t="shared" si="0"/>
        <v>0</v>
      </c>
      <c r="S31" s="59">
        <f>R31*'360 GRP '!I37</f>
        <v>0</v>
      </c>
      <c r="T31" s="59">
        <f>R31*'360 GRP '!BD37</f>
        <v>0</v>
      </c>
    </row>
    <row r="32" spans="1:20" ht="23.25" hidden="1" customHeight="1">
      <c r="A32" s="260" t="str">
        <f>'360 GRP '!D38</f>
        <v>360-098</v>
      </c>
      <c r="B32" s="46"/>
      <c r="C32" s="261" t="str">
        <f>IF('360 GRP '!M38=0,"",'360 GRP '!M38)</f>
        <v/>
      </c>
      <c r="D32" s="261" t="str">
        <f>IF('360 GRP '!N38=0,"",'360 GRP '!N38)</f>
        <v/>
      </c>
      <c r="E32" s="261" t="str">
        <f>IF('360 GRP '!O38=0,"",'360 GRP '!O38)</f>
        <v/>
      </c>
      <c r="F32" s="261" t="str">
        <f>IF('360 GRP '!P38=0,"",'360 GRP '!P38)</f>
        <v/>
      </c>
      <c r="G32" s="261" t="str">
        <f>IF('360 GRP '!Q38=0,"",'360 GRP '!Q38)</f>
        <v/>
      </c>
      <c r="H32" s="261" t="str">
        <f>IF('360 GRP '!R38=0,"",'360 GRP '!R38)</f>
        <v/>
      </c>
      <c r="I32" s="261" t="str">
        <f>IF('360 GRP '!S38=0,"",'360 GRP '!S38)</f>
        <v/>
      </c>
      <c r="J32" s="261" t="str">
        <f>IF('360 GRP '!T38=0,"",'360 GRP '!T38)</f>
        <v/>
      </c>
      <c r="K32" s="261" t="str">
        <f>IF('360 GRP '!U38=0,"",'360 GRP '!U38)</f>
        <v/>
      </c>
      <c r="L32" s="261" t="str">
        <f>IF('360 GRP '!V38=0,"",'360 GRP '!V38)</f>
        <v/>
      </c>
      <c r="M32" s="261" t="str">
        <f>IF('360 GRP '!W38=0,"",'360 GRP '!W38)</f>
        <v/>
      </c>
      <c r="N32" s="261" t="str">
        <f>IF('360 GRP '!X38=0,"",'360 GRP '!X38)</f>
        <v/>
      </c>
      <c r="O32" s="261" t="str">
        <f>IF('360 GRP '!Y38=0,"",'360 GRP '!Y38)</f>
        <v/>
      </c>
      <c r="P32" s="261" t="str">
        <f>IF('360 GRP '!Z38=0,"",'360 GRP '!Z38)</f>
        <v/>
      </c>
      <c r="Q32" s="261" t="str">
        <f>IF('360 GRP '!AA38=0,"",'360 GRP '!AA38)</f>
        <v/>
      </c>
      <c r="R32" s="277">
        <f t="shared" si="0"/>
        <v>0</v>
      </c>
      <c r="S32" s="59">
        <f>R32*'360 GRP '!I38</f>
        <v>0</v>
      </c>
      <c r="T32" s="59">
        <f>R32*'360 GRP '!BD38</f>
        <v>0</v>
      </c>
    </row>
    <row r="33" spans="1:20" ht="23.25" hidden="1" customHeight="1">
      <c r="A33" s="260" t="str">
        <f>'360 GRP '!D39</f>
        <v>360-100</v>
      </c>
      <c r="B33" s="46"/>
      <c r="C33" s="261" t="str">
        <f>IF('360 GRP '!M39=0,"",'360 GRP '!M39)</f>
        <v/>
      </c>
      <c r="D33" s="261" t="str">
        <f>IF('360 GRP '!N39=0,"",'360 GRP '!N39)</f>
        <v/>
      </c>
      <c r="E33" s="261" t="str">
        <f>IF('360 GRP '!O39=0,"",'360 GRP '!O39)</f>
        <v/>
      </c>
      <c r="F33" s="261" t="str">
        <f>IF('360 GRP '!P39=0,"",'360 GRP '!P39)</f>
        <v/>
      </c>
      <c r="G33" s="261" t="str">
        <f>IF('360 GRP '!Q39=0,"",'360 GRP '!Q39)</f>
        <v/>
      </c>
      <c r="H33" s="261" t="str">
        <f>IF('360 GRP '!R39=0,"",'360 GRP '!R39)</f>
        <v/>
      </c>
      <c r="I33" s="261" t="str">
        <f>IF('360 GRP '!S39=0,"",'360 GRP '!S39)</f>
        <v/>
      </c>
      <c r="J33" s="261" t="str">
        <f>IF('360 GRP '!T39=0,"",'360 GRP '!T39)</f>
        <v/>
      </c>
      <c r="K33" s="261" t="str">
        <f>IF('360 GRP '!U39=0,"",'360 GRP '!U39)</f>
        <v/>
      </c>
      <c r="L33" s="261" t="str">
        <f>IF('360 GRP '!V39=0,"",'360 GRP '!V39)</f>
        <v/>
      </c>
      <c r="M33" s="261" t="str">
        <f>IF('360 GRP '!W39=0,"",'360 GRP '!W39)</f>
        <v/>
      </c>
      <c r="N33" s="261" t="str">
        <f>IF('360 GRP '!X39=0,"",'360 GRP '!X39)</f>
        <v/>
      </c>
      <c r="O33" s="261" t="str">
        <f>IF('360 GRP '!Y39=0,"",'360 GRP '!Y39)</f>
        <v/>
      </c>
      <c r="P33" s="261" t="str">
        <f>IF('360 GRP '!Z39=0,"",'360 GRP '!Z39)</f>
        <v/>
      </c>
      <c r="Q33" s="261" t="str">
        <f>IF('360 GRP '!AA39=0,"",'360 GRP '!AA39)</f>
        <v/>
      </c>
      <c r="R33" s="277">
        <f t="shared" si="0"/>
        <v>0</v>
      </c>
      <c r="S33" s="59">
        <f>R33*'360 GRP '!I39</f>
        <v>0</v>
      </c>
      <c r="T33" s="59">
        <f>R33*'360 GRP '!BD39</f>
        <v>0</v>
      </c>
    </row>
    <row r="34" spans="1:20" ht="23.25" hidden="1" customHeight="1">
      <c r="A34" s="260">
        <f>'360 GRP '!D40</f>
        <v>0</v>
      </c>
      <c r="B34" s="46"/>
      <c r="C34" s="261" t="str">
        <f>IF('360 GRP '!M40=0,"",'360 GRP '!M40)</f>
        <v/>
      </c>
      <c r="D34" s="261" t="str">
        <f>IF('360 GRP '!N40=0,"",'360 GRP '!N40)</f>
        <v/>
      </c>
      <c r="E34" s="261" t="str">
        <f>IF('360 GRP '!O40=0,"",'360 GRP '!O40)</f>
        <v/>
      </c>
      <c r="F34" s="261" t="str">
        <f>IF('360 GRP '!P40=0,"",'360 GRP '!P40)</f>
        <v/>
      </c>
      <c r="G34" s="261" t="str">
        <f>IF('360 GRP '!Q40=0,"",'360 GRP '!Q40)</f>
        <v/>
      </c>
      <c r="H34" s="261" t="str">
        <f>IF('360 GRP '!R40=0,"",'360 GRP '!R40)</f>
        <v/>
      </c>
      <c r="I34" s="261" t="str">
        <f>IF('360 GRP '!S40=0,"",'360 GRP '!S40)</f>
        <v/>
      </c>
      <c r="J34" s="261" t="str">
        <f>IF('360 GRP '!T40=0,"",'360 GRP '!T40)</f>
        <v/>
      </c>
      <c r="K34" s="261" t="str">
        <f>IF('360 GRP '!U40=0,"",'360 GRP '!U40)</f>
        <v/>
      </c>
      <c r="L34" s="261" t="str">
        <f>IF('360 GRP '!V40=0,"",'360 GRP '!V40)</f>
        <v/>
      </c>
      <c r="M34" s="261" t="str">
        <f>IF('360 GRP '!W40=0,"",'360 GRP '!W40)</f>
        <v/>
      </c>
      <c r="N34" s="261" t="str">
        <f>IF('360 GRP '!X40=0,"",'360 GRP '!X40)</f>
        <v/>
      </c>
      <c r="O34" s="261" t="str">
        <f>IF('360 GRP '!Y40=0,"",'360 GRP '!Y40)</f>
        <v/>
      </c>
      <c r="P34" s="261" t="str">
        <f>IF('360 GRP '!Z40=0,"",'360 GRP '!Z40)</f>
        <v/>
      </c>
      <c r="Q34" s="261" t="str">
        <f>IF('360 GRP '!AA40=0,"",'360 GRP '!AA40)</f>
        <v/>
      </c>
      <c r="R34" s="277">
        <f t="shared" si="0"/>
        <v>0</v>
      </c>
      <c r="S34" s="59">
        <f>R34*'360 GRP '!I40</f>
        <v>0</v>
      </c>
      <c r="T34" s="59">
        <f>R34*'360 GRP '!BD40</f>
        <v>0</v>
      </c>
    </row>
    <row r="35" spans="1:20" ht="23.25" customHeight="1">
      <c r="A35" s="260" t="str">
        <f>'360 GRP '!D41</f>
        <v>360-121</v>
      </c>
      <c r="B35" s="46"/>
      <c r="C35" s="261" t="str">
        <f>IF('360 GRP '!M41=0,"",'360 GRP '!M41)</f>
        <v/>
      </c>
      <c r="D35" s="261" t="str">
        <f>IF('360 GRP '!N41=0,"",'360 GRP '!N41)</f>
        <v/>
      </c>
      <c r="E35" s="261" t="str">
        <f>IF('360 GRP '!O41=0,"",'360 GRP '!O41)</f>
        <v/>
      </c>
      <c r="F35" s="261">
        <f>IF('360 GRP '!P41=0,"",'360 GRP '!P41)</f>
        <v>1</v>
      </c>
      <c r="G35" s="261" t="str">
        <f>IF('360 GRP '!Q41=0,"",'360 GRP '!Q41)</f>
        <v/>
      </c>
      <c r="H35" s="261" t="str">
        <f>IF('360 GRP '!R41=0,"",'360 GRP '!R41)</f>
        <v/>
      </c>
      <c r="I35" s="261" t="str">
        <f>IF('360 GRP '!S41=0,"",'360 GRP '!S41)</f>
        <v/>
      </c>
      <c r="J35" s="261" t="str">
        <f>IF('360 GRP '!T41=0,"",'360 GRP '!T41)</f>
        <v/>
      </c>
      <c r="K35" s="261" t="str">
        <f>IF('360 GRP '!U41=0,"",'360 GRP '!U41)</f>
        <v/>
      </c>
      <c r="L35" s="261" t="str">
        <f>IF('360 GRP '!V41=0,"",'360 GRP '!V41)</f>
        <v/>
      </c>
      <c r="M35" s="261" t="str">
        <f>IF('360 GRP '!W41=0,"",'360 GRP '!W41)</f>
        <v/>
      </c>
      <c r="N35" s="261" t="str">
        <f>IF('360 GRP '!X41=0,"",'360 GRP '!X41)</f>
        <v/>
      </c>
      <c r="O35" s="261" t="str">
        <f>IF('360 GRP '!Y41=0,"",'360 GRP '!Y41)</f>
        <v/>
      </c>
      <c r="P35" s="261" t="str">
        <f>IF('360 GRP '!Z41=0,"",'360 GRP '!Z41)</f>
        <v/>
      </c>
      <c r="Q35" s="261" t="str">
        <f>IF('360 GRP '!AA41=0,"",'360 GRP '!AA41)</f>
        <v/>
      </c>
      <c r="R35" s="277">
        <f t="shared" si="0"/>
        <v>1</v>
      </c>
      <c r="S35" s="59">
        <f>R35*'360 GRP '!I41</f>
        <v>2</v>
      </c>
      <c r="T35" s="59">
        <f>R35*'360 GRP '!BD41</f>
        <v>3</v>
      </c>
    </row>
    <row r="36" spans="1:20" ht="23.25" customHeight="1">
      <c r="A36" s="260" t="str">
        <f>'360 GRP '!D42</f>
        <v>360-121-DT</v>
      </c>
      <c r="B36" s="46" t="s">
        <v>636</v>
      </c>
      <c r="C36" s="261" t="str">
        <f>IF('360 GRP '!M42=0,"",'360 GRP '!M42)</f>
        <v/>
      </c>
      <c r="D36" s="261" t="str">
        <f>IF('360 GRP '!N42=0,"",'360 GRP '!N42)</f>
        <v/>
      </c>
      <c r="E36" s="261" t="str">
        <f>IF('360 GRP '!O42=0,"",'360 GRP '!O42)</f>
        <v/>
      </c>
      <c r="F36" s="261" t="str">
        <f>IF('360 GRP '!P42=0,"",'360 GRP '!P42)</f>
        <v/>
      </c>
      <c r="G36" s="261" t="str">
        <f>IF('360 GRP '!Q42=0,"",'360 GRP '!Q42)</f>
        <v/>
      </c>
      <c r="H36" s="261" t="str">
        <f>IF('360 GRP '!R42=0,"",'360 GRP '!R42)</f>
        <v/>
      </c>
      <c r="I36" s="261" t="str">
        <f>IF('360 GRP '!S42=0,"",'360 GRP '!S42)</f>
        <v/>
      </c>
      <c r="J36" s="261" t="str">
        <f>IF('360 GRP '!T42=0,"",'360 GRP '!T42)</f>
        <v/>
      </c>
      <c r="K36" s="261" t="str">
        <f>IF('360 GRP '!U42=0,"",'360 GRP '!U42)</f>
        <v/>
      </c>
      <c r="L36" s="261" t="str">
        <f>IF('360 GRP '!V42=0,"",'360 GRP '!V42)</f>
        <v/>
      </c>
      <c r="M36" s="261" t="str">
        <f>IF('360 GRP '!W42=0,"",'360 GRP '!W42)</f>
        <v/>
      </c>
      <c r="N36" s="261" t="str">
        <f>IF('360 GRP '!X42=0,"",'360 GRP '!X42)</f>
        <v/>
      </c>
      <c r="O36" s="261" t="str">
        <f>IF('360 GRP '!Y42=0,"",'360 GRP '!Y42)</f>
        <v/>
      </c>
      <c r="P36" s="261"/>
      <c r="Q36" s="261"/>
      <c r="R36" s="277">
        <f t="shared" si="0"/>
        <v>0</v>
      </c>
      <c r="S36" s="59">
        <f>R36*'360 GRP '!I42</f>
        <v>0</v>
      </c>
      <c r="T36" s="59">
        <f>R36*'360 GRP '!BD42</f>
        <v>0</v>
      </c>
    </row>
    <row r="37" spans="1:20" ht="23.25" customHeight="1">
      <c r="A37" s="260" t="str">
        <f>'360 GRP '!D43</f>
        <v>360-122</v>
      </c>
      <c r="B37" s="46"/>
      <c r="C37" s="261" t="str">
        <f>IF('360 GRP '!M43=0,"",'360 GRP '!M43)</f>
        <v/>
      </c>
      <c r="D37" s="261" t="str">
        <f>IF('360 GRP '!N43=0,"",'360 GRP '!N43)</f>
        <v/>
      </c>
      <c r="E37" s="261" t="str">
        <f>IF('360 GRP '!O43=0,"",'360 GRP '!O43)</f>
        <v/>
      </c>
      <c r="F37" s="261" t="str">
        <f>IF('360 GRP '!P43=0,"",'360 GRP '!P43)</f>
        <v/>
      </c>
      <c r="G37" s="261" t="str">
        <f>IF('360 GRP '!Q43=0,"",'360 GRP '!Q43)</f>
        <v/>
      </c>
      <c r="H37" s="261" t="str">
        <f>IF('360 GRP '!R43=0,"",'360 GRP '!R43)</f>
        <v/>
      </c>
      <c r="I37" s="261" t="str">
        <f>IF('360 GRP '!S43=0,"",'360 GRP '!S43)</f>
        <v/>
      </c>
      <c r="J37" s="261" t="str">
        <f>IF('360 GRP '!T43=0,"",'360 GRP '!T43)</f>
        <v/>
      </c>
      <c r="K37" s="261" t="str">
        <f>IF('360 GRP '!U43=0,"",'360 GRP '!U43)</f>
        <v/>
      </c>
      <c r="L37" s="261" t="str">
        <f>IF('360 GRP '!V43=0,"",'360 GRP '!V43)</f>
        <v/>
      </c>
      <c r="M37" s="261" t="str">
        <f>IF('360 GRP '!W43=0,"",'360 GRP '!W43)</f>
        <v/>
      </c>
      <c r="N37" s="261" t="str">
        <f>IF('360 GRP '!X43=0,"",'360 GRP '!X43)</f>
        <v/>
      </c>
      <c r="O37" s="261" t="str">
        <f>IF('360 GRP '!Y43=0,"",'360 GRP '!Y43)</f>
        <v/>
      </c>
      <c r="P37" s="261" t="str">
        <f>IF('360 GRP '!Z43=0,"",'360 GRP '!Z43)</f>
        <v/>
      </c>
      <c r="Q37" s="261" t="str">
        <f>IF('360 GRP '!AA43=0,"",'360 GRP '!AA43)</f>
        <v/>
      </c>
      <c r="R37" s="277">
        <f t="shared" si="0"/>
        <v>0</v>
      </c>
      <c r="S37" s="59">
        <f>R37*'360 GRP '!I43</f>
        <v>0</v>
      </c>
      <c r="T37" s="59">
        <f>R37*'360 GRP '!BD43</f>
        <v>0</v>
      </c>
    </row>
    <row r="38" spans="1:20" ht="23.25" customHeight="1">
      <c r="A38" s="260" t="str">
        <f>'360 GRP '!D44</f>
        <v>360-122-DT</v>
      </c>
      <c r="B38" s="46" t="s">
        <v>636</v>
      </c>
      <c r="C38" s="261" t="str">
        <f>IF('360 GRP '!M44=0,"",'360 GRP '!M44)</f>
        <v/>
      </c>
      <c r="D38" s="261" t="str">
        <f>IF('360 GRP '!N44=0,"",'360 GRP '!N44)</f>
        <v/>
      </c>
      <c r="E38" s="261" t="str">
        <f>IF('360 GRP '!O44=0,"",'360 GRP '!O44)</f>
        <v/>
      </c>
      <c r="F38" s="261" t="str">
        <f>IF('360 GRP '!P44=0,"",'360 GRP '!P44)</f>
        <v/>
      </c>
      <c r="G38" s="261" t="str">
        <f>IF('360 GRP '!Q44=0,"",'360 GRP '!Q44)</f>
        <v/>
      </c>
      <c r="H38" s="261" t="str">
        <f>IF('360 GRP '!R44=0,"",'360 GRP '!R44)</f>
        <v/>
      </c>
      <c r="I38" s="261" t="str">
        <f>IF('360 GRP '!S44=0,"",'360 GRP '!S44)</f>
        <v/>
      </c>
      <c r="J38" s="261" t="str">
        <f>IF('360 GRP '!T44=0,"",'360 GRP '!T44)</f>
        <v/>
      </c>
      <c r="K38" s="261" t="str">
        <f>IF('360 GRP '!U44=0,"",'360 GRP '!U44)</f>
        <v/>
      </c>
      <c r="L38" s="261" t="str">
        <f>IF('360 GRP '!V44=0,"",'360 GRP '!V44)</f>
        <v/>
      </c>
      <c r="M38" s="261" t="str">
        <f>IF('360 GRP '!W44=0,"",'360 GRP '!W44)</f>
        <v/>
      </c>
      <c r="N38" s="261" t="str">
        <f>IF('360 GRP '!X44=0,"",'360 GRP '!X44)</f>
        <v/>
      </c>
      <c r="O38" s="261" t="str">
        <f>IF('360 GRP '!Y44=0,"",'360 GRP '!Y44)</f>
        <v/>
      </c>
      <c r="P38" s="261"/>
      <c r="Q38" s="261"/>
      <c r="R38" s="277">
        <f t="shared" si="0"/>
        <v>0</v>
      </c>
      <c r="S38" s="59">
        <f>R38*'360 GRP '!I44</f>
        <v>0</v>
      </c>
      <c r="T38" s="59">
        <f>R38*'360 GRP '!BD44</f>
        <v>0</v>
      </c>
    </row>
    <row r="39" spans="1:20" ht="23.25" customHeight="1">
      <c r="A39" s="260" t="str">
        <f>'360 GRP '!D45</f>
        <v>360-123</v>
      </c>
      <c r="B39" s="46"/>
      <c r="C39" s="261" t="str">
        <f>IF('360 GRP '!M45=0,"",'360 GRP '!M45)</f>
        <v/>
      </c>
      <c r="D39" s="261" t="str">
        <f>IF('360 GRP '!N45=0,"",'360 GRP '!N45)</f>
        <v/>
      </c>
      <c r="E39" s="261" t="str">
        <f>IF('360 GRP '!O45=0,"",'360 GRP '!O45)</f>
        <v/>
      </c>
      <c r="F39" s="261">
        <f>IF('360 GRP '!P45=0,"",'360 GRP '!P45)</f>
        <v>1</v>
      </c>
      <c r="G39" s="261" t="str">
        <f>IF('360 GRP '!Q45=0,"",'360 GRP '!Q45)</f>
        <v/>
      </c>
      <c r="H39" s="261" t="str">
        <f>IF('360 GRP '!R45=0,"",'360 GRP '!R45)</f>
        <v/>
      </c>
      <c r="I39" s="261" t="str">
        <f>IF('360 GRP '!S45=0,"",'360 GRP '!S45)</f>
        <v/>
      </c>
      <c r="J39" s="261" t="str">
        <f>IF('360 GRP '!T45=0,"",'360 GRP '!T45)</f>
        <v/>
      </c>
      <c r="K39" s="261" t="str">
        <f>IF('360 GRP '!U45=0,"",'360 GRP '!U45)</f>
        <v/>
      </c>
      <c r="L39" s="261" t="str">
        <f>IF('360 GRP '!V45=0,"",'360 GRP '!V45)</f>
        <v/>
      </c>
      <c r="M39" s="261" t="str">
        <f>IF('360 GRP '!W45=0,"",'360 GRP '!W45)</f>
        <v/>
      </c>
      <c r="N39" s="261" t="str">
        <f>IF('360 GRP '!X45=0,"",'360 GRP '!X45)</f>
        <v/>
      </c>
      <c r="O39" s="261" t="str">
        <f>IF('360 GRP '!Y45=0,"",'360 GRP '!Y45)</f>
        <v/>
      </c>
      <c r="P39" s="261" t="str">
        <f>IF('360 GRP '!Z45=0,"",'360 GRP '!Z45)</f>
        <v/>
      </c>
      <c r="Q39" s="261" t="str">
        <f>IF('360 GRP '!AA45=0,"",'360 GRP '!AA45)</f>
        <v/>
      </c>
      <c r="R39" s="277">
        <f t="shared" si="0"/>
        <v>1</v>
      </c>
      <c r="S39" s="59">
        <f>R39*'360 GRP '!I45</f>
        <v>2</v>
      </c>
      <c r="T39" s="59">
        <f>R39*'360 GRP '!BD45</f>
        <v>3</v>
      </c>
    </row>
    <row r="40" spans="1:20" ht="23.25" customHeight="1">
      <c r="A40" s="260" t="str">
        <f>'360 GRP '!D46</f>
        <v>360-123-DT</v>
      </c>
      <c r="B40" s="46" t="s">
        <v>636</v>
      </c>
      <c r="C40" s="261" t="str">
        <f>IF('360 GRP '!M46=0,"",'360 GRP '!M46)</f>
        <v/>
      </c>
      <c r="D40" s="261" t="str">
        <f>IF('360 GRP '!N46=0,"",'360 GRP '!N46)</f>
        <v/>
      </c>
      <c r="E40" s="261" t="str">
        <f>IF('360 GRP '!O46=0,"",'360 GRP '!O46)</f>
        <v/>
      </c>
      <c r="F40" s="261" t="str">
        <f>IF('360 GRP '!P46=0,"",'360 GRP '!P46)</f>
        <v/>
      </c>
      <c r="G40" s="261" t="str">
        <f>IF('360 GRP '!Q46=0,"",'360 GRP '!Q46)</f>
        <v/>
      </c>
      <c r="H40" s="261" t="str">
        <f>IF('360 GRP '!R46=0,"",'360 GRP '!R46)</f>
        <v/>
      </c>
      <c r="I40" s="261" t="str">
        <f>IF('360 GRP '!S46=0,"",'360 GRP '!S46)</f>
        <v/>
      </c>
      <c r="J40" s="261" t="str">
        <f>IF('360 GRP '!T46=0,"",'360 GRP '!T46)</f>
        <v/>
      </c>
      <c r="K40" s="261" t="str">
        <f>IF('360 GRP '!U46=0,"",'360 GRP '!U46)</f>
        <v/>
      </c>
      <c r="L40" s="261" t="str">
        <f>IF('360 GRP '!V46=0,"",'360 GRP '!V46)</f>
        <v/>
      </c>
      <c r="M40" s="261" t="str">
        <f>IF('360 GRP '!W46=0,"",'360 GRP '!W46)</f>
        <v/>
      </c>
      <c r="N40" s="261" t="str">
        <f>IF('360 GRP '!X46=0,"",'360 GRP '!X46)</f>
        <v/>
      </c>
      <c r="O40" s="261" t="str">
        <f>IF('360 GRP '!Y46=0,"",'360 GRP '!Y46)</f>
        <v/>
      </c>
      <c r="P40" s="261"/>
      <c r="Q40" s="261"/>
      <c r="R40" s="277">
        <f t="shared" si="0"/>
        <v>0</v>
      </c>
      <c r="S40" s="59">
        <f>R40*'360 GRP '!I46</f>
        <v>0</v>
      </c>
      <c r="T40" s="59">
        <f>R40*'360 GRP '!BD46</f>
        <v>0</v>
      </c>
    </row>
    <row r="41" spans="1:20" ht="23.25" hidden="1" customHeight="1">
      <c r="A41" s="260" t="str">
        <f>'360 GRP '!D47</f>
        <v>360-124</v>
      </c>
      <c r="B41" s="46"/>
      <c r="C41" s="261" t="str">
        <f>IF('360 GRP '!M47=0,"",'360 GRP '!M47)</f>
        <v/>
      </c>
      <c r="D41" s="261" t="str">
        <f>IF('360 GRP '!N47=0,"",'360 GRP '!N47)</f>
        <v/>
      </c>
      <c r="E41" s="261" t="str">
        <f>IF('360 GRP '!O47=0,"",'360 GRP '!O47)</f>
        <v/>
      </c>
      <c r="F41" s="261" t="str">
        <f>IF('360 GRP '!P47=0,"",'360 GRP '!P47)</f>
        <v/>
      </c>
      <c r="G41" s="261" t="str">
        <f>IF('360 GRP '!Q47=0,"",'360 GRP '!Q47)</f>
        <v/>
      </c>
      <c r="H41" s="261" t="str">
        <f>IF('360 GRP '!R47=0,"",'360 GRP '!R47)</f>
        <v/>
      </c>
      <c r="I41" s="261" t="str">
        <f>IF('360 GRP '!S47=0,"",'360 GRP '!S47)</f>
        <v/>
      </c>
      <c r="J41" s="261" t="str">
        <f>IF('360 GRP '!T47=0,"",'360 GRP '!T47)</f>
        <v/>
      </c>
      <c r="K41" s="261" t="str">
        <f>IF('360 GRP '!U47=0,"",'360 GRP '!U47)</f>
        <v/>
      </c>
      <c r="L41" s="261" t="str">
        <f>IF('360 GRP '!V47=0,"",'360 GRP '!V47)</f>
        <v/>
      </c>
      <c r="M41" s="261" t="str">
        <f>IF('360 GRP '!W47=0,"",'360 GRP '!W47)</f>
        <v/>
      </c>
      <c r="N41" s="261" t="str">
        <f>IF('360 GRP '!X47=0,"",'360 GRP '!X47)</f>
        <v/>
      </c>
      <c r="O41" s="261" t="str">
        <f>IF('360 GRP '!Y47=0,"",'360 GRP '!Y47)</f>
        <v/>
      </c>
      <c r="P41" s="261" t="str">
        <f>IF('360 GRP '!Z47=0,"",'360 GRP '!Z47)</f>
        <v/>
      </c>
      <c r="Q41" s="261" t="str">
        <f>IF('360 GRP '!AA47=0,"",'360 GRP '!AA47)</f>
        <v/>
      </c>
      <c r="R41" s="277">
        <f t="shared" si="0"/>
        <v>0</v>
      </c>
      <c r="S41" s="59">
        <f>R41*'360 GRP '!I47</f>
        <v>0</v>
      </c>
      <c r="T41" s="59">
        <f>R41*'360 GRP '!BD47</f>
        <v>0</v>
      </c>
    </row>
    <row r="42" spans="1:20" ht="23.25" customHeight="1">
      <c r="A42" s="260" t="str">
        <f>'360 GRP '!D48</f>
        <v>360-125</v>
      </c>
      <c r="B42" s="46"/>
      <c r="C42" s="261" t="str">
        <f>IF('360 GRP '!M48=0,"",'360 GRP '!M48)</f>
        <v/>
      </c>
      <c r="D42" s="261" t="str">
        <f>IF('360 GRP '!N48=0,"",'360 GRP '!N48)</f>
        <v/>
      </c>
      <c r="E42" s="261" t="str">
        <f>IF('360 GRP '!O48=0,"",'360 GRP '!O48)</f>
        <v/>
      </c>
      <c r="F42" s="261" t="str">
        <f>IF('360 GRP '!P48=0,"",'360 GRP '!P48)</f>
        <v/>
      </c>
      <c r="G42" s="261">
        <f>IF('360 GRP '!Q48=0,"",'360 GRP '!Q48)</f>
        <v>1</v>
      </c>
      <c r="H42" s="261" t="str">
        <f>IF('360 GRP '!R48=0,"",'360 GRP '!R48)</f>
        <v/>
      </c>
      <c r="I42" s="261" t="str">
        <f>IF('360 GRP '!S48=0,"",'360 GRP '!S48)</f>
        <v/>
      </c>
      <c r="J42" s="261" t="str">
        <f>IF('360 GRP '!T48=0,"",'360 GRP '!T48)</f>
        <v/>
      </c>
      <c r="K42" s="261" t="str">
        <f>IF('360 GRP '!U48=0,"",'360 GRP '!U48)</f>
        <v/>
      </c>
      <c r="L42" s="261" t="str">
        <f>IF('360 GRP '!V48=0,"",'360 GRP '!V48)</f>
        <v/>
      </c>
      <c r="M42" s="261" t="str">
        <f>IF('360 GRP '!W48=0,"",'360 GRP '!W48)</f>
        <v/>
      </c>
      <c r="N42" s="261" t="str">
        <f>IF('360 GRP '!X48=0,"",'360 GRP '!X48)</f>
        <v/>
      </c>
      <c r="O42" s="261" t="str">
        <f>IF('360 GRP '!Y48=0,"",'360 GRP '!Y48)</f>
        <v/>
      </c>
      <c r="P42" s="261" t="str">
        <f>IF('360 GRP '!Z48=0,"",'360 GRP '!Z48)</f>
        <v/>
      </c>
      <c r="Q42" s="261" t="str">
        <f>IF('360 GRP '!AA48=0,"",'360 GRP '!AA48)</f>
        <v/>
      </c>
      <c r="R42" s="277">
        <f t="shared" si="0"/>
        <v>1</v>
      </c>
      <c r="S42" s="59">
        <f>R42*'360 GRP '!I48</f>
        <v>1</v>
      </c>
      <c r="T42" s="59">
        <f>R42*'360 GRP '!BD48</f>
        <v>5</v>
      </c>
    </row>
    <row r="43" spans="1:20" ht="23.25" customHeight="1">
      <c r="A43" s="260" t="str">
        <f>'360 GRP '!D49</f>
        <v>360-125-WI</v>
      </c>
      <c r="B43" s="46" t="s">
        <v>1057</v>
      </c>
      <c r="C43" s="261" t="str">
        <f>IF('360 GRP '!M49=0,"",'360 GRP '!M49)</f>
        <v/>
      </c>
      <c r="D43" s="261" t="str">
        <f>IF('360 GRP '!N49=0,"",'360 GRP '!N49)</f>
        <v/>
      </c>
      <c r="E43" s="261" t="str">
        <f>IF('360 GRP '!O49=0,"",'360 GRP '!O49)</f>
        <v/>
      </c>
      <c r="F43" s="261" t="str">
        <f>IF('360 GRP '!P49=0,"",'360 GRP '!P49)</f>
        <v/>
      </c>
      <c r="G43" s="261">
        <f>IF('360 GRP '!Q49=0,"",'360 GRP '!Q49)</f>
        <v>1</v>
      </c>
      <c r="H43" s="261" t="str">
        <f>IF('360 GRP '!R49=0,"",'360 GRP '!R49)</f>
        <v/>
      </c>
      <c r="I43" s="261" t="str">
        <f>IF('360 GRP '!S49=0,"",'360 GRP '!S49)</f>
        <v/>
      </c>
      <c r="J43" s="261" t="str">
        <f>IF('360 GRP '!T49=0,"",'360 GRP '!T49)</f>
        <v/>
      </c>
      <c r="K43" s="261" t="str">
        <f>IF('360 GRP '!U49=0,"",'360 GRP '!U49)</f>
        <v/>
      </c>
      <c r="L43" s="261" t="str">
        <f>IF('360 GRP '!V49=0,"",'360 GRP '!V49)</f>
        <v/>
      </c>
      <c r="M43" s="261" t="str">
        <f>IF('360 GRP '!W49=0,"",'360 GRP '!W49)</f>
        <v/>
      </c>
      <c r="N43" s="261" t="str">
        <f>IF('360 GRP '!X49=0,"",'360 GRP '!X49)</f>
        <v/>
      </c>
      <c r="O43" s="261" t="str">
        <f>IF('360 GRP '!Y49=0,"",'360 GRP '!Y49)</f>
        <v/>
      </c>
      <c r="P43" s="261" t="str">
        <f>IF('360 GRP '!Z49=0,"",'360 GRP '!Z49)</f>
        <v/>
      </c>
      <c r="Q43" s="261" t="str">
        <f>IF('360 GRP '!AA49=0,"",'360 GRP '!AA49)</f>
        <v/>
      </c>
      <c r="R43" s="277">
        <f t="shared" si="0"/>
        <v>1</v>
      </c>
      <c r="S43" s="59">
        <f>R43*'360 GRP '!I49</f>
        <v>1</v>
      </c>
      <c r="T43" s="59">
        <f>R43*'360 GRP '!BD49</f>
        <v>5</v>
      </c>
    </row>
    <row r="44" spans="1:20" ht="23.25" customHeight="1">
      <c r="A44" s="260" t="str">
        <f>'360 GRP '!D50</f>
        <v>360-127</v>
      </c>
      <c r="B44" s="46"/>
      <c r="C44" s="261" t="str">
        <f>IF('360 GRP '!M50=0,"",'360 GRP '!M50)</f>
        <v/>
      </c>
      <c r="D44" s="261" t="str">
        <f>IF('360 GRP '!N50=0,"",'360 GRP '!N50)</f>
        <v/>
      </c>
      <c r="E44" s="261" t="str">
        <f>IF('360 GRP '!O50=0,"",'360 GRP '!O50)</f>
        <v/>
      </c>
      <c r="F44" s="261" t="str">
        <f>IF('360 GRP '!P50=0,"",'360 GRP '!P50)</f>
        <v/>
      </c>
      <c r="G44" s="261">
        <f>IF('360 GRP '!Q50=0,"",'360 GRP '!Q50)</f>
        <v>1</v>
      </c>
      <c r="H44" s="261" t="str">
        <f>IF('360 GRP '!R50=0,"",'360 GRP '!R50)</f>
        <v/>
      </c>
      <c r="I44" s="261" t="str">
        <f>IF('360 GRP '!S50=0,"",'360 GRP '!S50)</f>
        <v/>
      </c>
      <c r="J44" s="261" t="str">
        <f>IF('360 GRP '!T50=0,"",'360 GRP '!T50)</f>
        <v/>
      </c>
      <c r="K44" s="261" t="str">
        <f>IF('360 GRP '!U50=0,"",'360 GRP '!U50)</f>
        <v/>
      </c>
      <c r="L44" s="261" t="str">
        <f>IF('360 GRP '!V50=0,"",'360 GRP '!V50)</f>
        <v/>
      </c>
      <c r="M44" s="261" t="str">
        <f>IF('360 GRP '!W50=0,"",'360 GRP '!W50)</f>
        <v/>
      </c>
      <c r="N44" s="261" t="str">
        <f>IF('360 GRP '!X50=0,"",'360 GRP '!X50)</f>
        <v/>
      </c>
      <c r="O44" s="261" t="str">
        <f>IF('360 GRP '!Y50=0,"",'360 GRP '!Y50)</f>
        <v/>
      </c>
      <c r="P44" s="261" t="str">
        <f>IF('360 GRP '!Z50=0,"",'360 GRP '!Z50)</f>
        <v/>
      </c>
      <c r="Q44" s="261" t="str">
        <f>IF('360 GRP '!AA50=0,"",'360 GRP '!AA50)</f>
        <v/>
      </c>
      <c r="R44" s="277">
        <f t="shared" si="0"/>
        <v>1</v>
      </c>
      <c r="S44" s="59">
        <f>R44*'360 GRP '!I50</f>
        <v>1</v>
      </c>
      <c r="T44" s="59">
        <f>R44*'360 GRP '!BD50</f>
        <v>1</v>
      </c>
    </row>
    <row r="45" spans="1:20" ht="23.25" customHeight="1">
      <c r="A45" s="260" t="str">
        <f>'360 GRP '!D51</f>
        <v>360-127-WI</v>
      </c>
      <c r="B45" s="46" t="s">
        <v>1057</v>
      </c>
      <c r="C45" s="261" t="str">
        <f>IF('360 GRP '!M51=0,"",'360 GRP '!M51)</f>
        <v/>
      </c>
      <c r="D45" s="261" t="str">
        <f>IF('360 GRP '!N51=0,"",'360 GRP '!N51)</f>
        <v/>
      </c>
      <c r="E45" s="261" t="str">
        <f>IF('360 GRP '!O51=0,"",'360 GRP '!O51)</f>
        <v/>
      </c>
      <c r="F45" s="261" t="str">
        <f>IF('360 GRP '!P51=0,"",'360 GRP '!P51)</f>
        <v/>
      </c>
      <c r="G45" s="261">
        <f>IF('360 GRP '!Q51=0,"",'360 GRP '!Q51)</f>
        <v>1</v>
      </c>
      <c r="H45" s="261" t="str">
        <f>IF('360 GRP '!R51=0,"",'360 GRP '!R51)</f>
        <v/>
      </c>
      <c r="I45" s="261" t="str">
        <f>IF('360 GRP '!S51=0,"",'360 GRP '!S51)</f>
        <v/>
      </c>
      <c r="J45" s="261" t="str">
        <f>IF('360 GRP '!T51=0,"",'360 GRP '!T51)</f>
        <v/>
      </c>
      <c r="K45" s="261" t="str">
        <f>IF('360 GRP '!U51=0,"",'360 GRP '!U51)</f>
        <v/>
      </c>
      <c r="L45" s="261" t="str">
        <f>IF('360 GRP '!V51=0,"",'360 GRP '!V51)</f>
        <v/>
      </c>
      <c r="M45" s="261" t="str">
        <f>IF('360 GRP '!W51=0,"",'360 GRP '!W51)</f>
        <v/>
      </c>
      <c r="N45" s="261" t="str">
        <f>IF('360 GRP '!X51=0,"",'360 GRP '!X51)</f>
        <v/>
      </c>
      <c r="O45" s="261" t="str">
        <f>IF('360 GRP '!Y51=0,"",'360 GRP '!Y51)</f>
        <v/>
      </c>
      <c r="P45" s="261" t="str">
        <f>IF('360 GRP '!Z51=0,"",'360 GRP '!Z51)</f>
        <v/>
      </c>
      <c r="Q45" s="261" t="str">
        <f>IF('360 GRP '!AA51=0,"",'360 GRP '!AA51)</f>
        <v/>
      </c>
      <c r="R45" s="277">
        <f t="shared" si="0"/>
        <v>1</v>
      </c>
      <c r="S45" s="59">
        <f>R45*'360 GRP '!I51</f>
        <v>1</v>
      </c>
      <c r="T45" s="59">
        <f>R45*'360 GRP '!BD51</f>
        <v>1</v>
      </c>
    </row>
    <row r="46" spans="1:20" ht="23.25" customHeight="1">
      <c r="A46" s="260" t="str">
        <f>'360 GRP '!D52</f>
        <v>360-128</v>
      </c>
      <c r="B46" s="46"/>
      <c r="C46" s="261" t="str">
        <f>IF('360 GRP '!M52=0,"",'360 GRP '!M52)</f>
        <v/>
      </c>
      <c r="D46" s="261" t="str">
        <f>IF('360 GRP '!N52=0,"",'360 GRP '!N52)</f>
        <v/>
      </c>
      <c r="E46" s="261" t="str">
        <f>IF('360 GRP '!O52=0,"",'360 GRP '!O52)</f>
        <v/>
      </c>
      <c r="F46" s="261" t="str">
        <f>IF('360 GRP '!P52=0,"",'360 GRP '!P52)</f>
        <v/>
      </c>
      <c r="G46" s="261">
        <f>IF('360 GRP '!Q52=0,"",'360 GRP '!Q52)</f>
        <v>1</v>
      </c>
      <c r="H46" s="261" t="str">
        <f>IF('360 GRP '!R52=0,"",'360 GRP '!R52)</f>
        <v/>
      </c>
      <c r="I46" s="261" t="str">
        <f>IF('360 GRP '!S52=0,"",'360 GRP '!S52)</f>
        <v/>
      </c>
      <c r="J46" s="261" t="str">
        <f>IF('360 GRP '!T52=0,"",'360 GRP '!T52)</f>
        <v/>
      </c>
      <c r="K46" s="261" t="str">
        <f>IF('360 GRP '!U52=0,"",'360 GRP '!U52)</f>
        <v/>
      </c>
      <c r="L46" s="261" t="str">
        <f>IF('360 GRP '!V52=0,"",'360 GRP '!V52)</f>
        <v/>
      </c>
      <c r="M46" s="261" t="str">
        <f>IF('360 GRP '!W52=0,"",'360 GRP '!W52)</f>
        <v/>
      </c>
      <c r="N46" s="261" t="str">
        <f>IF('360 GRP '!X52=0,"",'360 GRP '!X52)</f>
        <v/>
      </c>
      <c r="O46" s="261" t="str">
        <f>IF('360 GRP '!Y52=0,"",'360 GRP '!Y52)</f>
        <v/>
      </c>
      <c r="P46" s="261" t="str">
        <f>IF('360 GRP '!Z52=0,"",'360 GRP '!Z52)</f>
        <v/>
      </c>
      <c r="Q46" s="261" t="str">
        <f>IF('360 GRP '!AA52=0,"",'360 GRP '!AA52)</f>
        <v/>
      </c>
      <c r="R46" s="277">
        <f t="shared" si="0"/>
        <v>1</v>
      </c>
      <c r="S46" s="59">
        <f>R46*'360 GRP '!I52</f>
        <v>1</v>
      </c>
      <c r="T46" s="59">
        <f>R46*'360 GRP '!BD52</f>
        <v>1</v>
      </c>
    </row>
    <row r="47" spans="1:20" ht="23.25" customHeight="1">
      <c r="A47" s="260" t="str">
        <f>'360 GRP '!D53</f>
        <v>360-128-WI</v>
      </c>
      <c r="B47" s="46" t="s">
        <v>1057</v>
      </c>
      <c r="C47" s="261" t="str">
        <f>IF('360 GRP '!M53=0,"",'360 GRP '!M53)</f>
        <v/>
      </c>
      <c r="D47" s="261" t="str">
        <f>IF('360 GRP '!N53=0,"",'360 GRP '!N53)</f>
        <v/>
      </c>
      <c r="E47" s="261" t="str">
        <f>IF('360 GRP '!O53=0,"",'360 GRP '!O53)</f>
        <v/>
      </c>
      <c r="F47" s="261" t="str">
        <f>IF('360 GRP '!P53=0,"",'360 GRP '!P53)</f>
        <v/>
      </c>
      <c r="G47" s="261">
        <f>IF('360 GRP '!Q53=0,"",'360 GRP '!Q53)</f>
        <v>1</v>
      </c>
      <c r="H47" s="261" t="str">
        <f>IF('360 GRP '!R53=0,"",'360 GRP '!R53)</f>
        <v/>
      </c>
      <c r="I47" s="261" t="str">
        <f>IF('360 GRP '!S53=0,"",'360 GRP '!S53)</f>
        <v/>
      </c>
      <c r="J47" s="261" t="str">
        <f>IF('360 GRP '!T53=0,"",'360 GRP '!T53)</f>
        <v/>
      </c>
      <c r="K47" s="261" t="str">
        <f>IF('360 GRP '!U53=0,"",'360 GRP '!U53)</f>
        <v/>
      </c>
      <c r="L47" s="261" t="str">
        <f>IF('360 GRP '!V53=0,"",'360 GRP '!V53)</f>
        <v/>
      </c>
      <c r="M47" s="261" t="str">
        <f>IF('360 GRP '!W53=0,"",'360 GRP '!W53)</f>
        <v/>
      </c>
      <c r="N47" s="261" t="str">
        <f>IF('360 GRP '!X53=0,"",'360 GRP '!X53)</f>
        <v/>
      </c>
      <c r="O47" s="261" t="str">
        <f>IF('360 GRP '!Y53=0,"",'360 GRP '!Y53)</f>
        <v/>
      </c>
      <c r="P47" s="261" t="str">
        <f>IF('360 GRP '!Z53=0,"",'360 GRP '!Z53)</f>
        <v/>
      </c>
      <c r="Q47" s="261" t="str">
        <f>IF('360 GRP '!AA53=0,"",'360 GRP '!AA53)</f>
        <v/>
      </c>
      <c r="R47" s="277">
        <f t="shared" si="0"/>
        <v>1</v>
      </c>
      <c r="S47" s="59">
        <f>R47*'360 GRP '!I53</f>
        <v>1</v>
      </c>
      <c r="T47" s="59">
        <f>R47*'360 GRP '!BD53</f>
        <v>1</v>
      </c>
    </row>
    <row r="48" spans="1:20" ht="23.25" customHeight="1">
      <c r="A48" s="260" t="str">
        <f>'360 GRP '!D54</f>
        <v>360-129</v>
      </c>
      <c r="B48" s="46"/>
      <c r="C48" s="261" t="str">
        <f>IF('360 GRP '!M54=0,"",'360 GRP '!M54)</f>
        <v/>
      </c>
      <c r="D48" s="261" t="str">
        <f>IF('360 GRP '!N54=0,"",'360 GRP '!N54)</f>
        <v/>
      </c>
      <c r="E48" s="261" t="str">
        <f>IF('360 GRP '!O54=0,"",'360 GRP '!O54)</f>
        <v/>
      </c>
      <c r="F48" s="261" t="str">
        <f>IF('360 GRP '!P54=0,"",'360 GRP '!P54)</f>
        <v/>
      </c>
      <c r="G48" s="261">
        <f>IF('360 GRP '!Q54=0,"",'360 GRP '!Q54)</f>
        <v>1</v>
      </c>
      <c r="H48" s="261" t="str">
        <f>IF('360 GRP '!R54=0,"",'360 GRP '!R54)</f>
        <v/>
      </c>
      <c r="I48" s="261" t="str">
        <f>IF('360 GRP '!S54=0,"",'360 GRP '!S54)</f>
        <v/>
      </c>
      <c r="J48" s="261" t="str">
        <f>IF('360 GRP '!T54=0,"",'360 GRP '!T54)</f>
        <v/>
      </c>
      <c r="K48" s="261" t="str">
        <f>IF('360 GRP '!U54=0,"",'360 GRP '!U54)</f>
        <v/>
      </c>
      <c r="L48" s="261" t="str">
        <f>IF('360 GRP '!V54=0,"",'360 GRP '!V54)</f>
        <v/>
      </c>
      <c r="M48" s="261" t="str">
        <f>IF('360 GRP '!W54=0,"",'360 GRP '!W54)</f>
        <v/>
      </c>
      <c r="N48" s="261" t="str">
        <f>IF('360 GRP '!X54=0,"",'360 GRP '!X54)</f>
        <v/>
      </c>
      <c r="O48" s="261" t="str">
        <f>IF('360 GRP '!Y54=0,"",'360 GRP '!Y54)</f>
        <v/>
      </c>
      <c r="P48" s="261" t="str">
        <f>IF('360 GRP '!Z54=0,"",'360 GRP '!Z54)</f>
        <v/>
      </c>
      <c r="Q48" s="261" t="str">
        <f>IF('360 GRP '!AA54=0,"",'360 GRP '!AA54)</f>
        <v/>
      </c>
      <c r="R48" s="277">
        <f t="shared" si="0"/>
        <v>1</v>
      </c>
      <c r="S48" s="59">
        <f>R48*'360 GRP '!I54</f>
        <v>3</v>
      </c>
      <c r="T48" s="59">
        <f>R48*'360 GRP '!BD54</f>
        <v>3</v>
      </c>
    </row>
    <row r="49" spans="1:20" ht="21" customHeight="1">
      <c r="A49" s="260" t="str">
        <f>'360 GRP '!D55</f>
        <v>360-129-WI</v>
      </c>
      <c r="B49" s="46" t="s">
        <v>1057</v>
      </c>
      <c r="C49" s="261" t="str">
        <f>IF('360 GRP '!M55=0,"",'360 GRP '!M55)</f>
        <v/>
      </c>
      <c r="D49" s="261" t="str">
        <f>IF('360 GRP '!N55=0,"",'360 GRP '!N55)</f>
        <v/>
      </c>
      <c r="E49" s="261" t="str">
        <f>IF('360 GRP '!O55=0,"",'360 GRP '!O55)</f>
        <v/>
      </c>
      <c r="F49" s="261" t="str">
        <f>IF('360 GRP '!P55=0,"",'360 GRP '!P55)</f>
        <v/>
      </c>
      <c r="G49" s="261">
        <f>IF('360 GRP '!Q55=0,"",'360 GRP '!Q55)</f>
        <v>1</v>
      </c>
      <c r="H49" s="261" t="str">
        <f>IF('360 GRP '!R55=0,"",'360 GRP '!R55)</f>
        <v/>
      </c>
      <c r="I49" s="261" t="str">
        <f>IF('360 GRP '!S55=0,"",'360 GRP '!S55)</f>
        <v/>
      </c>
      <c r="J49" s="261" t="str">
        <f>IF('360 GRP '!T55=0,"",'360 GRP '!T55)</f>
        <v/>
      </c>
      <c r="K49" s="261" t="str">
        <f>IF('360 GRP '!U55=0,"",'360 GRP '!U55)</f>
        <v/>
      </c>
      <c r="L49" s="261" t="str">
        <f>IF('360 GRP '!V55=0,"",'360 GRP '!V55)</f>
        <v/>
      </c>
      <c r="M49" s="261" t="str">
        <f>IF('360 GRP '!W55=0,"",'360 GRP '!W55)</f>
        <v/>
      </c>
      <c r="N49" s="261" t="str">
        <f>IF('360 GRP '!X55=0,"",'360 GRP '!X55)</f>
        <v/>
      </c>
      <c r="O49" s="261" t="str">
        <f>IF('360 GRP '!Y55=0,"",'360 GRP '!Y55)</f>
        <v/>
      </c>
      <c r="P49" s="261" t="str">
        <f>IF('360 GRP '!Z55=0,"",'360 GRP '!Z55)</f>
        <v/>
      </c>
      <c r="Q49" s="261" t="str">
        <f>IF('360 GRP '!AA55=0,"",'360 GRP '!AA55)</f>
        <v/>
      </c>
      <c r="R49" s="277">
        <f t="shared" si="0"/>
        <v>1</v>
      </c>
      <c r="S49" s="59">
        <f>R49*'360 GRP '!I55</f>
        <v>3</v>
      </c>
      <c r="T49" s="59">
        <f>R49*'360 GRP '!BD55</f>
        <v>3</v>
      </c>
    </row>
    <row r="50" spans="1:20" ht="21" customHeight="1">
      <c r="A50" s="260" t="str">
        <f>'360 GRP '!D56</f>
        <v>360-132</v>
      </c>
      <c r="B50" s="46"/>
      <c r="C50" s="261" t="str">
        <f>IF('360 GRP '!M56=0,"",'360 GRP '!M56)</f>
        <v/>
      </c>
      <c r="D50" s="261" t="str">
        <f>IF('360 GRP '!N56=0,"",'360 GRP '!N56)</f>
        <v/>
      </c>
      <c r="E50" s="261" t="str">
        <f>IF('360 GRP '!O56=0,"",'360 GRP '!O56)</f>
        <v/>
      </c>
      <c r="F50" s="261" t="str">
        <f>IF('360 GRP '!P56=0,"",'360 GRP '!P56)</f>
        <v/>
      </c>
      <c r="G50" s="261">
        <f>IF('360 GRP '!Q56=0,"",'360 GRP '!Q56)</f>
        <v>1</v>
      </c>
      <c r="H50" s="261" t="str">
        <f>IF('360 GRP '!R56=0,"",'360 GRP '!R56)</f>
        <v/>
      </c>
      <c r="I50" s="261" t="str">
        <f>IF('360 GRP '!S56=0,"",'360 GRP '!S56)</f>
        <v/>
      </c>
      <c r="J50" s="261" t="str">
        <f>IF('360 GRP '!T56=0,"",'360 GRP '!T56)</f>
        <v/>
      </c>
      <c r="K50" s="261" t="str">
        <f>IF('360 GRP '!U56=0,"",'360 GRP '!U56)</f>
        <v/>
      </c>
      <c r="L50" s="261" t="str">
        <f>IF('360 GRP '!V56=0,"",'360 GRP '!V56)</f>
        <v/>
      </c>
      <c r="M50" s="261" t="str">
        <f>IF('360 GRP '!W56=0,"",'360 GRP '!W56)</f>
        <v/>
      </c>
      <c r="N50" s="261" t="str">
        <f>IF('360 GRP '!X56=0,"",'360 GRP '!X56)</f>
        <v/>
      </c>
      <c r="O50" s="261" t="str">
        <f>IF('360 GRP '!Y56=0,"",'360 GRP '!Y56)</f>
        <v/>
      </c>
      <c r="P50" s="261" t="str">
        <f>IF('360 GRP '!Z56=0,"",'360 GRP '!Z56)</f>
        <v/>
      </c>
      <c r="Q50" s="261" t="str">
        <f>IF('360 GRP '!AA56=0,"",'360 GRP '!AA56)</f>
        <v/>
      </c>
      <c r="R50" s="277">
        <f t="shared" si="0"/>
        <v>1</v>
      </c>
      <c r="S50" s="59">
        <f>R50*'360 GRP '!I56</f>
        <v>5</v>
      </c>
      <c r="T50" s="59">
        <f>R50*'360 GRP '!BD56</f>
        <v>5</v>
      </c>
    </row>
    <row r="51" spans="1:20" ht="21" customHeight="1">
      <c r="A51" s="260" t="str">
        <f>'360 GRP '!D57</f>
        <v>360-132-WI</v>
      </c>
      <c r="B51" s="46" t="s">
        <v>1057</v>
      </c>
      <c r="C51" s="261" t="str">
        <f>IF('360 GRP '!M57=0,"",'360 GRP '!M57)</f>
        <v/>
      </c>
      <c r="D51" s="261" t="str">
        <f>IF('360 GRP '!N57=0,"",'360 GRP '!N57)</f>
        <v/>
      </c>
      <c r="E51" s="261" t="str">
        <f>IF('360 GRP '!O57=0,"",'360 GRP '!O57)</f>
        <v/>
      </c>
      <c r="F51" s="261" t="str">
        <f>IF('360 GRP '!P57=0,"",'360 GRP '!P57)</f>
        <v/>
      </c>
      <c r="G51" s="261">
        <f>IF('360 GRP '!Q57=0,"",'360 GRP '!Q57)</f>
        <v>1</v>
      </c>
      <c r="H51" s="261" t="str">
        <f>IF('360 GRP '!R57=0,"",'360 GRP '!R57)</f>
        <v/>
      </c>
      <c r="I51" s="261" t="str">
        <f>IF('360 GRP '!S57=0,"",'360 GRP '!S57)</f>
        <v/>
      </c>
      <c r="J51" s="261" t="str">
        <f>IF('360 GRP '!T57=0,"",'360 GRP '!T57)</f>
        <v/>
      </c>
      <c r="K51" s="261" t="str">
        <f>IF('360 GRP '!U57=0,"",'360 GRP '!U57)</f>
        <v/>
      </c>
      <c r="L51" s="261" t="str">
        <f>IF('360 GRP '!V57=0,"",'360 GRP '!V57)</f>
        <v/>
      </c>
      <c r="M51" s="261" t="str">
        <f>IF('360 GRP '!W57=0,"",'360 GRP '!W57)</f>
        <v/>
      </c>
      <c r="N51" s="261" t="str">
        <f>IF('360 GRP '!X57=0,"",'360 GRP '!X57)</f>
        <v/>
      </c>
      <c r="O51" s="261" t="str">
        <f>IF('360 GRP '!Y57=0,"",'360 GRP '!Y57)</f>
        <v/>
      </c>
      <c r="P51" s="261" t="str">
        <f>IF('360 GRP '!Z57=0,"",'360 GRP '!Z57)</f>
        <v/>
      </c>
      <c r="Q51" s="261" t="str">
        <f>IF('360 GRP '!AA57=0,"",'360 GRP '!AA57)</f>
        <v/>
      </c>
      <c r="R51" s="277">
        <f t="shared" si="0"/>
        <v>1</v>
      </c>
      <c r="S51" s="59">
        <f>R51*'360 GRP '!I57</f>
        <v>5</v>
      </c>
      <c r="T51" s="59">
        <f>R51*'360 GRP '!BD57</f>
        <v>5</v>
      </c>
    </row>
    <row r="52" spans="1:20" s="248" customFormat="1" ht="21" hidden="1" customHeight="1">
      <c r="A52" s="262">
        <f>'360 GRP '!D58</f>
        <v>0</v>
      </c>
      <c r="B52" s="263"/>
      <c r="C52" s="264" t="str">
        <f>IF('360 GRP '!M58=0,"",'360 GRP '!M58)</f>
        <v/>
      </c>
      <c r="D52" s="264" t="str">
        <f>IF('360 GRP '!N58=0,"",'360 GRP '!N58)</f>
        <v/>
      </c>
      <c r="E52" s="264" t="str">
        <f>IF('360 GRP '!O58=0,"",'360 GRP '!O58)</f>
        <v/>
      </c>
      <c r="F52" s="264" t="str">
        <f>IF('360 GRP '!P58=0,"",'360 GRP '!P58)</f>
        <v/>
      </c>
      <c r="G52" s="264" t="str">
        <f>IF('360 GRP '!Q58=0,"",'360 GRP '!Q58)</f>
        <v/>
      </c>
      <c r="H52" s="264" t="str">
        <f>IF('360 GRP '!R58=0,"",'360 GRP '!R58)</f>
        <v/>
      </c>
      <c r="I52" s="264" t="str">
        <f>IF('360 GRP '!S58=0,"",'360 GRP '!S58)</f>
        <v/>
      </c>
      <c r="J52" s="264" t="str">
        <f>IF('360 GRP '!T58=0,"",'360 GRP '!T58)</f>
        <v/>
      </c>
      <c r="K52" s="264" t="str">
        <f>IF('360 GRP '!U58=0,"",'360 GRP '!U58)</f>
        <v/>
      </c>
      <c r="L52" s="264" t="str">
        <f>IF('360 GRP '!V58=0,"",'360 GRP '!V58)</f>
        <v/>
      </c>
      <c r="M52" s="264" t="str">
        <f>IF('360 GRP '!W58=0,"",'360 GRP '!W58)</f>
        <v/>
      </c>
      <c r="N52" s="264" t="str">
        <f>IF('360 GRP '!X58=0,"",'360 GRP '!X58)</f>
        <v/>
      </c>
      <c r="O52" s="264" t="str">
        <f>IF('360 GRP '!Y58=0,"",'360 GRP '!Y58)</f>
        <v/>
      </c>
      <c r="P52" s="261" t="str">
        <f>IF('360 GRP '!Z58=0,"",'360 GRP '!Z58)</f>
        <v/>
      </c>
      <c r="Q52" s="261" t="str">
        <f>IF('360 GRP '!AA58=0,"",'360 GRP '!AA58)</f>
        <v/>
      </c>
      <c r="R52" s="277">
        <f t="shared" si="0"/>
        <v>0</v>
      </c>
      <c r="S52" s="278">
        <f>R52*'360 GRP '!I58</f>
        <v>0</v>
      </c>
      <c r="T52" s="278">
        <f>R52*'360 GRP '!BD58</f>
        <v>0</v>
      </c>
    </row>
    <row r="53" spans="1:20" s="248" customFormat="1" ht="21" hidden="1" customHeight="1">
      <c r="A53" s="262" t="str">
        <f>'360 GRP '!D59</f>
        <v>360-141</v>
      </c>
      <c r="B53" s="263"/>
      <c r="C53" s="264" t="str">
        <f>IF('360 GRP '!M59=0,"",'360 GRP '!M59)</f>
        <v/>
      </c>
      <c r="D53" s="264" t="str">
        <f>IF('360 GRP '!N59=0,"",'360 GRP '!N59)</f>
        <v/>
      </c>
      <c r="E53" s="264" t="str">
        <f>IF('360 GRP '!O59=0,"",'360 GRP '!O59)</f>
        <v/>
      </c>
      <c r="F53" s="264" t="str">
        <f>IF('360 GRP '!P59=0,"",'360 GRP '!P59)</f>
        <v/>
      </c>
      <c r="G53" s="264" t="str">
        <f>IF('360 GRP '!Q59=0,"",'360 GRP '!Q59)</f>
        <v/>
      </c>
      <c r="H53" s="264" t="str">
        <f>IF('360 GRP '!R59=0,"",'360 GRP '!R59)</f>
        <v/>
      </c>
      <c r="I53" s="264" t="str">
        <f>IF('360 GRP '!S59=0,"",'360 GRP '!S59)</f>
        <v/>
      </c>
      <c r="J53" s="264" t="str">
        <f>IF('360 GRP '!T59=0,"",'360 GRP '!T59)</f>
        <v/>
      </c>
      <c r="K53" s="264" t="str">
        <f>IF('360 GRP '!U59=0,"",'360 GRP '!U59)</f>
        <v/>
      </c>
      <c r="L53" s="264" t="str">
        <f>IF('360 GRP '!V59=0,"",'360 GRP '!V59)</f>
        <v/>
      </c>
      <c r="M53" s="264" t="str">
        <f>IF('360 GRP '!W59=0,"",'360 GRP '!W59)</f>
        <v/>
      </c>
      <c r="N53" s="264" t="str">
        <f>IF('360 GRP '!X59=0,"",'360 GRP '!X59)</f>
        <v/>
      </c>
      <c r="O53" s="264" t="str">
        <f>IF('360 GRP '!Y59=0,"",'360 GRP '!Y59)</f>
        <v/>
      </c>
      <c r="P53" s="261" t="str">
        <f>IF('360 GRP '!Z59=0,"",'360 GRP '!Z59)</f>
        <v/>
      </c>
      <c r="Q53" s="261" t="str">
        <f>IF('360 GRP '!AA59=0,"",'360 GRP '!AA59)</f>
        <v/>
      </c>
      <c r="R53" s="277">
        <f t="shared" si="0"/>
        <v>0</v>
      </c>
      <c r="S53" s="278">
        <f>R53*'360 GRP '!I59</f>
        <v>0</v>
      </c>
      <c r="T53" s="278">
        <f>R53*'360 GRP '!BD59</f>
        <v>0</v>
      </c>
    </row>
    <row r="54" spans="1:20" s="248" customFormat="1" ht="21" hidden="1" customHeight="1">
      <c r="A54" s="262" t="str">
        <f>'360 GRP '!D60</f>
        <v>360-142</v>
      </c>
      <c r="B54" s="263"/>
      <c r="C54" s="264" t="str">
        <f>IF('360 GRP '!M60=0,"",'360 GRP '!M60)</f>
        <v/>
      </c>
      <c r="D54" s="264" t="str">
        <f>IF('360 GRP '!N60=0,"",'360 GRP '!N60)</f>
        <v/>
      </c>
      <c r="E54" s="264" t="str">
        <f>IF('360 GRP '!O60=0,"",'360 GRP '!O60)</f>
        <v/>
      </c>
      <c r="F54" s="264" t="str">
        <f>IF('360 GRP '!P60=0,"",'360 GRP '!P60)</f>
        <v/>
      </c>
      <c r="G54" s="264" t="str">
        <f>IF('360 GRP '!Q60=0,"",'360 GRP '!Q60)</f>
        <v/>
      </c>
      <c r="H54" s="264" t="str">
        <f>IF('360 GRP '!R60=0,"",'360 GRP '!R60)</f>
        <v/>
      </c>
      <c r="I54" s="264" t="str">
        <f>IF('360 GRP '!S60=0,"",'360 GRP '!S60)</f>
        <v/>
      </c>
      <c r="J54" s="264" t="str">
        <f>IF('360 GRP '!T60=0,"",'360 GRP '!T60)</f>
        <v/>
      </c>
      <c r="K54" s="264" t="str">
        <f>IF('360 GRP '!U60=0,"",'360 GRP '!U60)</f>
        <v/>
      </c>
      <c r="L54" s="264" t="str">
        <f>IF('360 GRP '!V60=0,"",'360 GRP '!V60)</f>
        <v/>
      </c>
      <c r="M54" s="264" t="str">
        <f>IF('360 GRP '!W60=0,"",'360 GRP '!W60)</f>
        <v/>
      </c>
      <c r="N54" s="264" t="str">
        <f>IF('360 GRP '!X60=0,"",'360 GRP '!X60)</f>
        <v/>
      </c>
      <c r="O54" s="264" t="str">
        <f>IF('360 GRP '!Y60=0,"",'360 GRP '!Y60)</f>
        <v/>
      </c>
      <c r="P54" s="261" t="str">
        <f>IF('360 GRP '!Z60=0,"",'360 GRP '!Z60)</f>
        <v/>
      </c>
      <c r="Q54" s="261" t="str">
        <f>IF('360 GRP '!AA60=0,"",'360 GRP '!AA60)</f>
        <v/>
      </c>
      <c r="R54" s="277">
        <f t="shared" si="0"/>
        <v>0</v>
      </c>
      <c r="S54" s="278">
        <f>R54*'360 GRP '!I60</f>
        <v>0</v>
      </c>
      <c r="T54" s="278">
        <f>R54*'360 GRP '!BD60</f>
        <v>0</v>
      </c>
    </row>
    <row r="55" spans="1:20" s="248" customFormat="1" ht="21" hidden="1" customHeight="1">
      <c r="A55" s="262" t="str">
        <f>'360 GRP '!D61</f>
        <v>360-142-B</v>
      </c>
      <c r="B55" s="263" t="s">
        <v>1056</v>
      </c>
      <c r="C55" s="264" t="str">
        <f>IF('360 GRP '!M61=0,"",'360 GRP '!M61)</f>
        <v/>
      </c>
      <c r="D55" s="264" t="str">
        <f>IF('360 GRP '!N61=0,"",'360 GRP '!N61)</f>
        <v/>
      </c>
      <c r="E55" s="264" t="str">
        <f>IF('360 GRP '!O61=0,"",'360 GRP '!O61)</f>
        <v/>
      </c>
      <c r="F55" s="264" t="str">
        <f>IF('360 GRP '!P61=0,"",'360 GRP '!P61)</f>
        <v/>
      </c>
      <c r="G55" s="264" t="str">
        <f>IF('360 GRP '!Q61=0,"",'360 GRP '!Q61)</f>
        <v/>
      </c>
      <c r="H55" s="264" t="str">
        <f>IF('360 GRP '!R61=0,"",'360 GRP '!R61)</f>
        <v/>
      </c>
      <c r="I55" s="264" t="str">
        <f>IF('360 GRP '!S61=0,"",'360 GRP '!S61)</f>
        <v/>
      </c>
      <c r="J55" s="264" t="str">
        <f>IF('360 GRP '!T61=0,"",'360 GRP '!T61)</f>
        <v/>
      </c>
      <c r="K55" s="264" t="str">
        <f>IF('360 GRP '!U61=0,"",'360 GRP '!U61)</f>
        <v/>
      </c>
      <c r="L55" s="264" t="str">
        <f>IF('360 GRP '!V61=0,"",'360 GRP '!V61)</f>
        <v/>
      </c>
      <c r="M55" s="264" t="str">
        <f>IF('360 GRP '!W61=0,"",'360 GRP '!W61)</f>
        <v/>
      </c>
      <c r="N55" s="264" t="str">
        <f>IF('360 GRP '!X61=0,"",'360 GRP '!X61)</f>
        <v/>
      </c>
      <c r="O55" s="264" t="str">
        <f>IF('360 GRP '!Y61=0,"",'360 GRP '!Y61)</f>
        <v/>
      </c>
      <c r="P55" s="261" t="str">
        <f>IF('360 GRP '!Z61=0,"",'360 GRP '!Z61)</f>
        <v/>
      </c>
      <c r="Q55" s="261" t="str">
        <f>IF('360 GRP '!AA61=0,"",'360 GRP '!AA61)</f>
        <v/>
      </c>
      <c r="R55" s="277">
        <f t="shared" si="0"/>
        <v>0</v>
      </c>
      <c r="S55" s="278">
        <f>R55*'360 GRP '!I61</f>
        <v>0</v>
      </c>
      <c r="T55" s="278">
        <f>R55*'360 GRP '!BD61</f>
        <v>0</v>
      </c>
    </row>
    <row r="56" spans="1:20" s="248" customFormat="1" ht="21" hidden="1" customHeight="1">
      <c r="A56" s="262" t="str">
        <f>'360 GRP '!D62</f>
        <v>360-143</v>
      </c>
      <c r="B56" s="263"/>
      <c r="C56" s="264" t="str">
        <f>IF('360 GRP '!M62=0,"",'360 GRP '!M62)</f>
        <v/>
      </c>
      <c r="D56" s="264" t="str">
        <f>IF('360 GRP '!N62=0,"",'360 GRP '!N62)</f>
        <v/>
      </c>
      <c r="E56" s="264" t="str">
        <f>IF('360 GRP '!O62=0,"",'360 GRP '!O62)</f>
        <v/>
      </c>
      <c r="F56" s="264" t="str">
        <f>IF('360 GRP '!P62=0,"",'360 GRP '!P62)</f>
        <v/>
      </c>
      <c r="G56" s="264" t="str">
        <f>IF('360 GRP '!Q62=0,"",'360 GRP '!Q62)</f>
        <v/>
      </c>
      <c r="H56" s="264" t="str">
        <f>IF('360 GRP '!R62=0,"",'360 GRP '!R62)</f>
        <v/>
      </c>
      <c r="I56" s="264" t="str">
        <f>IF('360 GRP '!S62=0,"",'360 GRP '!S62)</f>
        <v/>
      </c>
      <c r="J56" s="264" t="str">
        <f>IF('360 GRP '!T62=0,"",'360 GRP '!T62)</f>
        <v/>
      </c>
      <c r="K56" s="264" t="str">
        <f>IF('360 GRP '!U62=0,"",'360 GRP '!U62)</f>
        <v/>
      </c>
      <c r="L56" s="264" t="str">
        <f>IF('360 GRP '!V62=0,"",'360 GRP '!V62)</f>
        <v/>
      </c>
      <c r="M56" s="264" t="str">
        <f>IF('360 GRP '!W62=0,"",'360 GRP '!W62)</f>
        <v/>
      </c>
      <c r="N56" s="264" t="str">
        <f>IF('360 GRP '!X62=0,"",'360 GRP '!X62)</f>
        <v/>
      </c>
      <c r="O56" s="264" t="str">
        <f>IF('360 GRP '!Y62=0,"",'360 GRP '!Y62)</f>
        <v/>
      </c>
      <c r="P56" s="261" t="str">
        <f>IF('360 GRP '!Z62=0,"",'360 GRP '!Z62)</f>
        <v/>
      </c>
      <c r="Q56" s="261" t="str">
        <f>IF('360 GRP '!AA62=0,"",'360 GRP '!AA62)</f>
        <v/>
      </c>
      <c r="R56" s="277">
        <f t="shared" si="0"/>
        <v>0</v>
      </c>
      <c r="S56" s="278">
        <f>R56*'360 GRP '!I62</f>
        <v>0</v>
      </c>
      <c r="T56" s="278">
        <f>R56*'360 GRP '!BD62</f>
        <v>0</v>
      </c>
    </row>
    <row r="57" spans="1:20" s="248" customFormat="1" ht="21" hidden="1" customHeight="1">
      <c r="A57" s="262" t="str">
        <f>'360 GRP '!D63</f>
        <v>360-144</v>
      </c>
      <c r="B57" s="263"/>
      <c r="C57" s="264" t="str">
        <f>IF('360 GRP '!M63=0,"",'360 GRP '!M63)</f>
        <v/>
      </c>
      <c r="D57" s="264" t="str">
        <f>IF('360 GRP '!N63=0,"",'360 GRP '!N63)</f>
        <v/>
      </c>
      <c r="E57" s="264" t="str">
        <f>IF('360 GRP '!O63=0,"",'360 GRP '!O63)</f>
        <v/>
      </c>
      <c r="F57" s="264" t="str">
        <f>IF('360 GRP '!P63=0,"",'360 GRP '!P63)</f>
        <v/>
      </c>
      <c r="G57" s="264" t="str">
        <f>IF('360 GRP '!Q63=0,"",'360 GRP '!Q63)</f>
        <v/>
      </c>
      <c r="H57" s="264" t="str">
        <f>IF('360 GRP '!R63=0,"",'360 GRP '!R63)</f>
        <v/>
      </c>
      <c r="I57" s="264" t="str">
        <f>IF('360 GRP '!S63=0,"",'360 GRP '!S63)</f>
        <v/>
      </c>
      <c r="J57" s="264" t="str">
        <f>IF('360 GRP '!T63=0,"",'360 GRP '!T63)</f>
        <v/>
      </c>
      <c r="K57" s="264" t="str">
        <f>IF('360 GRP '!U63=0,"",'360 GRP '!U63)</f>
        <v/>
      </c>
      <c r="L57" s="264" t="str">
        <f>IF('360 GRP '!V63=0,"",'360 GRP '!V63)</f>
        <v/>
      </c>
      <c r="M57" s="264" t="str">
        <f>IF('360 GRP '!W63=0,"",'360 GRP '!W63)</f>
        <v/>
      </c>
      <c r="N57" s="264" t="str">
        <f>IF('360 GRP '!X63=0,"",'360 GRP '!X63)</f>
        <v/>
      </c>
      <c r="O57" s="264" t="str">
        <f>IF('360 GRP '!Y63=0,"",'360 GRP '!Y63)</f>
        <v/>
      </c>
      <c r="P57" s="261" t="str">
        <f>IF('360 GRP '!Z63=0,"",'360 GRP '!Z63)</f>
        <v/>
      </c>
      <c r="Q57" s="261" t="str">
        <f>IF('360 GRP '!AA63=0,"",'360 GRP '!AA63)</f>
        <v/>
      </c>
      <c r="R57" s="277">
        <f t="shared" si="0"/>
        <v>0</v>
      </c>
      <c r="S57" s="278">
        <f>R57*'360 GRP '!I63</f>
        <v>0</v>
      </c>
      <c r="T57" s="278">
        <f>R57*'360 GRP '!BD63</f>
        <v>0</v>
      </c>
    </row>
    <row r="58" spans="1:20" s="248" customFormat="1" ht="21" hidden="1" customHeight="1">
      <c r="A58" s="262" t="str">
        <f>'360 GRP '!D64</f>
        <v>360-145</v>
      </c>
      <c r="B58" s="263"/>
      <c r="C58" s="264" t="str">
        <f>IF('360 GRP '!M64=0,"",'360 GRP '!M64)</f>
        <v/>
      </c>
      <c r="D58" s="264" t="str">
        <f>IF('360 GRP '!N64=0,"",'360 GRP '!N64)</f>
        <v/>
      </c>
      <c r="E58" s="264" t="str">
        <f>IF('360 GRP '!O64=0,"",'360 GRP '!O64)</f>
        <v/>
      </c>
      <c r="F58" s="264" t="str">
        <f>IF('360 GRP '!P64=0,"",'360 GRP '!P64)</f>
        <v/>
      </c>
      <c r="G58" s="264" t="str">
        <f>IF('360 GRP '!Q64=0,"",'360 GRP '!Q64)</f>
        <v/>
      </c>
      <c r="H58" s="264" t="str">
        <f>IF('360 GRP '!R64=0,"",'360 GRP '!R64)</f>
        <v/>
      </c>
      <c r="I58" s="264" t="str">
        <f>IF('360 GRP '!S64=0,"",'360 GRP '!S64)</f>
        <v/>
      </c>
      <c r="J58" s="264" t="str">
        <f>IF('360 GRP '!T64=0,"",'360 GRP '!T64)</f>
        <v/>
      </c>
      <c r="K58" s="264" t="str">
        <f>IF('360 GRP '!U64=0,"",'360 GRP '!U64)</f>
        <v/>
      </c>
      <c r="L58" s="264" t="str">
        <f>IF('360 GRP '!V64=0,"",'360 GRP '!V64)</f>
        <v/>
      </c>
      <c r="M58" s="264" t="str">
        <f>IF('360 GRP '!W64=0,"",'360 GRP '!W64)</f>
        <v/>
      </c>
      <c r="N58" s="264" t="str">
        <f>IF('360 GRP '!X64=0,"",'360 GRP '!X64)</f>
        <v/>
      </c>
      <c r="O58" s="264" t="str">
        <f>IF('360 GRP '!Y64=0,"",'360 GRP '!Y64)</f>
        <v/>
      </c>
      <c r="P58" s="261" t="str">
        <f>IF('360 GRP '!Z64=0,"",'360 GRP '!Z64)</f>
        <v/>
      </c>
      <c r="Q58" s="261" t="str">
        <f>IF('360 GRP '!AA64=0,"",'360 GRP '!AA64)</f>
        <v/>
      </c>
      <c r="R58" s="277">
        <f t="shared" si="0"/>
        <v>0</v>
      </c>
      <c r="S58" s="278">
        <f>R58*'360 GRP '!I64</f>
        <v>0</v>
      </c>
      <c r="T58" s="278">
        <f>R58*'360 GRP '!BD64</f>
        <v>0</v>
      </c>
    </row>
    <row r="59" spans="1:20" s="248" customFormat="1" ht="21" hidden="1" customHeight="1">
      <c r="A59" s="262" t="str">
        <f>'360 GRP '!D65</f>
        <v>360-145-B</v>
      </c>
      <c r="B59" s="263" t="s">
        <v>1056</v>
      </c>
      <c r="C59" s="264" t="str">
        <f>IF('360 GRP '!M65=0,"",'360 GRP '!M65)</f>
        <v/>
      </c>
      <c r="D59" s="264" t="str">
        <f>IF('360 GRP '!N65=0,"",'360 GRP '!N65)</f>
        <v/>
      </c>
      <c r="E59" s="264" t="str">
        <f>IF('360 GRP '!O65=0,"",'360 GRP '!O65)</f>
        <v/>
      </c>
      <c r="F59" s="264" t="str">
        <f>IF('360 GRP '!P65=0,"",'360 GRP '!P65)</f>
        <v/>
      </c>
      <c r="G59" s="264" t="str">
        <f>IF('360 GRP '!Q65=0,"",'360 GRP '!Q65)</f>
        <v/>
      </c>
      <c r="H59" s="264" t="str">
        <f>IF('360 GRP '!R65=0,"",'360 GRP '!R65)</f>
        <v/>
      </c>
      <c r="I59" s="264" t="str">
        <f>IF('360 GRP '!S65=0,"",'360 GRP '!S65)</f>
        <v/>
      </c>
      <c r="J59" s="264" t="str">
        <f>IF('360 GRP '!T65=0,"",'360 GRP '!T65)</f>
        <v/>
      </c>
      <c r="K59" s="264" t="str">
        <f>IF('360 GRP '!U65=0,"",'360 GRP '!U65)</f>
        <v/>
      </c>
      <c r="L59" s="264" t="str">
        <f>IF('360 GRP '!V65=0,"",'360 GRP '!V65)</f>
        <v/>
      </c>
      <c r="M59" s="264" t="str">
        <f>IF('360 GRP '!W65=0,"",'360 GRP '!W65)</f>
        <v/>
      </c>
      <c r="N59" s="264" t="str">
        <f>IF('360 GRP '!X65=0,"",'360 GRP '!X65)</f>
        <v/>
      </c>
      <c r="O59" s="264" t="str">
        <f>IF('360 GRP '!Y65=0,"",'360 GRP '!Y65)</f>
        <v/>
      </c>
      <c r="P59" s="261" t="str">
        <f>IF('360 GRP '!Z65=0,"",'360 GRP '!Z65)</f>
        <v/>
      </c>
      <c r="Q59" s="261" t="str">
        <f>IF('360 GRP '!AA65=0,"",'360 GRP '!AA65)</f>
        <v/>
      </c>
      <c r="R59" s="277">
        <f t="shared" si="0"/>
        <v>0</v>
      </c>
      <c r="S59" s="278">
        <f>R59*'360 GRP '!I65</f>
        <v>0</v>
      </c>
      <c r="T59" s="278">
        <f>R59*'360 GRP '!BD65</f>
        <v>0</v>
      </c>
    </row>
    <row r="60" spans="1:20" s="248" customFormat="1" ht="21" hidden="1" customHeight="1">
      <c r="A60" s="262" t="str">
        <f>'360 GRP '!D66</f>
        <v>360-146</v>
      </c>
      <c r="B60" s="263"/>
      <c r="C60" s="264" t="str">
        <f>IF('360 GRP '!M66=0,"",'360 GRP '!M66)</f>
        <v/>
      </c>
      <c r="D60" s="264" t="str">
        <f>IF('360 GRP '!N66=0,"",'360 GRP '!N66)</f>
        <v/>
      </c>
      <c r="E60" s="264" t="str">
        <f>IF('360 GRP '!O66=0,"",'360 GRP '!O66)</f>
        <v/>
      </c>
      <c r="F60" s="264" t="str">
        <f>IF('360 GRP '!P66=0,"",'360 GRP '!P66)</f>
        <v/>
      </c>
      <c r="G60" s="264" t="str">
        <f>IF('360 GRP '!Q66=0,"",'360 GRP '!Q66)</f>
        <v/>
      </c>
      <c r="H60" s="264" t="str">
        <f>IF('360 GRP '!R66=0,"",'360 GRP '!R66)</f>
        <v/>
      </c>
      <c r="I60" s="264" t="str">
        <f>IF('360 GRP '!S66=0,"",'360 GRP '!S66)</f>
        <v/>
      </c>
      <c r="J60" s="264" t="str">
        <f>IF('360 GRP '!T66=0,"",'360 GRP '!T66)</f>
        <v/>
      </c>
      <c r="K60" s="264" t="str">
        <f>IF('360 GRP '!U66=0,"",'360 GRP '!U66)</f>
        <v/>
      </c>
      <c r="L60" s="264" t="str">
        <f>IF('360 GRP '!V66=0,"",'360 GRP '!V66)</f>
        <v/>
      </c>
      <c r="M60" s="264" t="str">
        <f>IF('360 GRP '!W66=0,"",'360 GRP '!W66)</f>
        <v/>
      </c>
      <c r="N60" s="264" t="str">
        <f>IF('360 GRP '!X66=0,"",'360 GRP '!X66)</f>
        <v/>
      </c>
      <c r="O60" s="264" t="str">
        <f>IF('360 GRP '!Y66=0,"",'360 GRP '!Y66)</f>
        <v/>
      </c>
      <c r="P60" s="261" t="str">
        <f>IF('360 GRP '!Z66=0,"",'360 GRP '!Z66)</f>
        <v/>
      </c>
      <c r="Q60" s="261" t="str">
        <f>IF('360 GRP '!AA66=0,"",'360 GRP '!AA66)</f>
        <v/>
      </c>
      <c r="R60" s="277">
        <f t="shared" si="0"/>
        <v>0</v>
      </c>
      <c r="S60" s="278">
        <f>R60*'360 GRP '!I66</f>
        <v>0</v>
      </c>
      <c r="T60" s="278">
        <f>R60*'360 GRP '!BD66</f>
        <v>0</v>
      </c>
    </row>
    <row r="61" spans="1:20" s="248" customFormat="1" ht="21" hidden="1" customHeight="1">
      <c r="A61" s="262" t="str">
        <f>'360 GRP '!D67</f>
        <v>360-146-B</v>
      </c>
      <c r="B61" s="263" t="s">
        <v>1056</v>
      </c>
      <c r="C61" s="264" t="str">
        <f>IF('360 GRP '!M67=0,"",'360 GRP '!M67)</f>
        <v/>
      </c>
      <c r="D61" s="264" t="str">
        <f>IF('360 GRP '!N67=0,"",'360 GRP '!N67)</f>
        <v/>
      </c>
      <c r="E61" s="264" t="str">
        <f>IF('360 GRP '!O67=0,"",'360 GRP '!O67)</f>
        <v/>
      </c>
      <c r="F61" s="264" t="str">
        <f>IF('360 GRP '!P67=0,"",'360 GRP '!P67)</f>
        <v/>
      </c>
      <c r="G61" s="264" t="str">
        <f>IF('360 GRP '!Q67=0,"",'360 GRP '!Q67)</f>
        <v/>
      </c>
      <c r="H61" s="264" t="str">
        <f>IF('360 GRP '!R67=0,"",'360 GRP '!R67)</f>
        <v/>
      </c>
      <c r="I61" s="264" t="str">
        <f>IF('360 GRP '!S67=0,"",'360 GRP '!S67)</f>
        <v/>
      </c>
      <c r="J61" s="264" t="str">
        <f>IF('360 GRP '!T67=0,"",'360 GRP '!T67)</f>
        <v/>
      </c>
      <c r="K61" s="264" t="str">
        <f>IF('360 GRP '!U67=0,"",'360 GRP '!U67)</f>
        <v/>
      </c>
      <c r="L61" s="264" t="str">
        <f>IF('360 GRP '!V67=0,"",'360 GRP '!V67)</f>
        <v/>
      </c>
      <c r="M61" s="264" t="str">
        <f>IF('360 GRP '!W67=0,"",'360 GRP '!W67)</f>
        <v/>
      </c>
      <c r="N61" s="264" t="str">
        <f>IF('360 GRP '!X67=0,"",'360 GRP '!X67)</f>
        <v/>
      </c>
      <c r="O61" s="264" t="str">
        <f>IF('360 GRP '!Y67=0,"",'360 GRP '!Y67)</f>
        <v/>
      </c>
      <c r="P61" s="261" t="str">
        <f>IF('360 GRP '!Z67=0,"",'360 GRP '!Z67)</f>
        <v/>
      </c>
      <c r="Q61" s="261" t="str">
        <f>IF('360 GRP '!AA67=0,"",'360 GRP '!AA67)</f>
        <v/>
      </c>
      <c r="R61" s="277">
        <f t="shared" si="0"/>
        <v>0</v>
      </c>
      <c r="S61" s="278">
        <f>R61*'360 GRP '!I67</f>
        <v>0</v>
      </c>
      <c r="T61" s="278">
        <f>R61*'360 GRP '!BD67</f>
        <v>0</v>
      </c>
    </row>
    <row r="62" spans="1:20" s="248" customFormat="1" ht="21" customHeight="1">
      <c r="A62" s="262" t="str">
        <f>'360 GRP '!D68</f>
        <v>360-147</v>
      </c>
      <c r="B62" s="263"/>
      <c r="C62" s="264" t="str">
        <f>IF('360 GRP '!M68=0,"",'360 GRP '!M68)</f>
        <v/>
      </c>
      <c r="D62" s="264" t="str">
        <f>IF('360 GRP '!N68=0,"",'360 GRP '!N68)</f>
        <v/>
      </c>
      <c r="E62" s="264">
        <f>IF('360 GRP '!O68=0,"",'360 GRP '!O68)</f>
        <v>1</v>
      </c>
      <c r="F62" s="264" t="str">
        <f>IF('360 GRP '!P68=0,"",'360 GRP '!P68)</f>
        <v/>
      </c>
      <c r="G62" s="264" t="str">
        <f>IF('360 GRP '!Q68=0,"",'360 GRP '!Q68)</f>
        <v/>
      </c>
      <c r="H62" s="264" t="str">
        <f>IF('360 GRP '!R68=0,"",'360 GRP '!R68)</f>
        <v/>
      </c>
      <c r="I62" s="264" t="str">
        <f>IF('360 GRP '!S68=0,"",'360 GRP '!S68)</f>
        <v/>
      </c>
      <c r="J62" s="264" t="str">
        <f>IF('360 GRP '!T68=0,"",'360 GRP '!T68)</f>
        <v/>
      </c>
      <c r="K62" s="264" t="str">
        <f>IF('360 GRP '!U68=0,"",'360 GRP '!U68)</f>
        <v/>
      </c>
      <c r="L62" s="264" t="str">
        <f>IF('360 GRP '!V68=0,"",'360 GRP '!V68)</f>
        <v/>
      </c>
      <c r="M62" s="264" t="str">
        <f>IF('360 GRP '!W68=0,"",'360 GRP '!W68)</f>
        <v/>
      </c>
      <c r="N62" s="264" t="str">
        <f>IF('360 GRP '!X68=0,"",'360 GRP '!X68)</f>
        <v/>
      </c>
      <c r="O62" s="264" t="str">
        <f>IF('360 GRP '!Y68=0,"",'360 GRP '!Y68)</f>
        <v/>
      </c>
      <c r="P62" s="261" t="str">
        <f>IF('360 GRP '!Z68=0,"",'360 GRP '!Z68)</f>
        <v/>
      </c>
      <c r="Q62" s="261" t="str">
        <f>IF('360 GRP '!AA68=0,"",'360 GRP '!AA68)</f>
        <v/>
      </c>
      <c r="R62" s="277">
        <f t="shared" si="0"/>
        <v>1</v>
      </c>
      <c r="S62" s="278">
        <f>R62*'360 GRP '!I68</f>
        <v>1</v>
      </c>
      <c r="T62" s="278">
        <f>R62*'360 GRP '!BD68</f>
        <v>1</v>
      </c>
    </row>
    <row r="63" spans="1:20" s="248" customFormat="1" ht="21" customHeight="1">
      <c r="A63" s="262" t="str">
        <f>'360 GRP '!D69</f>
        <v>360-147-B</v>
      </c>
      <c r="B63" s="263" t="s">
        <v>1056</v>
      </c>
      <c r="C63" s="264" t="str">
        <f>IF('360 GRP '!M69=0,"",'360 GRP '!M69)</f>
        <v/>
      </c>
      <c r="D63" s="264" t="str">
        <f>IF('360 GRP '!N69=0,"",'360 GRP '!N69)</f>
        <v/>
      </c>
      <c r="E63" s="264">
        <f>IF('360 GRP '!O69=0,"",'360 GRP '!O69)</f>
        <v>1</v>
      </c>
      <c r="F63" s="264" t="str">
        <f>IF('360 GRP '!P69=0,"",'360 GRP '!P69)</f>
        <v/>
      </c>
      <c r="G63" s="264" t="str">
        <f>IF('360 GRP '!Q69=0,"",'360 GRP '!Q69)</f>
        <v/>
      </c>
      <c r="H63" s="264" t="str">
        <f>IF('360 GRP '!R69=0,"",'360 GRP '!R69)</f>
        <v/>
      </c>
      <c r="I63" s="264" t="str">
        <f>IF('360 GRP '!S69=0,"",'360 GRP '!S69)</f>
        <v/>
      </c>
      <c r="J63" s="264" t="str">
        <f>IF('360 GRP '!T69=0,"",'360 GRP '!T69)</f>
        <v/>
      </c>
      <c r="K63" s="264" t="str">
        <f>IF('360 GRP '!U69=0,"",'360 GRP '!U69)</f>
        <v/>
      </c>
      <c r="L63" s="264" t="str">
        <f>IF('360 GRP '!V69=0,"",'360 GRP '!V69)</f>
        <v/>
      </c>
      <c r="M63" s="264" t="str">
        <f>IF('360 GRP '!W69=0,"",'360 GRP '!W69)</f>
        <v/>
      </c>
      <c r="N63" s="264" t="str">
        <f>IF('360 GRP '!X69=0,"",'360 GRP '!X69)</f>
        <v/>
      </c>
      <c r="O63" s="264" t="str">
        <f>IF('360 GRP '!Y69=0,"",'360 GRP '!Y69)</f>
        <v/>
      </c>
      <c r="P63" s="261" t="str">
        <f>IF('360 GRP '!Z69=0,"",'360 GRP '!Z69)</f>
        <v/>
      </c>
      <c r="Q63" s="261" t="str">
        <f>IF('360 GRP '!AA69=0,"",'360 GRP '!AA69)</f>
        <v/>
      </c>
      <c r="R63" s="277">
        <f t="shared" si="0"/>
        <v>1</v>
      </c>
      <c r="S63" s="278">
        <f>R63*'360 GRP '!I69</f>
        <v>1</v>
      </c>
      <c r="T63" s="278">
        <f>R63*'360 GRP '!BD69</f>
        <v>1</v>
      </c>
    </row>
    <row r="64" spans="1:20" s="248" customFormat="1" ht="21" customHeight="1">
      <c r="A64" s="262" t="str">
        <f>'360 GRP '!D70</f>
        <v>360-148</v>
      </c>
      <c r="B64" s="263"/>
      <c r="C64" s="264" t="str">
        <f>IF('360 GRP '!M70=0,"",'360 GRP '!M70)</f>
        <v/>
      </c>
      <c r="D64" s="264" t="str">
        <f>IF('360 GRP '!N70=0,"",'360 GRP '!N70)</f>
        <v/>
      </c>
      <c r="E64" s="264">
        <f>IF('360 GRP '!O70=0,"",'360 GRP '!O70)</f>
        <v>0.5</v>
      </c>
      <c r="F64" s="264" t="str">
        <f>IF('360 GRP '!P70=0,"",'360 GRP '!P70)</f>
        <v/>
      </c>
      <c r="G64" s="264" t="str">
        <f>IF('360 GRP '!Q70=0,"",'360 GRP '!Q70)</f>
        <v/>
      </c>
      <c r="H64" s="264" t="str">
        <f>IF('360 GRP '!R70=0,"",'360 GRP '!R70)</f>
        <v/>
      </c>
      <c r="I64" s="264" t="str">
        <f>IF('360 GRP '!S70=0,"",'360 GRP '!S70)</f>
        <v/>
      </c>
      <c r="J64" s="264" t="str">
        <f>IF('360 GRP '!T70=0,"",'360 GRP '!T70)</f>
        <v/>
      </c>
      <c r="K64" s="264" t="str">
        <f>IF('360 GRP '!U70=0,"",'360 GRP '!U70)</f>
        <v/>
      </c>
      <c r="L64" s="264" t="str">
        <f>IF('360 GRP '!V70=0,"",'360 GRP '!V70)</f>
        <v/>
      </c>
      <c r="M64" s="264" t="str">
        <f>IF('360 GRP '!W70=0,"",'360 GRP '!W70)</f>
        <v/>
      </c>
      <c r="N64" s="264" t="str">
        <f>IF('360 GRP '!X70=0,"",'360 GRP '!X70)</f>
        <v/>
      </c>
      <c r="O64" s="264" t="str">
        <f>IF('360 GRP '!Y70=0,"",'360 GRP '!Y70)</f>
        <v/>
      </c>
      <c r="P64" s="261" t="str">
        <f>IF('360 GRP '!Z70=0,"",'360 GRP '!Z70)</f>
        <v/>
      </c>
      <c r="Q64" s="261" t="str">
        <f>IF('360 GRP '!AA70=0,"",'360 GRP '!AA70)</f>
        <v/>
      </c>
      <c r="R64" s="277">
        <f t="shared" si="0"/>
        <v>0.5</v>
      </c>
      <c r="S64" s="278">
        <f>R64*'360 GRP '!I70</f>
        <v>1</v>
      </c>
      <c r="T64" s="278">
        <f>R64*'360 GRP '!BD70</f>
        <v>1</v>
      </c>
    </row>
    <row r="65" spans="1:20" s="248" customFormat="1" ht="21" customHeight="1">
      <c r="A65" s="262" t="str">
        <f>'360 GRP '!D71</f>
        <v>360-148-B</v>
      </c>
      <c r="B65" s="263" t="s">
        <v>1056</v>
      </c>
      <c r="C65" s="264" t="str">
        <f>IF('360 GRP '!M71=0,"",'360 GRP '!M71)</f>
        <v/>
      </c>
      <c r="D65" s="264" t="str">
        <f>IF('360 GRP '!N71=0,"",'360 GRP '!N71)</f>
        <v/>
      </c>
      <c r="E65" s="264">
        <f>IF('360 GRP '!O71=0,"",'360 GRP '!O71)</f>
        <v>1</v>
      </c>
      <c r="F65" s="264" t="str">
        <f>IF('360 GRP '!P71=0,"",'360 GRP '!P71)</f>
        <v/>
      </c>
      <c r="G65" s="264" t="str">
        <f>IF('360 GRP '!Q71=0,"",'360 GRP '!Q71)</f>
        <v/>
      </c>
      <c r="H65" s="264" t="str">
        <f>IF('360 GRP '!R71=0,"",'360 GRP '!R71)</f>
        <v/>
      </c>
      <c r="I65" s="264" t="str">
        <f>IF('360 GRP '!S71=0,"",'360 GRP '!S71)</f>
        <v/>
      </c>
      <c r="J65" s="264" t="str">
        <f>IF('360 GRP '!T71=0,"",'360 GRP '!T71)</f>
        <v/>
      </c>
      <c r="K65" s="264" t="str">
        <f>IF('360 GRP '!U71=0,"",'360 GRP '!U71)</f>
        <v/>
      </c>
      <c r="L65" s="264" t="str">
        <f>IF('360 GRP '!V71=0,"",'360 GRP '!V71)</f>
        <v/>
      </c>
      <c r="M65" s="264" t="str">
        <f>IF('360 GRP '!W71=0,"",'360 GRP '!W71)</f>
        <v/>
      </c>
      <c r="N65" s="264" t="str">
        <f>IF('360 GRP '!X71=0,"",'360 GRP '!X71)</f>
        <v/>
      </c>
      <c r="O65" s="264" t="str">
        <f>IF('360 GRP '!Y71=0,"",'360 GRP '!Y71)</f>
        <v/>
      </c>
      <c r="P65" s="261" t="str">
        <f>IF('360 GRP '!Z71=0,"",'360 GRP '!Z71)</f>
        <v/>
      </c>
      <c r="Q65" s="261" t="str">
        <f>IF('360 GRP '!AA71=0,"",'360 GRP '!AA71)</f>
        <v/>
      </c>
      <c r="R65" s="277">
        <f t="shared" si="0"/>
        <v>1</v>
      </c>
      <c r="S65" s="278">
        <f>R65*'360 GRP '!I71</f>
        <v>2</v>
      </c>
      <c r="T65" s="278">
        <f>R65*'360 GRP '!BD71</f>
        <v>2</v>
      </c>
    </row>
    <row r="66" spans="1:20" s="248" customFormat="1" ht="21" customHeight="1">
      <c r="A66" s="262" t="str">
        <f>'360 GRP '!D72</f>
        <v>360-149</v>
      </c>
      <c r="B66" s="263"/>
      <c r="C66" s="264" t="str">
        <f>IF('360 GRP '!M72=0,"",'360 GRP '!M72)</f>
        <v/>
      </c>
      <c r="D66" s="264" t="str">
        <f>IF('360 GRP '!N72=0,"",'360 GRP '!N72)</f>
        <v/>
      </c>
      <c r="E66" s="264">
        <f>IF('360 GRP '!O72=0,"",'360 GRP '!O72)</f>
        <v>1</v>
      </c>
      <c r="F66" s="264" t="str">
        <f>IF('360 GRP '!P72=0,"",'360 GRP '!P72)</f>
        <v/>
      </c>
      <c r="G66" s="264" t="str">
        <f>IF('360 GRP '!Q72=0,"",'360 GRP '!Q72)</f>
        <v/>
      </c>
      <c r="H66" s="264" t="str">
        <f>IF('360 GRP '!R72=0,"",'360 GRP '!R72)</f>
        <v/>
      </c>
      <c r="I66" s="264" t="str">
        <f>IF('360 GRP '!S72=0,"",'360 GRP '!S72)</f>
        <v/>
      </c>
      <c r="J66" s="264" t="str">
        <f>IF('360 GRP '!T72=0,"",'360 GRP '!T72)</f>
        <v/>
      </c>
      <c r="K66" s="264" t="str">
        <f>IF('360 GRP '!U72=0,"",'360 GRP '!U72)</f>
        <v/>
      </c>
      <c r="L66" s="264" t="str">
        <f>IF('360 GRP '!V72=0,"",'360 GRP '!V72)</f>
        <v/>
      </c>
      <c r="M66" s="264" t="str">
        <f>IF('360 GRP '!W72=0,"",'360 GRP '!W72)</f>
        <v/>
      </c>
      <c r="N66" s="264" t="str">
        <f>IF('360 GRP '!X72=0,"",'360 GRP '!X72)</f>
        <v/>
      </c>
      <c r="O66" s="264" t="str">
        <f>IF('360 GRP '!Y72=0,"",'360 GRP '!Y72)</f>
        <v/>
      </c>
      <c r="P66" s="261" t="str">
        <f>IF('360 GRP '!Z72=0,"",'360 GRP '!Z72)</f>
        <v/>
      </c>
      <c r="Q66" s="261" t="str">
        <f>IF('360 GRP '!AA72=0,"",'360 GRP '!AA72)</f>
        <v/>
      </c>
      <c r="R66" s="277">
        <f t="shared" si="0"/>
        <v>1</v>
      </c>
      <c r="S66" s="278">
        <f>R66*'360 GRP '!I72</f>
        <v>3</v>
      </c>
      <c r="T66" s="278">
        <f>R66*'360 GRP '!BD72</f>
        <v>3</v>
      </c>
    </row>
    <row r="67" spans="1:20" s="248" customFormat="1" ht="21" customHeight="1">
      <c r="A67" s="262" t="str">
        <f>'360 GRP '!D73</f>
        <v>360-149-B</v>
      </c>
      <c r="B67" s="263" t="s">
        <v>1056</v>
      </c>
      <c r="C67" s="264" t="str">
        <f>IF('360 GRP '!M73=0,"",'360 GRP '!M73)</f>
        <v/>
      </c>
      <c r="D67" s="264" t="str">
        <f>IF('360 GRP '!N73=0,"",'360 GRP '!N73)</f>
        <v/>
      </c>
      <c r="E67" s="264">
        <f>IF('360 GRP '!O73=0,"",'360 GRP '!O73)</f>
        <v>1</v>
      </c>
      <c r="F67" s="264" t="str">
        <f>IF('360 GRP '!P73=0,"",'360 GRP '!P73)</f>
        <v/>
      </c>
      <c r="G67" s="264" t="str">
        <f>IF('360 GRP '!Q73=0,"",'360 GRP '!Q73)</f>
        <v/>
      </c>
      <c r="H67" s="264" t="str">
        <f>IF('360 GRP '!R73=0,"",'360 GRP '!R73)</f>
        <v/>
      </c>
      <c r="I67" s="264" t="str">
        <f>IF('360 GRP '!S73=0,"",'360 GRP '!S73)</f>
        <v/>
      </c>
      <c r="J67" s="264" t="str">
        <f>IF('360 GRP '!T73=0,"",'360 GRP '!T73)</f>
        <v/>
      </c>
      <c r="K67" s="264" t="str">
        <f>IF('360 GRP '!U73=0,"",'360 GRP '!U73)</f>
        <v/>
      </c>
      <c r="L67" s="264" t="str">
        <f>IF('360 GRP '!V73=0,"",'360 GRP '!V73)</f>
        <v/>
      </c>
      <c r="M67" s="264" t="str">
        <f>IF('360 GRP '!W73=0,"",'360 GRP '!W73)</f>
        <v/>
      </c>
      <c r="N67" s="264" t="str">
        <f>IF('360 GRP '!X73=0,"",'360 GRP '!X73)</f>
        <v/>
      </c>
      <c r="O67" s="264" t="str">
        <f>IF('360 GRP '!Y73=0,"",'360 GRP '!Y73)</f>
        <v/>
      </c>
      <c r="P67" s="261" t="str">
        <f>IF('360 GRP '!Z73=0,"",'360 GRP '!Z73)</f>
        <v/>
      </c>
      <c r="Q67" s="261" t="str">
        <f>IF('360 GRP '!AA73=0,"",'360 GRP '!AA73)</f>
        <v/>
      </c>
      <c r="R67" s="277">
        <f t="shared" si="0"/>
        <v>1</v>
      </c>
      <c r="S67" s="278">
        <f>R67*'360 GRP '!I73</f>
        <v>3</v>
      </c>
      <c r="T67" s="278">
        <f>R67*'360 GRP '!BD73</f>
        <v>3</v>
      </c>
    </row>
    <row r="68" spans="1:20" s="248" customFormat="1" ht="21" customHeight="1">
      <c r="A68" s="262" t="str">
        <f>'360 GRP '!D74</f>
        <v>360-150</v>
      </c>
      <c r="B68" s="263"/>
      <c r="C68" s="264" t="str">
        <f>IF('360 GRP '!M74=0,"",'360 GRP '!M74)</f>
        <v/>
      </c>
      <c r="D68" s="264" t="str">
        <f>IF('360 GRP '!N74=0,"",'360 GRP '!N74)</f>
        <v/>
      </c>
      <c r="E68" s="264">
        <f>IF('360 GRP '!O74=0,"",'360 GRP '!O74)</f>
        <v>1</v>
      </c>
      <c r="F68" s="264" t="str">
        <f>IF('360 GRP '!P74=0,"",'360 GRP '!P74)</f>
        <v/>
      </c>
      <c r="G68" s="264" t="str">
        <f>IF('360 GRP '!Q74=0,"",'360 GRP '!Q74)</f>
        <v/>
      </c>
      <c r="H68" s="264" t="str">
        <f>IF('360 GRP '!R74=0,"",'360 GRP '!R74)</f>
        <v/>
      </c>
      <c r="I68" s="264" t="str">
        <f>IF('360 GRP '!S74=0,"",'360 GRP '!S74)</f>
        <v/>
      </c>
      <c r="J68" s="264" t="str">
        <f>IF('360 GRP '!T74=0,"",'360 GRP '!T74)</f>
        <v/>
      </c>
      <c r="K68" s="264" t="str">
        <f>IF('360 GRP '!U74=0,"",'360 GRP '!U74)</f>
        <v/>
      </c>
      <c r="L68" s="264" t="str">
        <f>IF('360 GRP '!V74=0,"",'360 GRP '!V74)</f>
        <v/>
      </c>
      <c r="M68" s="264" t="str">
        <f>IF('360 GRP '!W74=0,"",'360 GRP '!W74)</f>
        <v/>
      </c>
      <c r="N68" s="264" t="str">
        <f>IF('360 GRP '!X74=0,"",'360 GRP '!X74)</f>
        <v/>
      </c>
      <c r="O68" s="264" t="str">
        <f>IF('360 GRP '!Y74=0,"",'360 GRP '!Y74)</f>
        <v/>
      </c>
      <c r="P68" s="261" t="str">
        <f>IF('360 GRP '!Z74=0,"",'360 GRP '!Z74)</f>
        <v/>
      </c>
      <c r="Q68" s="261" t="str">
        <f>IF('360 GRP '!AA74=0,"",'360 GRP '!AA74)</f>
        <v/>
      </c>
      <c r="R68" s="277">
        <f t="shared" si="0"/>
        <v>1</v>
      </c>
      <c r="S68" s="278">
        <f>R68*'360 GRP '!I74</f>
        <v>3</v>
      </c>
      <c r="T68" s="278">
        <f>R68*'360 GRP '!BD74</f>
        <v>1</v>
      </c>
    </row>
    <row r="69" spans="1:20" s="248" customFormat="1" ht="21" customHeight="1">
      <c r="A69" s="262" t="str">
        <f>'360 GRP '!D75</f>
        <v>360-150-B</v>
      </c>
      <c r="B69" s="263" t="s">
        <v>1056</v>
      </c>
      <c r="C69" s="264" t="str">
        <f>IF('360 GRP '!M75=0,"",'360 GRP '!M75)</f>
        <v/>
      </c>
      <c r="D69" s="264" t="str">
        <f>IF('360 GRP '!N75=0,"",'360 GRP '!N75)</f>
        <v/>
      </c>
      <c r="E69" s="264">
        <f>IF('360 GRP '!O75=0,"",'360 GRP '!O75)</f>
        <v>1</v>
      </c>
      <c r="F69" s="264" t="str">
        <f>IF('360 GRP '!P75=0,"",'360 GRP '!P75)</f>
        <v/>
      </c>
      <c r="G69" s="264" t="str">
        <f>IF('360 GRP '!Q75=0,"",'360 GRP '!Q75)</f>
        <v/>
      </c>
      <c r="H69" s="264" t="str">
        <f>IF('360 GRP '!R75=0,"",'360 GRP '!R75)</f>
        <v/>
      </c>
      <c r="I69" s="264" t="str">
        <f>IF('360 GRP '!S75=0,"",'360 GRP '!S75)</f>
        <v/>
      </c>
      <c r="J69" s="264" t="str">
        <f>IF('360 GRP '!T75=0,"",'360 GRP '!T75)</f>
        <v/>
      </c>
      <c r="K69" s="264" t="str">
        <f>IF('360 GRP '!U75=0,"",'360 GRP '!U75)</f>
        <v/>
      </c>
      <c r="L69" s="264" t="str">
        <f>IF('360 GRP '!V75=0,"",'360 GRP '!V75)</f>
        <v/>
      </c>
      <c r="M69" s="264" t="str">
        <f>IF('360 GRP '!W75=0,"",'360 GRP '!W75)</f>
        <v/>
      </c>
      <c r="N69" s="264" t="str">
        <f>IF('360 GRP '!X75=0,"",'360 GRP '!X75)</f>
        <v/>
      </c>
      <c r="O69" s="264" t="str">
        <f>IF('360 GRP '!Y75=0,"",'360 GRP '!Y75)</f>
        <v/>
      </c>
      <c r="P69" s="261" t="str">
        <f>IF('360 GRP '!Z75=0,"",'360 GRP '!Z75)</f>
        <v/>
      </c>
      <c r="Q69" s="261" t="str">
        <f>IF('360 GRP '!AA75=0,"",'360 GRP '!AA75)</f>
        <v/>
      </c>
      <c r="R69" s="277">
        <f t="shared" si="0"/>
        <v>1</v>
      </c>
      <c r="S69" s="278">
        <f>R69*'360 GRP '!I75</f>
        <v>3</v>
      </c>
      <c r="T69" s="278">
        <f>R69*'360 GRP '!BD75</f>
        <v>1</v>
      </c>
    </row>
    <row r="70" spans="1:20" s="248" customFormat="1" ht="21" hidden="1" customHeight="1">
      <c r="A70" s="262" t="str">
        <f>'360 GRP '!D76</f>
        <v>360-151</v>
      </c>
      <c r="B70" s="263"/>
      <c r="C70" s="264" t="str">
        <f>IF('360 GRP '!M76=0,"",'360 GRP '!M76)</f>
        <v/>
      </c>
      <c r="D70" s="264" t="str">
        <f>IF('360 GRP '!N76=0,"",'360 GRP '!N76)</f>
        <v/>
      </c>
      <c r="E70" s="264" t="str">
        <f>IF('360 GRP '!O76=0,"",'360 GRP '!O76)</f>
        <v/>
      </c>
      <c r="F70" s="264" t="str">
        <f>IF('360 GRP '!P76=0,"",'360 GRP '!P76)</f>
        <v/>
      </c>
      <c r="G70" s="264" t="str">
        <f>IF('360 GRP '!Q76=0,"",'360 GRP '!Q76)</f>
        <v/>
      </c>
      <c r="H70" s="264" t="str">
        <f>IF('360 GRP '!R76=0,"",'360 GRP '!R76)</f>
        <v/>
      </c>
      <c r="I70" s="264" t="str">
        <f>IF('360 GRP '!S76=0,"",'360 GRP '!S76)</f>
        <v/>
      </c>
      <c r="J70" s="264" t="str">
        <f>IF('360 GRP '!T76=0,"",'360 GRP '!T76)</f>
        <v/>
      </c>
      <c r="K70" s="264" t="str">
        <f>IF('360 GRP '!U76=0,"",'360 GRP '!U76)</f>
        <v/>
      </c>
      <c r="L70" s="264" t="str">
        <f>IF('360 GRP '!V76=0,"",'360 GRP '!V76)</f>
        <v/>
      </c>
      <c r="M70" s="264" t="str">
        <f>IF('360 GRP '!W76=0,"",'360 GRP '!W76)</f>
        <v/>
      </c>
      <c r="N70" s="264" t="str">
        <f>IF('360 GRP '!X76=0,"",'360 GRP '!X76)</f>
        <v/>
      </c>
      <c r="O70" s="264" t="str">
        <f>IF('360 GRP '!Y76=0,"",'360 GRP '!Y76)</f>
        <v/>
      </c>
      <c r="P70" s="261" t="str">
        <f>IF('360 GRP '!Z76=0,"",'360 GRP '!Z76)</f>
        <v/>
      </c>
      <c r="Q70" s="261" t="str">
        <f>IF('360 GRP '!AA76=0,"",'360 GRP '!AA76)</f>
        <v/>
      </c>
      <c r="R70" s="277">
        <f t="shared" si="0"/>
        <v>0</v>
      </c>
      <c r="S70" s="278">
        <f>R70*'360 GRP '!I76</f>
        <v>0</v>
      </c>
      <c r="T70" s="278">
        <f>R70*'360 GRP '!BD76</f>
        <v>0</v>
      </c>
    </row>
    <row r="71" spans="1:20" s="248" customFormat="1" ht="21" customHeight="1">
      <c r="A71" s="262" t="str">
        <f>'360 GRP '!D77</f>
        <v>360-152</v>
      </c>
      <c r="B71" s="263"/>
      <c r="C71" s="264">
        <f>IF('360 GRP '!M77=0,"",'360 GRP '!M77)</f>
        <v>1</v>
      </c>
      <c r="D71" s="264" t="str">
        <f>IF('360 GRP '!N77=0,"",'360 GRP '!N77)</f>
        <v/>
      </c>
      <c r="E71" s="264" t="str">
        <f>IF('360 GRP '!O77=0,"",'360 GRP '!O77)</f>
        <v/>
      </c>
      <c r="F71" s="264" t="str">
        <f>IF('360 GRP '!P77=0,"",'360 GRP '!P77)</f>
        <v/>
      </c>
      <c r="G71" s="264" t="str">
        <f>IF('360 GRP '!Q77=0,"",'360 GRP '!Q77)</f>
        <v/>
      </c>
      <c r="H71" s="264" t="str">
        <f>IF('360 GRP '!R77=0,"",'360 GRP '!R77)</f>
        <v/>
      </c>
      <c r="I71" s="264" t="str">
        <f>IF('360 GRP '!S77=0,"",'360 GRP '!S77)</f>
        <v/>
      </c>
      <c r="J71" s="264" t="str">
        <f>IF('360 GRP '!T77=0,"",'360 GRP '!T77)</f>
        <v/>
      </c>
      <c r="K71" s="264" t="str">
        <f>IF('360 GRP '!U77=0,"",'360 GRP '!U77)</f>
        <v/>
      </c>
      <c r="L71" s="264" t="str">
        <f>IF('360 GRP '!V77=0,"",'360 GRP '!V77)</f>
        <v/>
      </c>
      <c r="M71" s="264" t="str">
        <f>IF('360 GRP '!W77=0,"",'360 GRP '!W77)</f>
        <v/>
      </c>
      <c r="N71" s="264" t="str">
        <f>IF('360 GRP '!X77=0,"",'360 GRP '!X77)</f>
        <v/>
      </c>
      <c r="O71" s="264" t="str">
        <f>IF('360 GRP '!Y77=0,"",'360 GRP '!Y77)</f>
        <v/>
      </c>
      <c r="P71" s="261" t="str">
        <f>IF('360 GRP '!Z77=0,"",'360 GRP '!Z77)</f>
        <v/>
      </c>
      <c r="Q71" s="261" t="str">
        <f>IF('360 GRP '!AA77=0,"",'360 GRP '!AA77)</f>
        <v/>
      </c>
      <c r="R71" s="277">
        <f t="shared" ref="R71:R134" si="1">SUM(C71:Q71)</f>
        <v>1</v>
      </c>
      <c r="S71" s="278">
        <f>R71*'360 GRP '!I77</f>
        <v>2</v>
      </c>
      <c r="T71" s="278">
        <f>R71*'360 GRP '!BD77</f>
        <v>2</v>
      </c>
    </row>
    <row r="72" spans="1:20" s="248" customFormat="1" ht="21" customHeight="1">
      <c r="A72" s="262" t="str">
        <f>'360 GRP '!D78</f>
        <v>360-152-B</v>
      </c>
      <c r="B72" s="263" t="s">
        <v>1056</v>
      </c>
      <c r="C72" s="264">
        <f>IF('360 GRP '!M78=0,"",'360 GRP '!M78)</f>
        <v>1</v>
      </c>
      <c r="D72" s="264" t="str">
        <f>IF('360 GRP '!N78=0,"",'360 GRP '!N78)</f>
        <v/>
      </c>
      <c r="E72" s="264" t="str">
        <f>IF('360 GRP '!O78=0,"",'360 GRP '!O78)</f>
        <v/>
      </c>
      <c r="F72" s="264" t="str">
        <f>IF('360 GRP '!P78=0,"",'360 GRP '!P78)</f>
        <v/>
      </c>
      <c r="G72" s="264" t="str">
        <f>IF('360 GRP '!Q78=0,"",'360 GRP '!Q78)</f>
        <v/>
      </c>
      <c r="H72" s="264" t="str">
        <f>IF('360 GRP '!R78=0,"",'360 GRP '!R78)</f>
        <v/>
      </c>
      <c r="I72" s="264" t="str">
        <f>IF('360 GRP '!S78=0,"",'360 GRP '!S78)</f>
        <v/>
      </c>
      <c r="J72" s="264" t="str">
        <f>IF('360 GRP '!T78=0,"",'360 GRP '!T78)</f>
        <v/>
      </c>
      <c r="K72" s="264" t="str">
        <f>IF('360 GRP '!U78=0,"",'360 GRP '!U78)</f>
        <v/>
      </c>
      <c r="L72" s="264" t="str">
        <f>IF('360 GRP '!V78=0,"",'360 GRP '!V78)</f>
        <v/>
      </c>
      <c r="M72" s="264" t="str">
        <f>IF('360 GRP '!W78=0,"",'360 GRP '!W78)</f>
        <v/>
      </c>
      <c r="N72" s="264" t="str">
        <f>IF('360 GRP '!X78=0,"",'360 GRP '!X78)</f>
        <v/>
      </c>
      <c r="O72" s="264" t="str">
        <f>IF('360 GRP '!Y78=0,"",'360 GRP '!Y78)</f>
        <v/>
      </c>
      <c r="P72" s="261" t="str">
        <f>IF('360 GRP '!Z78=0,"",'360 GRP '!Z78)</f>
        <v/>
      </c>
      <c r="Q72" s="261" t="str">
        <f>IF('360 GRP '!AA78=0,"",'360 GRP '!AA78)</f>
        <v/>
      </c>
      <c r="R72" s="277">
        <f t="shared" si="1"/>
        <v>1</v>
      </c>
      <c r="S72" s="278">
        <f>R72*'360 GRP '!I78</f>
        <v>2</v>
      </c>
      <c r="T72" s="278">
        <f>R72*'360 GRP '!BD78</f>
        <v>2</v>
      </c>
    </row>
    <row r="73" spans="1:20" s="248" customFormat="1" ht="21" customHeight="1">
      <c r="A73" s="262" t="str">
        <f>'360 GRP '!D79</f>
        <v>360-153</v>
      </c>
      <c r="B73" s="263"/>
      <c r="C73" s="264">
        <f>IF('360 GRP '!M79=0,"",'360 GRP '!M79)</f>
        <v>1</v>
      </c>
      <c r="D73" s="264" t="str">
        <f>IF('360 GRP '!N79=0,"",'360 GRP '!N79)</f>
        <v/>
      </c>
      <c r="E73" s="264" t="str">
        <f>IF('360 GRP '!O79=0,"",'360 GRP '!O79)</f>
        <v/>
      </c>
      <c r="F73" s="264" t="str">
        <f>IF('360 GRP '!P79=0,"",'360 GRP '!P79)</f>
        <v/>
      </c>
      <c r="G73" s="264" t="str">
        <f>IF('360 GRP '!Q79=0,"",'360 GRP '!Q79)</f>
        <v/>
      </c>
      <c r="H73" s="264" t="str">
        <f>IF('360 GRP '!R79=0,"",'360 GRP '!R79)</f>
        <v/>
      </c>
      <c r="I73" s="264" t="str">
        <f>IF('360 GRP '!S79=0,"",'360 GRP '!S79)</f>
        <v/>
      </c>
      <c r="J73" s="264" t="str">
        <f>IF('360 GRP '!T79=0,"",'360 GRP '!T79)</f>
        <v/>
      </c>
      <c r="K73" s="264" t="str">
        <f>IF('360 GRP '!U79=0,"",'360 GRP '!U79)</f>
        <v/>
      </c>
      <c r="L73" s="264" t="str">
        <f>IF('360 GRP '!V79=0,"",'360 GRP '!V79)</f>
        <v/>
      </c>
      <c r="M73" s="264" t="str">
        <f>IF('360 GRP '!W79=0,"",'360 GRP '!W79)</f>
        <v/>
      </c>
      <c r="N73" s="264" t="str">
        <f>IF('360 GRP '!X79=0,"",'360 GRP '!X79)</f>
        <v/>
      </c>
      <c r="O73" s="264" t="str">
        <f>IF('360 GRP '!Y79=0,"",'360 GRP '!Y79)</f>
        <v/>
      </c>
      <c r="P73" s="261" t="str">
        <f>IF('360 GRP '!Z79=0,"",'360 GRP '!Z79)</f>
        <v/>
      </c>
      <c r="Q73" s="261" t="str">
        <f>IF('360 GRP '!AA79=0,"",'360 GRP '!AA79)</f>
        <v/>
      </c>
      <c r="R73" s="277">
        <f t="shared" si="1"/>
        <v>1</v>
      </c>
      <c r="S73" s="278">
        <f>R73*'360 GRP '!I79</f>
        <v>2</v>
      </c>
      <c r="T73" s="278">
        <f>R73*'360 GRP '!BD79</f>
        <v>2</v>
      </c>
    </row>
    <row r="74" spans="1:20" s="248" customFormat="1" ht="21" customHeight="1">
      <c r="A74" s="262" t="str">
        <f>'360 GRP '!D80</f>
        <v>360-153-B</v>
      </c>
      <c r="B74" s="263" t="s">
        <v>1056</v>
      </c>
      <c r="C74" s="264">
        <f>IF('360 GRP '!M80=0,"",'360 GRP '!M80)</f>
        <v>1</v>
      </c>
      <c r="D74" s="264" t="str">
        <f>IF('360 GRP '!N80=0,"",'360 GRP '!N80)</f>
        <v/>
      </c>
      <c r="E74" s="264" t="str">
        <f>IF('360 GRP '!O80=0,"",'360 GRP '!O80)</f>
        <v/>
      </c>
      <c r="F74" s="264" t="str">
        <f>IF('360 GRP '!P80=0,"",'360 GRP '!P80)</f>
        <v/>
      </c>
      <c r="G74" s="264" t="str">
        <f>IF('360 GRP '!Q80=0,"",'360 GRP '!Q80)</f>
        <v/>
      </c>
      <c r="H74" s="264" t="str">
        <f>IF('360 GRP '!R80=0,"",'360 GRP '!R80)</f>
        <v/>
      </c>
      <c r="I74" s="264" t="str">
        <f>IF('360 GRP '!S80=0,"",'360 GRP '!S80)</f>
        <v/>
      </c>
      <c r="J74" s="264" t="str">
        <f>IF('360 GRP '!T80=0,"",'360 GRP '!T80)</f>
        <v/>
      </c>
      <c r="K74" s="264" t="str">
        <f>IF('360 GRP '!U80=0,"",'360 GRP '!U80)</f>
        <v/>
      </c>
      <c r="L74" s="264" t="str">
        <f>IF('360 GRP '!V80=0,"",'360 GRP '!V80)</f>
        <v/>
      </c>
      <c r="M74" s="264" t="str">
        <f>IF('360 GRP '!W80=0,"",'360 GRP '!W80)</f>
        <v/>
      </c>
      <c r="N74" s="264" t="str">
        <f>IF('360 GRP '!X80=0,"",'360 GRP '!X80)</f>
        <v/>
      </c>
      <c r="O74" s="264" t="str">
        <f>IF('360 GRP '!Y80=0,"",'360 GRP '!Y80)</f>
        <v/>
      </c>
      <c r="P74" s="261" t="str">
        <f>IF('360 GRP '!Z80=0,"",'360 GRP '!Z80)</f>
        <v/>
      </c>
      <c r="Q74" s="261" t="str">
        <f>IF('360 GRP '!AA80=0,"",'360 GRP '!AA80)</f>
        <v/>
      </c>
      <c r="R74" s="277">
        <f t="shared" si="1"/>
        <v>1</v>
      </c>
      <c r="S74" s="278">
        <f>R74*'360 GRP '!I80</f>
        <v>2</v>
      </c>
      <c r="T74" s="278">
        <f>R74*'360 GRP '!BD80</f>
        <v>2</v>
      </c>
    </row>
    <row r="75" spans="1:20" s="248" customFormat="1" ht="21" customHeight="1">
      <c r="A75" s="262" t="str">
        <f>'360 GRP '!D81</f>
        <v>360-154</v>
      </c>
      <c r="B75" s="263"/>
      <c r="C75" s="264">
        <f>IF('360 GRP '!M81=0,"",'360 GRP '!M81)</f>
        <v>1</v>
      </c>
      <c r="D75" s="264" t="str">
        <f>IF('360 GRP '!N81=0,"",'360 GRP '!N81)</f>
        <v/>
      </c>
      <c r="E75" s="264" t="str">
        <f>IF('360 GRP '!O81=0,"",'360 GRP '!O81)</f>
        <v/>
      </c>
      <c r="F75" s="264" t="str">
        <f>IF('360 GRP '!P81=0,"",'360 GRP '!P81)</f>
        <v/>
      </c>
      <c r="G75" s="264" t="str">
        <f>IF('360 GRP '!Q81=0,"",'360 GRP '!Q81)</f>
        <v/>
      </c>
      <c r="H75" s="264" t="str">
        <f>IF('360 GRP '!R81=0,"",'360 GRP '!R81)</f>
        <v/>
      </c>
      <c r="I75" s="264" t="str">
        <f>IF('360 GRP '!S81=0,"",'360 GRP '!S81)</f>
        <v/>
      </c>
      <c r="J75" s="264" t="str">
        <f>IF('360 GRP '!T81=0,"",'360 GRP '!T81)</f>
        <v/>
      </c>
      <c r="K75" s="264" t="str">
        <f>IF('360 GRP '!U81=0,"",'360 GRP '!U81)</f>
        <v/>
      </c>
      <c r="L75" s="264" t="str">
        <f>IF('360 GRP '!V81=0,"",'360 GRP '!V81)</f>
        <v/>
      </c>
      <c r="M75" s="264" t="str">
        <f>IF('360 GRP '!W81=0,"",'360 GRP '!W81)</f>
        <v/>
      </c>
      <c r="N75" s="264" t="str">
        <f>IF('360 GRP '!X81=0,"",'360 GRP '!X81)</f>
        <v/>
      </c>
      <c r="O75" s="264" t="str">
        <f>IF('360 GRP '!Y81=0,"",'360 GRP '!Y81)</f>
        <v/>
      </c>
      <c r="P75" s="261" t="str">
        <f>IF('360 GRP '!Z81=0,"",'360 GRP '!Z81)</f>
        <v/>
      </c>
      <c r="Q75" s="261" t="str">
        <f>IF('360 GRP '!AA81=0,"",'360 GRP '!AA81)</f>
        <v/>
      </c>
      <c r="R75" s="277">
        <f t="shared" si="1"/>
        <v>1</v>
      </c>
      <c r="S75" s="278">
        <f>R75*'360 GRP '!I81</f>
        <v>2</v>
      </c>
      <c r="T75" s="278">
        <f>R75*'360 GRP '!BD81</f>
        <v>2</v>
      </c>
    </row>
    <row r="76" spans="1:20" s="248" customFormat="1" ht="21" customHeight="1">
      <c r="A76" s="262" t="str">
        <f>'360 GRP '!D82</f>
        <v>360-154-B</v>
      </c>
      <c r="B76" s="263" t="s">
        <v>1056</v>
      </c>
      <c r="C76" s="264">
        <f>IF('360 GRP '!M82=0,"",'360 GRP '!M82)</f>
        <v>1</v>
      </c>
      <c r="D76" s="264" t="str">
        <f>IF('360 GRP '!N82=0,"",'360 GRP '!N82)</f>
        <v/>
      </c>
      <c r="E76" s="264" t="str">
        <f>IF('360 GRP '!O82=0,"",'360 GRP '!O82)</f>
        <v/>
      </c>
      <c r="F76" s="264" t="str">
        <f>IF('360 GRP '!P82=0,"",'360 GRP '!P82)</f>
        <v/>
      </c>
      <c r="G76" s="264" t="str">
        <f>IF('360 GRP '!Q82=0,"",'360 GRP '!Q82)</f>
        <v/>
      </c>
      <c r="H76" s="264" t="str">
        <f>IF('360 GRP '!R82=0,"",'360 GRP '!R82)</f>
        <v/>
      </c>
      <c r="I76" s="264" t="str">
        <f>IF('360 GRP '!S82=0,"",'360 GRP '!S82)</f>
        <v/>
      </c>
      <c r="J76" s="264" t="str">
        <f>IF('360 GRP '!T82=0,"",'360 GRP '!T82)</f>
        <v/>
      </c>
      <c r="K76" s="264" t="str">
        <f>IF('360 GRP '!U82=0,"",'360 GRP '!U82)</f>
        <v/>
      </c>
      <c r="L76" s="264" t="str">
        <f>IF('360 GRP '!V82=0,"",'360 GRP '!V82)</f>
        <v/>
      </c>
      <c r="M76" s="264" t="str">
        <f>IF('360 GRP '!W82=0,"",'360 GRP '!W82)</f>
        <v/>
      </c>
      <c r="N76" s="264" t="str">
        <f>IF('360 GRP '!X82=0,"",'360 GRP '!X82)</f>
        <v/>
      </c>
      <c r="O76" s="264" t="str">
        <f>IF('360 GRP '!Y82=0,"",'360 GRP '!Y82)</f>
        <v/>
      </c>
      <c r="P76" s="261" t="str">
        <f>IF('360 GRP '!Z82=0,"",'360 GRP '!Z82)</f>
        <v/>
      </c>
      <c r="Q76" s="261" t="str">
        <f>IF('360 GRP '!AA82=0,"",'360 GRP '!AA82)</f>
        <v/>
      </c>
      <c r="R76" s="277">
        <f t="shared" si="1"/>
        <v>1</v>
      </c>
      <c r="S76" s="278">
        <f>R76*'360 GRP '!I82</f>
        <v>2</v>
      </c>
      <c r="T76" s="278">
        <f>R76*'360 GRP '!BD82</f>
        <v>2</v>
      </c>
    </row>
    <row r="77" spans="1:20" s="248" customFormat="1" ht="21" customHeight="1">
      <c r="A77" s="262" t="str">
        <f>'360 GRP '!D83</f>
        <v>360-155</v>
      </c>
      <c r="B77" s="263"/>
      <c r="C77" s="264" t="str">
        <f>IF('360 GRP '!M83=0,"",'360 GRP '!M83)</f>
        <v/>
      </c>
      <c r="D77" s="264" t="str">
        <f>IF('360 GRP '!N83=0,"",'360 GRP '!N83)</f>
        <v/>
      </c>
      <c r="E77" s="264" t="str">
        <f>IF('360 GRP '!O83=0,"",'360 GRP '!O83)</f>
        <v/>
      </c>
      <c r="F77" s="264">
        <f>IF('360 GRP '!P83=0,"",'360 GRP '!P83)</f>
        <v>1</v>
      </c>
      <c r="G77" s="264" t="str">
        <f>IF('360 GRP '!Q83=0,"",'360 GRP '!Q83)</f>
        <v/>
      </c>
      <c r="H77" s="264" t="str">
        <f>IF('360 GRP '!R83=0,"",'360 GRP '!R83)</f>
        <v/>
      </c>
      <c r="I77" s="264" t="str">
        <f>IF('360 GRP '!S83=0,"",'360 GRP '!S83)</f>
        <v/>
      </c>
      <c r="J77" s="264" t="str">
        <f>IF('360 GRP '!T83=0,"",'360 GRP '!T83)</f>
        <v/>
      </c>
      <c r="K77" s="264" t="str">
        <f>IF('360 GRP '!U83=0,"",'360 GRP '!U83)</f>
        <v/>
      </c>
      <c r="L77" s="264" t="str">
        <f>IF('360 GRP '!V83=0,"",'360 GRP '!V83)</f>
        <v/>
      </c>
      <c r="M77" s="264" t="str">
        <f>IF('360 GRP '!W83=0,"",'360 GRP '!W83)</f>
        <v/>
      </c>
      <c r="N77" s="264" t="str">
        <f>IF('360 GRP '!X83=0,"",'360 GRP '!X83)</f>
        <v/>
      </c>
      <c r="O77" s="264" t="str">
        <f>IF('360 GRP '!Y83=0,"",'360 GRP '!Y83)</f>
        <v/>
      </c>
      <c r="P77" s="261" t="str">
        <f>IF('360 GRP '!Z83=0,"",'360 GRP '!Z83)</f>
        <v/>
      </c>
      <c r="Q77" s="261" t="str">
        <f>IF('360 GRP '!AA83=0,"",'360 GRP '!AA83)</f>
        <v/>
      </c>
      <c r="R77" s="277">
        <f t="shared" si="1"/>
        <v>1</v>
      </c>
      <c r="S77" s="278">
        <f>R77*'360 GRP '!I83</f>
        <v>1</v>
      </c>
      <c r="T77" s="278">
        <f>R77*'360 GRP '!BD83</f>
        <v>1</v>
      </c>
    </row>
    <row r="78" spans="1:20" s="248" customFormat="1" ht="21" customHeight="1">
      <c r="A78" s="262" t="str">
        <f>'360 GRP '!D84</f>
        <v>360-156</v>
      </c>
      <c r="B78" s="263"/>
      <c r="C78" s="264" t="str">
        <f>IF('360 GRP '!M84=0,"",'360 GRP '!M84)</f>
        <v/>
      </c>
      <c r="D78" s="264" t="str">
        <f>IF('360 GRP '!N84=0,"",'360 GRP '!N84)</f>
        <v/>
      </c>
      <c r="E78" s="264" t="str">
        <f>IF('360 GRP '!O84=0,"",'360 GRP '!O84)</f>
        <v/>
      </c>
      <c r="F78" s="264">
        <f>IF('360 GRP '!P84=0,"",'360 GRP '!P84)</f>
        <v>1</v>
      </c>
      <c r="G78" s="264" t="str">
        <f>IF('360 GRP '!Q84=0,"",'360 GRP '!Q84)</f>
        <v/>
      </c>
      <c r="H78" s="264" t="str">
        <f>IF('360 GRP '!R84=0,"",'360 GRP '!R84)</f>
        <v/>
      </c>
      <c r="I78" s="264" t="str">
        <f>IF('360 GRP '!S84=0,"",'360 GRP '!S84)</f>
        <v/>
      </c>
      <c r="J78" s="264" t="str">
        <f>IF('360 GRP '!T84=0,"",'360 GRP '!T84)</f>
        <v/>
      </c>
      <c r="K78" s="264" t="str">
        <f>IF('360 GRP '!U84=0,"",'360 GRP '!U84)</f>
        <v/>
      </c>
      <c r="L78" s="264" t="str">
        <f>IF('360 GRP '!V84=0,"",'360 GRP '!V84)</f>
        <v/>
      </c>
      <c r="M78" s="264" t="str">
        <f>IF('360 GRP '!W84=0,"",'360 GRP '!W84)</f>
        <v/>
      </c>
      <c r="N78" s="264" t="str">
        <f>IF('360 GRP '!X84=0,"",'360 GRP '!X84)</f>
        <v/>
      </c>
      <c r="O78" s="264" t="str">
        <f>IF('360 GRP '!Y84=0,"",'360 GRP '!Y84)</f>
        <v/>
      </c>
      <c r="P78" s="261" t="str">
        <f>IF('360 GRP '!Z84=0,"",'360 GRP '!Z84)</f>
        <v/>
      </c>
      <c r="Q78" s="261" t="str">
        <f>IF('360 GRP '!AA84=0,"",'360 GRP '!AA84)</f>
        <v/>
      </c>
      <c r="R78" s="277">
        <f t="shared" si="1"/>
        <v>1</v>
      </c>
      <c r="S78" s="278">
        <f>R78*'360 GRP '!I84</f>
        <v>1</v>
      </c>
      <c r="T78" s="278">
        <f>R78*'360 GRP '!BD84</f>
        <v>1</v>
      </c>
    </row>
    <row r="79" spans="1:20" s="248" customFormat="1" ht="21" customHeight="1">
      <c r="A79" s="262" t="str">
        <f>'360 GRP '!D85</f>
        <v>360-156-B</v>
      </c>
      <c r="B79" s="263" t="s">
        <v>1056</v>
      </c>
      <c r="C79" s="264" t="str">
        <f>IF('360 GRP '!M85=0,"",'360 GRP '!M85)</f>
        <v/>
      </c>
      <c r="D79" s="264" t="str">
        <f>IF('360 GRP '!N85=0,"",'360 GRP '!N85)</f>
        <v/>
      </c>
      <c r="E79" s="264" t="str">
        <f>IF('360 GRP '!O85=0,"",'360 GRP '!O85)</f>
        <v/>
      </c>
      <c r="F79" s="264">
        <f>IF('360 GRP '!P85=0,"",'360 GRP '!P85)</f>
        <v>1</v>
      </c>
      <c r="G79" s="264" t="str">
        <f>IF('360 GRP '!Q85=0,"",'360 GRP '!Q85)</f>
        <v/>
      </c>
      <c r="H79" s="264" t="str">
        <f>IF('360 GRP '!R85=0,"",'360 GRP '!R85)</f>
        <v/>
      </c>
      <c r="I79" s="264" t="str">
        <f>IF('360 GRP '!S85=0,"",'360 GRP '!S85)</f>
        <v/>
      </c>
      <c r="J79" s="264" t="str">
        <f>IF('360 GRP '!T85=0,"",'360 GRP '!T85)</f>
        <v/>
      </c>
      <c r="K79" s="264" t="str">
        <f>IF('360 GRP '!U85=0,"",'360 GRP '!U85)</f>
        <v/>
      </c>
      <c r="L79" s="264" t="str">
        <f>IF('360 GRP '!V85=0,"",'360 GRP '!V85)</f>
        <v/>
      </c>
      <c r="M79" s="264" t="str">
        <f>IF('360 GRP '!W85=0,"",'360 GRP '!W85)</f>
        <v/>
      </c>
      <c r="N79" s="264" t="str">
        <f>IF('360 GRP '!X85=0,"",'360 GRP '!X85)</f>
        <v/>
      </c>
      <c r="O79" s="264" t="str">
        <f>IF('360 GRP '!Y85=0,"",'360 GRP '!Y85)</f>
        <v/>
      </c>
      <c r="P79" s="261" t="str">
        <f>IF('360 GRP '!Z85=0,"",'360 GRP '!Z85)</f>
        <v/>
      </c>
      <c r="Q79" s="261" t="str">
        <f>IF('360 GRP '!AA85=0,"",'360 GRP '!AA85)</f>
        <v/>
      </c>
      <c r="R79" s="277">
        <f t="shared" si="1"/>
        <v>1</v>
      </c>
      <c r="S79" s="278">
        <f>R79*'360 GRP '!I85</f>
        <v>1</v>
      </c>
      <c r="T79" s="278">
        <f>R79*'360 GRP '!BD85</f>
        <v>1</v>
      </c>
    </row>
    <row r="80" spans="1:20" s="248" customFormat="1" ht="21" customHeight="1">
      <c r="A80" s="262" t="str">
        <f>'360 GRP '!D86</f>
        <v>360-157</v>
      </c>
      <c r="B80" s="263"/>
      <c r="C80" s="264" t="str">
        <f>IF('360 GRP '!M86=0,"",'360 GRP '!M86)</f>
        <v/>
      </c>
      <c r="D80" s="264" t="str">
        <f>IF('360 GRP '!N86=0,"",'360 GRP '!N86)</f>
        <v/>
      </c>
      <c r="E80" s="264" t="str">
        <f>IF('360 GRP '!O86=0,"",'360 GRP '!O86)</f>
        <v/>
      </c>
      <c r="F80" s="264">
        <f>IF('360 GRP '!P86=0,"",'360 GRP '!P86)</f>
        <v>1</v>
      </c>
      <c r="G80" s="264" t="str">
        <f>IF('360 GRP '!Q86=0,"",'360 GRP '!Q86)</f>
        <v/>
      </c>
      <c r="H80" s="264" t="str">
        <f>IF('360 GRP '!R86=0,"",'360 GRP '!R86)</f>
        <v/>
      </c>
      <c r="I80" s="264" t="str">
        <f>IF('360 GRP '!S86=0,"",'360 GRP '!S86)</f>
        <v/>
      </c>
      <c r="J80" s="264" t="str">
        <f>IF('360 GRP '!T86=0,"",'360 GRP '!T86)</f>
        <v/>
      </c>
      <c r="K80" s="264" t="str">
        <f>IF('360 GRP '!U86=0,"",'360 GRP '!U86)</f>
        <v/>
      </c>
      <c r="L80" s="264" t="str">
        <f>IF('360 GRP '!V86=0,"",'360 GRP '!V86)</f>
        <v/>
      </c>
      <c r="M80" s="264" t="str">
        <f>IF('360 GRP '!W86=0,"",'360 GRP '!W86)</f>
        <v/>
      </c>
      <c r="N80" s="264" t="str">
        <f>IF('360 GRP '!X86=0,"",'360 GRP '!X86)</f>
        <v/>
      </c>
      <c r="O80" s="264" t="str">
        <f>IF('360 GRP '!Y86=0,"",'360 GRP '!Y86)</f>
        <v/>
      </c>
      <c r="P80" s="261" t="str">
        <f>IF('360 GRP '!Z86=0,"",'360 GRP '!Z86)</f>
        <v/>
      </c>
      <c r="Q80" s="261" t="str">
        <f>IF('360 GRP '!AA86=0,"",'360 GRP '!AA86)</f>
        <v/>
      </c>
      <c r="R80" s="277">
        <f t="shared" si="1"/>
        <v>1</v>
      </c>
      <c r="S80" s="278">
        <f>R80*'360 GRP '!I86</f>
        <v>1</v>
      </c>
      <c r="T80" s="278">
        <f>R80*'360 GRP '!BD86</f>
        <v>1</v>
      </c>
    </row>
    <row r="81" spans="1:20" s="248" customFormat="1" ht="21" customHeight="1">
      <c r="A81" s="262" t="str">
        <f>'360 GRP '!D87</f>
        <v>360-157-B</v>
      </c>
      <c r="B81" s="263" t="s">
        <v>1056</v>
      </c>
      <c r="C81" s="264" t="str">
        <f>IF('360 GRP '!M87=0,"",'360 GRP '!M87)</f>
        <v/>
      </c>
      <c r="D81" s="264" t="str">
        <f>IF('360 GRP '!N87=0,"",'360 GRP '!N87)</f>
        <v/>
      </c>
      <c r="E81" s="264" t="str">
        <f>IF('360 GRP '!O87=0,"",'360 GRP '!O87)</f>
        <v/>
      </c>
      <c r="F81" s="264">
        <f>IF('360 GRP '!P87=0,"",'360 GRP '!P87)</f>
        <v>1</v>
      </c>
      <c r="G81" s="264" t="str">
        <f>IF('360 GRP '!Q87=0,"",'360 GRP '!Q87)</f>
        <v/>
      </c>
      <c r="H81" s="264" t="str">
        <f>IF('360 GRP '!R87=0,"",'360 GRP '!R87)</f>
        <v/>
      </c>
      <c r="I81" s="264" t="str">
        <f>IF('360 GRP '!S87=0,"",'360 GRP '!S87)</f>
        <v/>
      </c>
      <c r="J81" s="264" t="str">
        <f>IF('360 GRP '!T87=0,"",'360 GRP '!T87)</f>
        <v/>
      </c>
      <c r="K81" s="264" t="str">
        <f>IF('360 GRP '!U87=0,"",'360 GRP '!U87)</f>
        <v/>
      </c>
      <c r="L81" s="264" t="str">
        <f>IF('360 GRP '!V87=0,"",'360 GRP '!V87)</f>
        <v/>
      </c>
      <c r="M81" s="264" t="str">
        <f>IF('360 GRP '!W87=0,"",'360 GRP '!W87)</f>
        <v/>
      </c>
      <c r="N81" s="264" t="str">
        <f>IF('360 GRP '!X87=0,"",'360 GRP '!X87)</f>
        <v/>
      </c>
      <c r="O81" s="264" t="str">
        <f>IF('360 GRP '!Y87=0,"",'360 GRP '!Y87)</f>
        <v/>
      </c>
      <c r="P81" s="261" t="str">
        <f>IF('360 GRP '!Z87=0,"",'360 GRP '!Z87)</f>
        <v/>
      </c>
      <c r="Q81" s="261" t="str">
        <f>IF('360 GRP '!AA87=0,"",'360 GRP '!AA87)</f>
        <v/>
      </c>
      <c r="R81" s="277">
        <f t="shared" si="1"/>
        <v>1</v>
      </c>
      <c r="S81" s="278">
        <f>R81*'360 GRP '!I87</f>
        <v>1</v>
      </c>
      <c r="T81" s="278">
        <f>R81*'360 GRP '!BD87</f>
        <v>1</v>
      </c>
    </row>
    <row r="82" spans="1:20" s="248" customFormat="1" ht="21" customHeight="1">
      <c r="A82" s="262" t="str">
        <f>'360 GRP '!D88</f>
        <v>360-158</v>
      </c>
      <c r="B82" s="263"/>
      <c r="C82" s="264" t="str">
        <f>IF('360 GRP '!M88=0,"",'360 GRP '!M88)</f>
        <v/>
      </c>
      <c r="D82" s="264" t="str">
        <f>IF('360 GRP '!N88=0,"",'360 GRP '!N88)</f>
        <v/>
      </c>
      <c r="E82" s="264" t="str">
        <f>IF('360 GRP '!O88=0,"",'360 GRP '!O88)</f>
        <v/>
      </c>
      <c r="F82" s="264">
        <f>IF('360 GRP '!P88=0,"",'360 GRP '!P88)</f>
        <v>1</v>
      </c>
      <c r="G82" s="264" t="str">
        <f>IF('360 GRP '!Q88=0,"",'360 GRP '!Q88)</f>
        <v/>
      </c>
      <c r="H82" s="264" t="str">
        <f>IF('360 GRP '!R88=0,"",'360 GRP '!R88)</f>
        <v/>
      </c>
      <c r="I82" s="264" t="str">
        <f>IF('360 GRP '!S88=0,"",'360 GRP '!S88)</f>
        <v/>
      </c>
      <c r="J82" s="264" t="str">
        <f>IF('360 GRP '!T88=0,"",'360 GRP '!T88)</f>
        <v/>
      </c>
      <c r="K82" s="264" t="str">
        <f>IF('360 GRP '!U88=0,"",'360 GRP '!U88)</f>
        <v/>
      </c>
      <c r="L82" s="264" t="str">
        <f>IF('360 GRP '!V88=0,"",'360 GRP '!V88)</f>
        <v/>
      </c>
      <c r="M82" s="264" t="str">
        <f>IF('360 GRP '!W88=0,"",'360 GRP '!W88)</f>
        <v/>
      </c>
      <c r="N82" s="264" t="str">
        <f>IF('360 GRP '!X88=0,"",'360 GRP '!X88)</f>
        <v/>
      </c>
      <c r="O82" s="264" t="str">
        <f>IF('360 GRP '!Y88=0,"",'360 GRP '!Y88)</f>
        <v/>
      </c>
      <c r="P82" s="261" t="str">
        <f>IF('360 GRP '!Z88=0,"",'360 GRP '!Z88)</f>
        <v/>
      </c>
      <c r="Q82" s="261" t="str">
        <f>IF('360 GRP '!AA88=0,"",'360 GRP '!AA88)</f>
        <v/>
      </c>
      <c r="R82" s="277">
        <f t="shared" si="1"/>
        <v>1</v>
      </c>
      <c r="S82" s="278">
        <f>R82*'360 GRP '!I88</f>
        <v>1</v>
      </c>
      <c r="T82" s="278">
        <f>R82*'360 GRP '!BD88</f>
        <v>1</v>
      </c>
    </row>
    <row r="83" spans="1:20" s="248" customFormat="1" ht="21" customHeight="1">
      <c r="A83" s="262" t="str">
        <f>'360 GRP '!D89</f>
        <v>360-158-B</v>
      </c>
      <c r="B83" s="263" t="s">
        <v>1056</v>
      </c>
      <c r="C83" s="264" t="str">
        <f>IF('360 GRP '!M89=0,"",'360 GRP '!M89)</f>
        <v/>
      </c>
      <c r="D83" s="264" t="str">
        <f>IF('360 GRP '!N89=0,"",'360 GRP '!N89)</f>
        <v/>
      </c>
      <c r="E83" s="264" t="str">
        <f>IF('360 GRP '!O89=0,"",'360 GRP '!O89)</f>
        <v/>
      </c>
      <c r="F83" s="264">
        <f>IF('360 GRP '!P89=0,"",'360 GRP '!P89)</f>
        <v>1</v>
      </c>
      <c r="G83" s="264" t="str">
        <f>IF('360 GRP '!Q89=0,"",'360 GRP '!Q89)</f>
        <v/>
      </c>
      <c r="H83" s="264" t="str">
        <f>IF('360 GRP '!R89=0,"",'360 GRP '!R89)</f>
        <v/>
      </c>
      <c r="I83" s="264" t="str">
        <f>IF('360 GRP '!S89=0,"",'360 GRP '!S89)</f>
        <v/>
      </c>
      <c r="J83" s="264" t="str">
        <f>IF('360 GRP '!T89=0,"",'360 GRP '!T89)</f>
        <v/>
      </c>
      <c r="K83" s="264" t="str">
        <f>IF('360 GRP '!U89=0,"",'360 GRP '!U89)</f>
        <v/>
      </c>
      <c r="L83" s="264" t="str">
        <f>IF('360 GRP '!V89=0,"",'360 GRP '!V89)</f>
        <v/>
      </c>
      <c r="M83" s="264" t="str">
        <f>IF('360 GRP '!W89=0,"",'360 GRP '!W89)</f>
        <v/>
      </c>
      <c r="N83" s="264" t="str">
        <f>IF('360 GRP '!X89=0,"",'360 GRP '!X89)</f>
        <v/>
      </c>
      <c r="O83" s="264" t="str">
        <f>IF('360 GRP '!Y89=0,"",'360 GRP '!Y89)</f>
        <v/>
      </c>
      <c r="P83" s="261" t="str">
        <f>IF('360 GRP '!Z89=0,"",'360 GRP '!Z89)</f>
        <v/>
      </c>
      <c r="Q83" s="261" t="str">
        <f>IF('360 GRP '!AA89=0,"",'360 GRP '!AA89)</f>
        <v/>
      </c>
      <c r="R83" s="277">
        <f t="shared" si="1"/>
        <v>1</v>
      </c>
      <c r="S83" s="278">
        <f>R83*'360 GRP '!I89</f>
        <v>1</v>
      </c>
      <c r="T83" s="278">
        <f>R83*'360 GRP '!BD89</f>
        <v>1</v>
      </c>
    </row>
    <row r="84" spans="1:20" s="248" customFormat="1" ht="21" customHeight="1">
      <c r="A84" s="262" t="str">
        <f>'360 GRP '!D90</f>
        <v>360-159</v>
      </c>
      <c r="B84" s="263"/>
      <c r="C84" s="264" t="str">
        <f>IF('360 GRP '!M90=0,"",'360 GRP '!M90)</f>
        <v/>
      </c>
      <c r="D84" s="264" t="str">
        <f>IF('360 GRP '!N90=0,"",'360 GRP '!N90)</f>
        <v/>
      </c>
      <c r="E84" s="264" t="str">
        <f>IF('360 GRP '!O90=0,"",'360 GRP '!O90)</f>
        <v/>
      </c>
      <c r="F84" s="264">
        <f>IF('360 GRP '!P90=0,"",'360 GRP '!P90)</f>
        <v>1</v>
      </c>
      <c r="G84" s="264" t="str">
        <f>IF('360 GRP '!Q90=0,"",'360 GRP '!Q90)</f>
        <v/>
      </c>
      <c r="H84" s="264" t="str">
        <f>IF('360 GRP '!R90=0,"",'360 GRP '!R90)</f>
        <v/>
      </c>
      <c r="I84" s="264" t="str">
        <f>IF('360 GRP '!S90=0,"",'360 GRP '!S90)</f>
        <v/>
      </c>
      <c r="J84" s="264" t="str">
        <f>IF('360 GRP '!T90=0,"",'360 GRP '!T90)</f>
        <v/>
      </c>
      <c r="K84" s="264" t="str">
        <f>IF('360 GRP '!U90=0,"",'360 GRP '!U90)</f>
        <v/>
      </c>
      <c r="L84" s="264" t="str">
        <f>IF('360 GRP '!V90=0,"",'360 GRP '!V90)</f>
        <v/>
      </c>
      <c r="M84" s="264" t="str">
        <f>IF('360 GRP '!W90=0,"",'360 GRP '!W90)</f>
        <v/>
      </c>
      <c r="N84" s="264" t="str">
        <f>IF('360 GRP '!X90=0,"",'360 GRP '!X90)</f>
        <v/>
      </c>
      <c r="O84" s="264" t="str">
        <f>IF('360 GRP '!Y90=0,"",'360 GRP '!Y90)</f>
        <v/>
      </c>
      <c r="P84" s="261" t="str">
        <f>IF('360 GRP '!Z90=0,"",'360 GRP '!Z90)</f>
        <v/>
      </c>
      <c r="Q84" s="261" t="str">
        <f>IF('360 GRP '!AA90=0,"",'360 GRP '!AA90)</f>
        <v/>
      </c>
      <c r="R84" s="277">
        <f t="shared" si="1"/>
        <v>1</v>
      </c>
      <c r="S84" s="278">
        <f>R84*'360 GRP '!I90</f>
        <v>2</v>
      </c>
      <c r="T84" s="278">
        <f>R84*'360 GRP '!BD90</f>
        <v>2</v>
      </c>
    </row>
    <row r="85" spans="1:20" s="248" customFormat="1" ht="21" customHeight="1">
      <c r="A85" s="262" t="str">
        <f>'360 GRP '!D91</f>
        <v>360-159-B</v>
      </c>
      <c r="B85" s="263" t="s">
        <v>1056</v>
      </c>
      <c r="C85" s="264" t="str">
        <f>IF('360 GRP '!M91=0,"",'360 GRP '!M91)</f>
        <v/>
      </c>
      <c r="D85" s="264" t="str">
        <f>IF('360 GRP '!N91=0,"",'360 GRP '!N91)</f>
        <v/>
      </c>
      <c r="E85" s="264" t="str">
        <f>IF('360 GRP '!O91=0,"",'360 GRP '!O91)</f>
        <v/>
      </c>
      <c r="F85" s="264">
        <f>IF('360 GRP '!P91=0,"",'360 GRP '!P91)</f>
        <v>1</v>
      </c>
      <c r="G85" s="264" t="str">
        <f>IF('360 GRP '!Q91=0,"",'360 GRP '!Q91)</f>
        <v/>
      </c>
      <c r="H85" s="264" t="str">
        <f>IF('360 GRP '!R91=0,"",'360 GRP '!R91)</f>
        <v/>
      </c>
      <c r="I85" s="264" t="str">
        <f>IF('360 GRP '!S91=0,"",'360 GRP '!S91)</f>
        <v/>
      </c>
      <c r="J85" s="264" t="str">
        <f>IF('360 GRP '!T91=0,"",'360 GRP '!T91)</f>
        <v/>
      </c>
      <c r="K85" s="264" t="str">
        <f>IF('360 GRP '!U91=0,"",'360 GRP '!U91)</f>
        <v/>
      </c>
      <c r="L85" s="264" t="str">
        <f>IF('360 GRP '!V91=0,"",'360 GRP '!V91)</f>
        <v/>
      </c>
      <c r="M85" s="264" t="str">
        <f>IF('360 GRP '!W91=0,"",'360 GRP '!W91)</f>
        <v/>
      </c>
      <c r="N85" s="264" t="str">
        <f>IF('360 GRP '!X91=0,"",'360 GRP '!X91)</f>
        <v/>
      </c>
      <c r="O85" s="264" t="str">
        <f>IF('360 GRP '!Y91=0,"",'360 GRP '!Y91)</f>
        <v/>
      </c>
      <c r="P85" s="261" t="str">
        <f>IF('360 GRP '!Z91=0,"",'360 GRP '!Z91)</f>
        <v/>
      </c>
      <c r="Q85" s="261" t="str">
        <f>IF('360 GRP '!AA91=0,"",'360 GRP '!AA91)</f>
        <v/>
      </c>
      <c r="R85" s="277">
        <f t="shared" si="1"/>
        <v>1</v>
      </c>
      <c r="S85" s="278">
        <f>R85*'360 GRP '!I91</f>
        <v>2</v>
      </c>
      <c r="T85" s="278">
        <f>R85*'360 GRP '!BD91</f>
        <v>2</v>
      </c>
    </row>
    <row r="86" spans="1:20" s="248" customFormat="1" ht="21" customHeight="1">
      <c r="A86" s="262" t="str">
        <f>'360 GRP '!D92</f>
        <v>360-160</v>
      </c>
      <c r="B86" s="263"/>
      <c r="C86" s="264" t="str">
        <f>IF('360 GRP '!M92=0,"",'360 GRP '!M92)</f>
        <v/>
      </c>
      <c r="D86" s="264" t="str">
        <f>IF('360 GRP '!N92=0,"",'360 GRP '!N92)</f>
        <v/>
      </c>
      <c r="E86" s="264" t="str">
        <f>IF('360 GRP '!O92=0,"",'360 GRP '!O92)</f>
        <v/>
      </c>
      <c r="F86" s="264">
        <f>IF('360 GRP '!P92=0,"",'360 GRP '!P92)</f>
        <v>1</v>
      </c>
      <c r="G86" s="264" t="str">
        <f>IF('360 GRP '!Q92=0,"",'360 GRP '!Q92)</f>
        <v/>
      </c>
      <c r="H86" s="264" t="str">
        <f>IF('360 GRP '!R92=0,"",'360 GRP '!R92)</f>
        <v/>
      </c>
      <c r="I86" s="264" t="str">
        <f>IF('360 GRP '!S92=0,"",'360 GRP '!S92)</f>
        <v/>
      </c>
      <c r="J86" s="264" t="str">
        <f>IF('360 GRP '!T92=0,"",'360 GRP '!T92)</f>
        <v/>
      </c>
      <c r="K86" s="264" t="str">
        <f>IF('360 GRP '!U92=0,"",'360 GRP '!U92)</f>
        <v/>
      </c>
      <c r="L86" s="264" t="str">
        <f>IF('360 GRP '!V92=0,"",'360 GRP '!V92)</f>
        <v/>
      </c>
      <c r="M86" s="264" t="str">
        <f>IF('360 GRP '!W92=0,"",'360 GRP '!W92)</f>
        <v/>
      </c>
      <c r="N86" s="264" t="str">
        <f>IF('360 GRP '!X92=0,"",'360 GRP '!X92)</f>
        <v/>
      </c>
      <c r="O86" s="264" t="str">
        <f>IF('360 GRP '!Y92=0,"",'360 GRP '!Y92)</f>
        <v/>
      </c>
      <c r="P86" s="261" t="str">
        <f>IF('360 GRP '!Z92=0,"",'360 GRP '!Z92)</f>
        <v/>
      </c>
      <c r="Q86" s="261" t="str">
        <f>IF('360 GRP '!AA92=0,"",'360 GRP '!AA92)</f>
        <v/>
      </c>
      <c r="R86" s="277">
        <f t="shared" si="1"/>
        <v>1</v>
      </c>
      <c r="S86" s="278">
        <f>R86*'360 GRP '!I92</f>
        <v>3</v>
      </c>
      <c r="T86" s="278">
        <f>R86*'360 GRP '!BD92</f>
        <v>3</v>
      </c>
    </row>
    <row r="87" spans="1:20" s="248" customFormat="1" ht="21" customHeight="1">
      <c r="A87" s="262" t="str">
        <f>'360 GRP '!D93</f>
        <v>360-160-B</v>
      </c>
      <c r="B87" s="263" t="s">
        <v>1056</v>
      </c>
      <c r="C87" s="264" t="str">
        <f>IF('360 GRP '!M93=0,"",'360 GRP '!M93)</f>
        <v/>
      </c>
      <c r="D87" s="264" t="str">
        <f>IF('360 GRP '!N93=0,"",'360 GRP '!N93)</f>
        <v/>
      </c>
      <c r="E87" s="264" t="str">
        <f>IF('360 GRP '!O93=0,"",'360 GRP '!O93)</f>
        <v/>
      </c>
      <c r="F87" s="264">
        <f>IF('360 GRP '!P93=0,"",'360 GRP '!P93)</f>
        <v>1</v>
      </c>
      <c r="G87" s="264" t="str">
        <f>IF('360 GRP '!Q93=0,"",'360 GRP '!Q93)</f>
        <v/>
      </c>
      <c r="H87" s="264" t="str">
        <f>IF('360 GRP '!R93=0,"",'360 GRP '!R93)</f>
        <v/>
      </c>
      <c r="I87" s="264" t="str">
        <f>IF('360 GRP '!S93=0,"",'360 GRP '!S93)</f>
        <v/>
      </c>
      <c r="J87" s="264" t="str">
        <f>IF('360 GRP '!T93=0,"",'360 GRP '!T93)</f>
        <v/>
      </c>
      <c r="K87" s="264" t="str">
        <f>IF('360 GRP '!U93=0,"",'360 GRP '!U93)</f>
        <v/>
      </c>
      <c r="L87" s="264" t="str">
        <f>IF('360 GRP '!V93=0,"",'360 GRP '!V93)</f>
        <v/>
      </c>
      <c r="M87" s="264" t="str">
        <f>IF('360 GRP '!W93=0,"",'360 GRP '!W93)</f>
        <v/>
      </c>
      <c r="N87" s="264" t="str">
        <f>IF('360 GRP '!X93=0,"",'360 GRP '!X93)</f>
        <v/>
      </c>
      <c r="O87" s="264" t="str">
        <f>IF('360 GRP '!Y93=0,"",'360 GRP '!Y93)</f>
        <v/>
      </c>
      <c r="P87" s="261" t="str">
        <f>IF('360 GRP '!Z93=0,"",'360 GRP '!Z93)</f>
        <v/>
      </c>
      <c r="Q87" s="261" t="str">
        <f>IF('360 GRP '!AA93=0,"",'360 GRP '!AA93)</f>
        <v/>
      </c>
      <c r="R87" s="277">
        <f t="shared" si="1"/>
        <v>1</v>
      </c>
      <c r="S87" s="278">
        <f>R87*'360 GRP '!I93</f>
        <v>3</v>
      </c>
      <c r="T87" s="278">
        <f>R87*'360 GRP '!BD93</f>
        <v>3</v>
      </c>
    </row>
    <row r="88" spans="1:20" ht="23.25" hidden="1" customHeight="1">
      <c r="A88" s="260">
        <f>'360 GRP '!D11</f>
        <v>0</v>
      </c>
      <c r="B88" s="46"/>
      <c r="C88" s="264" t="str">
        <f>IF('360 GRP '!M11=0,"",'360 GRP '!M11)</f>
        <v/>
      </c>
      <c r="D88" s="264" t="str">
        <f>IF('360 GRP '!N11=0,"",'360 GRP '!N11)</f>
        <v/>
      </c>
      <c r="E88" s="264" t="str">
        <f>IF('360 GRP '!O11=0,"",'360 GRP '!O11)</f>
        <v/>
      </c>
      <c r="F88" s="264" t="str">
        <f>IF('360 GRP '!P11=0,"",'360 GRP '!P11)</f>
        <v/>
      </c>
      <c r="G88" s="264" t="str">
        <f>IF('360 GRP '!Q11=0,"",'360 GRP '!Q11)</f>
        <v/>
      </c>
      <c r="H88" s="264" t="str">
        <f>IF('360 GRP '!R11=0,"",'360 GRP '!R11)</f>
        <v/>
      </c>
      <c r="I88" s="264" t="str">
        <f>IF('360 GRP '!S11=0,"",'360 GRP '!S11)</f>
        <v/>
      </c>
      <c r="J88" s="264" t="str">
        <f>IF('360 GRP '!T11=0,"",'360 GRP '!T11)</f>
        <v/>
      </c>
      <c r="K88" s="264" t="str">
        <f>IF('360 GRP '!U11=0,"",'360 GRP '!U11)</f>
        <v/>
      </c>
      <c r="L88" s="264" t="str">
        <f>IF('360 GRP '!V11=0,"",'360 GRP '!V11)</f>
        <v/>
      </c>
      <c r="M88" s="264" t="str">
        <f>IF('360 GRP '!W11=0,"",'360 GRP '!W11)</f>
        <v/>
      </c>
      <c r="N88" s="264" t="str">
        <f>IF('360 GRP '!X11=0,"",'360 GRP '!X11)</f>
        <v/>
      </c>
      <c r="O88" s="264" t="str">
        <f>IF('360 GRP '!Y11=0,"",'360 GRP '!Y11)</f>
        <v/>
      </c>
      <c r="P88" s="261" t="str">
        <f>IF('360 GRP '!Z94=0,"",'360 GRP '!Z94)</f>
        <v/>
      </c>
      <c r="Q88" s="261" t="str">
        <f>IF('360 GRP '!AA94=0,"",'360 GRP '!AA94)</f>
        <v/>
      </c>
      <c r="R88" s="277">
        <f t="shared" si="1"/>
        <v>0</v>
      </c>
      <c r="S88" s="59">
        <f>R88*'360 GRP '!I11</f>
        <v>0</v>
      </c>
      <c r="T88" s="59">
        <f>R88*'360 GRP '!BD11</f>
        <v>0</v>
      </c>
    </row>
    <row r="89" spans="1:20" ht="23.25" customHeight="1">
      <c r="A89" s="260" t="str">
        <f>'360 GRP '!D95</f>
        <v>360-221-DT</v>
      </c>
      <c r="B89" s="46" t="s">
        <v>636</v>
      </c>
      <c r="C89" s="261" t="str">
        <f>IF('360 GRP '!M95=0,"",'360 GRP '!M95)</f>
        <v/>
      </c>
      <c r="D89" s="261" t="str">
        <f>IF('360 GRP '!N95=0,"",'360 GRP '!N95)</f>
        <v/>
      </c>
      <c r="E89" s="261">
        <f>IF('360 GRP '!O95=0,"",'360 GRP '!O95)</f>
        <v>1</v>
      </c>
      <c r="F89" s="261" t="str">
        <f>IF('360 GRP '!P95=0,"",'360 GRP '!P95)</f>
        <v/>
      </c>
      <c r="G89" s="261" t="str">
        <f>IF('360 GRP '!Q95=0,"",'360 GRP '!Q95)</f>
        <v/>
      </c>
      <c r="H89" s="261" t="str">
        <f>IF('360 GRP '!R95=0,"",'360 GRP '!R95)</f>
        <v/>
      </c>
      <c r="I89" s="261" t="str">
        <f>IF('360 GRP '!S95=0,"",'360 GRP '!S95)</f>
        <v/>
      </c>
      <c r="J89" s="261" t="str">
        <f>IF('360 GRP '!T95=0,"",'360 GRP '!T95)</f>
        <v/>
      </c>
      <c r="K89" s="261" t="str">
        <f>IF('360 GRP '!U95=0,"",'360 GRP '!U95)</f>
        <v/>
      </c>
      <c r="L89" s="261" t="str">
        <f>IF('360 GRP '!V95=0,"",'360 GRP '!V95)</f>
        <v/>
      </c>
      <c r="M89" s="261" t="str">
        <f>IF('360 GRP '!W95=0,"",'360 GRP '!W95)</f>
        <v/>
      </c>
      <c r="N89" s="261" t="str">
        <f>IF('360 GRP '!X95=0,"",'360 GRP '!X95)</f>
        <v/>
      </c>
      <c r="O89" s="261" t="str">
        <f>IF('360 GRP '!Y95=0,"",'360 GRP '!Y95)</f>
        <v/>
      </c>
      <c r="P89" s="261"/>
      <c r="Q89" s="261"/>
      <c r="R89" s="277">
        <f t="shared" si="1"/>
        <v>1</v>
      </c>
      <c r="S89" s="59">
        <f>R89*'360 GRP '!I95</f>
        <v>1</v>
      </c>
      <c r="T89" s="59">
        <f>R89*'360 GRP '!BD95</f>
        <v>3</v>
      </c>
    </row>
    <row r="90" spans="1:20" ht="23.25" customHeight="1">
      <c r="A90" s="260" t="str">
        <f>'360 GRP '!D96</f>
        <v>360-222-DT</v>
      </c>
      <c r="B90" s="46" t="s">
        <v>636</v>
      </c>
      <c r="C90" s="261" t="str">
        <f>IF('360 GRP '!M96=0,"",'360 GRP '!M96)</f>
        <v/>
      </c>
      <c r="D90" s="261" t="str">
        <f>IF('360 GRP '!N96=0,"",'360 GRP '!N96)</f>
        <v/>
      </c>
      <c r="E90" s="261">
        <f>IF('360 GRP '!O96=0,"",'360 GRP '!O96)</f>
        <v>1</v>
      </c>
      <c r="F90" s="261" t="str">
        <f>IF('360 GRP '!P96=0,"",'360 GRP '!P96)</f>
        <v/>
      </c>
      <c r="G90" s="261" t="str">
        <f>IF('360 GRP '!Q96=0,"",'360 GRP '!Q96)</f>
        <v/>
      </c>
      <c r="H90" s="261" t="str">
        <f>IF('360 GRP '!R96=0,"",'360 GRP '!R96)</f>
        <v/>
      </c>
      <c r="I90" s="261" t="str">
        <f>IF('360 GRP '!S96=0,"",'360 GRP '!S96)</f>
        <v/>
      </c>
      <c r="J90" s="261" t="str">
        <f>IF('360 GRP '!T96=0,"",'360 GRP '!T96)</f>
        <v/>
      </c>
      <c r="K90" s="261" t="str">
        <f>IF('360 GRP '!U96=0,"",'360 GRP '!U96)</f>
        <v/>
      </c>
      <c r="L90" s="261" t="str">
        <f>IF('360 GRP '!V96=0,"",'360 GRP '!V96)</f>
        <v/>
      </c>
      <c r="M90" s="261" t="str">
        <f>IF('360 GRP '!W96=0,"",'360 GRP '!W96)</f>
        <v/>
      </c>
      <c r="N90" s="261" t="str">
        <f>IF('360 GRP '!X96=0,"",'360 GRP '!X96)</f>
        <v/>
      </c>
      <c r="O90" s="261" t="str">
        <f>IF('360 GRP '!Y96=0,"",'360 GRP '!Y96)</f>
        <v/>
      </c>
      <c r="P90" s="261"/>
      <c r="Q90" s="261"/>
      <c r="R90" s="277">
        <f t="shared" si="1"/>
        <v>1</v>
      </c>
      <c r="S90" s="59">
        <f>R90*'360 GRP '!I96</f>
        <v>1</v>
      </c>
      <c r="T90" s="59">
        <f>R90*'360 GRP '!BD96</f>
        <v>1</v>
      </c>
    </row>
    <row r="91" spans="1:20" ht="23.25" customHeight="1">
      <c r="A91" s="260" t="str">
        <f>'360 GRP '!D97</f>
        <v>360-223-DT</v>
      </c>
      <c r="B91" s="46" t="s">
        <v>636</v>
      </c>
      <c r="C91" s="261" t="str">
        <f>IF('360 GRP '!M97=0,"",'360 GRP '!M97)</f>
        <v/>
      </c>
      <c r="D91" s="261" t="str">
        <f>IF('360 GRP '!N97=0,"",'360 GRP '!N97)</f>
        <v/>
      </c>
      <c r="E91" s="261">
        <f>IF('360 GRP '!O97=0,"",'360 GRP '!O97)</f>
        <v>1</v>
      </c>
      <c r="F91" s="261" t="str">
        <f>IF('360 GRP '!P97=0,"",'360 GRP '!P97)</f>
        <v/>
      </c>
      <c r="G91" s="261" t="str">
        <f>IF('360 GRP '!Q97=0,"",'360 GRP '!Q97)</f>
        <v/>
      </c>
      <c r="H91" s="261" t="str">
        <f>IF('360 GRP '!R97=0,"",'360 GRP '!R97)</f>
        <v/>
      </c>
      <c r="I91" s="261" t="str">
        <f>IF('360 GRP '!S97=0,"",'360 GRP '!S97)</f>
        <v/>
      </c>
      <c r="J91" s="261" t="str">
        <f>IF('360 GRP '!T97=0,"",'360 GRP '!T97)</f>
        <v/>
      </c>
      <c r="K91" s="261" t="str">
        <f>IF('360 GRP '!U97=0,"",'360 GRP '!U97)</f>
        <v/>
      </c>
      <c r="L91" s="261" t="str">
        <f>IF('360 GRP '!V97=0,"",'360 GRP '!V97)</f>
        <v/>
      </c>
      <c r="M91" s="261" t="str">
        <f>IF('360 GRP '!W97=0,"",'360 GRP '!W97)</f>
        <v/>
      </c>
      <c r="N91" s="261" t="str">
        <f>IF('360 GRP '!X97=0,"",'360 GRP '!X97)</f>
        <v/>
      </c>
      <c r="O91" s="261" t="str">
        <f>IF('360 GRP '!Y97=0,"",'360 GRP '!Y97)</f>
        <v/>
      </c>
      <c r="P91" s="261"/>
      <c r="Q91" s="261"/>
      <c r="R91" s="277">
        <f t="shared" si="1"/>
        <v>1</v>
      </c>
      <c r="S91" s="59">
        <f>R91*'360 GRP '!I97</f>
        <v>1</v>
      </c>
      <c r="T91" s="59">
        <f>R91*'360 GRP '!BD97</f>
        <v>1</v>
      </c>
    </row>
    <row r="92" spans="1:20" ht="23.25" customHeight="1">
      <c r="A92" s="260" t="str">
        <f>'360 GRP '!D98</f>
        <v>360-224-DT</v>
      </c>
      <c r="B92" s="46" t="s">
        <v>636</v>
      </c>
      <c r="C92" s="261" t="str">
        <f>IF('360 GRP '!M98=0,"",'360 GRP '!M98)</f>
        <v/>
      </c>
      <c r="D92" s="261" t="str">
        <f>IF('360 GRP '!N98=0,"",'360 GRP '!N98)</f>
        <v/>
      </c>
      <c r="E92" s="261">
        <f>IF('360 GRP '!O98=0,"",'360 GRP '!O98)</f>
        <v>1</v>
      </c>
      <c r="F92" s="261" t="str">
        <f>IF('360 GRP '!P98=0,"",'360 GRP '!P98)</f>
        <v/>
      </c>
      <c r="G92" s="261" t="str">
        <f>IF('360 GRP '!Q98=0,"",'360 GRP '!Q98)</f>
        <v/>
      </c>
      <c r="H92" s="261" t="str">
        <f>IF('360 GRP '!R98=0,"",'360 GRP '!R98)</f>
        <v/>
      </c>
      <c r="I92" s="261" t="str">
        <f>IF('360 GRP '!S98=0,"",'360 GRP '!S98)</f>
        <v/>
      </c>
      <c r="J92" s="261" t="str">
        <f>IF('360 GRP '!T98=0,"",'360 GRP '!T98)</f>
        <v/>
      </c>
      <c r="K92" s="261" t="str">
        <f>IF('360 GRP '!U98=0,"",'360 GRP '!U98)</f>
        <v/>
      </c>
      <c r="L92" s="261" t="str">
        <f>IF('360 GRP '!V98=0,"",'360 GRP '!V98)</f>
        <v/>
      </c>
      <c r="M92" s="261" t="str">
        <f>IF('360 GRP '!W98=0,"",'360 GRP '!W98)</f>
        <v/>
      </c>
      <c r="N92" s="261" t="str">
        <f>IF('360 GRP '!X98=0,"",'360 GRP '!X98)</f>
        <v/>
      </c>
      <c r="O92" s="261" t="str">
        <f>IF('360 GRP '!Y98=0,"",'360 GRP '!Y98)</f>
        <v/>
      </c>
      <c r="P92" s="261"/>
      <c r="Q92" s="261"/>
      <c r="R92" s="277">
        <f t="shared" si="1"/>
        <v>1</v>
      </c>
      <c r="S92" s="59">
        <f>R92*'360 GRP '!I98</f>
        <v>1</v>
      </c>
      <c r="T92" s="59">
        <f>R92*'360 GRP '!BD98</f>
        <v>1</v>
      </c>
    </row>
    <row r="93" spans="1:20" ht="23.25" customHeight="1">
      <c r="A93" s="260" t="str">
        <f>'360 GRP '!D99</f>
        <v>360-225-DT</v>
      </c>
      <c r="B93" s="46" t="s">
        <v>636</v>
      </c>
      <c r="C93" s="261" t="str">
        <f>IF('360 GRP '!M99=0,"",'360 GRP '!M99)</f>
        <v/>
      </c>
      <c r="D93" s="261" t="str">
        <f>IF('360 GRP '!N99=0,"",'360 GRP '!N99)</f>
        <v/>
      </c>
      <c r="E93" s="261">
        <f>IF('360 GRP '!O99=0,"",'360 GRP '!O99)</f>
        <v>1</v>
      </c>
      <c r="F93" s="261" t="str">
        <f>IF('360 GRP '!P99=0,"",'360 GRP '!P99)</f>
        <v/>
      </c>
      <c r="G93" s="261" t="str">
        <f>IF('360 GRP '!Q99=0,"",'360 GRP '!Q99)</f>
        <v/>
      </c>
      <c r="H93" s="261" t="str">
        <f>IF('360 GRP '!R99=0,"",'360 GRP '!R99)</f>
        <v/>
      </c>
      <c r="I93" s="261" t="str">
        <f>IF('360 GRP '!S99=0,"",'360 GRP '!S99)</f>
        <v/>
      </c>
      <c r="J93" s="261" t="str">
        <f>IF('360 GRP '!T99=0,"",'360 GRP '!T99)</f>
        <v/>
      </c>
      <c r="K93" s="261" t="str">
        <f>IF('360 GRP '!U99=0,"",'360 GRP '!U99)</f>
        <v/>
      </c>
      <c r="L93" s="261" t="str">
        <f>IF('360 GRP '!V99=0,"",'360 GRP '!V99)</f>
        <v/>
      </c>
      <c r="M93" s="261" t="str">
        <f>IF('360 GRP '!W99=0,"",'360 GRP '!W99)</f>
        <v/>
      </c>
      <c r="N93" s="261" t="str">
        <f>IF('360 GRP '!X99=0,"",'360 GRP '!X99)</f>
        <v/>
      </c>
      <c r="O93" s="261" t="str">
        <f>IF('360 GRP '!Y99=0,"",'360 GRP '!Y99)</f>
        <v/>
      </c>
      <c r="P93" s="261"/>
      <c r="Q93" s="261"/>
      <c r="R93" s="277">
        <f t="shared" si="1"/>
        <v>1</v>
      </c>
      <c r="S93" s="59">
        <f>R93*'360 GRP '!I99</f>
        <v>1</v>
      </c>
      <c r="T93" s="59">
        <f>R93*'360 GRP '!BD99</f>
        <v>1</v>
      </c>
    </row>
    <row r="94" spans="1:20" ht="23.25" customHeight="1">
      <c r="A94" s="260" t="str">
        <f>'360 GRP '!D100</f>
        <v>360-226-DT</v>
      </c>
      <c r="B94" s="46" t="s">
        <v>636</v>
      </c>
      <c r="C94" s="261" t="str">
        <f>IF('360 GRP '!M100=0,"",'360 GRP '!M100)</f>
        <v/>
      </c>
      <c r="D94" s="261" t="str">
        <f>IF('360 GRP '!N100=0,"",'360 GRP '!N100)</f>
        <v/>
      </c>
      <c r="E94" s="261" t="str">
        <f>IF('360 GRP '!O100=0,"",'360 GRP '!O100)</f>
        <v/>
      </c>
      <c r="F94" s="261" t="str">
        <f>IF('360 GRP '!P100=0,"",'360 GRP '!P100)</f>
        <v/>
      </c>
      <c r="G94" s="261" t="str">
        <f>IF('360 GRP '!Q100=0,"",'360 GRP '!Q100)</f>
        <v/>
      </c>
      <c r="H94" s="261" t="str">
        <f>IF('360 GRP '!R100=0,"",'360 GRP '!R100)</f>
        <v/>
      </c>
      <c r="I94" s="261" t="str">
        <f>IF('360 GRP '!S100=0,"",'360 GRP '!S100)</f>
        <v/>
      </c>
      <c r="J94" s="261" t="str">
        <f>IF('360 GRP '!T100=0,"",'360 GRP '!T100)</f>
        <v/>
      </c>
      <c r="K94" s="261" t="str">
        <f>IF('360 GRP '!U100=0,"",'360 GRP '!U100)</f>
        <v/>
      </c>
      <c r="L94" s="261" t="str">
        <f>IF('360 GRP '!V100=0,"",'360 GRP '!V100)</f>
        <v/>
      </c>
      <c r="M94" s="261" t="str">
        <f>IF('360 GRP '!W100=0,"",'360 GRP '!W100)</f>
        <v/>
      </c>
      <c r="N94" s="261" t="str">
        <f>IF('360 GRP '!X100=0,"",'360 GRP '!X100)</f>
        <v/>
      </c>
      <c r="O94" s="261" t="str">
        <f>IF('360 GRP '!Y100=0,"",'360 GRP '!Y100)</f>
        <v/>
      </c>
      <c r="P94" s="261"/>
      <c r="Q94" s="261"/>
      <c r="R94" s="277">
        <f t="shared" si="1"/>
        <v>0</v>
      </c>
      <c r="S94" s="59">
        <f>R94*'360 GRP '!I100</f>
        <v>0</v>
      </c>
      <c r="T94" s="59">
        <f>R94*'360 GRP '!BD100</f>
        <v>0</v>
      </c>
    </row>
    <row r="95" spans="1:20" ht="23.25" customHeight="1">
      <c r="A95" s="260" t="str">
        <f>'360 GRP '!D101</f>
        <v>360-227-DT</v>
      </c>
      <c r="B95" s="46" t="s">
        <v>636</v>
      </c>
      <c r="C95" s="261" t="str">
        <f>IF('360 GRP '!M101=0,"",'360 GRP '!M101)</f>
        <v/>
      </c>
      <c r="D95" s="261" t="str">
        <f>IF('360 GRP '!N101=0,"",'360 GRP '!N101)</f>
        <v/>
      </c>
      <c r="E95" s="261">
        <f>IF('360 GRP '!O101=0,"",'360 GRP '!O101)</f>
        <v>1</v>
      </c>
      <c r="F95" s="261" t="str">
        <f>IF('360 GRP '!P101=0,"",'360 GRP '!P101)</f>
        <v/>
      </c>
      <c r="G95" s="261" t="str">
        <f>IF('360 GRP '!Q101=0,"",'360 GRP '!Q101)</f>
        <v/>
      </c>
      <c r="H95" s="261" t="str">
        <f>IF('360 GRP '!R101=0,"",'360 GRP '!R101)</f>
        <v/>
      </c>
      <c r="I95" s="261" t="str">
        <f>IF('360 GRP '!S101=0,"",'360 GRP '!S101)</f>
        <v/>
      </c>
      <c r="J95" s="261" t="str">
        <f>IF('360 GRP '!T101=0,"",'360 GRP '!T101)</f>
        <v/>
      </c>
      <c r="K95" s="261" t="str">
        <f>IF('360 GRP '!U101=0,"",'360 GRP '!U101)</f>
        <v/>
      </c>
      <c r="L95" s="261" t="str">
        <f>IF('360 GRP '!V101=0,"",'360 GRP '!V101)</f>
        <v/>
      </c>
      <c r="M95" s="261" t="str">
        <f>IF('360 GRP '!W101=0,"",'360 GRP '!W101)</f>
        <v/>
      </c>
      <c r="N95" s="261" t="str">
        <f>IF('360 GRP '!X101=0,"",'360 GRP '!X101)</f>
        <v/>
      </c>
      <c r="O95" s="261" t="str">
        <f>IF('360 GRP '!Y101=0,"",'360 GRP '!Y101)</f>
        <v/>
      </c>
      <c r="P95" s="261"/>
      <c r="Q95" s="261"/>
      <c r="R95" s="277">
        <f t="shared" si="1"/>
        <v>1</v>
      </c>
      <c r="S95" s="59">
        <f>R95*'360 GRP '!I101</f>
        <v>2</v>
      </c>
      <c r="T95" s="59">
        <f>R95*'360 GRP '!BD101</f>
        <v>2</v>
      </c>
    </row>
    <row r="96" spans="1:20" ht="23.25" customHeight="1">
      <c r="A96" s="260" t="str">
        <f>'360 GRP '!D102</f>
        <v>360-228-DT</v>
      </c>
      <c r="B96" s="46" t="s">
        <v>636</v>
      </c>
      <c r="C96" s="261" t="str">
        <f>IF('360 GRP '!M102=0,"",'360 GRP '!M102)</f>
        <v/>
      </c>
      <c r="D96" s="261" t="str">
        <f>IF('360 GRP '!N102=0,"",'360 GRP '!N102)</f>
        <v/>
      </c>
      <c r="E96" s="261">
        <f>IF('360 GRP '!O102=0,"",'360 GRP '!O102)</f>
        <v>1</v>
      </c>
      <c r="F96" s="261" t="str">
        <f>IF('360 GRP '!P102=0,"",'360 GRP '!P102)</f>
        <v/>
      </c>
      <c r="G96" s="261" t="str">
        <f>IF('360 GRP '!Q102=0,"",'360 GRP '!Q102)</f>
        <v/>
      </c>
      <c r="H96" s="261" t="str">
        <f>IF('360 GRP '!R102=0,"",'360 GRP '!R102)</f>
        <v/>
      </c>
      <c r="I96" s="261" t="str">
        <f>IF('360 GRP '!S102=0,"",'360 GRP '!S102)</f>
        <v/>
      </c>
      <c r="J96" s="261" t="str">
        <f>IF('360 GRP '!T102=0,"",'360 GRP '!T102)</f>
        <v/>
      </c>
      <c r="K96" s="261" t="str">
        <f>IF('360 GRP '!U102=0,"",'360 GRP '!U102)</f>
        <v/>
      </c>
      <c r="L96" s="261" t="str">
        <f>IF('360 GRP '!V102=0,"",'360 GRP '!V102)</f>
        <v/>
      </c>
      <c r="M96" s="261" t="str">
        <f>IF('360 GRP '!W102=0,"",'360 GRP '!W102)</f>
        <v/>
      </c>
      <c r="N96" s="261" t="str">
        <f>IF('360 GRP '!X102=0,"",'360 GRP '!X102)</f>
        <v/>
      </c>
      <c r="O96" s="261" t="str">
        <f>IF('360 GRP '!Y102=0,"",'360 GRP '!Y102)</f>
        <v/>
      </c>
      <c r="P96" s="261"/>
      <c r="Q96" s="261"/>
      <c r="R96" s="277">
        <f t="shared" si="1"/>
        <v>1</v>
      </c>
      <c r="S96" s="59">
        <f>R96*'360 GRP '!I102</f>
        <v>4</v>
      </c>
      <c r="T96" s="59">
        <f>R96*'360 GRP '!BD102</f>
        <v>1.5</v>
      </c>
    </row>
    <row r="97" spans="1:20" ht="23.25" customHeight="1">
      <c r="A97" s="260" t="str">
        <f>'360 GRP '!D103</f>
        <v>360-229-DT</v>
      </c>
      <c r="B97" s="46" t="s">
        <v>636</v>
      </c>
      <c r="C97" s="261" t="str">
        <f>IF('360 GRP '!M103=0,"",'360 GRP '!M103)</f>
        <v/>
      </c>
      <c r="D97" s="261" t="str">
        <f>IF('360 GRP '!N103=0,"",'360 GRP '!N103)</f>
        <v/>
      </c>
      <c r="E97" s="261">
        <f>IF('360 GRP '!O103=0,"",'360 GRP '!O103)</f>
        <v>1</v>
      </c>
      <c r="F97" s="261" t="str">
        <f>IF('360 GRP '!P103=0,"",'360 GRP '!P103)</f>
        <v/>
      </c>
      <c r="G97" s="261" t="str">
        <f>IF('360 GRP '!Q103=0,"",'360 GRP '!Q103)</f>
        <v/>
      </c>
      <c r="H97" s="261" t="str">
        <f>IF('360 GRP '!R103=0,"",'360 GRP '!R103)</f>
        <v/>
      </c>
      <c r="I97" s="261" t="str">
        <f>IF('360 GRP '!S103=0,"",'360 GRP '!S103)</f>
        <v/>
      </c>
      <c r="J97" s="261" t="str">
        <f>IF('360 GRP '!T103=0,"",'360 GRP '!T103)</f>
        <v/>
      </c>
      <c r="K97" s="261" t="str">
        <f>IF('360 GRP '!U103=0,"",'360 GRP '!U103)</f>
        <v/>
      </c>
      <c r="L97" s="261" t="str">
        <f>IF('360 GRP '!V103=0,"",'360 GRP '!V103)</f>
        <v/>
      </c>
      <c r="M97" s="261" t="str">
        <f>IF('360 GRP '!W103=0,"",'360 GRP '!W103)</f>
        <v/>
      </c>
      <c r="N97" s="261" t="str">
        <f>IF('360 GRP '!X103=0,"",'360 GRP '!X103)</f>
        <v/>
      </c>
      <c r="O97" s="261" t="str">
        <f>IF('360 GRP '!Y103=0,"",'360 GRP '!Y103)</f>
        <v/>
      </c>
      <c r="P97" s="261"/>
      <c r="Q97" s="261"/>
      <c r="R97" s="277">
        <f t="shared" si="1"/>
        <v>1</v>
      </c>
      <c r="S97" s="59">
        <f>R97*'360 GRP '!I103</f>
        <v>2</v>
      </c>
      <c r="T97" s="59">
        <f>R97*'360 GRP '!BD103</f>
        <v>1</v>
      </c>
    </row>
    <row r="98" spans="1:20" ht="23.25" customHeight="1">
      <c r="A98" s="260" t="str">
        <f>'360 GRP '!D104</f>
        <v>360-230-DT</v>
      </c>
      <c r="B98" s="46" t="s">
        <v>636</v>
      </c>
      <c r="C98" s="261" t="str">
        <f>IF('360 GRP '!M104=0,"",'360 GRP '!M104)</f>
        <v/>
      </c>
      <c r="D98" s="261" t="str">
        <f>IF('360 GRP '!N104=0,"",'360 GRP '!N104)</f>
        <v/>
      </c>
      <c r="E98" s="261">
        <f>IF('360 GRP '!O104=0,"",'360 GRP '!O104)</f>
        <v>1</v>
      </c>
      <c r="F98" s="261" t="str">
        <f>IF('360 GRP '!P104=0,"",'360 GRP '!P104)</f>
        <v/>
      </c>
      <c r="G98" s="261" t="str">
        <f>IF('360 GRP '!Q104=0,"",'360 GRP '!Q104)</f>
        <v/>
      </c>
      <c r="H98" s="261" t="str">
        <f>IF('360 GRP '!R104=0,"",'360 GRP '!R104)</f>
        <v/>
      </c>
      <c r="I98" s="261" t="str">
        <f>IF('360 GRP '!S104=0,"",'360 GRP '!S104)</f>
        <v/>
      </c>
      <c r="J98" s="261" t="str">
        <f>IF('360 GRP '!T104=0,"",'360 GRP '!T104)</f>
        <v/>
      </c>
      <c r="K98" s="261" t="str">
        <f>IF('360 GRP '!U104=0,"",'360 GRP '!U104)</f>
        <v/>
      </c>
      <c r="L98" s="261" t="str">
        <f>IF('360 GRP '!V104=0,"",'360 GRP '!V104)</f>
        <v/>
      </c>
      <c r="M98" s="261" t="str">
        <f>IF('360 GRP '!W104=0,"",'360 GRP '!W104)</f>
        <v/>
      </c>
      <c r="N98" s="261" t="str">
        <f>IF('360 GRP '!X104=0,"",'360 GRP '!X104)</f>
        <v/>
      </c>
      <c r="O98" s="261" t="str">
        <f>IF('360 GRP '!Y104=0,"",'360 GRP '!Y104)</f>
        <v/>
      </c>
      <c r="P98" s="261"/>
      <c r="Q98" s="261"/>
      <c r="R98" s="277">
        <f t="shared" si="1"/>
        <v>1</v>
      </c>
      <c r="S98" s="59">
        <f>R98*'360 GRP '!I104</f>
        <v>3</v>
      </c>
      <c r="T98" s="59">
        <f>R98*'360 GRP '!BD104</f>
        <v>1.5</v>
      </c>
    </row>
    <row r="99" spans="1:20" ht="23.25" hidden="1" customHeight="1">
      <c r="A99" s="260" t="str">
        <f>'360 GRP '!D105</f>
        <v>360-231</v>
      </c>
      <c r="B99" s="46"/>
      <c r="C99" s="261" t="str">
        <f>IF('360 GRP '!M105=0,"",'360 GRP '!M105)</f>
        <v/>
      </c>
      <c r="D99" s="261" t="str">
        <f>IF('360 GRP '!N105=0,"",'360 GRP '!N105)</f>
        <v/>
      </c>
      <c r="E99" s="261" t="str">
        <f>IF('360 GRP '!O105=0,"",'360 GRP '!O105)</f>
        <v/>
      </c>
      <c r="F99" s="261" t="str">
        <f>IF('360 GRP '!P105=0,"",'360 GRP '!P105)</f>
        <v/>
      </c>
      <c r="G99" s="261" t="str">
        <f>IF('360 GRP '!Q105=0,"",'360 GRP '!Q105)</f>
        <v/>
      </c>
      <c r="H99" s="261" t="str">
        <f>IF('360 GRP '!R105=0,"",'360 GRP '!R105)</f>
        <v/>
      </c>
      <c r="I99" s="261" t="str">
        <f>IF('360 GRP '!S105=0,"",'360 GRP '!S105)</f>
        <v/>
      </c>
      <c r="J99" s="261" t="str">
        <f>IF('360 GRP '!T105=0,"",'360 GRP '!T105)</f>
        <v/>
      </c>
      <c r="K99" s="261" t="str">
        <f>IF('360 GRP '!U105=0,"",'360 GRP '!U105)</f>
        <v/>
      </c>
      <c r="L99" s="261" t="str">
        <f>IF('360 GRP '!V105=0,"",'360 GRP '!V105)</f>
        <v/>
      </c>
      <c r="M99" s="261" t="str">
        <f>IF('360 GRP '!W105=0,"",'360 GRP '!W105)</f>
        <v/>
      </c>
      <c r="N99" s="261" t="str">
        <f>IF('360 GRP '!X105=0,"",'360 GRP '!X105)</f>
        <v/>
      </c>
      <c r="O99" s="261" t="str">
        <f>IF('360 GRP '!Y105=0,"",'360 GRP '!Y105)</f>
        <v/>
      </c>
      <c r="P99" s="261" t="str">
        <f>IF('360 GRP '!Z105=0,"",'360 GRP '!Z105)</f>
        <v/>
      </c>
      <c r="Q99" s="261" t="str">
        <f>IF('360 GRP '!AA105=0,"",'360 GRP '!AA105)</f>
        <v/>
      </c>
      <c r="R99" s="277">
        <f t="shared" si="1"/>
        <v>0</v>
      </c>
      <c r="S99" s="59">
        <f>R99*'360 GRP '!I105</f>
        <v>0</v>
      </c>
      <c r="T99" s="59">
        <f>R99*'360 GRP '!BD105</f>
        <v>0</v>
      </c>
    </row>
    <row r="100" spans="1:20" ht="23.25" hidden="1" customHeight="1">
      <c r="A100" s="260" t="str">
        <f>'360 GRP '!D106</f>
        <v>360-232</v>
      </c>
      <c r="B100" s="46"/>
      <c r="C100" s="261" t="str">
        <f>IF('360 GRP '!M106=0,"",'360 GRP '!M106)</f>
        <v/>
      </c>
      <c r="D100" s="261" t="str">
        <f>IF('360 GRP '!N106=0,"",'360 GRP '!N106)</f>
        <v/>
      </c>
      <c r="E100" s="261" t="str">
        <f>IF('360 GRP '!O106=0,"",'360 GRP '!O106)</f>
        <v/>
      </c>
      <c r="F100" s="261" t="str">
        <f>IF('360 GRP '!P106=0,"",'360 GRP '!P106)</f>
        <v/>
      </c>
      <c r="G100" s="261" t="str">
        <f>IF('360 GRP '!Q106=0,"",'360 GRP '!Q106)</f>
        <v/>
      </c>
      <c r="H100" s="261" t="str">
        <f>IF('360 GRP '!R106=0,"",'360 GRP '!R106)</f>
        <v/>
      </c>
      <c r="I100" s="261" t="str">
        <f>IF('360 GRP '!S106=0,"",'360 GRP '!S106)</f>
        <v/>
      </c>
      <c r="J100" s="261" t="str">
        <f>IF('360 GRP '!T106=0,"",'360 GRP '!T106)</f>
        <v/>
      </c>
      <c r="K100" s="261" t="str">
        <f>IF('360 GRP '!U106=0,"",'360 GRP '!U106)</f>
        <v/>
      </c>
      <c r="L100" s="261" t="str">
        <f>IF('360 GRP '!V106=0,"",'360 GRP '!V106)</f>
        <v/>
      </c>
      <c r="M100" s="261" t="str">
        <f>IF('360 GRP '!W106=0,"",'360 GRP '!W106)</f>
        <v/>
      </c>
      <c r="N100" s="261" t="str">
        <f>IF('360 GRP '!X106=0,"",'360 GRP '!X106)</f>
        <v/>
      </c>
      <c r="O100" s="261" t="str">
        <f>IF('360 GRP '!Y106=0,"",'360 GRP '!Y106)</f>
        <v/>
      </c>
      <c r="P100" s="261" t="str">
        <f>IF('360 GRP '!Z106=0,"",'360 GRP '!Z106)</f>
        <v/>
      </c>
      <c r="Q100" s="261" t="str">
        <f>IF('360 GRP '!AA106=0,"",'360 GRP '!AA106)</f>
        <v/>
      </c>
      <c r="R100" s="277">
        <f t="shared" si="1"/>
        <v>0</v>
      </c>
      <c r="S100" s="59">
        <f>R100*'360 GRP '!I106</f>
        <v>0</v>
      </c>
      <c r="T100" s="59">
        <f>R100*'360 GRP '!BD106</f>
        <v>0</v>
      </c>
    </row>
    <row r="101" spans="1:20" ht="23.25" hidden="1" customHeight="1">
      <c r="A101" s="260" t="str">
        <f>'360 GRP '!D107</f>
        <v>360-233</v>
      </c>
      <c r="B101" s="46"/>
      <c r="C101" s="261" t="str">
        <f>IF('360 GRP '!M107=0,"",'360 GRP '!M107)</f>
        <v/>
      </c>
      <c r="D101" s="261" t="str">
        <f>IF('360 GRP '!N107=0,"",'360 GRP '!N107)</f>
        <v/>
      </c>
      <c r="E101" s="261" t="str">
        <f>IF('360 GRP '!O107=0,"",'360 GRP '!O107)</f>
        <v/>
      </c>
      <c r="F101" s="261" t="str">
        <f>IF('360 GRP '!P107=0,"",'360 GRP '!P107)</f>
        <v/>
      </c>
      <c r="G101" s="261" t="str">
        <f>IF('360 GRP '!Q107=0,"",'360 GRP '!Q107)</f>
        <v/>
      </c>
      <c r="H101" s="261" t="str">
        <f>IF('360 GRP '!R107=0,"",'360 GRP '!R107)</f>
        <v/>
      </c>
      <c r="I101" s="261" t="str">
        <f>IF('360 GRP '!S107=0,"",'360 GRP '!S107)</f>
        <v/>
      </c>
      <c r="J101" s="261" t="str">
        <f>IF('360 GRP '!T107=0,"",'360 GRP '!T107)</f>
        <v/>
      </c>
      <c r="K101" s="261" t="str">
        <f>IF('360 GRP '!U107=0,"",'360 GRP '!U107)</f>
        <v/>
      </c>
      <c r="L101" s="261" t="str">
        <f>IF('360 GRP '!V107=0,"",'360 GRP '!V107)</f>
        <v/>
      </c>
      <c r="M101" s="261" t="str">
        <f>IF('360 GRP '!W107=0,"",'360 GRP '!W107)</f>
        <v/>
      </c>
      <c r="N101" s="261" t="str">
        <f>IF('360 GRP '!X107=0,"",'360 GRP '!X107)</f>
        <v/>
      </c>
      <c r="O101" s="261" t="str">
        <f>IF('360 GRP '!Y107=0,"",'360 GRP '!Y107)</f>
        <v/>
      </c>
      <c r="P101" s="261" t="str">
        <f>IF('360 GRP '!Z107=0,"",'360 GRP '!Z107)</f>
        <v/>
      </c>
      <c r="Q101" s="261" t="str">
        <f>IF('360 GRP '!AA107=0,"",'360 GRP '!AA107)</f>
        <v/>
      </c>
      <c r="R101" s="277">
        <f t="shared" si="1"/>
        <v>0</v>
      </c>
      <c r="S101" s="59">
        <f>R101*'360 GRP '!I107</f>
        <v>0</v>
      </c>
      <c r="T101" s="59">
        <f>R101*'360 GRP '!BD107</f>
        <v>0</v>
      </c>
    </row>
    <row r="102" spans="1:20" ht="23.25" hidden="1" customHeight="1">
      <c r="A102" s="260" t="str">
        <f>'360 GRP '!D108</f>
        <v>360-234</v>
      </c>
      <c r="B102" s="46"/>
      <c r="C102" s="261" t="str">
        <f>IF('360 GRP '!M108=0,"",'360 GRP '!M108)</f>
        <v/>
      </c>
      <c r="D102" s="261" t="str">
        <f>IF('360 GRP '!N108=0,"",'360 GRP '!N108)</f>
        <v/>
      </c>
      <c r="E102" s="261" t="str">
        <f>IF('360 GRP '!O108=0,"",'360 GRP '!O108)</f>
        <v/>
      </c>
      <c r="F102" s="261" t="str">
        <f>IF('360 GRP '!P108=0,"",'360 GRP '!P108)</f>
        <v/>
      </c>
      <c r="G102" s="261" t="str">
        <f>IF('360 GRP '!Q108=0,"",'360 GRP '!Q108)</f>
        <v/>
      </c>
      <c r="H102" s="261" t="str">
        <f>IF('360 GRP '!R108=0,"",'360 GRP '!R108)</f>
        <v/>
      </c>
      <c r="I102" s="261" t="str">
        <f>IF('360 GRP '!S108=0,"",'360 GRP '!S108)</f>
        <v/>
      </c>
      <c r="J102" s="261" t="str">
        <f>IF('360 GRP '!T108=0,"",'360 GRP '!T108)</f>
        <v/>
      </c>
      <c r="K102" s="261" t="str">
        <f>IF('360 GRP '!U108=0,"",'360 GRP '!U108)</f>
        <v/>
      </c>
      <c r="L102" s="261" t="str">
        <f>IF('360 GRP '!V108=0,"",'360 GRP '!V108)</f>
        <v/>
      </c>
      <c r="M102" s="261" t="str">
        <f>IF('360 GRP '!W108=0,"",'360 GRP '!W108)</f>
        <v/>
      </c>
      <c r="N102" s="261" t="str">
        <f>IF('360 GRP '!X108=0,"",'360 GRP '!X108)</f>
        <v/>
      </c>
      <c r="O102" s="261" t="str">
        <f>IF('360 GRP '!Y108=0,"",'360 GRP '!Y108)</f>
        <v/>
      </c>
      <c r="P102" s="261" t="str">
        <f>IF('360 GRP '!Z108=0,"",'360 GRP '!Z108)</f>
        <v/>
      </c>
      <c r="Q102" s="261" t="str">
        <f>IF('360 GRP '!AA108=0,"",'360 GRP '!AA108)</f>
        <v/>
      </c>
      <c r="R102" s="277">
        <f t="shared" si="1"/>
        <v>0</v>
      </c>
      <c r="S102" s="59">
        <f>R102*'360 GRP '!I108</f>
        <v>0</v>
      </c>
      <c r="T102" s="59">
        <f>R102*'360 GRP '!BD108</f>
        <v>0</v>
      </c>
    </row>
    <row r="103" spans="1:20" ht="23.25" hidden="1" customHeight="1">
      <c r="A103" s="260" t="str">
        <f>'360 GRP '!D109</f>
        <v>360-235</v>
      </c>
      <c r="B103" s="46"/>
      <c r="C103" s="261" t="str">
        <f>IF('360 GRP '!M109=0,"",'360 GRP '!M109)</f>
        <v/>
      </c>
      <c r="D103" s="261" t="str">
        <f>IF('360 GRP '!N109=0,"",'360 GRP '!N109)</f>
        <v/>
      </c>
      <c r="E103" s="261" t="str">
        <f>IF('360 GRP '!O109=0,"",'360 GRP '!O109)</f>
        <v/>
      </c>
      <c r="F103" s="261" t="str">
        <f>IF('360 GRP '!P109=0,"",'360 GRP '!P109)</f>
        <v/>
      </c>
      <c r="G103" s="261" t="str">
        <f>IF('360 GRP '!Q109=0,"",'360 GRP '!Q109)</f>
        <v/>
      </c>
      <c r="H103" s="261" t="str">
        <f>IF('360 GRP '!R109=0,"",'360 GRP '!R109)</f>
        <v/>
      </c>
      <c r="I103" s="261" t="str">
        <f>IF('360 GRP '!S109=0,"",'360 GRP '!S109)</f>
        <v/>
      </c>
      <c r="J103" s="261" t="str">
        <f>IF('360 GRP '!T109=0,"",'360 GRP '!T109)</f>
        <v/>
      </c>
      <c r="K103" s="261" t="str">
        <f>IF('360 GRP '!U109=0,"",'360 GRP '!U109)</f>
        <v/>
      </c>
      <c r="L103" s="261" t="str">
        <f>IF('360 GRP '!V109=0,"",'360 GRP '!V109)</f>
        <v/>
      </c>
      <c r="M103" s="261" t="str">
        <f>IF('360 GRP '!W109=0,"",'360 GRP '!W109)</f>
        <v/>
      </c>
      <c r="N103" s="261" t="str">
        <f>IF('360 GRP '!X109=0,"",'360 GRP '!X109)</f>
        <v/>
      </c>
      <c r="O103" s="261" t="str">
        <f>IF('360 GRP '!Y109=0,"",'360 GRP '!Y109)</f>
        <v/>
      </c>
      <c r="P103" s="261" t="str">
        <f>IF('360 GRP '!Z109=0,"",'360 GRP '!Z109)</f>
        <v/>
      </c>
      <c r="Q103" s="261" t="str">
        <f>IF('360 GRP '!AA109=0,"",'360 GRP '!AA109)</f>
        <v/>
      </c>
      <c r="R103" s="277">
        <f t="shared" si="1"/>
        <v>0</v>
      </c>
      <c r="S103" s="59">
        <f>R103*'360 GRP '!I109</f>
        <v>0</v>
      </c>
      <c r="T103" s="59">
        <f>R103*'360 GRP '!BD109</f>
        <v>0</v>
      </c>
    </row>
    <row r="104" spans="1:20" ht="23.25" hidden="1" customHeight="1">
      <c r="A104" s="260" t="str">
        <f>'360 GRP '!D110</f>
        <v>360-236</v>
      </c>
      <c r="B104" s="46"/>
      <c r="C104" s="261" t="str">
        <f>IF('360 GRP '!M110=0,"",'360 GRP '!M110)</f>
        <v/>
      </c>
      <c r="D104" s="261" t="str">
        <f>IF('360 GRP '!N110=0,"",'360 GRP '!N110)</f>
        <v/>
      </c>
      <c r="E104" s="261" t="str">
        <f>IF('360 GRP '!O110=0,"",'360 GRP '!O110)</f>
        <v/>
      </c>
      <c r="F104" s="261" t="str">
        <f>IF('360 GRP '!P110=0,"",'360 GRP '!P110)</f>
        <v/>
      </c>
      <c r="G104" s="261" t="str">
        <f>IF('360 GRP '!Q110=0,"",'360 GRP '!Q110)</f>
        <v/>
      </c>
      <c r="H104" s="261" t="str">
        <f>IF('360 GRP '!R110=0,"",'360 GRP '!R110)</f>
        <v/>
      </c>
      <c r="I104" s="261" t="str">
        <f>IF('360 GRP '!S110=0,"",'360 GRP '!S110)</f>
        <v/>
      </c>
      <c r="J104" s="261" t="str">
        <f>IF('360 GRP '!T110=0,"",'360 GRP '!T110)</f>
        <v/>
      </c>
      <c r="K104" s="261" t="str">
        <f>IF('360 GRP '!U110=0,"",'360 GRP '!U110)</f>
        <v/>
      </c>
      <c r="L104" s="261" t="str">
        <f>IF('360 GRP '!V110=0,"",'360 GRP '!V110)</f>
        <v/>
      </c>
      <c r="M104" s="261" t="str">
        <f>IF('360 GRP '!W110=0,"",'360 GRP '!W110)</f>
        <v/>
      </c>
      <c r="N104" s="261" t="str">
        <f>IF('360 GRP '!X110=0,"",'360 GRP '!X110)</f>
        <v/>
      </c>
      <c r="O104" s="261" t="str">
        <f>IF('360 GRP '!Y110=0,"",'360 GRP '!Y110)</f>
        <v/>
      </c>
      <c r="P104" s="261" t="str">
        <f>IF('360 GRP '!Z110=0,"",'360 GRP '!Z110)</f>
        <v/>
      </c>
      <c r="Q104" s="261" t="str">
        <f>IF('360 GRP '!AA110=0,"",'360 GRP '!AA110)</f>
        <v/>
      </c>
      <c r="R104" s="277">
        <f t="shared" si="1"/>
        <v>0</v>
      </c>
      <c r="S104" s="59">
        <f>R104*'360 GRP '!I110</f>
        <v>0</v>
      </c>
      <c r="T104" s="59">
        <f>R104*'360 GRP '!BD110</f>
        <v>0</v>
      </c>
    </row>
    <row r="105" spans="1:20" ht="23.25" hidden="1" customHeight="1">
      <c r="A105" s="260" t="str">
        <f>'360 GRP '!D111</f>
        <v>360-237</v>
      </c>
      <c r="B105" s="46"/>
      <c r="C105" s="261" t="str">
        <f>IF('360 GRP '!M111=0,"",'360 GRP '!M111)</f>
        <v/>
      </c>
      <c r="D105" s="261" t="str">
        <f>IF('360 GRP '!N111=0,"",'360 GRP '!N111)</f>
        <v/>
      </c>
      <c r="E105" s="261" t="str">
        <f>IF('360 GRP '!O111=0,"",'360 GRP '!O111)</f>
        <v/>
      </c>
      <c r="F105" s="261" t="str">
        <f>IF('360 GRP '!P111=0,"",'360 GRP '!P111)</f>
        <v/>
      </c>
      <c r="G105" s="261" t="str">
        <f>IF('360 GRP '!Q111=0,"",'360 GRP '!Q111)</f>
        <v/>
      </c>
      <c r="H105" s="261" t="str">
        <f>IF('360 GRP '!R111=0,"",'360 GRP '!R111)</f>
        <v/>
      </c>
      <c r="I105" s="261" t="str">
        <f>IF('360 GRP '!S111=0,"",'360 GRP '!S111)</f>
        <v/>
      </c>
      <c r="J105" s="261" t="str">
        <f>IF('360 GRP '!T111=0,"",'360 GRP '!T111)</f>
        <v/>
      </c>
      <c r="K105" s="261" t="str">
        <f>IF('360 GRP '!U111=0,"",'360 GRP '!U111)</f>
        <v/>
      </c>
      <c r="L105" s="261" t="str">
        <f>IF('360 GRP '!V111=0,"",'360 GRP '!V111)</f>
        <v/>
      </c>
      <c r="M105" s="261" t="str">
        <f>IF('360 GRP '!W111=0,"",'360 GRP '!W111)</f>
        <v/>
      </c>
      <c r="N105" s="261" t="str">
        <f>IF('360 GRP '!X111=0,"",'360 GRP '!X111)</f>
        <v/>
      </c>
      <c r="O105" s="261" t="str">
        <f>IF('360 GRP '!Y111=0,"",'360 GRP '!Y111)</f>
        <v/>
      </c>
      <c r="P105" s="261" t="str">
        <f>IF('360 GRP '!Z111=0,"",'360 GRP '!Z111)</f>
        <v/>
      </c>
      <c r="Q105" s="261" t="str">
        <f>IF('360 GRP '!AA111=0,"",'360 GRP '!AA111)</f>
        <v/>
      </c>
      <c r="R105" s="277">
        <f t="shared" si="1"/>
        <v>0</v>
      </c>
      <c r="S105" s="59">
        <f>R105*'360 GRP '!I111</f>
        <v>0</v>
      </c>
      <c r="T105" s="59">
        <f>R105*'360 GRP '!BD111</f>
        <v>0</v>
      </c>
    </row>
    <row r="106" spans="1:20" ht="23.25" hidden="1" customHeight="1">
      <c r="A106" s="260" t="str">
        <f>'360 GRP '!D112</f>
        <v>360-238</v>
      </c>
      <c r="B106" s="46"/>
      <c r="C106" s="261" t="str">
        <f>IF('360 GRP '!M112=0,"",'360 GRP '!M112)</f>
        <v/>
      </c>
      <c r="D106" s="261" t="str">
        <f>IF('360 GRP '!N112=0,"",'360 GRP '!N112)</f>
        <v/>
      </c>
      <c r="E106" s="261" t="str">
        <f>IF('360 GRP '!O112=0,"",'360 GRP '!O112)</f>
        <v/>
      </c>
      <c r="F106" s="261" t="str">
        <f>IF('360 GRP '!P112=0,"",'360 GRP '!P112)</f>
        <v/>
      </c>
      <c r="G106" s="261" t="str">
        <f>IF('360 GRP '!Q112=0,"",'360 GRP '!Q112)</f>
        <v/>
      </c>
      <c r="H106" s="261" t="str">
        <f>IF('360 GRP '!R112=0,"",'360 GRP '!R112)</f>
        <v/>
      </c>
      <c r="I106" s="261" t="str">
        <f>IF('360 GRP '!S112=0,"",'360 GRP '!S112)</f>
        <v/>
      </c>
      <c r="J106" s="261" t="str">
        <f>IF('360 GRP '!T112=0,"",'360 GRP '!T112)</f>
        <v/>
      </c>
      <c r="K106" s="261" t="str">
        <f>IF('360 GRP '!U112=0,"",'360 GRP '!U112)</f>
        <v/>
      </c>
      <c r="L106" s="261" t="str">
        <f>IF('360 GRP '!V112=0,"",'360 GRP '!V112)</f>
        <v/>
      </c>
      <c r="M106" s="261" t="str">
        <f>IF('360 GRP '!W112=0,"",'360 GRP '!W112)</f>
        <v/>
      </c>
      <c r="N106" s="261" t="str">
        <f>IF('360 GRP '!X112=0,"",'360 GRP '!X112)</f>
        <v/>
      </c>
      <c r="O106" s="261" t="str">
        <f>IF('360 GRP '!Y112=0,"",'360 GRP '!Y112)</f>
        <v/>
      </c>
      <c r="P106" s="261" t="str">
        <f>IF('360 GRP '!Z112=0,"",'360 GRP '!Z112)</f>
        <v/>
      </c>
      <c r="Q106" s="261" t="str">
        <f>IF('360 GRP '!AA112=0,"",'360 GRP '!AA112)</f>
        <v/>
      </c>
      <c r="R106" s="277">
        <f t="shared" si="1"/>
        <v>0</v>
      </c>
      <c r="S106" s="59">
        <f>R106*'360 GRP '!I112</f>
        <v>0</v>
      </c>
      <c r="T106" s="59">
        <f>R106*'360 GRP '!BD112</f>
        <v>0</v>
      </c>
    </row>
    <row r="107" spans="1:20" ht="23.25" hidden="1" customHeight="1">
      <c r="A107" s="260" t="str">
        <f>'360 GRP '!D113</f>
        <v>360-239</v>
      </c>
      <c r="B107" s="46"/>
      <c r="C107" s="261" t="str">
        <f>IF('360 GRP '!M113=0,"",'360 GRP '!M113)</f>
        <v/>
      </c>
      <c r="D107" s="261" t="str">
        <f>IF('360 GRP '!N113=0,"",'360 GRP '!N113)</f>
        <v/>
      </c>
      <c r="E107" s="261" t="str">
        <f>IF('360 GRP '!O113=0,"",'360 GRP '!O113)</f>
        <v/>
      </c>
      <c r="F107" s="261" t="str">
        <f>IF('360 GRP '!P113=0,"",'360 GRP '!P113)</f>
        <v/>
      </c>
      <c r="G107" s="261" t="str">
        <f>IF('360 GRP '!Q113=0,"",'360 GRP '!Q113)</f>
        <v/>
      </c>
      <c r="H107" s="261" t="str">
        <f>IF('360 GRP '!R113=0,"",'360 GRP '!R113)</f>
        <v/>
      </c>
      <c r="I107" s="261" t="str">
        <f>IF('360 GRP '!S113=0,"",'360 GRP '!S113)</f>
        <v/>
      </c>
      <c r="J107" s="261" t="str">
        <f>IF('360 GRP '!T113=0,"",'360 GRP '!T113)</f>
        <v/>
      </c>
      <c r="K107" s="261" t="str">
        <f>IF('360 GRP '!U113=0,"",'360 GRP '!U113)</f>
        <v/>
      </c>
      <c r="L107" s="261" t="str">
        <f>IF('360 GRP '!V113=0,"",'360 GRP '!V113)</f>
        <v/>
      </c>
      <c r="M107" s="261" t="str">
        <f>IF('360 GRP '!W113=0,"",'360 GRP '!W113)</f>
        <v/>
      </c>
      <c r="N107" s="261" t="str">
        <f>IF('360 GRP '!X113=0,"",'360 GRP '!X113)</f>
        <v/>
      </c>
      <c r="O107" s="261" t="str">
        <f>IF('360 GRP '!Y113=0,"",'360 GRP '!Y113)</f>
        <v/>
      </c>
      <c r="P107" s="261" t="str">
        <f>IF('360 GRP '!Z113=0,"",'360 GRP '!Z113)</f>
        <v/>
      </c>
      <c r="Q107" s="261" t="str">
        <f>IF('360 GRP '!AA113=0,"",'360 GRP '!AA113)</f>
        <v/>
      </c>
      <c r="R107" s="277">
        <f t="shared" si="1"/>
        <v>0</v>
      </c>
      <c r="S107" s="59">
        <f>R107*'360 GRP '!I113</f>
        <v>0</v>
      </c>
      <c r="T107" s="59">
        <f>R107*'360 GRP '!BD113</f>
        <v>0</v>
      </c>
    </row>
    <row r="108" spans="1:20" ht="23.25" hidden="1" customHeight="1">
      <c r="A108" s="260" t="str">
        <f>'360 GRP '!D114</f>
        <v>360-240</v>
      </c>
      <c r="B108" s="46"/>
      <c r="C108" s="261" t="str">
        <f>IF('360 GRP '!M114=0,"",'360 GRP '!M114)</f>
        <v/>
      </c>
      <c r="D108" s="261" t="str">
        <f>IF('360 GRP '!N114=0,"",'360 GRP '!N114)</f>
        <v/>
      </c>
      <c r="E108" s="261" t="str">
        <f>IF('360 GRP '!O114=0,"",'360 GRP '!O114)</f>
        <v/>
      </c>
      <c r="F108" s="261" t="str">
        <f>IF('360 GRP '!P114=0,"",'360 GRP '!P114)</f>
        <v/>
      </c>
      <c r="G108" s="261" t="str">
        <f>IF('360 GRP '!Q114=0,"",'360 GRP '!Q114)</f>
        <v/>
      </c>
      <c r="H108" s="261" t="str">
        <f>IF('360 GRP '!R114=0,"",'360 GRP '!R114)</f>
        <v/>
      </c>
      <c r="I108" s="261" t="str">
        <f>IF('360 GRP '!S114=0,"",'360 GRP '!S114)</f>
        <v/>
      </c>
      <c r="J108" s="261" t="str">
        <f>IF('360 GRP '!T114=0,"",'360 GRP '!T114)</f>
        <v/>
      </c>
      <c r="K108" s="261" t="str">
        <f>IF('360 GRP '!U114=0,"",'360 GRP '!U114)</f>
        <v/>
      </c>
      <c r="L108" s="261" t="str">
        <f>IF('360 GRP '!V114=0,"",'360 GRP '!V114)</f>
        <v/>
      </c>
      <c r="M108" s="261" t="str">
        <f>IF('360 GRP '!W114=0,"",'360 GRP '!W114)</f>
        <v/>
      </c>
      <c r="N108" s="261" t="str">
        <f>IF('360 GRP '!X114=0,"",'360 GRP '!X114)</f>
        <v/>
      </c>
      <c r="O108" s="261" t="str">
        <f>IF('360 GRP '!Y114=0,"",'360 GRP '!Y114)</f>
        <v/>
      </c>
      <c r="P108" s="261" t="str">
        <f>IF('360 GRP '!Z114=0,"",'360 GRP '!Z114)</f>
        <v/>
      </c>
      <c r="Q108" s="261" t="str">
        <f>IF('360 GRP '!AA114=0,"",'360 GRP '!AA114)</f>
        <v/>
      </c>
      <c r="R108" s="277">
        <f t="shared" si="1"/>
        <v>0</v>
      </c>
      <c r="S108" s="59">
        <f>R108*'360 GRP '!I114</f>
        <v>0</v>
      </c>
      <c r="T108" s="59">
        <f>R108*'360 GRP '!BD114</f>
        <v>0</v>
      </c>
    </row>
    <row r="109" spans="1:20" ht="23.25" hidden="1" customHeight="1">
      <c r="A109" s="260">
        <f>'360 GRP '!D115</f>
        <v>0</v>
      </c>
      <c r="B109" s="46"/>
      <c r="C109" s="261" t="str">
        <f>IF('360 GRP '!M115=0,"",'360 GRP '!M115)</f>
        <v/>
      </c>
      <c r="D109" s="261" t="str">
        <f>IF('360 GRP '!N115=0,"",'360 GRP '!N115)</f>
        <v/>
      </c>
      <c r="E109" s="261" t="str">
        <f>IF('360 GRP '!O115=0,"",'360 GRP '!O115)</f>
        <v/>
      </c>
      <c r="F109" s="261" t="str">
        <f>IF('360 GRP '!P115=0,"",'360 GRP '!P115)</f>
        <v/>
      </c>
      <c r="G109" s="261" t="str">
        <f>IF('360 GRP '!Q115=0,"",'360 GRP '!Q115)</f>
        <v/>
      </c>
      <c r="H109" s="261" t="str">
        <f>IF('360 GRP '!R115=0,"",'360 GRP '!R115)</f>
        <v/>
      </c>
      <c r="I109" s="261" t="str">
        <f>IF('360 GRP '!S115=0,"",'360 GRP '!S115)</f>
        <v/>
      </c>
      <c r="J109" s="261" t="str">
        <f>IF('360 GRP '!T115=0,"",'360 GRP '!T115)</f>
        <v/>
      </c>
      <c r="K109" s="261" t="str">
        <f>IF('360 GRP '!U115=0,"",'360 GRP '!U115)</f>
        <v/>
      </c>
      <c r="L109" s="261" t="str">
        <f>IF('360 GRP '!V115=0,"",'360 GRP '!V115)</f>
        <v/>
      </c>
      <c r="M109" s="261" t="str">
        <f>IF('360 GRP '!W115=0,"",'360 GRP '!W115)</f>
        <v/>
      </c>
      <c r="N109" s="261" t="str">
        <f>IF('360 GRP '!X115=0,"",'360 GRP '!X115)</f>
        <v/>
      </c>
      <c r="O109" s="261" t="str">
        <f>IF('360 GRP '!Y115=0,"",'360 GRP '!Y115)</f>
        <v/>
      </c>
      <c r="P109" s="261" t="str">
        <f>IF('360 GRP '!Z115=0,"",'360 GRP '!Z115)</f>
        <v/>
      </c>
      <c r="Q109" s="261" t="str">
        <f>IF('360 GRP '!AA115=0,"",'360 GRP '!AA115)</f>
        <v/>
      </c>
      <c r="R109" s="277">
        <f t="shared" si="1"/>
        <v>0</v>
      </c>
      <c r="S109" s="59">
        <f>R109*'360 GRP '!I115</f>
        <v>0</v>
      </c>
      <c r="T109" s="59">
        <f>R109*'360 GRP '!BD115</f>
        <v>0</v>
      </c>
    </row>
    <row r="110" spans="1:20" ht="23.25" customHeight="1">
      <c r="A110" s="260" t="str">
        <f>'360 GRP '!D116</f>
        <v>360-281</v>
      </c>
      <c r="B110" s="46"/>
      <c r="C110" s="261">
        <f>IF('360 GRP '!M116=0,"",'360 GRP '!M116)</f>
        <v>1</v>
      </c>
      <c r="D110" s="261" t="str">
        <f>IF('360 GRP '!N116=0,"",'360 GRP '!N116)</f>
        <v/>
      </c>
      <c r="E110" s="261" t="str">
        <f>IF('360 GRP '!O116=0,"",'360 GRP '!O116)</f>
        <v/>
      </c>
      <c r="F110" s="261" t="str">
        <f>IF('360 GRP '!P116=0,"",'360 GRP '!P116)</f>
        <v/>
      </c>
      <c r="G110" s="261" t="str">
        <f>IF('360 GRP '!Q116=0,"",'360 GRP '!Q116)</f>
        <v/>
      </c>
      <c r="H110" s="261" t="str">
        <f>IF('360 GRP '!R116=0,"",'360 GRP '!R116)</f>
        <v/>
      </c>
      <c r="I110" s="261" t="str">
        <f>IF('360 GRP '!S116=0,"",'360 GRP '!S116)</f>
        <v/>
      </c>
      <c r="J110" s="261" t="str">
        <f>IF('360 GRP '!T116=0,"",'360 GRP '!T116)</f>
        <v/>
      </c>
      <c r="K110" s="261" t="str">
        <f>IF('360 GRP '!U116=0,"",'360 GRP '!U116)</f>
        <v/>
      </c>
      <c r="L110" s="261" t="str">
        <f>IF('360 GRP '!V116=0,"",'360 GRP '!V116)</f>
        <v/>
      </c>
      <c r="M110" s="261" t="str">
        <f>IF('360 GRP '!W116=0,"",'360 GRP '!W116)</f>
        <v/>
      </c>
      <c r="N110" s="261" t="str">
        <f>IF('360 GRP '!X116=0,"",'360 GRP '!X116)</f>
        <v/>
      </c>
      <c r="O110" s="261" t="str">
        <f>IF('360 GRP '!Y116=0,"",'360 GRP '!Y116)</f>
        <v/>
      </c>
      <c r="P110" s="261" t="str">
        <f>IF('360 GRP '!Z116=0,"",'360 GRP '!Z116)</f>
        <v/>
      </c>
      <c r="Q110" s="261" t="str">
        <f>IF('360 GRP '!AA116=0,"",'360 GRP '!AA116)</f>
        <v/>
      </c>
      <c r="R110" s="277">
        <f t="shared" si="1"/>
        <v>1</v>
      </c>
      <c r="S110" s="59">
        <f>R110*'360 GRP '!I116</f>
        <v>1</v>
      </c>
      <c r="T110" s="59">
        <f>R110*'360 GRP '!BD116</f>
        <v>5</v>
      </c>
    </row>
    <row r="111" spans="1:20" ht="23.25" customHeight="1">
      <c r="A111" s="260" t="str">
        <f>'360 GRP '!D117</f>
        <v>360-289-B</v>
      </c>
      <c r="B111" s="46" t="s">
        <v>1056</v>
      </c>
      <c r="C111" s="261" t="str">
        <f>IF('360 GRP '!M117=0,"",'360 GRP '!M117)</f>
        <v/>
      </c>
      <c r="D111" s="261" t="str">
        <f>IF('360 GRP '!N117=0,"",'360 GRP '!N117)</f>
        <v/>
      </c>
      <c r="E111" s="261" t="str">
        <f>IF('360 GRP '!O117=0,"",'360 GRP '!O117)</f>
        <v/>
      </c>
      <c r="F111" s="261" t="str">
        <f>IF('360 GRP '!P117=0,"",'360 GRP '!P117)</f>
        <v/>
      </c>
      <c r="G111" s="261" t="str">
        <f>IF('360 GRP '!Q117=0,"",'360 GRP '!Q117)</f>
        <v/>
      </c>
      <c r="H111" s="261" t="str">
        <f>IF('360 GRP '!R117=0,"",'360 GRP '!R117)</f>
        <v/>
      </c>
      <c r="I111" s="261" t="str">
        <f>IF('360 GRP '!S117=0,"",'360 GRP '!S117)</f>
        <v/>
      </c>
      <c r="J111" s="261" t="str">
        <f>IF('360 GRP '!T117=0,"",'360 GRP '!T117)</f>
        <v/>
      </c>
      <c r="K111" s="261" t="str">
        <f>IF('360 GRP '!U117=0,"",'360 GRP '!U117)</f>
        <v/>
      </c>
      <c r="L111" s="261" t="str">
        <f>IF('360 GRP '!V117=0,"",'360 GRP '!V117)</f>
        <v/>
      </c>
      <c r="M111" s="261" t="str">
        <f>IF('360 GRP '!W117=0,"",'360 GRP '!W117)</f>
        <v/>
      </c>
      <c r="N111" s="261" t="str">
        <f>IF('360 GRP '!X117=0,"",'360 GRP '!X117)</f>
        <v/>
      </c>
      <c r="O111" s="261" t="str">
        <f>IF('360 GRP '!Y117=0,"",'360 GRP '!Y117)</f>
        <v/>
      </c>
      <c r="P111" s="261" t="str">
        <f>IF('360 GRP '!Z117=0,"",'360 GRP '!Z117)</f>
        <v/>
      </c>
      <c r="Q111" s="261" t="str">
        <f>IF('360 GRP '!AA117=0,"",'360 GRP '!AA117)</f>
        <v/>
      </c>
      <c r="R111" s="277">
        <f t="shared" si="1"/>
        <v>0</v>
      </c>
      <c r="S111" s="59">
        <f>R111*'360 GRP '!I117</f>
        <v>0</v>
      </c>
      <c r="T111" s="59">
        <f>R111*'360 GRP '!BD117</f>
        <v>0</v>
      </c>
    </row>
    <row r="112" spans="1:20" ht="23.25" customHeight="1">
      <c r="A112" s="260" t="str">
        <f>'360 GRP '!D118</f>
        <v>360-289-B-DT</v>
      </c>
      <c r="B112" s="46" t="s">
        <v>1058</v>
      </c>
      <c r="C112" s="261" t="str">
        <f>IF('360 GRP '!M118=0,"",'360 GRP '!M118)</f>
        <v/>
      </c>
      <c r="D112" s="261" t="str">
        <f>IF('360 GRP '!N118=0,"",'360 GRP '!N118)</f>
        <v/>
      </c>
      <c r="E112" s="261" t="str">
        <f>IF('360 GRP '!O118=0,"",'360 GRP '!O118)</f>
        <v/>
      </c>
      <c r="F112" s="261" t="str">
        <f>IF('360 GRP '!P118=0,"",'360 GRP '!P118)</f>
        <v/>
      </c>
      <c r="G112" s="261" t="str">
        <f>IF('360 GRP '!Q118=0,"",'360 GRP '!Q118)</f>
        <v/>
      </c>
      <c r="H112" s="261" t="str">
        <f>IF('360 GRP '!R118=0,"",'360 GRP '!R118)</f>
        <v/>
      </c>
      <c r="I112" s="261" t="str">
        <f>IF('360 GRP '!S118=0,"",'360 GRP '!S118)</f>
        <v/>
      </c>
      <c r="J112" s="261" t="str">
        <f>IF('360 GRP '!T118=0,"",'360 GRP '!T118)</f>
        <v/>
      </c>
      <c r="K112" s="261" t="str">
        <f>IF('360 GRP '!U118=0,"",'360 GRP '!U118)</f>
        <v/>
      </c>
      <c r="L112" s="261" t="str">
        <f>IF('360 GRP '!V118=0,"",'360 GRP '!V118)</f>
        <v/>
      </c>
      <c r="M112" s="261" t="str">
        <f>IF('360 GRP '!W118=0,"",'360 GRP '!W118)</f>
        <v/>
      </c>
      <c r="N112" s="261" t="str">
        <f>IF('360 GRP '!X118=0,"",'360 GRP '!X118)</f>
        <v/>
      </c>
      <c r="O112" s="261" t="str">
        <f>IF('360 GRP '!Y118=0,"",'360 GRP '!Y118)</f>
        <v/>
      </c>
      <c r="P112" s="261"/>
      <c r="Q112" s="261"/>
      <c r="R112" s="277">
        <f t="shared" si="1"/>
        <v>0</v>
      </c>
      <c r="S112" s="59">
        <f>R112*'360 GRP '!I118</f>
        <v>0</v>
      </c>
      <c r="T112" s="59">
        <f>R112*'360 GRP '!BD118</f>
        <v>0</v>
      </c>
    </row>
    <row r="113" spans="1:20" ht="23.25" customHeight="1">
      <c r="A113" s="260" t="str">
        <f>'360 GRP '!D119</f>
        <v>360-290-B</v>
      </c>
      <c r="B113" s="46" t="s">
        <v>1056</v>
      </c>
      <c r="C113" s="261" t="str">
        <f>IF('360 GRP '!M119=0,"",'360 GRP '!M119)</f>
        <v/>
      </c>
      <c r="D113" s="261" t="str">
        <f>IF('360 GRP '!N119=0,"",'360 GRP '!N119)</f>
        <v/>
      </c>
      <c r="E113" s="261" t="str">
        <f>IF('360 GRP '!O119=0,"",'360 GRP '!O119)</f>
        <v/>
      </c>
      <c r="F113" s="261" t="str">
        <f>IF('360 GRP '!P119=0,"",'360 GRP '!P119)</f>
        <v/>
      </c>
      <c r="G113" s="261" t="str">
        <f>IF('360 GRP '!Q119=0,"",'360 GRP '!Q119)</f>
        <v/>
      </c>
      <c r="H113" s="261" t="str">
        <f>IF('360 GRP '!R119=0,"",'360 GRP '!R119)</f>
        <v/>
      </c>
      <c r="I113" s="261" t="str">
        <f>IF('360 GRP '!S119=0,"",'360 GRP '!S119)</f>
        <v/>
      </c>
      <c r="J113" s="261" t="str">
        <f>IF('360 GRP '!T119=0,"",'360 GRP '!T119)</f>
        <v/>
      </c>
      <c r="K113" s="261" t="str">
        <f>IF('360 GRP '!U119=0,"",'360 GRP '!U119)</f>
        <v/>
      </c>
      <c r="L113" s="261" t="str">
        <f>IF('360 GRP '!V119=0,"",'360 GRP '!V119)</f>
        <v/>
      </c>
      <c r="M113" s="261" t="str">
        <f>IF('360 GRP '!W119=0,"",'360 GRP '!W119)</f>
        <v/>
      </c>
      <c r="N113" s="261" t="str">
        <f>IF('360 GRP '!X119=0,"",'360 GRP '!X119)</f>
        <v/>
      </c>
      <c r="O113" s="261" t="str">
        <f>IF('360 GRP '!Y119=0,"",'360 GRP '!Y119)</f>
        <v/>
      </c>
      <c r="P113" s="261" t="str">
        <f>IF('360 GRP '!Z119=0,"",'360 GRP '!Z119)</f>
        <v/>
      </c>
      <c r="Q113" s="261" t="str">
        <f>IF('360 GRP '!AA119=0,"",'360 GRP '!AA119)</f>
        <v/>
      </c>
      <c r="R113" s="277">
        <f t="shared" si="1"/>
        <v>0</v>
      </c>
      <c r="S113" s="59">
        <f>R113*'360 GRP '!I119</f>
        <v>0</v>
      </c>
      <c r="T113" s="59">
        <f>R113*'360 GRP '!BD119</f>
        <v>0</v>
      </c>
    </row>
    <row r="114" spans="1:20" ht="23.25" customHeight="1">
      <c r="A114" s="260" t="str">
        <f>'360 GRP '!D120</f>
        <v>360-290-B-DT</v>
      </c>
      <c r="B114" s="46" t="s">
        <v>1058</v>
      </c>
      <c r="C114" s="261" t="str">
        <f>IF('360 GRP '!M120=0,"",'360 GRP '!M120)</f>
        <v/>
      </c>
      <c r="D114" s="261" t="str">
        <f>IF('360 GRP '!N120=0,"",'360 GRP '!N120)</f>
        <v/>
      </c>
      <c r="E114" s="261" t="str">
        <f>IF('360 GRP '!O120=0,"",'360 GRP '!O120)</f>
        <v/>
      </c>
      <c r="F114" s="261" t="str">
        <f>IF('360 GRP '!P120=0,"",'360 GRP '!P120)</f>
        <v/>
      </c>
      <c r="G114" s="261" t="str">
        <f>IF('360 GRP '!Q120=0,"",'360 GRP '!Q120)</f>
        <v/>
      </c>
      <c r="H114" s="261" t="str">
        <f>IF('360 GRP '!R120=0,"",'360 GRP '!R120)</f>
        <v/>
      </c>
      <c r="I114" s="261" t="str">
        <f>IF('360 GRP '!S120=0,"",'360 GRP '!S120)</f>
        <v/>
      </c>
      <c r="J114" s="261" t="str">
        <f>IF('360 GRP '!T120=0,"",'360 GRP '!T120)</f>
        <v/>
      </c>
      <c r="K114" s="261" t="str">
        <f>IF('360 GRP '!U120=0,"",'360 GRP '!U120)</f>
        <v/>
      </c>
      <c r="L114" s="261" t="str">
        <f>IF('360 GRP '!V120=0,"",'360 GRP '!V120)</f>
        <v/>
      </c>
      <c r="M114" s="261" t="str">
        <f>IF('360 GRP '!W120=0,"",'360 GRP '!W120)</f>
        <v/>
      </c>
      <c r="N114" s="261" t="str">
        <f>IF('360 GRP '!X120=0,"",'360 GRP '!X120)</f>
        <v/>
      </c>
      <c r="O114" s="261" t="str">
        <f>IF('360 GRP '!Y120=0,"",'360 GRP '!Y120)</f>
        <v/>
      </c>
      <c r="P114" s="261"/>
      <c r="Q114" s="261"/>
      <c r="R114" s="277">
        <f t="shared" si="1"/>
        <v>0</v>
      </c>
      <c r="S114" s="59">
        <f>R114*'360 GRP '!I120</f>
        <v>0</v>
      </c>
      <c r="T114" s="59">
        <f>R114*'360 GRP '!BD120</f>
        <v>0</v>
      </c>
    </row>
    <row r="115" spans="1:20" ht="23.25" hidden="1" customHeight="1">
      <c r="A115" s="260" t="str">
        <f>'360 GRP '!D121</f>
        <v>360-291</v>
      </c>
      <c r="B115" s="46"/>
      <c r="C115" s="261" t="str">
        <f>IF('360 GRP '!M121=0,"",'360 GRP '!M121)</f>
        <v/>
      </c>
      <c r="D115" s="261" t="str">
        <f>IF('360 GRP '!N121=0,"",'360 GRP '!N121)</f>
        <v/>
      </c>
      <c r="E115" s="261" t="str">
        <f>IF('360 GRP '!O121=0,"",'360 GRP '!O121)</f>
        <v/>
      </c>
      <c r="F115" s="261" t="str">
        <f>IF('360 GRP '!P121=0,"",'360 GRP '!P121)</f>
        <v/>
      </c>
      <c r="G115" s="261" t="str">
        <f>IF('360 GRP '!Q121=0,"",'360 GRP '!Q121)</f>
        <v/>
      </c>
      <c r="H115" s="261" t="str">
        <f>IF('360 GRP '!R121=0,"",'360 GRP '!R121)</f>
        <v/>
      </c>
      <c r="I115" s="261" t="str">
        <f>IF('360 GRP '!S121=0,"",'360 GRP '!S121)</f>
        <v/>
      </c>
      <c r="J115" s="261" t="str">
        <f>IF('360 GRP '!T121=0,"",'360 GRP '!T121)</f>
        <v/>
      </c>
      <c r="K115" s="261" t="str">
        <f>IF('360 GRP '!U121=0,"",'360 GRP '!U121)</f>
        <v/>
      </c>
      <c r="L115" s="261" t="str">
        <f>IF('360 GRP '!V121=0,"",'360 GRP '!V121)</f>
        <v/>
      </c>
      <c r="M115" s="261" t="str">
        <f>IF('360 GRP '!W121=0,"",'360 GRP '!W121)</f>
        <v/>
      </c>
      <c r="N115" s="261" t="str">
        <f>IF('360 GRP '!X121=0,"",'360 GRP '!X121)</f>
        <v/>
      </c>
      <c r="O115" s="261" t="str">
        <f>IF('360 GRP '!Y121=0,"",'360 GRP '!Y121)</f>
        <v/>
      </c>
      <c r="P115" s="261" t="str">
        <f>IF('360 GRP '!Z121=0,"",'360 GRP '!Z121)</f>
        <v/>
      </c>
      <c r="Q115" s="261" t="str">
        <f>IF('360 GRP '!AA121=0,"",'360 GRP '!AA121)</f>
        <v/>
      </c>
      <c r="R115" s="277">
        <f t="shared" si="1"/>
        <v>0</v>
      </c>
      <c r="S115" s="59">
        <f>R115*'360 GRP '!I121</f>
        <v>0</v>
      </c>
      <c r="T115" s="59">
        <f>R115*'360 GRP '!BD121</f>
        <v>0</v>
      </c>
    </row>
    <row r="116" spans="1:20" ht="23.25" hidden="1" customHeight="1">
      <c r="A116" s="260" t="str">
        <f>'360 GRP '!D122</f>
        <v>360-292</v>
      </c>
      <c r="B116" s="46"/>
      <c r="C116" s="261" t="str">
        <f>IF('360 GRP '!M122=0,"",'360 GRP '!M122)</f>
        <v/>
      </c>
      <c r="D116" s="261" t="str">
        <f>IF('360 GRP '!N122=0,"",'360 GRP '!N122)</f>
        <v/>
      </c>
      <c r="E116" s="261" t="str">
        <f>IF('360 GRP '!O122=0,"",'360 GRP '!O122)</f>
        <v/>
      </c>
      <c r="F116" s="261" t="str">
        <f>IF('360 GRP '!P122=0,"",'360 GRP '!P122)</f>
        <v/>
      </c>
      <c r="G116" s="261" t="str">
        <f>IF('360 GRP '!Q122=0,"",'360 GRP '!Q122)</f>
        <v/>
      </c>
      <c r="H116" s="261" t="str">
        <f>IF('360 GRP '!R122=0,"",'360 GRP '!R122)</f>
        <v/>
      </c>
      <c r="I116" s="261" t="str">
        <f>IF('360 GRP '!S122=0,"",'360 GRP '!S122)</f>
        <v/>
      </c>
      <c r="J116" s="261" t="str">
        <f>IF('360 GRP '!T122=0,"",'360 GRP '!T122)</f>
        <v/>
      </c>
      <c r="K116" s="261" t="str">
        <f>IF('360 GRP '!U122=0,"",'360 GRP '!U122)</f>
        <v/>
      </c>
      <c r="L116" s="261" t="str">
        <f>IF('360 GRP '!V122=0,"",'360 GRP '!V122)</f>
        <v/>
      </c>
      <c r="M116" s="261" t="str">
        <f>IF('360 GRP '!W122=0,"",'360 GRP '!W122)</f>
        <v/>
      </c>
      <c r="N116" s="261" t="str">
        <f>IF('360 GRP '!X122=0,"",'360 GRP '!X122)</f>
        <v/>
      </c>
      <c r="O116" s="261" t="str">
        <f>IF('360 GRP '!Y122=0,"",'360 GRP '!Y122)</f>
        <v/>
      </c>
      <c r="P116" s="261" t="str">
        <f>IF('360 GRP '!Z122=0,"",'360 GRP '!Z122)</f>
        <v/>
      </c>
      <c r="Q116" s="261" t="str">
        <f>IF('360 GRP '!AA122=0,"",'360 GRP '!AA122)</f>
        <v/>
      </c>
      <c r="R116" s="277">
        <f t="shared" si="1"/>
        <v>0</v>
      </c>
      <c r="S116" s="59">
        <f>R116*'360 GRP '!I122</f>
        <v>0</v>
      </c>
      <c r="T116" s="59">
        <f>R116*'360 GRP '!BD122</f>
        <v>0</v>
      </c>
    </row>
    <row r="117" spans="1:20" ht="23.25" hidden="1" customHeight="1">
      <c r="A117" s="260" t="str">
        <f>'360 GRP '!D123</f>
        <v>360-293</v>
      </c>
      <c r="B117" s="46"/>
      <c r="C117" s="261" t="str">
        <f>IF('360 GRP '!M123=0,"",'360 GRP '!M123)</f>
        <v/>
      </c>
      <c r="D117" s="261" t="str">
        <f>IF('360 GRP '!N123=0,"",'360 GRP '!N123)</f>
        <v/>
      </c>
      <c r="E117" s="261" t="str">
        <f>IF('360 GRP '!O123=0,"",'360 GRP '!O123)</f>
        <v/>
      </c>
      <c r="F117" s="261" t="str">
        <f>IF('360 GRP '!P123=0,"",'360 GRP '!P123)</f>
        <v/>
      </c>
      <c r="G117" s="261" t="str">
        <f>IF('360 GRP '!Q123=0,"",'360 GRP '!Q123)</f>
        <v/>
      </c>
      <c r="H117" s="261" t="str">
        <f>IF('360 GRP '!R123=0,"",'360 GRP '!R123)</f>
        <v/>
      </c>
      <c r="I117" s="261" t="str">
        <f>IF('360 GRP '!S123=0,"",'360 GRP '!S123)</f>
        <v/>
      </c>
      <c r="J117" s="261" t="str">
        <f>IF('360 GRP '!T123=0,"",'360 GRP '!T123)</f>
        <v/>
      </c>
      <c r="K117" s="261" t="str">
        <f>IF('360 GRP '!U123=0,"",'360 GRP '!U123)</f>
        <v/>
      </c>
      <c r="L117" s="261" t="str">
        <f>IF('360 GRP '!V123=0,"",'360 GRP '!V123)</f>
        <v/>
      </c>
      <c r="M117" s="261" t="str">
        <f>IF('360 GRP '!W123=0,"",'360 GRP '!W123)</f>
        <v/>
      </c>
      <c r="N117" s="261" t="str">
        <f>IF('360 GRP '!X123=0,"",'360 GRP '!X123)</f>
        <v/>
      </c>
      <c r="O117" s="261" t="str">
        <f>IF('360 GRP '!Y123=0,"",'360 GRP '!Y123)</f>
        <v/>
      </c>
      <c r="P117" s="261" t="str">
        <f>IF('360 GRP '!Z123=0,"",'360 GRP '!Z123)</f>
        <v/>
      </c>
      <c r="Q117" s="261" t="str">
        <f>IF('360 GRP '!AA123=0,"",'360 GRP '!AA123)</f>
        <v/>
      </c>
      <c r="R117" s="277">
        <f t="shared" si="1"/>
        <v>0</v>
      </c>
      <c r="S117" s="59">
        <f>R117*'360 GRP '!I123</f>
        <v>0</v>
      </c>
      <c r="T117" s="59">
        <f>R117*'360 GRP '!BD123</f>
        <v>0</v>
      </c>
    </row>
    <row r="118" spans="1:20" ht="23.25" hidden="1" customHeight="1">
      <c r="A118" s="260" t="str">
        <f>'360 GRP '!D124</f>
        <v>360-294</v>
      </c>
      <c r="B118" s="46"/>
      <c r="C118" s="261" t="str">
        <f>IF('360 GRP '!M124=0,"",'360 GRP '!M124)</f>
        <v/>
      </c>
      <c r="D118" s="261" t="str">
        <f>IF('360 GRP '!N124=0,"",'360 GRP '!N124)</f>
        <v/>
      </c>
      <c r="E118" s="261" t="str">
        <f>IF('360 GRP '!O124=0,"",'360 GRP '!O124)</f>
        <v/>
      </c>
      <c r="F118" s="261" t="str">
        <f>IF('360 GRP '!P124=0,"",'360 GRP '!P124)</f>
        <v/>
      </c>
      <c r="G118" s="261" t="str">
        <f>IF('360 GRP '!Q124=0,"",'360 GRP '!Q124)</f>
        <v/>
      </c>
      <c r="H118" s="261" t="str">
        <f>IF('360 GRP '!R124=0,"",'360 GRP '!R124)</f>
        <v/>
      </c>
      <c r="I118" s="261" t="str">
        <f>IF('360 GRP '!S124=0,"",'360 GRP '!S124)</f>
        <v/>
      </c>
      <c r="J118" s="261" t="str">
        <f>IF('360 GRP '!T124=0,"",'360 GRP '!T124)</f>
        <v/>
      </c>
      <c r="K118" s="261" t="str">
        <f>IF('360 GRP '!U124=0,"",'360 GRP '!U124)</f>
        <v/>
      </c>
      <c r="L118" s="261" t="str">
        <f>IF('360 GRP '!V124=0,"",'360 GRP '!V124)</f>
        <v/>
      </c>
      <c r="M118" s="261" t="str">
        <f>IF('360 GRP '!W124=0,"",'360 GRP '!W124)</f>
        <v/>
      </c>
      <c r="N118" s="261" t="str">
        <f>IF('360 GRP '!X124=0,"",'360 GRP '!X124)</f>
        <v/>
      </c>
      <c r="O118" s="261" t="str">
        <f>IF('360 GRP '!Y124=0,"",'360 GRP '!Y124)</f>
        <v/>
      </c>
      <c r="P118" s="261" t="str">
        <f>IF('360 GRP '!Z124=0,"",'360 GRP '!Z124)</f>
        <v/>
      </c>
      <c r="Q118" s="261" t="str">
        <f>IF('360 GRP '!AA124=0,"",'360 GRP '!AA124)</f>
        <v/>
      </c>
      <c r="R118" s="277">
        <f t="shared" si="1"/>
        <v>0</v>
      </c>
      <c r="S118" s="59">
        <f>R118*'360 GRP '!I124</f>
        <v>0</v>
      </c>
      <c r="T118" s="59">
        <f>R118*'360 GRP '!BD124</f>
        <v>0</v>
      </c>
    </row>
    <row r="119" spans="1:20" ht="23.25" hidden="1" customHeight="1">
      <c r="A119" s="260" t="str">
        <f>'360 GRP '!D125</f>
        <v>360-295</v>
      </c>
      <c r="B119" s="46"/>
      <c r="C119" s="261" t="str">
        <f>IF('360 GRP '!M125=0,"",'360 GRP '!M125)</f>
        <v/>
      </c>
      <c r="D119" s="261" t="str">
        <f>IF('360 GRP '!N125=0,"",'360 GRP '!N125)</f>
        <v/>
      </c>
      <c r="E119" s="261" t="str">
        <f>IF('360 GRP '!O125=0,"",'360 GRP '!O125)</f>
        <v/>
      </c>
      <c r="F119" s="261" t="str">
        <f>IF('360 GRP '!P125=0,"",'360 GRP '!P125)</f>
        <v/>
      </c>
      <c r="G119" s="261" t="str">
        <f>IF('360 GRP '!Q125=0,"",'360 GRP '!Q125)</f>
        <v/>
      </c>
      <c r="H119" s="261" t="str">
        <f>IF('360 GRP '!R125=0,"",'360 GRP '!R125)</f>
        <v/>
      </c>
      <c r="I119" s="261" t="str">
        <f>IF('360 GRP '!S125=0,"",'360 GRP '!S125)</f>
        <v/>
      </c>
      <c r="J119" s="261" t="str">
        <f>IF('360 GRP '!T125=0,"",'360 GRP '!T125)</f>
        <v/>
      </c>
      <c r="K119" s="261" t="str">
        <f>IF('360 GRP '!U125=0,"",'360 GRP '!U125)</f>
        <v/>
      </c>
      <c r="L119" s="261" t="str">
        <f>IF('360 GRP '!V125=0,"",'360 GRP '!V125)</f>
        <v/>
      </c>
      <c r="M119" s="261" t="str">
        <f>IF('360 GRP '!W125=0,"",'360 GRP '!W125)</f>
        <v/>
      </c>
      <c r="N119" s="261" t="str">
        <f>IF('360 GRP '!X125=0,"",'360 GRP '!X125)</f>
        <v/>
      </c>
      <c r="O119" s="261" t="str">
        <f>IF('360 GRP '!Y125=0,"",'360 GRP '!Y125)</f>
        <v/>
      </c>
      <c r="P119" s="261" t="str">
        <f>IF('360 GRP '!Z125=0,"",'360 GRP '!Z125)</f>
        <v/>
      </c>
      <c r="Q119" s="261" t="str">
        <f>IF('360 GRP '!AA125=0,"",'360 GRP '!AA125)</f>
        <v/>
      </c>
      <c r="R119" s="277">
        <f t="shared" si="1"/>
        <v>0</v>
      </c>
      <c r="S119" s="59">
        <f>R119*'360 GRP '!I125</f>
        <v>0</v>
      </c>
      <c r="T119" s="59">
        <f>R119*'360 GRP '!BD125</f>
        <v>0</v>
      </c>
    </row>
    <row r="120" spans="1:20" ht="23.25" hidden="1" customHeight="1">
      <c r="A120" s="260">
        <f>'360 GRP '!D126</f>
        <v>0</v>
      </c>
      <c r="B120" s="46"/>
      <c r="C120" s="261" t="str">
        <f>IF('360 GRP '!M126=0,"",'360 GRP '!M126)</f>
        <v/>
      </c>
      <c r="D120" s="261" t="str">
        <f>IF('360 GRP '!N126=0,"",'360 GRP '!N126)</f>
        <v/>
      </c>
      <c r="E120" s="261" t="str">
        <f>IF('360 GRP '!O126=0,"",'360 GRP '!O126)</f>
        <v/>
      </c>
      <c r="F120" s="261" t="str">
        <f>IF('360 GRP '!P126=0,"",'360 GRP '!P126)</f>
        <v/>
      </c>
      <c r="G120" s="261" t="str">
        <f>IF('360 GRP '!Q126=0,"",'360 GRP '!Q126)</f>
        <v/>
      </c>
      <c r="H120" s="261" t="str">
        <f>IF('360 GRP '!R126=0,"",'360 GRP '!R126)</f>
        <v/>
      </c>
      <c r="I120" s="261" t="str">
        <f>IF('360 GRP '!S126=0,"",'360 GRP '!S126)</f>
        <v/>
      </c>
      <c r="J120" s="261" t="str">
        <f>IF('360 GRP '!T126=0,"",'360 GRP '!T126)</f>
        <v/>
      </c>
      <c r="K120" s="261" t="str">
        <f>IF('360 GRP '!U126=0,"",'360 GRP '!U126)</f>
        <v/>
      </c>
      <c r="L120" s="261" t="str">
        <f>IF('360 GRP '!V126=0,"",'360 GRP '!V126)</f>
        <v/>
      </c>
      <c r="M120" s="261" t="str">
        <f>IF('360 GRP '!W126=0,"",'360 GRP '!W126)</f>
        <v/>
      </c>
      <c r="N120" s="261" t="str">
        <f>IF('360 GRP '!X126=0,"",'360 GRP '!X126)</f>
        <v/>
      </c>
      <c r="O120" s="261" t="str">
        <f>IF('360 GRP '!Y126=0,"",'360 GRP '!Y126)</f>
        <v/>
      </c>
      <c r="P120" s="261" t="str">
        <f>IF('360 GRP '!Z126=0,"",'360 GRP '!Z126)</f>
        <v/>
      </c>
      <c r="Q120" s="261" t="str">
        <f>IF('360 GRP '!AA126=0,"",'360 GRP '!AA126)</f>
        <v/>
      </c>
      <c r="R120" s="277">
        <f t="shared" si="1"/>
        <v>0</v>
      </c>
      <c r="S120" s="59">
        <f>R120*'360 GRP '!I126</f>
        <v>0</v>
      </c>
      <c r="T120" s="59">
        <f>R120*'360 GRP '!BD126</f>
        <v>0</v>
      </c>
    </row>
    <row r="121" spans="1:20" ht="23.25" hidden="1" customHeight="1">
      <c r="A121" s="260" t="str">
        <f>'360 GRP '!D127</f>
        <v>360-300</v>
      </c>
      <c r="B121" s="46"/>
      <c r="C121" s="261" t="str">
        <f>IF('360 GRP '!M127=0,"",'360 GRP '!M127)</f>
        <v/>
      </c>
      <c r="D121" s="261" t="str">
        <f>IF('360 GRP '!N127=0,"",'360 GRP '!N127)</f>
        <v/>
      </c>
      <c r="E121" s="261" t="str">
        <f>IF('360 GRP '!O127=0,"",'360 GRP '!O127)</f>
        <v/>
      </c>
      <c r="F121" s="261" t="str">
        <f>IF('360 GRP '!P127=0,"",'360 GRP '!P127)</f>
        <v/>
      </c>
      <c r="G121" s="261" t="str">
        <f>IF('360 GRP '!Q127=0,"",'360 GRP '!Q127)</f>
        <v/>
      </c>
      <c r="H121" s="261" t="str">
        <f>IF('360 GRP '!R127=0,"",'360 GRP '!R127)</f>
        <v/>
      </c>
      <c r="I121" s="261" t="str">
        <f>IF('360 GRP '!S127=0,"",'360 GRP '!S127)</f>
        <v/>
      </c>
      <c r="J121" s="261" t="str">
        <f>IF('360 GRP '!T127=0,"",'360 GRP '!T127)</f>
        <v/>
      </c>
      <c r="K121" s="261" t="str">
        <f>IF('360 GRP '!U127=0,"",'360 GRP '!U127)</f>
        <v/>
      </c>
      <c r="L121" s="261" t="str">
        <f>IF('360 GRP '!V127=0,"",'360 GRP '!V127)</f>
        <v/>
      </c>
      <c r="M121" s="261" t="str">
        <f>IF('360 GRP '!W127=0,"",'360 GRP '!W127)</f>
        <v/>
      </c>
      <c r="N121" s="261" t="str">
        <f>IF('360 GRP '!X127=0,"",'360 GRP '!X127)</f>
        <v/>
      </c>
      <c r="O121" s="261" t="str">
        <f>IF('360 GRP '!Y127=0,"",'360 GRP '!Y127)</f>
        <v/>
      </c>
      <c r="P121" s="261" t="str">
        <f>IF('360 GRP '!Z127=0,"",'360 GRP '!Z127)</f>
        <v/>
      </c>
      <c r="Q121" s="261" t="str">
        <f>IF('360 GRP '!AA127=0,"",'360 GRP '!AA127)</f>
        <v/>
      </c>
      <c r="R121" s="277">
        <f t="shared" si="1"/>
        <v>0</v>
      </c>
      <c r="S121" s="59">
        <f>R121*'360 GRP '!I127</f>
        <v>0</v>
      </c>
      <c r="T121" s="59">
        <f>R121*'360 GRP '!BD127</f>
        <v>0</v>
      </c>
    </row>
    <row r="122" spans="1:20" ht="23.25" customHeight="1">
      <c r="A122" s="260" t="str">
        <f>'360 GRP '!D128</f>
        <v>360-301</v>
      </c>
      <c r="B122" s="46"/>
      <c r="C122" s="261" t="str">
        <f>IF('360 GRP '!M128=0,"",'360 GRP '!M128)</f>
        <v/>
      </c>
      <c r="D122" s="261" t="str">
        <f>IF('360 GRP '!N128=0,"",'360 GRP '!N128)</f>
        <v/>
      </c>
      <c r="E122" s="261" t="str">
        <f>IF('360 GRP '!O128=0,"",'360 GRP '!O128)</f>
        <v/>
      </c>
      <c r="F122" s="261" t="str">
        <f>IF('360 GRP '!P128=0,"",'360 GRP '!P128)</f>
        <v/>
      </c>
      <c r="G122" s="261" t="str">
        <f>IF('360 GRP '!Q128=0,"",'360 GRP '!Q128)</f>
        <v/>
      </c>
      <c r="H122" s="261" t="str">
        <f>IF('360 GRP '!R128=0,"",'360 GRP '!R128)</f>
        <v/>
      </c>
      <c r="I122" s="261" t="str">
        <f>IF('360 GRP '!S128=0,"",'360 GRP '!S128)</f>
        <v/>
      </c>
      <c r="J122" s="261" t="str">
        <f>IF('360 GRP '!T128=0,"",'360 GRP '!T128)</f>
        <v/>
      </c>
      <c r="K122" s="261" t="str">
        <f>IF('360 GRP '!U128=0,"",'360 GRP '!U128)</f>
        <v/>
      </c>
      <c r="L122" s="261" t="str">
        <f>IF('360 GRP '!V128=0,"",'360 GRP '!V128)</f>
        <v/>
      </c>
      <c r="M122" s="261" t="str">
        <f>IF('360 GRP '!W128=0,"",'360 GRP '!W128)</f>
        <v/>
      </c>
      <c r="N122" s="261" t="str">
        <f>IF('360 GRP '!X128=0,"",'360 GRP '!X128)</f>
        <v/>
      </c>
      <c r="O122" s="261" t="str">
        <f>IF('360 GRP '!Y128=0,"",'360 GRP '!Y128)</f>
        <v/>
      </c>
      <c r="P122" s="261" t="str">
        <f>IF('360 GRP '!Z128=0,"",'360 GRP '!Z128)</f>
        <v/>
      </c>
      <c r="Q122" s="261" t="str">
        <f>IF('360 GRP '!AA128=0,"",'360 GRP '!AA128)</f>
        <v/>
      </c>
      <c r="R122" s="277">
        <f t="shared" si="1"/>
        <v>0</v>
      </c>
      <c r="S122" s="59">
        <f>R122*'360 GRP '!I128</f>
        <v>0</v>
      </c>
      <c r="T122" s="59">
        <f>R122*'360 GRP '!BD128</f>
        <v>0</v>
      </c>
    </row>
    <row r="123" spans="1:20" ht="23.25" hidden="1" customHeight="1">
      <c r="A123" s="260" t="str">
        <f>'360 GRP '!D129</f>
        <v>360-301-DT</v>
      </c>
      <c r="B123" s="46" t="s">
        <v>636</v>
      </c>
      <c r="C123" s="261" t="str">
        <f>IF('360 GRP '!M129=0,"",'360 GRP '!M129)</f>
        <v/>
      </c>
      <c r="D123" s="261" t="str">
        <f>IF('360 GRP '!N129=0,"",'360 GRP '!N129)</f>
        <v/>
      </c>
      <c r="E123" s="261" t="str">
        <f>IF('360 GRP '!O129=0,"",'360 GRP '!O129)</f>
        <v/>
      </c>
      <c r="F123" s="261" t="str">
        <f>IF('360 GRP '!P129=0,"",'360 GRP '!P129)</f>
        <v/>
      </c>
      <c r="G123" s="261" t="str">
        <f>IF('360 GRP '!Q129=0,"",'360 GRP '!Q129)</f>
        <v/>
      </c>
      <c r="H123" s="261" t="str">
        <f>IF('360 GRP '!R129=0,"",'360 GRP '!R129)</f>
        <v/>
      </c>
      <c r="I123" s="261" t="str">
        <f>IF('360 GRP '!S129=0,"",'360 GRP '!S129)</f>
        <v/>
      </c>
      <c r="J123" s="261" t="str">
        <f>IF('360 GRP '!T129=0,"",'360 GRP '!T129)</f>
        <v/>
      </c>
      <c r="K123" s="261" t="str">
        <f>IF('360 GRP '!U129=0,"",'360 GRP '!U129)</f>
        <v/>
      </c>
      <c r="L123" s="261" t="str">
        <f>IF('360 GRP '!V129=0,"",'360 GRP '!V129)</f>
        <v/>
      </c>
      <c r="M123" s="261" t="str">
        <f>IF('360 GRP '!W129=0,"",'360 GRP '!W129)</f>
        <v/>
      </c>
      <c r="N123" s="261" t="str">
        <f>IF('360 GRP '!X129=0,"",'360 GRP '!X129)</f>
        <v/>
      </c>
      <c r="O123" s="261" t="str">
        <f>IF('360 GRP '!Y129=0,"",'360 GRP '!Y129)</f>
        <v/>
      </c>
      <c r="P123" s="261"/>
      <c r="Q123" s="261"/>
      <c r="R123" s="277">
        <f t="shared" si="1"/>
        <v>0</v>
      </c>
      <c r="S123" s="59">
        <f>R123*'360 GRP '!I129</f>
        <v>0</v>
      </c>
      <c r="T123" s="59">
        <f>R123*'360 GRP '!BD129</f>
        <v>0</v>
      </c>
    </row>
    <row r="124" spans="1:20" ht="23.25" customHeight="1">
      <c r="A124" s="260" t="str">
        <f>'360 GRP '!D130</f>
        <v>360-302</v>
      </c>
      <c r="B124" s="46"/>
      <c r="C124" s="261" t="str">
        <f>IF('360 GRP '!M130=0,"",'360 GRP '!M130)</f>
        <v/>
      </c>
      <c r="D124" s="261" t="str">
        <f>IF('360 GRP '!N130=0,"",'360 GRP '!N130)</f>
        <v/>
      </c>
      <c r="E124" s="261" t="str">
        <f>IF('360 GRP '!O130=0,"",'360 GRP '!O130)</f>
        <v/>
      </c>
      <c r="F124" s="261" t="str">
        <f>IF('360 GRP '!P130=0,"",'360 GRP '!P130)</f>
        <v/>
      </c>
      <c r="G124" s="261" t="str">
        <f>IF('360 GRP '!Q130=0,"",'360 GRP '!Q130)</f>
        <v/>
      </c>
      <c r="H124" s="261" t="str">
        <f>IF('360 GRP '!R130=0,"",'360 GRP '!R130)</f>
        <v/>
      </c>
      <c r="I124" s="261" t="str">
        <f>IF('360 GRP '!S130=0,"",'360 GRP '!S130)</f>
        <v/>
      </c>
      <c r="J124" s="261" t="str">
        <f>IF('360 GRP '!T130=0,"",'360 GRP '!T130)</f>
        <v/>
      </c>
      <c r="K124" s="261" t="str">
        <f>IF('360 GRP '!U130=0,"",'360 GRP '!U130)</f>
        <v/>
      </c>
      <c r="L124" s="261" t="str">
        <f>IF('360 GRP '!V130=0,"",'360 GRP '!V130)</f>
        <v/>
      </c>
      <c r="M124" s="261" t="str">
        <f>IF('360 GRP '!W130=0,"",'360 GRP '!W130)</f>
        <v/>
      </c>
      <c r="N124" s="261" t="str">
        <f>IF('360 GRP '!X130=0,"",'360 GRP '!X130)</f>
        <v/>
      </c>
      <c r="O124" s="261" t="str">
        <f>IF('360 GRP '!Y130=0,"",'360 GRP '!Y130)</f>
        <v/>
      </c>
      <c r="P124" s="261" t="str">
        <f>IF('360 GRP '!Z130=0,"",'360 GRP '!Z130)</f>
        <v/>
      </c>
      <c r="Q124" s="261" t="str">
        <f>IF('360 GRP '!AA130=0,"",'360 GRP '!AA130)</f>
        <v/>
      </c>
      <c r="R124" s="277">
        <f t="shared" si="1"/>
        <v>0</v>
      </c>
      <c r="S124" s="59">
        <f>R124*'360 GRP '!I130</f>
        <v>0</v>
      </c>
      <c r="T124" s="59">
        <f>R124*'360 GRP '!BD130</f>
        <v>0</v>
      </c>
    </row>
    <row r="125" spans="1:20" ht="23.25" hidden="1" customHeight="1">
      <c r="A125" s="260" t="str">
        <f>'360 GRP '!D131</f>
        <v>360-302-DT</v>
      </c>
      <c r="B125" s="46" t="s">
        <v>636</v>
      </c>
      <c r="C125" s="261" t="str">
        <f>IF('360 GRP '!M131=0,"",'360 GRP '!M131)</f>
        <v/>
      </c>
      <c r="D125" s="261" t="str">
        <f>IF('360 GRP '!N131=0,"",'360 GRP '!N131)</f>
        <v/>
      </c>
      <c r="E125" s="261" t="str">
        <f>IF('360 GRP '!O131=0,"",'360 GRP '!O131)</f>
        <v/>
      </c>
      <c r="F125" s="261" t="str">
        <f>IF('360 GRP '!P131=0,"",'360 GRP '!P131)</f>
        <v/>
      </c>
      <c r="G125" s="261" t="str">
        <f>IF('360 GRP '!Q131=0,"",'360 GRP '!Q131)</f>
        <v/>
      </c>
      <c r="H125" s="261" t="str">
        <f>IF('360 GRP '!R131=0,"",'360 GRP '!R131)</f>
        <v/>
      </c>
      <c r="I125" s="261" t="str">
        <f>IF('360 GRP '!S131=0,"",'360 GRP '!S131)</f>
        <v/>
      </c>
      <c r="J125" s="261" t="str">
        <f>IF('360 GRP '!T131=0,"",'360 GRP '!T131)</f>
        <v/>
      </c>
      <c r="K125" s="261" t="str">
        <f>IF('360 GRP '!U131=0,"",'360 GRP '!U131)</f>
        <v/>
      </c>
      <c r="L125" s="261" t="str">
        <f>IF('360 GRP '!V131=0,"",'360 GRP '!V131)</f>
        <v/>
      </c>
      <c r="M125" s="261" t="str">
        <f>IF('360 GRP '!W131=0,"",'360 GRP '!W131)</f>
        <v/>
      </c>
      <c r="N125" s="261" t="str">
        <f>IF('360 GRP '!X131=0,"",'360 GRP '!X131)</f>
        <v/>
      </c>
      <c r="O125" s="261" t="str">
        <f>IF('360 GRP '!Y131=0,"",'360 GRP '!Y131)</f>
        <v/>
      </c>
      <c r="P125" s="261"/>
      <c r="Q125" s="261"/>
      <c r="R125" s="277">
        <f t="shared" si="1"/>
        <v>0</v>
      </c>
      <c r="S125" s="59">
        <f>R125*'360 GRP '!I131</f>
        <v>0</v>
      </c>
      <c r="T125" s="59">
        <f>R125*'360 GRP '!BD131</f>
        <v>0</v>
      </c>
    </row>
    <row r="126" spans="1:20" ht="23.25" hidden="1" customHeight="1">
      <c r="A126" s="260" t="str">
        <f>'360 GRP '!D132</f>
        <v>360-303</v>
      </c>
      <c r="B126" s="46"/>
      <c r="C126" s="261" t="str">
        <f>IF('360 GRP '!M132=0,"",'360 GRP '!M132)</f>
        <v/>
      </c>
      <c r="D126" s="261" t="str">
        <f>IF('360 GRP '!N132=0,"",'360 GRP '!N132)</f>
        <v/>
      </c>
      <c r="E126" s="261" t="str">
        <f>IF('360 GRP '!O132=0,"",'360 GRP '!O132)</f>
        <v/>
      </c>
      <c r="F126" s="261" t="str">
        <f>IF('360 GRP '!P132=0,"",'360 GRP '!P132)</f>
        <v/>
      </c>
      <c r="G126" s="261" t="str">
        <f>IF('360 GRP '!Q132=0,"",'360 GRP '!Q132)</f>
        <v/>
      </c>
      <c r="H126" s="261" t="str">
        <f>IF('360 GRP '!R132=0,"",'360 GRP '!R132)</f>
        <v/>
      </c>
      <c r="I126" s="261" t="str">
        <f>IF('360 GRP '!S132=0,"",'360 GRP '!S132)</f>
        <v/>
      </c>
      <c r="J126" s="261" t="str">
        <f>IF('360 GRP '!T132=0,"",'360 GRP '!T132)</f>
        <v/>
      </c>
      <c r="K126" s="261" t="str">
        <f>IF('360 GRP '!U132=0,"",'360 GRP '!U132)</f>
        <v/>
      </c>
      <c r="L126" s="261" t="str">
        <f>IF('360 GRP '!V132=0,"",'360 GRP '!V132)</f>
        <v/>
      </c>
      <c r="M126" s="261" t="str">
        <f>IF('360 GRP '!W132=0,"",'360 GRP '!W132)</f>
        <v/>
      </c>
      <c r="N126" s="261" t="str">
        <f>IF('360 GRP '!X132=0,"",'360 GRP '!X132)</f>
        <v/>
      </c>
      <c r="O126" s="261" t="str">
        <f>IF('360 GRP '!Y132=0,"",'360 GRP '!Y132)</f>
        <v/>
      </c>
      <c r="P126" s="261" t="str">
        <f>IF('360 GRP '!Z132=0,"",'360 GRP '!Z132)</f>
        <v/>
      </c>
      <c r="Q126" s="261" t="str">
        <f>IF('360 GRP '!AA132=0,"",'360 GRP '!AA132)</f>
        <v/>
      </c>
      <c r="R126" s="277">
        <f t="shared" si="1"/>
        <v>0</v>
      </c>
      <c r="S126" s="59">
        <f>R126*'360 GRP '!I132</f>
        <v>0</v>
      </c>
      <c r="T126" s="59">
        <f>R126*'360 GRP '!BD132</f>
        <v>0</v>
      </c>
    </row>
    <row r="127" spans="1:20" ht="23.25" hidden="1" customHeight="1">
      <c r="A127" s="260" t="str">
        <f>'360 GRP '!D133</f>
        <v>360-303-DT</v>
      </c>
      <c r="B127" s="46" t="s">
        <v>636</v>
      </c>
      <c r="C127" s="261" t="str">
        <f>IF('360 GRP '!M133=0,"",'360 GRP '!M133)</f>
        <v/>
      </c>
      <c r="D127" s="261" t="str">
        <f>IF('360 GRP '!N133=0,"",'360 GRP '!N133)</f>
        <v/>
      </c>
      <c r="E127" s="261" t="str">
        <f>IF('360 GRP '!O133=0,"",'360 GRP '!O133)</f>
        <v/>
      </c>
      <c r="F127" s="261" t="str">
        <f>IF('360 GRP '!P133=0,"",'360 GRP '!P133)</f>
        <v/>
      </c>
      <c r="G127" s="261" t="str">
        <f>IF('360 GRP '!Q133=0,"",'360 GRP '!Q133)</f>
        <v/>
      </c>
      <c r="H127" s="261" t="str">
        <f>IF('360 GRP '!R133=0,"",'360 GRP '!R133)</f>
        <v/>
      </c>
      <c r="I127" s="261" t="str">
        <f>IF('360 GRP '!S133=0,"",'360 GRP '!S133)</f>
        <v/>
      </c>
      <c r="J127" s="261" t="str">
        <f>IF('360 GRP '!T133=0,"",'360 GRP '!T133)</f>
        <v/>
      </c>
      <c r="K127" s="261" t="str">
        <f>IF('360 GRP '!U133=0,"",'360 GRP '!U133)</f>
        <v/>
      </c>
      <c r="L127" s="261" t="str">
        <f>IF('360 GRP '!V133=0,"",'360 GRP '!V133)</f>
        <v/>
      </c>
      <c r="M127" s="261" t="str">
        <f>IF('360 GRP '!W133=0,"",'360 GRP '!W133)</f>
        <v/>
      </c>
      <c r="N127" s="261" t="str">
        <f>IF('360 GRP '!X133=0,"",'360 GRP '!X133)</f>
        <v/>
      </c>
      <c r="O127" s="261" t="str">
        <f>IF('360 GRP '!Y133=0,"",'360 GRP '!Y133)</f>
        <v/>
      </c>
      <c r="P127" s="261"/>
      <c r="Q127" s="261"/>
      <c r="R127" s="277">
        <f t="shared" si="1"/>
        <v>0</v>
      </c>
      <c r="S127" s="59">
        <f>R127*'360 GRP '!I133</f>
        <v>0</v>
      </c>
      <c r="T127" s="59">
        <f>R127*'360 GRP '!BD133</f>
        <v>0</v>
      </c>
    </row>
    <row r="128" spans="1:20" ht="23.25" hidden="1" customHeight="1">
      <c r="A128" s="260" t="str">
        <f>'360 GRP '!D134</f>
        <v>360-304</v>
      </c>
      <c r="B128" s="46"/>
      <c r="C128" s="261" t="str">
        <f>IF('360 GRP '!M134=0,"",'360 GRP '!M134)</f>
        <v/>
      </c>
      <c r="D128" s="261" t="str">
        <f>IF('360 GRP '!N134=0,"",'360 GRP '!N134)</f>
        <v/>
      </c>
      <c r="E128" s="261" t="str">
        <f>IF('360 GRP '!O134=0,"",'360 GRP '!O134)</f>
        <v/>
      </c>
      <c r="F128" s="261" t="str">
        <f>IF('360 GRP '!P134=0,"",'360 GRP '!P134)</f>
        <v/>
      </c>
      <c r="G128" s="261" t="str">
        <f>IF('360 GRP '!Q134=0,"",'360 GRP '!Q134)</f>
        <v/>
      </c>
      <c r="H128" s="261" t="str">
        <f>IF('360 GRP '!R134=0,"",'360 GRP '!R134)</f>
        <v/>
      </c>
      <c r="I128" s="261" t="str">
        <f>IF('360 GRP '!S134=0,"",'360 GRP '!S134)</f>
        <v/>
      </c>
      <c r="J128" s="261" t="str">
        <f>IF('360 GRP '!T134=0,"",'360 GRP '!T134)</f>
        <v/>
      </c>
      <c r="K128" s="261" t="str">
        <f>IF('360 GRP '!U134=0,"",'360 GRP '!U134)</f>
        <v/>
      </c>
      <c r="L128" s="261" t="str">
        <f>IF('360 GRP '!V134=0,"",'360 GRP '!V134)</f>
        <v/>
      </c>
      <c r="M128" s="261" t="str">
        <f>IF('360 GRP '!W134=0,"",'360 GRP '!W134)</f>
        <v/>
      </c>
      <c r="N128" s="261" t="str">
        <f>IF('360 GRP '!X134=0,"",'360 GRP '!X134)</f>
        <v/>
      </c>
      <c r="O128" s="261" t="str">
        <f>IF('360 GRP '!Y134=0,"",'360 GRP '!Y134)</f>
        <v/>
      </c>
      <c r="P128" s="261" t="str">
        <f>IF('360 GRP '!Z134=0,"",'360 GRP '!Z134)</f>
        <v/>
      </c>
      <c r="Q128" s="261" t="str">
        <f>IF('360 GRP '!AA134=0,"",'360 GRP '!AA134)</f>
        <v/>
      </c>
      <c r="R128" s="277">
        <f t="shared" si="1"/>
        <v>0</v>
      </c>
      <c r="S128" s="59">
        <f>R128*'360 GRP '!I134</f>
        <v>0</v>
      </c>
      <c r="T128" s="59">
        <f>R128*'360 GRP '!BD134</f>
        <v>0</v>
      </c>
    </row>
    <row r="129" spans="1:20" ht="23.25" hidden="1" customHeight="1">
      <c r="A129" s="260" t="str">
        <f>'360 GRP '!D135</f>
        <v>360-304-DT</v>
      </c>
      <c r="B129" s="46" t="s">
        <v>636</v>
      </c>
      <c r="C129" s="261" t="str">
        <f>IF('360 GRP '!M135=0,"",'360 GRP '!M135)</f>
        <v/>
      </c>
      <c r="D129" s="261" t="str">
        <f>IF('360 GRP '!N135=0,"",'360 GRP '!N135)</f>
        <v/>
      </c>
      <c r="E129" s="261" t="str">
        <f>IF('360 GRP '!O135=0,"",'360 GRP '!O135)</f>
        <v/>
      </c>
      <c r="F129" s="261" t="str">
        <f>IF('360 GRP '!P135=0,"",'360 GRP '!P135)</f>
        <v/>
      </c>
      <c r="G129" s="261" t="str">
        <f>IF('360 GRP '!Q135=0,"",'360 GRP '!Q135)</f>
        <v/>
      </c>
      <c r="H129" s="261" t="str">
        <f>IF('360 GRP '!R135=0,"",'360 GRP '!R135)</f>
        <v/>
      </c>
      <c r="I129" s="261" t="str">
        <f>IF('360 GRP '!S135=0,"",'360 GRP '!S135)</f>
        <v/>
      </c>
      <c r="J129" s="261" t="str">
        <f>IF('360 GRP '!T135=0,"",'360 GRP '!T135)</f>
        <v/>
      </c>
      <c r="K129" s="261" t="str">
        <f>IF('360 GRP '!U135=0,"",'360 GRP '!U135)</f>
        <v/>
      </c>
      <c r="L129" s="261" t="str">
        <f>IF('360 GRP '!V135=0,"",'360 GRP '!V135)</f>
        <v/>
      </c>
      <c r="M129" s="261" t="str">
        <f>IF('360 GRP '!W135=0,"",'360 GRP '!W135)</f>
        <v/>
      </c>
      <c r="N129" s="261" t="str">
        <f>IF('360 GRP '!X135=0,"",'360 GRP '!X135)</f>
        <v/>
      </c>
      <c r="O129" s="261" t="str">
        <f>IF('360 GRP '!Y135=0,"",'360 GRP '!Y135)</f>
        <v/>
      </c>
      <c r="P129" s="261"/>
      <c r="Q129" s="261"/>
      <c r="R129" s="277">
        <f t="shared" si="1"/>
        <v>0</v>
      </c>
      <c r="S129" s="59">
        <f>R129*'360 GRP '!I135</f>
        <v>0</v>
      </c>
      <c r="T129" s="59">
        <f>R129*'360 GRP '!BD135</f>
        <v>0</v>
      </c>
    </row>
    <row r="130" spans="1:20" ht="23.25" hidden="1" customHeight="1">
      <c r="A130" s="260" t="str">
        <f>'360 GRP '!D136</f>
        <v>360-305</v>
      </c>
      <c r="B130" s="46"/>
      <c r="C130" s="261" t="str">
        <f>IF('360 GRP '!M136=0,"",'360 GRP '!M136)</f>
        <v/>
      </c>
      <c r="D130" s="261" t="str">
        <f>IF('360 GRP '!N136=0,"",'360 GRP '!N136)</f>
        <v/>
      </c>
      <c r="E130" s="261" t="str">
        <f>IF('360 GRP '!O136=0,"",'360 GRP '!O136)</f>
        <v/>
      </c>
      <c r="F130" s="261" t="str">
        <f>IF('360 GRP '!P136=0,"",'360 GRP '!P136)</f>
        <v/>
      </c>
      <c r="G130" s="261" t="str">
        <f>IF('360 GRP '!Q136=0,"",'360 GRP '!Q136)</f>
        <v/>
      </c>
      <c r="H130" s="261" t="str">
        <f>IF('360 GRP '!R136=0,"",'360 GRP '!R136)</f>
        <v/>
      </c>
      <c r="I130" s="261" t="str">
        <f>IF('360 GRP '!S136=0,"",'360 GRP '!S136)</f>
        <v/>
      </c>
      <c r="J130" s="261" t="str">
        <f>IF('360 GRP '!T136=0,"",'360 GRP '!T136)</f>
        <v/>
      </c>
      <c r="K130" s="261" t="str">
        <f>IF('360 GRP '!U136=0,"",'360 GRP '!U136)</f>
        <v/>
      </c>
      <c r="L130" s="261" t="str">
        <f>IF('360 GRP '!V136=0,"",'360 GRP '!V136)</f>
        <v/>
      </c>
      <c r="M130" s="261" t="str">
        <f>IF('360 GRP '!W136=0,"",'360 GRP '!W136)</f>
        <v/>
      </c>
      <c r="N130" s="261" t="str">
        <f>IF('360 GRP '!X136=0,"",'360 GRP '!X136)</f>
        <v/>
      </c>
      <c r="O130" s="261" t="str">
        <f>IF('360 GRP '!Y136=0,"",'360 GRP '!Y136)</f>
        <v/>
      </c>
      <c r="P130" s="261" t="str">
        <f>IF('360 GRP '!Z136=0,"",'360 GRP '!Z136)</f>
        <v/>
      </c>
      <c r="Q130" s="261" t="str">
        <f>IF('360 GRP '!AA136=0,"",'360 GRP '!AA136)</f>
        <v/>
      </c>
      <c r="R130" s="277">
        <f t="shared" si="1"/>
        <v>0</v>
      </c>
      <c r="S130" s="59">
        <f>R130*'360 GRP '!I136</f>
        <v>0</v>
      </c>
      <c r="T130" s="59">
        <f>R130*'360 GRP '!BD136</f>
        <v>0</v>
      </c>
    </row>
    <row r="131" spans="1:20" ht="23.25" hidden="1" customHeight="1">
      <c r="A131" s="260" t="str">
        <f>'360 GRP '!D137</f>
        <v>360-305-DT</v>
      </c>
      <c r="B131" s="46" t="s">
        <v>636</v>
      </c>
      <c r="C131" s="261" t="str">
        <f>IF('360 GRP '!M137=0,"",'360 GRP '!M137)</f>
        <v/>
      </c>
      <c r="D131" s="261" t="str">
        <f>IF('360 GRP '!N137=0,"",'360 GRP '!N137)</f>
        <v/>
      </c>
      <c r="E131" s="261" t="str">
        <f>IF('360 GRP '!O137=0,"",'360 GRP '!O137)</f>
        <v/>
      </c>
      <c r="F131" s="261" t="str">
        <f>IF('360 GRP '!P137=0,"",'360 GRP '!P137)</f>
        <v/>
      </c>
      <c r="G131" s="261" t="str">
        <f>IF('360 GRP '!Q137=0,"",'360 GRP '!Q137)</f>
        <v/>
      </c>
      <c r="H131" s="261" t="str">
        <f>IF('360 GRP '!R137=0,"",'360 GRP '!R137)</f>
        <v/>
      </c>
      <c r="I131" s="261" t="str">
        <f>IF('360 GRP '!S137=0,"",'360 GRP '!S137)</f>
        <v/>
      </c>
      <c r="J131" s="261" t="str">
        <f>IF('360 GRP '!T137=0,"",'360 GRP '!T137)</f>
        <v/>
      </c>
      <c r="K131" s="261" t="str">
        <f>IF('360 GRP '!U137=0,"",'360 GRP '!U137)</f>
        <v/>
      </c>
      <c r="L131" s="261" t="str">
        <f>IF('360 GRP '!V137=0,"",'360 GRP '!V137)</f>
        <v/>
      </c>
      <c r="M131" s="261" t="str">
        <f>IF('360 GRP '!W137=0,"",'360 GRP '!W137)</f>
        <v/>
      </c>
      <c r="N131" s="261" t="str">
        <f>IF('360 GRP '!X137=0,"",'360 GRP '!X137)</f>
        <v/>
      </c>
      <c r="O131" s="261" t="str">
        <f>IF('360 GRP '!Y137=0,"",'360 GRP '!Y137)</f>
        <v/>
      </c>
      <c r="P131" s="261"/>
      <c r="Q131" s="261"/>
      <c r="R131" s="277">
        <f t="shared" si="1"/>
        <v>0</v>
      </c>
      <c r="S131" s="59">
        <f>R131*'360 GRP '!I137</f>
        <v>0</v>
      </c>
      <c r="T131" s="59">
        <f>R131*'360 GRP '!BD137</f>
        <v>0</v>
      </c>
    </row>
    <row r="132" spans="1:20" ht="23.25" hidden="1" customHeight="1">
      <c r="A132" s="260" t="str">
        <f>'360 GRP '!D138</f>
        <v>360-306</v>
      </c>
      <c r="B132" s="46"/>
      <c r="C132" s="261" t="str">
        <f>IF('360 GRP '!M138=0,"",'360 GRP '!M138)</f>
        <v/>
      </c>
      <c r="D132" s="261" t="str">
        <f>IF('360 GRP '!N138=0,"",'360 GRP '!N138)</f>
        <v/>
      </c>
      <c r="E132" s="261" t="str">
        <f>IF('360 GRP '!O138=0,"",'360 GRP '!O138)</f>
        <v/>
      </c>
      <c r="F132" s="261" t="str">
        <f>IF('360 GRP '!P138=0,"",'360 GRP '!P138)</f>
        <v/>
      </c>
      <c r="G132" s="261" t="str">
        <f>IF('360 GRP '!Q138=0,"",'360 GRP '!Q138)</f>
        <v/>
      </c>
      <c r="H132" s="261" t="str">
        <f>IF('360 GRP '!R138=0,"",'360 GRP '!R138)</f>
        <v/>
      </c>
      <c r="I132" s="261" t="str">
        <f>IF('360 GRP '!S138=0,"",'360 GRP '!S138)</f>
        <v/>
      </c>
      <c r="J132" s="261" t="str">
        <f>IF('360 GRP '!T138=0,"",'360 GRP '!T138)</f>
        <v/>
      </c>
      <c r="K132" s="261" t="str">
        <f>IF('360 GRP '!U138=0,"",'360 GRP '!U138)</f>
        <v/>
      </c>
      <c r="L132" s="261" t="str">
        <f>IF('360 GRP '!V138=0,"",'360 GRP '!V138)</f>
        <v/>
      </c>
      <c r="M132" s="261" t="str">
        <f>IF('360 GRP '!W138=0,"",'360 GRP '!W138)</f>
        <v/>
      </c>
      <c r="N132" s="261" t="str">
        <f>IF('360 GRP '!X138=0,"",'360 GRP '!X138)</f>
        <v/>
      </c>
      <c r="O132" s="261" t="str">
        <f>IF('360 GRP '!Y138=0,"",'360 GRP '!Y138)</f>
        <v/>
      </c>
      <c r="P132" s="261" t="str">
        <f>IF('360 GRP '!Z138=0,"",'360 GRP '!Z138)</f>
        <v/>
      </c>
      <c r="Q132" s="261" t="str">
        <f>IF('360 GRP '!AA138=0,"",'360 GRP '!AA138)</f>
        <v/>
      </c>
      <c r="R132" s="277">
        <f t="shared" si="1"/>
        <v>0</v>
      </c>
      <c r="S132" s="59">
        <f>R132*'360 GRP '!I138</f>
        <v>0</v>
      </c>
      <c r="T132" s="59">
        <f>R132*'360 GRP '!BD138</f>
        <v>0</v>
      </c>
    </row>
    <row r="133" spans="1:20" ht="23.25" hidden="1" customHeight="1">
      <c r="A133" s="260" t="str">
        <f>'360 GRP '!D139</f>
        <v>360-306-DT</v>
      </c>
      <c r="B133" s="46" t="s">
        <v>636</v>
      </c>
      <c r="C133" s="261" t="str">
        <f>IF('360 GRP '!M139=0,"",'360 GRP '!M139)</f>
        <v/>
      </c>
      <c r="D133" s="261" t="str">
        <f>IF('360 GRP '!N139=0,"",'360 GRP '!N139)</f>
        <v/>
      </c>
      <c r="E133" s="261" t="str">
        <f>IF('360 GRP '!O139=0,"",'360 GRP '!O139)</f>
        <v/>
      </c>
      <c r="F133" s="261" t="str">
        <f>IF('360 GRP '!P139=0,"",'360 GRP '!P139)</f>
        <v/>
      </c>
      <c r="G133" s="261" t="str">
        <f>IF('360 GRP '!Q139=0,"",'360 GRP '!Q139)</f>
        <v/>
      </c>
      <c r="H133" s="261" t="str">
        <f>IF('360 GRP '!R139=0,"",'360 GRP '!R139)</f>
        <v/>
      </c>
      <c r="I133" s="261" t="str">
        <f>IF('360 GRP '!S139=0,"",'360 GRP '!S139)</f>
        <v/>
      </c>
      <c r="J133" s="261" t="str">
        <f>IF('360 GRP '!T139=0,"",'360 GRP '!T139)</f>
        <v/>
      </c>
      <c r="K133" s="261" t="str">
        <f>IF('360 GRP '!U139=0,"",'360 GRP '!U139)</f>
        <v/>
      </c>
      <c r="L133" s="261" t="str">
        <f>IF('360 GRP '!V139=0,"",'360 GRP '!V139)</f>
        <v/>
      </c>
      <c r="M133" s="261" t="str">
        <f>IF('360 GRP '!W139=0,"",'360 GRP '!W139)</f>
        <v/>
      </c>
      <c r="N133" s="261" t="str">
        <f>IF('360 GRP '!X139=0,"",'360 GRP '!X139)</f>
        <v/>
      </c>
      <c r="O133" s="261" t="str">
        <f>IF('360 GRP '!Y139=0,"",'360 GRP '!Y139)</f>
        <v/>
      </c>
      <c r="P133" s="261"/>
      <c r="Q133" s="261"/>
      <c r="R133" s="277">
        <f t="shared" si="1"/>
        <v>0</v>
      </c>
      <c r="S133" s="59">
        <f>R133*'360 GRP '!I139</f>
        <v>0</v>
      </c>
      <c r="T133" s="59">
        <f>R133*'360 GRP '!BD139</f>
        <v>0</v>
      </c>
    </row>
    <row r="134" spans="1:20" ht="23.25" hidden="1" customHeight="1">
      <c r="A134" s="260" t="str">
        <f>'360 GRP '!D140</f>
        <v>360-307</v>
      </c>
      <c r="B134" s="46"/>
      <c r="C134" s="261" t="str">
        <f>IF('360 GRP '!M140=0,"",'360 GRP '!M140)</f>
        <v/>
      </c>
      <c r="D134" s="261" t="str">
        <f>IF('360 GRP '!N140=0,"",'360 GRP '!N140)</f>
        <v/>
      </c>
      <c r="E134" s="261" t="str">
        <f>IF('360 GRP '!O140=0,"",'360 GRP '!O140)</f>
        <v/>
      </c>
      <c r="F134" s="261" t="str">
        <f>IF('360 GRP '!P140=0,"",'360 GRP '!P140)</f>
        <v/>
      </c>
      <c r="G134" s="261" t="str">
        <f>IF('360 GRP '!Q140=0,"",'360 GRP '!Q140)</f>
        <v/>
      </c>
      <c r="H134" s="261" t="str">
        <f>IF('360 GRP '!R140=0,"",'360 GRP '!R140)</f>
        <v/>
      </c>
      <c r="I134" s="261" t="str">
        <f>IF('360 GRP '!S140=0,"",'360 GRP '!S140)</f>
        <v/>
      </c>
      <c r="J134" s="261" t="str">
        <f>IF('360 GRP '!T140=0,"",'360 GRP '!T140)</f>
        <v/>
      </c>
      <c r="K134" s="261" t="str">
        <f>IF('360 GRP '!U140=0,"",'360 GRP '!U140)</f>
        <v/>
      </c>
      <c r="L134" s="261" t="str">
        <f>IF('360 GRP '!V140=0,"",'360 GRP '!V140)</f>
        <v/>
      </c>
      <c r="M134" s="261" t="str">
        <f>IF('360 GRP '!W140=0,"",'360 GRP '!W140)</f>
        <v/>
      </c>
      <c r="N134" s="261" t="str">
        <f>IF('360 GRP '!X140=0,"",'360 GRP '!X140)</f>
        <v/>
      </c>
      <c r="O134" s="261" t="str">
        <f>IF('360 GRP '!Y140=0,"",'360 GRP '!Y140)</f>
        <v/>
      </c>
      <c r="P134" s="261" t="str">
        <f>IF('360 GRP '!Z140=0,"",'360 GRP '!Z140)</f>
        <v/>
      </c>
      <c r="Q134" s="261" t="str">
        <f>IF('360 GRP '!AA140=0,"",'360 GRP '!AA140)</f>
        <v/>
      </c>
      <c r="R134" s="277">
        <f t="shared" si="1"/>
        <v>0</v>
      </c>
      <c r="S134" s="59">
        <f>R134*'360 GRP '!I140</f>
        <v>0</v>
      </c>
      <c r="T134" s="59">
        <f>R134*'360 GRP '!BD140</f>
        <v>0</v>
      </c>
    </row>
    <row r="135" spans="1:20" ht="23.25" hidden="1" customHeight="1">
      <c r="A135" s="260" t="str">
        <f>'360 GRP '!D141</f>
        <v>360-307-DT</v>
      </c>
      <c r="B135" s="46" t="s">
        <v>636</v>
      </c>
      <c r="C135" s="261" t="str">
        <f>IF('360 GRP '!M141=0,"",'360 GRP '!M141)</f>
        <v/>
      </c>
      <c r="D135" s="261" t="str">
        <f>IF('360 GRP '!N141=0,"",'360 GRP '!N141)</f>
        <v/>
      </c>
      <c r="E135" s="261" t="str">
        <f>IF('360 GRP '!O141=0,"",'360 GRP '!O141)</f>
        <v/>
      </c>
      <c r="F135" s="261" t="str">
        <f>IF('360 GRP '!P141=0,"",'360 GRP '!P141)</f>
        <v/>
      </c>
      <c r="G135" s="261" t="str">
        <f>IF('360 GRP '!Q141=0,"",'360 GRP '!Q141)</f>
        <v/>
      </c>
      <c r="H135" s="261" t="str">
        <f>IF('360 GRP '!R141=0,"",'360 GRP '!R141)</f>
        <v/>
      </c>
      <c r="I135" s="261" t="str">
        <f>IF('360 GRP '!S141=0,"",'360 GRP '!S141)</f>
        <v/>
      </c>
      <c r="J135" s="261" t="str">
        <f>IF('360 GRP '!T141=0,"",'360 GRP '!T141)</f>
        <v/>
      </c>
      <c r="K135" s="261" t="str">
        <f>IF('360 GRP '!U141=0,"",'360 GRP '!U141)</f>
        <v/>
      </c>
      <c r="L135" s="261" t="str">
        <f>IF('360 GRP '!V141=0,"",'360 GRP '!V141)</f>
        <v/>
      </c>
      <c r="M135" s="261" t="str">
        <f>IF('360 GRP '!W141=0,"",'360 GRP '!W141)</f>
        <v/>
      </c>
      <c r="N135" s="261" t="str">
        <f>IF('360 GRP '!X141=0,"",'360 GRP '!X141)</f>
        <v/>
      </c>
      <c r="O135" s="261" t="str">
        <f>IF('360 GRP '!Y141=0,"",'360 GRP '!Y141)</f>
        <v/>
      </c>
      <c r="P135" s="261"/>
      <c r="Q135" s="261"/>
      <c r="R135" s="277">
        <f t="shared" ref="R135:R198" si="2">SUM(C135:Q135)</f>
        <v>0</v>
      </c>
      <c r="S135" s="59">
        <f>R135*'360 GRP '!I141</f>
        <v>0</v>
      </c>
      <c r="T135" s="59">
        <f>R135*'360 GRP '!BD141</f>
        <v>0</v>
      </c>
    </row>
    <row r="136" spans="1:20" ht="23.25" hidden="1" customHeight="1">
      <c r="A136" s="260" t="str">
        <f>'360 GRP '!D142</f>
        <v>360-308</v>
      </c>
      <c r="B136" s="46"/>
      <c r="C136" s="261" t="str">
        <f>IF('360 GRP '!M142=0,"",'360 GRP '!M142)</f>
        <v/>
      </c>
      <c r="D136" s="261" t="str">
        <f>IF('360 GRP '!N142=0,"",'360 GRP '!N142)</f>
        <v/>
      </c>
      <c r="E136" s="261" t="str">
        <f>IF('360 GRP '!O142=0,"",'360 GRP '!O142)</f>
        <v/>
      </c>
      <c r="F136" s="261" t="str">
        <f>IF('360 GRP '!P142=0,"",'360 GRP '!P142)</f>
        <v/>
      </c>
      <c r="G136" s="261" t="str">
        <f>IF('360 GRP '!Q142=0,"",'360 GRP '!Q142)</f>
        <v/>
      </c>
      <c r="H136" s="261" t="str">
        <f>IF('360 GRP '!R142=0,"",'360 GRP '!R142)</f>
        <v/>
      </c>
      <c r="I136" s="261" t="str">
        <f>IF('360 GRP '!S142=0,"",'360 GRP '!S142)</f>
        <v/>
      </c>
      <c r="J136" s="261" t="str">
        <f>IF('360 GRP '!T142=0,"",'360 GRP '!T142)</f>
        <v/>
      </c>
      <c r="K136" s="261" t="str">
        <f>IF('360 GRP '!U142=0,"",'360 GRP '!U142)</f>
        <v/>
      </c>
      <c r="L136" s="261" t="str">
        <f>IF('360 GRP '!V142=0,"",'360 GRP '!V142)</f>
        <v/>
      </c>
      <c r="M136" s="261" t="str">
        <f>IF('360 GRP '!W142=0,"",'360 GRP '!W142)</f>
        <v/>
      </c>
      <c r="N136" s="261" t="str">
        <f>IF('360 GRP '!X142=0,"",'360 GRP '!X142)</f>
        <v/>
      </c>
      <c r="O136" s="261" t="str">
        <f>IF('360 GRP '!Y142=0,"",'360 GRP '!Y142)</f>
        <v/>
      </c>
      <c r="P136" s="261" t="str">
        <f>IF('360 GRP '!Z142=0,"",'360 GRP '!Z142)</f>
        <v/>
      </c>
      <c r="Q136" s="261" t="str">
        <f>IF('360 GRP '!AA142=0,"",'360 GRP '!AA142)</f>
        <v/>
      </c>
      <c r="R136" s="277">
        <f t="shared" si="2"/>
        <v>0</v>
      </c>
      <c r="S136" s="59">
        <f>R136*'360 GRP '!I142</f>
        <v>0</v>
      </c>
      <c r="T136" s="59">
        <f>R136*'360 GRP '!BD142</f>
        <v>0</v>
      </c>
    </row>
    <row r="137" spans="1:20" ht="23.25" hidden="1" customHeight="1">
      <c r="A137" s="260" t="str">
        <f>'360 GRP '!D143</f>
        <v>360-308-DT</v>
      </c>
      <c r="B137" s="46" t="s">
        <v>636</v>
      </c>
      <c r="C137" s="261" t="str">
        <f>IF('360 GRP '!M143=0,"",'360 GRP '!M143)</f>
        <v/>
      </c>
      <c r="D137" s="261" t="str">
        <f>IF('360 GRP '!N143=0,"",'360 GRP '!N143)</f>
        <v/>
      </c>
      <c r="E137" s="261" t="str">
        <f>IF('360 GRP '!O143=0,"",'360 GRP '!O143)</f>
        <v/>
      </c>
      <c r="F137" s="261" t="str">
        <f>IF('360 GRP '!P143=0,"",'360 GRP '!P143)</f>
        <v/>
      </c>
      <c r="G137" s="261" t="str">
        <f>IF('360 GRP '!Q143=0,"",'360 GRP '!Q143)</f>
        <v/>
      </c>
      <c r="H137" s="261" t="str">
        <f>IF('360 GRP '!R143=0,"",'360 GRP '!R143)</f>
        <v/>
      </c>
      <c r="I137" s="261" t="str">
        <f>IF('360 GRP '!S143=0,"",'360 GRP '!S143)</f>
        <v/>
      </c>
      <c r="J137" s="261" t="str">
        <f>IF('360 GRP '!T143=0,"",'360 GRP '!T143)</f>
        <v/>
      </c>
      <c r="K137" s="261" t="str">
        <f>IF('360 GRP '!U143=0,"",'360 GRP '!U143)</f>
        <v/>
      </c>
      <c r="L137" s="261" t="str">
        <f>IF('360 GRP '!V143=0,"",'360 GRP '!V143)</f>
        <v/>
      </c>
      <c r="M137" s="261" t="str">
        <f>IF('360 GRP '!W143=0,"",'360 GRP '!W143)</f>
        <v/>
      </c>
      <c r="N137" s="261" t="str">
        <f>IF('360 GRP '!X143=0,"",'360 GRP '!X143)</f>
        <v/>
      </c>
      <c r="O137" s="261" t="str">
        <f>IF('360 GRP '!Y143=0,"",'360 GRP '!Y143)</f>
        <v/>
      </c>
      <c r="P137" s="261"/>
      <c r="Q137" s="261"/>
      <c r="R137" s="277">
        <f t="shared" si="2"/>
        <v>0</v>
      </c>
      <c r="S137" s="59">
        <f>R137*'360 GRP '!I143</f>
        <v>0</v>
      </c>
      <c r="T137" s="59">
        <f>R137*'360 GRP '!BD143</f>
        <v>0</v>
      </c>
    </row>
    <row r="138" spans="1:20" ht="23.25" hidden="1" customHeight="1">
      <c r="A138" s="260" t="str">
        <f>'360 GRP '!D144</f>
        <v>360-309</v>
      </c>
      <c r="B138" s="46"/>
      <c r="C138" s="261" t="str">
        <f>IF('360 GRP '!M144=0,"",'360 GRP '!M144)</f>
        <v/>
      </c>
      <c r="D138" s="261" t="str">
        <f>IF('360 GRP '!N144=0,"",'360 GRP '!N144)</f>
        <v/>
      </c>
      <c r="E138" s="261" t="str">
        <f>IF('360 GRP '!O144=0,"",'360 GRP '!O144)</f>
        <v/>
      </c>
      <c r="F138" s="261" t="str">
        <f>IF('360 GRP '!P144=0,"",'360 GRP '!P144)</f>
        <v/>
      </c>
      <c r="G138" s="261" t="str">
        <f>IF('360 GRP '!Q144=0,"",'360 GRP '!Q144)</f>
        <v/>
      </c>
      <c r="H138" s="261" t="str">
        <f>IF('360 GRP '!R144=0,"",'360 GRP '!R144)</f>
        <v/>
      </c>
      <c r="I138" s="261" t="str">
        <f>IF('360 GRP '!S144=0,"",'360 GRP '!S144)</f>
        <v/>
      </c>
      <c r="J138" s="261" t="str">
        <f>IF('360 GRP '!T144=0,"",'360 GRP '!T144)</f>
        <v/>
      </c>
      <c r="K138" s="261" t="str">
        <f>IF('360 GRP '!U144=0,"",'360 GRP '!U144)</f>
        <v/>
      </c>
      <c r="L138" s="261" t="str">
        <f>IF('360 GRP '!V144=0,"",'360 GRP '!V144)</f>
        <v/>
      </c>
      <c r="M138" s="261" t="str">
        <f>IF('360 GRP '!W144=0,"",'360 GRP '!W144)</f>
        <v/>
      </c>
      <c r="N138" s="261" t="str">
        <f>IF('360 GRP '!X144=0,"",'360 GRP '!X144)</f>
        <v/>
      </c>
      <c r="O138" s="261" t="str">
        <f>IF('360 GRP '!Y144=0,"",'360 GRP '!Y144)</f>
        <v/>
      </c>
      <c r="P138" s="261" t="str">
        <f>IF('360 GRP '!Z144=0,"",'360 GRP '!Z144)</f>
        <v/>
      </c>
      <c r="Q138" s="261" t="str">
        <f>IF('360 GRP '!AA144=0,"",'360 GRP '!AA144)</f>
        <v/>
      </c>
      <c r="R138" s="277">
        <f t="shared" si="2"/>
        <v>0</v>
      </c>
      <c r="S138" s="59">
        <f>R138*'360 GRP '!I144</f>
        <v>0</v>
      </c>
      <c r="T138" s="59">
        <f>R138*'360 GRP '!BD144</f>
        <v>0</v>
      </c>
    </row>
    <row r="139" spans="1:20" ht="23.25" hidden="1" customHeight="1">
      <c r="A139" s="260" t="str">
        <f>'360 GRP '!D145</f>
        <v>360-309-DT</v>
      </c>
      <c r="B139" s="46" t="s">
        <v>636</v>
      </c>
      <c r="C139" s="261" t="str">
        <f>IF('360 GRP '!M145=0,"",'360 GRP '!M145)</f>
        <v/>
      </c>
      <c r="D139" s="261" t="str">
        <f>IF('360 GRP '!N145=0,"",'360 GRP '!N145)</f>
        <v/>
      </c>
      <c r="E139" s="261" t="str">
        <f>IF('360 GRP '!O145=0,"",'360 GRP '!O145)</f>
        <v/>
      </c>
      <c r="F139" s="261" t="str">
        <f>IF('360 GRP '!P145=0,"",'360 GRP '!P145)</f>
        <v/>
      </c>
      <c r="G139" s="261" t="str">
        <f>IF('360 GRP '!Q145=0,"",'360 GRP '!Q145)</f>
        <v/>
      </c>
      <c r="H139" s="261" t="str">
        <f>IF('360 GRP '!R145=0,"",'360 GRP '!R145)</f>
        <v/>
      </c>
      <c r="I139" s="261" t="str">
        <f>IF('360 GRP '!S145=0,"",'360 GRP '!S145)</f>
        <v/>
      </c>
      <c r="J139" s="261" t="str">
        <f>IF('360 GRP '!T145=0,"",'360 GRP '!T145)</f>
        <v/>
      </c>
      <c r="K139" s="261" t="str">
        <f>IF('360 GRP '!U145=0,"",'360 GRP '!U145)</f>
        <v/>
      </c>
      <c r="L139" s="261" t="str">
        <f>IF('360 GRP '!V145=0,"",'360 GRP '!V145)</f>
        <v/>
      </c>
      <c r="M139" s="261" t="str">
        <f>IF('360 GRP '!W145=0,"",'360 GRP '!W145)</f>
        <v/>
      </c>
      <c r="N139" s="261" t="str">
        <f>IF('360 GRP '!X145=0,"",'360 GRP '!X145)</f>
        <v/>
      </c>
      <c r="O139" s="261" t="str">
        <f>IF('360 GRP '!Y145=0,"",'360 GRP '!Y145)</f>
        <v/>
      </c>
      <c r="P139" s="261"/>
      <c r="Q139" s="261"/>
      <c r="R139" s="277">
        <f t="shared" si="2"/>
        <v>0</v>
      </c>
      <c r="S139" s="59">
        <f>R139*'360 GRP '!I145</f>
        <v>0</v>
      </c>
      <c r="T139" s="59">
        <f>R139*'360 GRP '!BD145</f>
        <v>0</v>
      </c>
    </row>
    <row r="140" spans="1:20" ht="23.25" hidden="1" customHeight="1">
      <c r="A140" s="260" t="str">
        <f>'360 GRP '!D146</f>
        <v>360-310</v>
      </c>
      <c r="B140" s="46"/>
      <c r="C140" s="261" t="str">
        <f>IF('360 GRP '!M146=0,"",'360 GRP '!M146)</f>
        <v/>
      </c>
      <c r="D140" s="261" t="str">
        <f>IF('360 GRP '!N146=0,"",'360 GRP '!N146)</f>
        <v/>
      </c>
      <c r="E140" s="261" t="str">
        <f>IF('360 GRP '!O146=0,"",'360 GRP '!O146)</f>
        <v/>
      </c>
      <c r="F140" s="261" t="str">
        <f>IF('360 GRP '!P146=0,"",'360 GRP '!P146)</f>
        <v/>
      </c>
      <c r="G140" s="261" t="str">
        <f>IF('360 GRP '!Q146=0,"",'360 GRP '!Q146)</f>
        <v/>
      </c>
      <c r="H140" s="261" t="str">
        <f>IF('360 GRP '!R146=0,"",'360 GRP '!R146)</f>
        <v/>
      </c>
      <c r="I140" s="261" t="str">
        <f>IF('360 GRP '!S146=0,"",'360 GRP '!S146)</f>
        <v/>
      </c>
      <c r="J140" s="261" t="str">
        <f>IF('360 GRP '!T146=0,"",'360 GRP '!T146)</f>
        <v/>
      </c>
      <c r="K140" s="261" t="str">
        <f>IF('360 GRP '!U146=0,"",'360 GRP '!U146)</f>
        <v/>
      </c>
      <c r="L140" s="261" t="str">
        <f>IF('360 GRP '!V146=0,"",'360 GRP '!V146)</f>
        <v/>
      </c>
      <c r="M140" s="261" t="str">
        <f>IF('360 GRP '!W146=0,"",'360 GRP '!W146)</f>
        <v/>
      </c>
      <c r="N140" s="261" t="str">
        <f>IF('360 GRP '!X146=0,"",'360 GRP '!X146)</f>
        <v/>
      </c>
      <c r="O140" s="261" t="str">
        <f>IF('360 GRP '!Y146=0,"",'360 GRP '!Y146)</f>
        <v/>
      </c>
      <c r="P140" s="261" t="str">
        <f>IF('360 GRP '!Z146=0,"",'360 GRP '!Z146)</f>
        <v/>
      </c>
      <c r="Q140" s="261" t="str">
        <f>IF('360 GRP '!AA146=0,"",'360 GRP '!AA146)</f>
        <v/>
      </c>
      <c r="R140" s="277">
        <f t="shared" si="2"/>
        <v>0</v>
      </c>
      <c r="S140" s="59">
        <f>R140*'360 GRP '!I146</f>
        <v>0</v>
      </c>
      <c r="T140" s="59">
        <f>R140*'360 GRP '!BD146</f>
        <v>0</v>
      </c>
    </row>
    <row r="141" spans="1:20" ht="23.25" hidden="1" customHeight="1">
      <c r="A141" s="260" t="str">
        <f>'360 GRP '!D147</f>
        <v>360-310-DT</v>
      </c>
      <c r="B141" s="46" t="s">
        <v>636</v>
      </c>
      <c r="C141" s="261" t="str">
        <f>IF('360 GRP '!M147=0,"",'360 GRP '!M147)</f>
        <v/>
      </c>
      <c r="D141" s="261" t="str">
        <f>IF('360 GRP '!N147=0,"",'360 GRP '!N147)</f>
        <v/>
      </c>
      <c r="E141" s="261" t="str">
        <f>IF('360 GRP '!O147=0,"",'360 GRP '!O147)</f>
        <v/>
      </c>
      <c r="F141" s="261" t="str">
        <f>IF('360 GRP '!P147=0,"",'360 GRP '!P147)</f>
        <v/>
      </c>
      <c r="G141" s="261" t="str">
        <f>IF('360 GRP '!Q147=0,"",'360 GRP '!Q147)</f>
        <v/>
      </c>
      <c r="H141" s="261" t="str">
        <f>IF('360 GRP '!R147=0,"",'360 GRP '!R147)</f>
        <v/>
      </c>
      <c r="I141" s="261" t="str">
        <f>IF('360 GRP '!S147=0,"",'360 GRP '!S147)</f>
        <v/>
      </c>
      <c r="J141" s="261" t="str">
        <f>IF('360 GRP '!T147=0,"",'360 GRP '!T147)</f>
        <v/>
      </c>
      <c r="K141" s="261" t="str">
        <f>IF('360 GRP '!U147=0,"",'360 GRP '!U147)</f>
        <v/>
      </c>
      <c r="L141" s="261" t="str">
        <f>IF('360 GRP '!V147=0,"",'360 GRP '!V147)</f>
        <v/>
      </c>
      <c r="M141" s="261" t="str">
        <f>IF('360 GRP '!W147=0,"",'360 GRP '!W147)</f>
        <v/>
      </c>
      <c r="N141" s="261" t="str">
        <f>IF('360 GRP '!X147=0,"",'360 GRP '!X147)</f>
        <v/>
      </c>
      <c r="O141" s="261" t="str">
        <f>IF('360 GRP '!Y147=0,"",'360 GRP '!Y147)</f>
        <v/>
      </c>
      <c r="P141" s="261"/>
      <c r="Q141" s="261"/>
      <c r="R141" s="277">
        <f t="shared" si="2"/>
        <v>0</v>
      </c>
      <c r="S141" s="59">
        <f>R141*'360 GRP '!I147</f>
        <v>0</v>
      </c>
      <c r="T141" s="59">
        <f>R141*'360 GRP '!BD147</f>
        <v>0</v>
      </c>
    </row>
    <row r="142" spans="1:20" ht="23.25" hidden="1" customHeight="1">
      <c r="A142" s="260" t="str">
        <f>'360 GRP '!D148</f>
        <v>360-311</v>
      </c>
      <c r="B142" s="46"/>
      <c r="C142" s="261" t="str">
        <f>IF('360 GRP '!M148=0,"",'360 GRP '!M148)</f>
        <v/>
      </c>
      <c r="D142" s="261" t="str">
        <f>IF('360 GRP '!N148=0,"",'360 GRP '!N148)</f>
        <v/>
      </c>
      <c r="E142" s="261" t="str">
        <f>IF('360 GRP '!O148=0,"",'360 GRP '!O148)</f>
        <v/>
      </c>
      <c r="F142" s="261" t="str">
        <f>IF('360 GRP '!P148=0,"",'360 GRP '!P148)</f>
        <v/>
      </c>
      <c r="G142" s="261" t="str">
        <f>IF('360 GRP '!Q148=0,"",'360 GRP '!Q148)</f>
        <v/>
      </c>
      <c r="H142" s="261" t="str">
        <f>IF('360 GRP '!R148=0,"",'360 GRP '!R148)</f>
        <v/>
      </c>
      <c r="I142" s="261" t="str">
        <f>IF('360 GRP '!S148=0,"",'360 GRP '!S148)</f>
        <v/>
      </c>
      <c r="J142" s="261" t="str">
        <f>IF('360 GRP '!T148=0,"",'360 GRP '!T148)</f>
        <v/>
      </c>
      <c r="K142" s="261" t="str">
        <f>IF('360 GRP '!U148=0,"",'360 GRP '!U148)</f>
        <v/>
      </c>
      <c r="L142" s="261" t="str">
        <f>IF('360 GRP '!V148=0,"",'360 GRP '!V148)</f>
        <v/>
      </c>
      <c r="M142" s="261" t="str">
        <f>IF('360 GRP '!W148=0,"",'360 GRP '!W148)</f>
        <v/>
      </c>
      <c r="N142" s="261" t="str">
        <f>IF('360 GRP '!X148=0,"",'360 GRP '!X148)</f>
        <v/>
      </c>
      <c r="O142" s="261" t="str">
        <f>IF('360 GRP '!Y148=0,"",'360 GRP '!Y148)</f>
        <v/>
      </c>
      <c r="P142" s="261" t="str">
        <f>IF('360 GRP '!Z148=0,"",'360 GRP '!Z148)</f>
        <v/>
      </c>
      <c r="Q142" s="261" t="str">
        <f>IF('360 GRP '!AA148=0,"",'360 GRP '!AA148)</f>
        <v/>
      </c>
      <c r="R142" s="277">
        <f t="shared" si="2"/>
        <v>0</v>
      </c>
      <c r="S142" s="59">
        <f>R142*'360 GRP '!I148</f>
        <v>0</v>
      </c>
      <c r="T142" s="59">
        <f>R142*'360 GRP '!BD148</f>
        <v>0</v>
      </c>
    </row>
    <row r="143" spans="1:20" ht="23.25" hidden="1" customHeight="1">
      <c r="A143" s="260" t="str">
        <f>'360 GRP '!D149</f>
        <v>360-311-DT</v>
      </c>
      <c r="B143" s="46" t="s">
        <v>636</v>
      </c>
      <c r="C143" s="261" t="str">
        <f>IF('360 GRP '!M149=0,"",'360 GRP '!M149)</f>
        <v/>
      </c>
      <c r="D143" s="261" t="str">
        <f>IF('360 GRP '!N149=0,"",'360 GRP '!N149)</f>
        <v/>
      </c>
      <c r="E143" s="261" t="str">
        <f>IF('360 GRP '!O149=0,"",'360 GRP '!O149)</f>
        <v/>
      </c>
      <c r="F143" s="261" t="str">
        <f>IF('360 GRP '!P149=0,"",'360 GRP '!P149)</f>
        <v/>
      </c>
      <c r="G143" s="261" t="str">
        <f>IF('360 GRP '!Q149=0,"",'360 GRP '!Q149)</f>
        <v/>
      </c>
      <c r="H143" s="261" t="str">
        <f>IF('360 GRP '!R149=0,"",'360 GRP '!R149)</f>
        <v/>
      </c>
      <c r="I143" s="261" t="str">
        <f>IF('360 GRP '!S149=0,"",'360 GRP '!S149)</f>
        <v/>
      </c>
      <c r="J143" s="261" t="str">
        <f>IF('360 GRP '!T149=0,"",'360 GRP '!T149)</f>
        <v/>
      </c>
      <c r="K143" s="261" t="str">
        <f>IF('360 GRP '!U149=0,"",'360 GRP '!U149)</f>
        <v/>
      </c>
      <c r="L143" s="261" t="str">
        <f>IF('360 GRP '!V149=0,"",'360 GRP '!V149)</f>
        <v/>
      </c>
      <c r="M143" s="261" t="str">
        <f>IF('360 GRP '!W149=0,"",'360 GRP '!W149)</f>
        <v/>
      </c>
      <c r="N143" s="261" t="str">
        <f>IF('360 GRP '!X149=0,"",'360 GRP '!X149)</f>
        <v/>
      </c>
      <c r="O143" s="261" t="str">
        <f>IF('360 GRP '!Y149=0,"",'360 GRP '!Y149)</f>
        <v/>
      </c>
      <c r="P143" s="261"/>
      <c r="Q143" s="261"/>
      <c r="R143" s="277">
        <f t="shared" si="2"/>
        <v>0</v>
      </c>
      <c r="S143" s="59">
        <f>R143*'360 GRP '!I149</f>
        <v>0</v>
      </c>
      <c r="T143" s="59">
        <f>R143*'360 GRP '!BD149</f>
        <v>0</v>
      </c>
    </row>
    <row r="144" spans="1:20" ht="23.25" hidden="1" customHeight="1">
      <c r="A144" s="260" t="str">
        <f>'360 GRP '!D150</f>
        <v>360-312</v>
      </c>
      <c r="B144" s="46"/>
      <c r="C144" s="261" t="str">
        <f>IF('360 GRP '!M150=0,"",'360 GRP '!M150)</f>
        <v/>
      </c>
      <c r="D144" s="261" t="str">
        <f>IF('360 GRP '!N150=0,"",'360 GRP '!N150)</f>
        <v/>
      </c>
      <c r="E144" s="261" t="str">
        <f>IF('360 GRP '!O150=0,"",'360 GRP '!O150)</f>
        <v/>
      </c>
      <c r="F144" s="261" t="str">
        <f>IF('360 GRP '!P150=0,"",'360 GRP '!P150)</f>
        <v/>
      </c>
      <c r="G144" s="261" t="str">
        <f>IF('360 GRP '!Q150=0,"",'360 GRP '!Q150)</f>
        <v/>
      </c>
      <c r="H144" s="261" t="str">
        <f>IF('360 GRP '!R150=0,"",'360 GRP '!R150)</f>
        <v/>
      </c>
      <c r="I144" s="261" t="str">
        <f>IF('360 GRP '!S150=0,"",'360 GRP '!S150)</f>
        <v/>
      </c>
      <c r="J144" s="261" t="str">
        <f>IF('360 GRP '!T150=0,"",'360 GRP '!T150)</f>
        <v/>
      </c>
      <c r="K144" s="261" t="str">
        <f>IF('360 GRP '!U150=0,"",'360 GRP '!U150)</f>
        <v/>
      </c>
      <c r="L144" s="261" t="str">
        <f>IF('360 GRP '!V150=0,"",'360 GRP '!V150)</f>
        <v/>
      </c>
      <c r="M144" s="261" t="str">
        <f>IF('360 GRP '!W150=0,"",'360 GRP '!W150)</f>
        <v/>
      </c>
      <c r="N144" s="261" t="str">
        <f>IF('360 GRP '!X150=0,"",'360 GRP '!X150)</f>
        <v/>
      </c>
      <c r="O144" s="261" t="str">
        <f>IF('360 GRP '!Y150=0,"",'360 GRP '!Y150)</f>
        <v/>
      </c>
      <c r="P144" s="261" t="str">
        <f>IF('360 GRP '!Z150=0,"",'360 GRP '!Z150)</f>
        <v/>
      </c>
      <c r="Q144" s="261" t="str">
        <f>IF('360 GRP '!AA150=0,"",'360 GRP '!AA150)</f>
        <v/>
      </c>
      <c r="R144" s="277">
        <f t="shared" si="2"/>
        <v>0</v>
      </c>
      <c r="S144" s="59">
        <f>R144*'360 GRP '!I150</f>
        <v>0</v>
      </c>
      <c r="T144" s="59">
        <f>R144*'360 GRP '!BD150</f>
        <v>0</v>
      </c>
    </row>
    <row r="145" spans="1:20" ht="23.25" hidden="1" customHeight="1">
      <c r="A145" s="260" t="str">
        <f>'360 GRP '!D151</f>
        <v>360-312-DT</v>
      </c>
      <c r="B145" s="46" t="s">
        <v>636</v>
      </c>
      <c r="C145" s="261" t="str">
        <f>IF('360 GRP '!M151=0,"",'360 GRP '!M151)</f>
        <v/>
      </c>
      <c r="D145" s="261" t="str">
        <f>IF('360 GRP '!N151=0,"",'360 GRP '!N151)</f>
        <v/>
      </c>
      <c r="E145" s="261" t="str">
        <f>IF('360 GRP '!O151=0,"",'360 GRP '!O151)</f>
        <v/>
      </c>
      <c r="F145" s="261" t="str">
        <f>IF('360 GRP '!P151=0,"",'360 GRP '!P151)</f>
        <v/>
      </c>
      <c r="G145" s="261" t="str">
        <f>IF('360 GRP '!Q151=0,"",'360 GRP '!Q151)</f>
        <v/>
      </c>
      <c r="H145" s="261" t="str">
        <f>IF('360 GRP '!R151=0,"",'360 GRP '!R151)</f>
        <v/>
      </c>
      <c r="I145" s="261" t="str">
        <f>IF('360 GRP '!S151=0,"",'360 GRP '!S151)</f>
        <v/>
      </c>
      <c r="J145" s="261" t="str">
        <f>IF('360 GRP '!T151=0,"",'360 GRP '!T151)</f>
        <v/>
      </c>
      <c r="K145" s="261" t="str">
        <f>IF('360 GRP '!U151=0,"",'360 GRP '!U151)</f>
        <v/>
      </c>
      <c r="L145" s="261" t="str">
        <f>IF('360 GRP '!V151=0,"",'360 GRP '!V151)</f>
        <v/>
      </c>
      <c r="M145" s="261" t="str">
        <f>IF('360 GRP '!W151=0,"",'360 GRP '!W151)</f>
        <v/>
      </c>
      <c r="N145" s="261" t="str">
        <f>IF('360 GRP '!X151=0,"",'360 GRP '!X151)</f>
        <v/>
      </c>
      <c r="O145" s="261" t="str">
        <f>IF('360 GRP '!Y151=0,"",'360 GRP '!Y151)</f>
        <v/>
      </c>
      <c r="P145" s="261"/>
      <c r="Q145" s="261"/>
      <c r="R145" s="277">
        <f t="shared" si="2"/>
        <v>0</v>
      </c>
      <c r="S145" s="59">
        <f>R145*'360 GRP '!I151</f>
        <v>0</v>
      </c>
      <c r="T145" s="59">
        <f>R145*'360 GRP '!BD151</f>
        <v>0</v>
      </c>
    </row>
    <row r="146" spans="1:20" ht="23.25" hidden="1" customHeight="1">
      <c r="A146" s="260" t="str">
        <f>'360 GRP '!D152</f>
        <v>360-313</v>
      </c>
      <c r="B146" s="46"/>
      <c r="C146" s="261" t="str">
        <f>IF('360 GRP '!M152=0,"",'360 GRP '!M152)</f>
        <v/>
      </c>
      <c r="D146" s="261" t="str">
        <f>IF('360 GRP '!N152=0,"",'360 GRP '!N152)</f>
        <v/>
      </c>
      <c r="E146" s="261" t="str">
        <f>IF('360 GRP '!O152=0,"",'360 GRP '!O152)</f>
        <v/>
      </c>
      <c r="F146" s="261" t="str">
        <f>IF('360 GRP '!P152=0,"",'360 GRP '!P152)</f>
        <v/>
      </c>
      <c r="G146" s="261" t="str">
        <f>IF('360 GRP '!Q152=0,"",'360 GRP '!Q152)</f>
        <v/>
      </c>
      <c r="H146" s="261" t="str">
        <f>IF('360 GRP '!R152=0,"",'360 GRP '!R152)</f>
        <v/>
      </c>
      <c r="I146" s="261" t="str">
        <f>IF('360 GRP '!S152=0,"",'360 GRP '!S152)</f>
        <v/>
      </c>
      <c r="J146" s="261" t="str">
        <f>IF('360 GRP '!T152=0,"",'360 GRP '!T152)</f>
        <v/>
      </c>
      <c r="K146" s="261" t="str">
        <f>IF('360 GRP '!U152=0,"",'360 GRP '!U152)</f>
        <v/>
      </c>
      <c r="L146" s="261" t="str">
        <f>IF('360 GRP '!V152=0,"",'360 GRP '!V152)</f>
        <v/>
      </c>
      <c r="M146" s="261" t="str">
        <f>IF('360 GRP '!W152=0,"",'360 GRP '!W152)</f>
        <v/>
      </c>
      <c r="N146" s="261" t="str">
        <f>IF('360 GRP '!X152=0,"",'360 GRP '!X152)</f>
        <v/>
      </c>
      <c r="O146" s="261" t="str">
        <f>IF('360 GRP '!Y152=0,"",'360 GRP '!Y152)</f>
        <v/>
      </c>
      <c r="P146" s="261" t="str">
        <f>IF('360 GRP '!Z152=0,"",'360 GRP '!Z152)</f>
        <v/>
      </c>
      <c r="Q146" s="261" t="str">
        <f>IF('360 GRP '!AA152=0,"",'360 GRP '!AA152)</f>
        <v/>
      </c>
      <c r="R146" s="277">
        <f t="shared" si="2"/>
        <v>0</v>
      </c>
      <c r="S146" s="59">
        <f>R146*'360 GRP '!I152</f>
        <v>0</v>
      </c>
      <c r="T146" s="59">
        <f>R146*'360 GRP '!BD152</f>
        <v>0</v>
      </c>
    </row>
    <row r="147" spans="1:20" ht="23.25" hidden="1" customHeight="1">
      <c r="A147" s="260" t="str">
        <f>'360 GRP '!D153</f>
        <v>360-313-DT</v>
      </c>
      <c r="B147" s="46" t="s">
        <v>636</v>
      </c>
      <c r="C147" s="261" t="str">
        <f>IF('360 GRP '!M153=0,"",'360 GRP '!M153)</f>
        <v/>
      </c>
      <c r="D147" s="261" t="str">
        <f>IF('360 GRP '!N153=0,"",'360 GRP '!N153)</f>
        <v/>
      </c>
      <c r="E147" s="261" t="str">
        <f>IF('360 GRP '!O153=0,"",'360 GRP '!O153)</f>
        <v/>
      </c>
      <c r="F147" s="261" t="str">
        <f>IF('360 GRP '!P153=0,"",'360 GRP '!P153)</f>
        <v/>
      </c>
      <c r="G147" s="261" t="str">
        <f>IF('360 GRP '!Q153=0,"",'360 GRP '!Q153)</f>
        <v/>
      </c>
      <c r="H147" s="261" t="str">
        <f>IF('360 GRP '!R153=0,"",'360 GRP '!R153)</f>
        <v/>
      </c>
      <c r="I147" s="261" t="str">
        <f>IF('360 GRP '!S153=0,"",'360 GRP '!S153)</f>
        <v/>
      </c>
      <c r="J147" s="261" t="str">
        <f>IF('360 GRP '!T153=0,"",'360 GRP '!T153)</f>
        <v/>
      </c>
      <c r="K147" s="261" t="str">
        <f>IF('360 GRP '!U153=0,"",'360 GRP '!U153)</f>
        <v/>
      </c>
      <c r="L147" s="261" t="str">
        <f>IF('360 GRP '!V153=0,"",'360 GRP '!V153)</f>
        <v/>
      </c>
      <c r="M147" s="261" t="str">
        <f>IF('360 GRP '!W153=0,"",'360 GRP '!W153)</f>
        <v/>
      </c>
      <c r="N147" s="261" t="str">
        <f>IF('360 GRP '!X153=0,"",'360 GRP '!X153)</f>
        <v/>
      </c>
      <c r="O147" s="261" t="str">
        <f>IF('360 GRP '!Y153=0,"",'360 GRP '!Y153)</f>
        <v/>
      </c>
      <c r="P147" s="261"/>
      <c r="Q147" s="261"/>
      <c r="R147" s="277">
        <f t="shared" si="2"/>
        <v>0</v>
      </c>
      <c r="S147" s="59">
        <f>R147*'360 GRP '!I153</f>
        <v>0</v>
      </c>
      <c r="T147" s="59">
        <f>R147*'360 GRP '!BD153</f>
        <v>0</v>
      </c>
    </row>
    <row r="148" spans="1:20" ht="23.25" hidden="1" customHeight="1">
      <c r="A148" s="260" t="str">
        <f>'360 GRP '!D154</f>
        <v>360-314</v>
      </c>
      <c r="B148" s="46"/>
      <c r="C148" s="261" t="str">
        <f>IF('360 GRP '!M154=0,"",'360 GRP '!M154)</f>
        <v/>
      </c>
      <c r="D148" s="261" t="str">
        <f>IF('360 GRP '!N154=0,"",'360 GRP '!N154)</f>
        <v/>
      </c>
      <c r="E148" s="261" t="str">
        <f>IF('360 GRP '!O154=0,"",'360 GRP '!O154)</f>
        <v/>
      </c>
      <c r="F148" s="261" t="str">
        <f>IF('360 GRP '!P154=0,"",'360 GRP '!P154)</f>
        <v/>
      </c>
      <c r="G148" s="261" t="str">
        <f>IF('360 GRP '!Q154=0,"",'360 GRP '!Q154)</f>
        <v/>
      </c>
      <c r="H148" s="261" t="str">
        <f>IF('360 GRP '!R154=0,"",'360 GRP '!R154)</f>
        <v/>
      </c>
      <c r="I148" s="261" t="str">
        <f>IF('360 GRP '!S154=0,"",'360 GRP '!S154)</f>
        <v/>
      </c>
      <c r="J148" s="261" t="str">
        <f>IF('360 GRP '!T154=0,"",'360 GRP '!T154)</f>
        <v/>
      </c>
      <c r="K148" s="261" t="str">
        <f>IF('360 GRP '!U154=0,"",'360 GRP '!U154)</f>
        <v/>
      </c>
      <c r="L148" s="261" t="str">
        <f>IF('360 GRP '!V154=0,"",'360 GRP '!V154)</f>
        <v/>
      </c>
      <c r="M148" s="261" t="str">
        <f>IF('360 GRP '!W154=0,"",'360 GRP '!W154)</f>
        <v/>
      </c>
      <c r="N148" s="261" t="str">
        <f>IF('360 GRP '!X154=0,"",'360 GRP '!X154)</f>
        <v/>
      </c>
      <c r="O148" s="261" t="str">
        <f>IF('360 GRP '!Y154=0,"",'360 GRP '!Y154)</f>
        <v/>
      </c>
      <c r="P148" s="261" t="str">
        <f>IF('360 GRP '!Z154=0,"",'360 GRP '!Z154)</f>
        <v/>
      </c>
      <c r="Q148" s="261" t="str">
        <f>IF('360 GRP '!AA154=0,"",'360 GRP '!AA154)</f>
        <v/>
      </c>
      <c r="R148" s="277">
        <f t="shared" si="2"/>
        <v>0</v>
      </c>
      <c r="S148" s="59">
        <f>R148*'360 GRP '!I154</f>
        <v>0</v>
      </c>
      <c r="T148" s="59">
        <f>R148*'360 GRP '!BD154</f>
        <v>0</v>
      </c>
    </row>
    <row r="149" spans="1:20" ht="23.25" hidden="1" customHeight="1">
      <c r="A149" s="260" t="str">
        <f>'360 GRP '!D155</f>
        <v>360-314-DT</v>
      </c>
      <c r="B149" s="46" t="s">
        <v>636</v>
      </c>
      <c r="C149" s="261" t="str">
        <f>IF('360 GRP '!M155=0,"",'360 GRP '!M155)</f>
        <v/>
      </c>
      <c r="D149" s="261" t="str">
        <f>IF('360 GRP '!N155=0,"",'360 GRP '!N155)</f>
        <v/>
      </c>
      <c r="E149" s="261" t="str">
        <f>IF('360 GRP '!O155=0,"",'360 GRP '!O155)</f>
        <v/>
      </c>
      <c r="F149" s="261" t="str">
        <f>IF('360 GRP '!P155=0,"",'360 GRP '!P155)</f>
        <v/>
      </c>
      <c r="G149" s="261" t="str">
        <f>IF('360 GRP '!Q155=0,"",'360 GRP '!Q155)</f>
        <v/>
      </c>
      <c r="H149" s="261" t="str">
        <f>IF('360 GRP '!R155=0,"",'360 GRP '!R155)</f>
        <v/>
      </c>
      <c r="I149" s="261" t="str">
        <f>IF('360 GRP '!S155=0,"",'360 GRP '!S155)</f>
        <v/>
      </c>
      <c r="J149" s="261" t="str">
        <f>IF('360 GRP '!T155=0,"",'360 GRP '!T155)</f>
        <v/>
      </c>
      <c r="K149" s="261" t="str">
        <f>IF('360 GRP '!U155=0,"",'360 GRP '!U155)</f>
        <v/>
      </c>
      <c r="L149" s="261" t="str">
        <f>IF('360 GRP '!V155=0,"",'360 GRP '!V155)</f>
        <v/>
      </c>
      <c r="M149" s="261" t="str">
        <f>IF('360 GRP '!W155=0,"",'360 GRP '!W155)</f>
        <v/>
      </c>
      <c r="N149" s="261" t="str">
        <f>IF('360 GRP '!X155=0,"",'360 GRP '!X155)</f>
        <v/>
      </c>
      <c r="O149" s="261" t="str">
        <f>IF('360 GRP '!Y155=0,"",'360 GRP '!Y155)</f>
        <v/>
      </c>
      <c r="P149" s="261"/>
      <c r="Q149" s="261"/>
      <c r="R149" s="277">
        <f t="shared" si="2"/>
        <v>0</v>
      </c>
      <c r="S149" s="59">
        <f>R149*'360 GRP '!I155</f>
        <v>0</v>
      </c>
      <c r="T149" s="59">
        <f>R149*'360 GRP '!BD155</f>
        <v>0</v>
      </c>
    </row>
    <row r="150" spans="1:20" ht="23.25" hidden="1" customHeight="1">
      <c r="A150" s="260" t="str">
        <f>'360 GRP '!D156</f>
        <v>360-315</v>
      </c>
      <c r="B150" s="46"/>
      <c r="C150" s="261" t="str">
        <f>IF('360 GRP '!M156=0,"",'360 GRP '!M156)</f>
        <v/>
      </c>
      <c r="D150" s="261" t="str">
        <f>IF('360 GRP '!N156=0,"",'360 GRP '!N156)</f>
        <v/>
      </c>
      <c r="E150" s="261" t="str">
        <f>IF('360 GRP '!O156=0,"",'360 GRP '!O156)</f>
        <v/>
      </c>
      <c r="F150" s="261" t="str">
        <f>IF('360 GRP '!P156=0,"",'360 GRP '!P156)</f>
        <v/>
      </c>
      <c r="G150" s="261" t="str">
        <f>IF('360 GRP '!Q156=0,"",'360 GRP '!Q156)</f>
        <v/>
      </c>
      <c r="H150" s="261" t="str">
        <f>IF('360 GRP '!R156=0,"",'360 GRP '!R156)</f>
        <v/>
      </c>
      <c r="I150" s="261" t="str">
        <f>IF('360 GRP '!S156=0,"",'360 GRP '!S156)</f>
        <v/>
      </c>
      <c r="J150" s="261" t="str">
        <f>IF('360 GRP '!T156=0,"",'360 GRP '!T156)</f>
        <v/>
      </c>
      <c r="K150" s="261" t="str">
        <f>IF('360 GRP '!U156=0,"",'360 GRP '!U156)</f>
        <v/>
      </c>
      <c r="L150" s="261" t="str">
        <f>IF('360 GRP '!V156=0,"",'360 GRP '!V156)</f>
        <v/>
      </c>
      <c r="M150" s="261" t="str">
        <f>IF('360 GRP '!W156=0,"",'360 GRP '!W156)</f>
        <v/>
      </c>
      <c r="N150" s="261" t="str">
        <f>IF('360 GRP '!X156=0,"",'360 GRP '!X156)</f>
        <v/>
      </c>
      <c r="O150" s="261" t="str">
        <f>IF('360 GRP '!Y156=0,"",'360 GRP '!Y156)</f>
        <v/>
      </c>
      <c r="P150" s="261" t="str">
        <f>IF('360 GRP '!Z156=0,"",'360 GRP '!Z156)</f>
        <v/>
      </c>
      <c r="Q150" s="261" t="str">
        <f>IF('360 GRP '!AA156=0,"",'360 GRP '!AA156)</f>
        <v/>
      </c>
      <c r="R150" s="277">
        <f t="shared" si="2"/>
        <v>0</v>
      </c>
      <c r="S150" s="59">
        <f>R150*'360 GRP '!I156</f>
        <v>0</v>
      </c>
      <c r="T150" s="59">
        <f>R150*'360 GRP '!BD156</f>
        <v>0</v>
      </c>
    </row>
    <row r="151" spans="1:20" ht="23.25" hidden="1" customHeight="1">
      <c r="A151" s="260" t="str">
        <f>'360 GRP '!D157</f>
        <v>360-315-DT</v>
      </c>
      <c r="B151" s="46" t="s">
        <v>636</v>
      </c>
      <c r="C151" s="261" t="str">
        <f>IF('360 GRP '!M157=0,"",'360 GRP '!M157)</f>
        <v/>
      </c>
      <c r="D151" s="261" t="str">
        <f>IF('360 GRP '!N157=0,"",'360 GRP '!N157)</f>
        <v/>
      </c>
      <c r="E151" s="261" t="str">
        <f>IF('360 GRP '!O157=0,"",'360 GRP '!O157)</f>
        <v/>
      </c>
      <c r="F151" s="261" t="str">
        <f>IF('360 GRP '!P157=0,"",'360 GRP '!P157)</f>
        <v/>
      </c>
      <c r="G151" s="261" t="str">
        <f>IF('360 GRP '!Q157=0,"",'360 GRP '!Q157)</f>
        <v/>
      </c>
      <c r="H151" s="261" t="str">
        <f>IF('360 GRP '!R157=0,"",'360 GRP '!R157)</f>
        <v/>
      </c>
      <c r="I151" s="261" t="str">
        <f>IF('360 GRP '!S157=0,"",'360 GRP '!S157)</f>
        <v/>
      </c>
      <c r="J151" s="261" t="str">
        <f>IF('360 GRP '!T157=0,"",'360 GRP '!T157)</f>
        <v/>
      </c>
      <c r="K151" s="261" t="str">
        <f>IF('360 GRP '!U157=0,"",'360 GRP '!U157)</f>
        <v/>
      </c>
      <c r="L151" s="261" t="str">
        <f>IF('360 GRP '!V157=0,"",'360 GRP '!V157)</f>
        <v/>
      </c>
      <c r="M151" s="261" t="str">
        <f>IF('360 GRP '!W157=0,"",'360 GRP '!W157)</f>
        <v/>
      </c>
      <c r="N151" s="261" t="str">
        <f>IF('360 GRP '!X157=0,"",'360 GRP '!X157)</f>
        <v/>
      </c>
      <c r="O151" s="261" t="str">
        <f>IF('360 GRP '!Y157=0,"",'360 GRP '!Y157)</f>
        <v/>
      </c>
      <c r="P151" s="261"/>
      <c r="Q151" s="261"/>
      <c r="R151" s="277">
        <f t="shared" si="2"/>
        <v>0</v>
      </c>
      <c r="S151" s="59">
        <f>R151*'360 GRP '!I157</f>
        <v>0</v>
      </c>
      <c r="T151" s="59">
        <f>R151*'360 GRP '!BD157</f>
        <v>0</v>
      </c>
    </row>
    <row r="152" spans="1:20" ht="23.25" hidden="1" customHeight="1">
      <c r="A152" s="260" t="str">
        <f>'360 GRP '!D158</f>
        <v>360-316</v>
      </c>
      <c r="B152" s="46"/>
      <c r="C152" s="261" t="str">
        <f>IF('360 GRP '!M158=0,"",'360 GRP '!M158)</f>
        <v/>
      </c>
      <c r="D152" s="261" t="str">
        <f>IF('360 GRP '!N158=0,"",'360 GRP '!N158)</f>
        <v/>
      </c>
      <c r="E152" s="261" t="str">
        <f>IF('360 GRP '!O158=0,"",'360 GRP '!O158)</f>
        <v/>
      </c>
      <c r="F152" s="261" t="str">
        <f>IF('360 GRP '!P158=0,"",'360 GRP '!P158)</f>
        <v/>
      </c>
      <c r="G152" s="261" t="str">
        <f>IF('360 GRP '!Q158=0,"",'360 GRP '!Q158)</f>
        <v/>
      </c>
      <c r="H152" s="261" t="str">
        <f>IF('360 GRP '!R158=0,"",'360 GRP '!R158)</f>
        <v/>
      </c>
      <c r="I152" s="261" t="str">
        <f>IF('360 GRP '!S158=0,"",'360 GRP '!S158)</f>
        <v/>
      </c>
      <c r="J152" s="261" t="str">
        <f>IF('360 GRP '!T158=0,"",'360 GRP '!T158)</f>
        <v/>
      </c>
      <c r="K152" s="261" t="str">
        <f>IF('360 GRP '!U158=0,"",'360 GRP '!U158)</f>
        <v/>
      </c>
      <c r="L152" s="261" t="str">
        <f>IF('360 GRP '!V158=0,"",'360 GRP '!V158)</f>
        <v/>
      </c>
      <c r="M152" s="261" t="str">
        <f>IF('360 GRP '!W158=0,"",'360 GRP '!W158)</f>
        <v/>
      </c>
      <c r="N152" s="261" t="str">
        <f>IF('360 GRP '!X158=0,"",'360 GRP '!X158)</f>
        <v/>
      </c>
      <c r="O152" s="261" t="str">
        <f>IF('360 GRP '!Y158=0,"",'360 GRP '!Y158)</f>
        <v/>
      </c>
      <c r="P152" s="261" t="str">
        <f>IF('360 GRP '!Z158=0,"",'360 GRP '!Z158)</f>
        <v/>
      </c>
      <c r="Q152" s="261" t="str">
        <f>IF('360 GRP '!AA158=0,"",'360 GRP '!AA158)</f>
        <v/>
      </c>
      <c r="R152" s="277">
        <f t="shared" si="2"/>
        <v>0</v>
      </c>
      <c r="S152" s="59">
        <f>R152*'360 GRP '!I158</f>
        <v>0</v>
      </c>
      <c r="T152" s="59">
        <f>R152*'360 GRP '!BD158</f>
        <v>0</v>
      </c>
    </row>
    <row r="153" spans="1:20" ht="23.25" hidden="1" customHeight="1">
      <c r="A153" s="260" t="str">
        <f>'360 GRP '!D159</f>
        <v>360-316-DT</v>
      </c>
      <c r="B153" s="46" t="s">
        <v>636</v>
      </c>
      <c r="C153" s="261" t="str">
        <f>IF('360 GRP '!M159=0,"",'360 GRP '!M159)</f>
        <v/>
      </c>
      <c r="D153" s="261" t="str">
        <f>IF('360 GRP '!N159=0,"",'360 GRP '!N159)</f>
        <v/>
      </c>
      <c r="E153" s="261" t="str">
        <f>IF('360 GRP '!O159=0,"",'360 GRP '!O159)</f>
        <v/>
      </c>
      <c r="F153" s="261" t="str">
        <f>IF('360 GRP '!P159=0,"",'360 GRP '!P159)</f>
        <v/>
      </c>
      <c r="G153" s="261" t="str">
        <f>IF('360 GRP '!Q159=0,"",'360 GRP '!Q159)</f>
        <v/>
      </c>
      <c r="H153" s="261" t="str">
        <f>IF('360 GRP '!R159=0,"",'360 GRP '!R159)</f>
        <v/>
      </c>
      <c r="I153" s="261" t="str">
        <f>IF('360 GRP '!S159=0,"",'360 GRP '!S159)</f>
        <v/>
      </c>
      <c r="J153" s="261" t="str">
        <f>IF('360 GRP '!T159=0,"",'360 GRP '!T159)</f>
        <v/>
      </c>
      <c r="K153" s="261" t="str">
        <f>IF('360 GRP '!U159=0,"",'360 GRP '!U159)</f>
        <v/>
      </c>
      <c r="L153" s="261" t="str">
        <f>IF('360 GRP '!V159=0,"",'360 GRP '!V159)</f>
        <v/>
      </c>
      <c r="M153" s="261" t="str">
        <f>IF('360 GRP '!W159=0,"",'360 GRP '!W159)</f>
        <v/>
      </c>
      <c r="N153" s="261" t="str">
        <f>IF('360 GRP '!X159=0,"",'360 GRP '!X159)</f>
        <v/>
      </c>
      <c r="O153" s="261" t="str">
        <f>IF('360 GRP '!Y159=0,"",'360 GRP '!Y159)</f>
        <v/>
      </c>
      <c r="P153" s="261"/>
      <c r="Q153" s="261"/>
      <c r="R153" s="277">
        <f t="shared" si="2"/>
        <v>0</v>
      </c>
      <c r="S153" s="59">
        <f>R153*'360 GRP '!I159</f>
        <v>0</v>
      </c>
      <c r="T153" s="59">
        <f>R153*'360 GRP '!BD159</f>
        <v>0</v>
      </c>
    </row>
    <row r="154" spans="1:20" ht="23.25" hidden="1" customHeight="1">
      <c r="A154" s="260" t="str">
        <f>'360 GRP '!D160</f>
        <v>360-317</v>
      </c>
      <c r="B154" s="46"/>
      <c r="C154" s="261" t="str">
        <f>IF('360 GRP '!M160=0,"",'360 GRP '!M160)</f>
        <v/>
      </c>
      <c r="D154" s="261" t="str">
        <f>IF('360 GRP '!N160=0,"",'360 GRP '!N160)</f>
        <v/>
      </c>
      <c r="E154" s="261" t="str">
        <f>IF('360 GRP '!O160=0,"",'360 GRP '!O160)</f>
        <v/>
      </c>
      <c r="F154" s="261" t="str">
        <f>IF('360 GRP '!P160=0,"",'360 GRP '!P160)</f>
        <v/>
      </c>
      <c r="G154" s="261" t="str">
        <f>IF('360 GRP '!Q160=0,"",'360 GRP '!Q160)</f>
        <v/>
      </c>
      <c r="H154" s="261" t="str">
        <f>IF('360 GRP '!R160=0,"",'360 GRP '!R160)</f>
        <v/>
      </c>
      <c r="I154" s="261" t="str">
        <f>IF('360 GRP '!S160=0,"",'360 GRP '!S160)</f>
        <v/>
      </c>
      <c r="J154" s="261" t="str">
        <f>IF('360 GRP '!T160=0,"",'360 GRP '!T160)</f>
        <v/>
      </c>
      <c r="K154" s="261" t="str">
        <f>IF('360 GRP '!U160=0,"",'360 GRP '!U160)</f>
        <v/>
      </c>
      <c r="L154" s="261" t="str">
        <f>IF('360 GRP '!V160=0,"",'360 GRP '!V160)</f>
        <v/>
      </c>
      <c r="M154" s="261" t="str">
        <f>IF('360 GRP '!W160=0,"",'360 GRP '!W160)</f>
        <v/>
      </c>
      <c r="N154" s="261" t="str">
        <f>IF('360 GRP '!X160=0,"",'360 GRP '!X160)</f>
        <v/>
      </c>
      <c r="O154" s="261" t="str">
        <f>IF('360 GRP '!Y160=0,"",'360 GRP '!Y160)</f>
        <v/>
      </c>
      <c r="P154" s="261" t="str">
        <f>IF('360 GRP '!Z160=0,"",'360 GRP '!Z160)</f>
        <v/>
      </c>
      <c r="Q154" s="261" t="str">
        <f>IF('360 GRP '!AA160=0,"",'360 GRP '!AA160)</f>
        <v/>
      </c>
      <c r="R154" s="277">
        <f t="shared" si="2"/>
        <v>0</v>
      </c>
      <c r="S154" s="59">
        <f>R154*'360 GRP '!I160</f>
        <v>0</v>
      </c>
      <c r="T154" s="59">
        <f>R154*'360 GRP '!BD160</f>
        <v>0</v>
      </c>
    </row>
    <row r="155" spans="1:20" ht="23.25" hidden="1" customHeight="1">
      <c r="A155" s="260" t="str">
        <f>'360 GRP '!D161</f>
        <v>360-317-DT</v>
      </c>
      <c r="B155" s="46" t="s">
        <v>636</v>
      </c>
      <c r="C155" s="261" t="str">
        <f>IF('360 GRP '!M161=0,"",'360 GRP '!M161)</f>
        <v/>
      </c>
      <c r="D155" s="261" t="str">
        <f>IF('360 GRP '!N161=0,"",'360 GRP '!N161)</f>
        <v/>
      </c>
      <c r="E155" s="261" t="str">
        <f>IF('360 GRP '!O161=0,"",'360 GRP '!O161)</f>
        <v/>
      </c>
      <c r="F155" s="261" t="str">
        <f>IF('360 GRP '!P161=0,"",'360 GRP '!P161)</f>
        <v/>
      </c>
      <c r="G155" s="261" t="str">
        <f>IF('360 GRP '!Q161=0,"",'360 GRP '!Q161)</f>
        <v/>
      </c>
      <c r="H155" s="261" t="str">
        <f>IF('360 GRP '!R161=0,"",'360 GRP '!R161)</f>
        <v/>
      </c>
      <c r="I155" s="261" t="str">
        <f>IF('360 GRP '!S161=0,"",'360 GRP '!S161)</f>
        <v/>
      </c>
      <c r="J155" s="261" t="str">
        <f>IF('360 GRP '!T161=0,"",'360 GRP '!T161)</f>
        <v/>
      </c>
      <c r="K155" s="261" t="str">
        <f>IF('360 GRP '!U161=0,"",'360 GRP '!U161)</f>
        <v/>
      </c>
      <c r="L155" s="261" t="str">
        <f>IF('360 GRP '!V161=0,"",'360 GRP '!V161)</f>
        <v/>
      </c>
      <c r="M155" s="261" t="str">
        <f>IF('360 GRP '!W161=0,"",'360 GRP '!W161)</f>
        <v/>
      </c>
      <c r="N155" s="261" t="str">
        <f>IF('360 GRP '!X161=0,"",'360 GRP '!X161)</f>
        <v/>
      </c>
      <c r="O155" s="261" t="str">
        <f>IF('360 GRP '!Y161=0,"",'360 GRP '!Y161)</f>
        <v/>
      </c>
      <c r="P155" s="261"/>
      <c r="Q155" s="261"/>
      <c r="R155" s="277">
        <f t="shared" si="2"/>
        <v>0</v>
      </c>
      <c r="S155" s="59">
        <f>R155*'360 GRP '!I161</f>
        <v>0</v>
      </c>
      <c r="T155" s="59">
        <f>R155*'360 GRP '!BD161</f>
        <v>0</v>
      </c>
    </row>
    <row r="156" spans="1:20" ht="23.25" hidden="1" customHeight="1">
      <c r="A156" s="260" t="str">
        <f>'360 GRP '!D162</f>
        <v>360-318</v>
      </c>
      <c r="B156" s="46"/>
      <c r="C156" s="261" t="str">
        <f>IF('360 GRP '!M162=0,"",'360 GRP '!M162)</f>
        <v/>
      </c>
      <c r="D156" s="261" t="str">
        <f>IF('360 GRP '!N162=0,"",'360 GRP '!N162)</f>
        <v/>
      </c>
      <c r="E156" s="261" t="str">
        <f>IF('360 GRP '!O162=0,"",'360 GRP '!O162)</f>
        <v/>
      </c>
      <c r="F156" s="261" t="str">
        <f>IF('360 GRP '!P162=0,"",'360 GRP '!P162)</f>
        <v/>
      </c>
      <c r="G156" s="261" t="str">
        <f>IF('360 GRP '!Q162=0,"",'360 GRP '!Q162)</f>
        <v/>
      </c>
      <c r="H156" s="261" t="str">
        <f>IF('360 GRP '!R162=0,"",'360 GRP '!R162)</f>
        <v/>
      </c>
      <c r="I156" s="261" t="str">
        <f>IF('360 GRP '!S162=0,"",'360 GRP '!S162)</f>
        <v/>
      </c>
      <c r="J156" s="261" t="str">
        <f>IF('360 GRP '!T162=0,"",'360 GRP '!T162)</f>
        <v/>
      </c>
      <c r="K156" s="261" t="str">
        <f>IF('360 GRP '!U162=0,"",'360 GRP '!U162)</f>
        <v/>
      </c>
      <c r="L156" s="261" t="str">
        <f>IF('360 GRP '!V162=0,"",'360 GRP '!V162)</f>
        <v/>
      </c>
      <c r="M156" s="261" t="str">
        <f>IF('360 GRP '!W162=0,"",'360 GRP '!W162)</f>
        <v/>
      </c>
      <c r="N156" s="261" t="str">
        <f>IF('360 GRP '!X162=0,"",'360 GRP '!X162)</f>
        <v/>
      </c>
      <c r="O156" s="261" t="str">
        <f>IF('360 GRP '!Y162=0,"",'360 GRP '!Y162)</f>
        <v/>
      </c>
      <c r="P156" s="261" t="str">
        <f>IF('360 GRP '!Z162=0,"",'360 GRP '!Z162)</f>
        <v/>
      </c>
      <c r="Q156" s="261" t="str">
        <f>IF('360 GRP '!AA162=0,"",'360 GRP '!AA162)</f>
        <v/>
      </c>
      <c r="R156" s="277">
        <f t="shared" si="2"/>
        <v>0</v>
      </c>
      <c r="S156" s="59">
        <f>R156*'360 GRP '!I162</f>
        <v>0</v>
      </c>
      <c r="T156" s="59">
        <f>R156*'360 GRP '!BD162</f>
        <v>0</v>
      </c>
    </row>
    <row r="157" spans="1:20" ht="23.25" hidden="1" customHeight="1">
      <c r="A157" s="260" t="str">
        <f>'360 GRP '!D163</f>
        <v>360-318-DT</v>
      </c>
      <c r="B157" s="46" t="s">
        <v>636</v>
      </c>
      <c r="C157" s="261" t="str">
        <f>IF('360 GRP '!M163=0,"",'360 GRP '!M163)</f>
        <v/>
      </c>
      <c r="D157" s="261" t="str">
        <f>IF('360 GRP '!N163=0,"",'360 GRP '!N163)</f>
        <v/>
      </c>
      <c r="E157" s="261" t="str">
        <f>IF('360 GRP '!O163=0,"",'360 GRP '!O163)</f>
        <v/>
      </c>
      <c r="F157" s="261" t="str">
        <f>IF('360 GRP '!P163=0,"",'360 GRP '!P163)</f>
        <v/>
      </c>
      <c r="G157" s="261" t="str">
        <f>IF('360 GRP '!Q163=0,"",'360 GRP '!Q163)</f>
        <v/>
      </c>
      <c r="H157" s="261" t="str">
        <f>IF('360 GRP '!R163=0,"",'360 GRP '!R163)</f>
        <v/>
      </c>
      <c r="I157" s="261" t="str">
        <f>IF('360 GRP '!S163=0,"",'360 GRP '!S163)</f>
        <v/>
      </c>
      <c r="J157" s="261" t="str">
        <f>IF('360 GRP '!T163=0,"",'360 GRP '!T163)</f>
        <v/>
      </c>
      <c r="K157" s="261" t="str">
        <f>IF('360 GRP '!U163=0,"",'360 GRP '!U163)</f>
        <v/>
      </c>
      <c r="L157" s="261" t="str">
        <f>IF('360 GRP '!V163=0,"",'360 GRP '!V163)</f>
        <v/>
      </c>
      <c r="M157" s="261" t="str">
        <f>IF('360 GRP '!W163=0,"",'360 GRP '!W163)</f>
        <v/>
      </c>
      <c r="N157" s="261" t="str">
        <f>IF('360 GRP '!X163=0,"",'360 GRP '!X163)</f>
        <v/>
      </c>
      <c r="O157" s="261" t="str">
        <f>IF('360 GRP '!Y163=0,"",'360 GRP '!Y163)</f>
        <v/>
      </c>
      <c r="P157" s="261"/>
      <c r="Q157" s="261"/>
      <c r="R157" s="277">
        <f t="shared" si="2"/>
        <v>0</v>
      </c>
      <c r="S157" s="59">
        <f>R157*'360 GRP '!I163</f>
        <v>0</v>
      </c>
      <c r="T157" s="59">
        <f>R157*'360 GRP '!BD163</f>
        <v>0</v>
      </c>
    </row>
    <row r="158" spans="1:20" ht="23.25" hidden="1" customHeight="1">
      <c r="A158" s="260" t="str">
        <f>'360 GRP '!D164</f>
        <v>360-319</v>
      </c>
      <c r="B158" s="46"/>
      <c r="C158" s="261" t="str">
        <f>IF('360 GRP '!M164=0,"",'360 GRP '!M164)</f>
        <v/>
      </c>
      <c r="D158" s="261" t="str">
        <f>IF('360 GRP '!N164=0,"",'360 GRP '!N164)</f>
        <v/>
      </c>
      <c r="E158" s="261" t="str">
        <f>IF('360 GRP '!O164=0,"",'360 GRP '!O164)</f>
        <v/>
      </c>
      <c r="F158" s="261" t="str">
        <f>IF('360 GRP '!P164=0,"",'360 GRP '!P164)</f>
        <v/>
      </c>
      <c r="G158" s="261" t="str">
        <f>IF('360 GRP '!Q164=0,"",'360 GRP '!Q164)</f>
        <v/>
      </c>
      <c r="H158" s="261" t="str">
        <f>IF('360 GRP '!R164=0,"",'360 GRP '!R164)</f>
        <v/>
      </c>
      <c r="I158" s="261" t="str">
        <f>IF('360 GRP '!S164=0,"",'360 GRP '!S164)</f>
        <v/>
      </c>
      <c r="J158" s="261" t="str">
        <f>IF('360 GRP '!T164=0,"",'360 GRP '!T164)</f>
        <v/>
      </c>
      <c r="K158" s="261" t="str">
        <f>IF('360 GRP '!U164=0,"",'360 GRP '!U164)</f>
        <v/>
      </c>
      <c r="L158" s="261" t="str">
        <f>IF('360 GRP '!V164=0,"",'360 GRP '!V164)</f>
        <v/>
      </c>
      <c r="M158" s="261" t="str">
        <f>IF('360 GRP '!W164=0,"",'360 GRP '!W164)</f>
        <v/>
      </c>
      <c r="N158" s="261" t="str">
        <f>IF('360 GRP '!X164=0,"",'360 GRP '!X164)</f>
        <v/>
      </c>
      <c r="O158" s="261" t="str">
        <f>IF('360 GRP '!Y164=0,"",'360 GRP '!Y164)</f>
        <v/>
      </c>
      <c r="P158" s="261" t="str">
        <f>IF('360 GRP '!Z164=0,"",'360 GRP '!Z164)</f>
        <v/>
      </c>
      <c r="Q158" s="261" t="str">
        <f>IF('360 GRP '!AA164=0,"",'360 GRP '!AA164)</f>
        <v/>
      </c>
      <c r="R158" s="277">
        <f t="shared" si="2"/>
        <v>0</v>
      </c>
      <c r="S158" s="59">
        <f>R158*'360 GRP '!I164</f>
        <v>0</v>
      </c>
      <c r="T158" s="59">
        <f>R158*'360 GRP '!BD164</f>
        <v>0</v>
      </c>
    </row>
    <row r="159" spans="1:20" ht="23.25" hidden="1" customHeight="1">
      <c r="A159" s="260" t="str">
        <f>'360 GRP '!D165</f>
        <v>360-319-DT</v>
      </c>
      <c r="B159" s="46" t="s">
        <v>636</v>
      </c>
      <c r="C159" s="261" t="str">
        <f>IF('360 GRP '!M165=0,"",'360 GRP '!M165)</f>
        <v/>
      </c>
      <c r="D159" s="261" t="str">
        <f>IF('360 GRP '!N165=0,"",'360 GRP '!N165)</f>
        <v/>
      </c>
      <c r="E159" s="261" t="str">
        <f>IF('360 GRP '!O165=0,"",'360 GRP '!O165)</f>
        <v/>
      </c>
      <c r="F159" s="261" t="str">
        <f>IF('360 GRP '!P165=0,"",'360 GRP '!P165)</f>
        <v/>
      </c>
      <c r="G159" s="261" t="str">
        <f>IF('360 GRP '!Q165=0,"",'360 GRP '!Q165)</f>
        <v/>
      </c>
      <c r="H159" s="261" t="str">
        <f>IF('360 GRP '!R165=0,"",'360 GRP '!R165)</f>
        <v/>
      </c>
      <c r="I159" s="261" t="str">
        <f>IF('360 GRP '!S165=0,"",'360 GRP '!S165)</f>
        <v/>
      </c>
      <c r="J159" s="261" t="str">
        <f>IF('360 GRP '!T165=0,"",'360 GRP '!T165)</f>
        <v/>
      </c>
      <c r="K159" s="261" t="str">
        <f>IF('360 GRP '!U165=0,"",'360 GRP '!U165)</f>
        <v/>
      </c>
      <c r="L159" s="261" t="str">
        <f>IF('360 GRP '!V165=0,"",'360 GRP '!V165)</f>
        <v/>
      </c>
      <c r="M159" s="261" t="str">
        <f>IF('360 GRP '!W165=0,"",'360 GRP '!W165)</f>
        <v/>
      </c>
      <c r="N159" s="261" t="str">
        <f>IF('360 GRP '!X165=0,"",'360 GRP '!X165)</f>
        <v/>
      </c>
      <c r="O159" s="261" t="str">
        <f>IF('360 GRP '!Y165=0,"",'360 GRP '!Y165)</f>
        <v/>
      </c>
      <c r="P159" s="261"/>
      <c r="Q159" s="261"/>
      <c r="R159" s="277">
        <f t="shared" si="2"/>
        <v>0</v>
      </c>
      <c r="S159" s="59">
        <f>R159*'360 GRP '!I165</f>
        <v>0</v>
      </c>
      <c r="T159" s="59">
        <f>R159*'360 GRP '!BD165</f>
        <v>0</v>
      </c>
    </row>
    <row r="160" spans="1:20" ht="23.25" hidden="1" customHeight="1">
      <c r="A160" s="260" t="str">
        <f>'360 GRP '!D166</f>
        <v>360-320</v>
      </c>
      <c r="B160" s="46"/>
      <c r="C160" s="261" t="str">
        <f>IF('360 GRP '!M166=0,"",'360 GRP '!M166)</f>
        <v/>
      </c>
      <c r="D160" s="261" t="str">
        <f>IF('360 GRP '!N166=0,"",'360 GRP '!N166)</f>
        <v/>
      </c>
      <c r="E160" s="261" t="str">
        <f>IF('360 GRP '!O166=0,"",'360 GRP '!O166)</f>
        <v/>
      </c>
      <c r="F160" s="261" t="str">
        <f>IF('360 GRP '!P166=0,"",'360 GRP '!P166)</f>
        <v/>
      </c>
      <c r="G160" s="261" t="str">
        <f>IF('360 GRP '!Q166=0,"",'360 GRP '!Q166)</f>
        <v/>
      </c>
      <c r="H160" s="261" t="str">
        <f>IF('360 GRP '!R166=0,"",'360 GRP '!R166)</f>
        <v/>
      </c>
      <c r="I160" s="261" t="str">
        <f>IF('360 GRP '!S166=0,"",'360 GRP '!S166)</f>
        <v/>
      </c>
      <c r="J160" s="261" t="str">
        <f>IF('360 GRP '!T166=0,"",'360 GRP '!T166)</f>
        <v/>
      </c>
      <c r="K160" s="261" t="str">
        <f>IF('360 GRP '!U166=0,"",'360 GRP '!U166)</f>
        <v/>
      </c>
      <c r="L160" s="261" t="str">
        <f>IF('360 GRP '!V166=0,"",'360 GRP '!V166)</f>
        <v/>
      </c>
      <c r="M160" s="261" t="str">
        <f>IF('360 GRP '!W166=0,"",'360 GRP '!W166)</f>
        <v/>
      </c>
      <c r="N160" s="261" t="str">
        <f>IF('360 GRP '!X166=0,"",'360 GRP '!X166)</f>
        <v/>
      </c>
      <c r="O160" s="261" t="str">
        <f>IF('360 GRP '!Y166=0,"",'360 GRP '!Y166)</f>
        <v/>
      </c>
      <c r="P160" s="261" t="str">
        <f>IF('360 GRP '!Z166=0,"",'360 GRP '!Z166)</f>
        <v/>
      </c>
      <c r="Q160" s="261" t="str">
        <f>IF('360 GRP '!AA166=0,"",'360 GRP '!AA166)</f>
        <v/>
      </c>
      <c r="R160" s="277">
        <f t="shared" si="2"/>
        <v>0</v>
      </c>
      <c r="S160" s="59">
        <f>R160*'360 GRP '!I166</f>
        <v>0</v>
      </c>
      <c r="T160" s="59">
        <f>R160*'360 GRP '!BD166</f>
        <v>0</v>
      </c>
    </row>
    <row r="161" spans="1:20" ht="23.25" hidden="1" customHeight="1">
      <c r="A161" s="260" t="str">
        <f>'360 GRP '!D167</f>
        <v>360-320-DT</v>
      </c>
      <c r="B161" s="46" t="s">
        <v>636</v>
      </c>
      <c r="C161" s="261" t="str">
        <f>IF('360 GRP '!M167=0,"",'360 GRP '!M167)</f>
        <v/>
      </c>
      <c r="D161" s="261" t="str">
        <f>IF('360 GRP '!N167=0,"",'360 GRP '!N167)</f>
        <v/>
      </c>
      <c r="E161" s="261" t="str">
        <f>IF('360 GRP '!O167=0,"",'360 GRP '!O167)</f>
        <v/>
      </c>
      <c r="F161" s="261" t="str">
        <f>IF('360 GRP '!P167=0,"",'360 GRP '!P167)</f>
        <v/>
      </c>
      <c r="G161" s="261" t="str">
        <f>IF('360 GRP '!Q167=0,"",'360 GRP '!Q167)</f>
        <v/>
      </c>
      <c r="H161" s="261" t="str">
        <f>IF('360 GRP '!R167=0,"",'360 GRP '!R167)</f>
        <v/>
      </c>
      <c r="I161" s="261" t="str">
        <f>IF('360 GRP '!S167=0,"",'360 GRP '!S167)</f>
        <v/>
      </c>
      <c r="J161" s="261" t="str">
        <f>IF('360 GRP '!T167=0,"",'360 GRP '!T167)</f>
        <v/>
      </c>
      <c r="K161" s="261" t="str">
        <f>IF('360 GRP '!U167=0,"",'360 GRP '!U167)</f>
        <v/>
      </c>
      <c r="L161" s="261" t="str">
        <f>IF('360 GRP '!V167=0,"",'360 GRP '!V167)</f>
        <v/>
      </c>
      <c r="M161" s="261" t="str">
        <f>IF('360 GRP '!W167=0,"",'360 GRP '!W167)</f>
        <v/>
      </c>
      <c r="N161" s="261" t="str">
        <f>IF('360 GRP '!X167=0,"",'360 GRP '!X167)</f>
        <v/>
      </c>
      <c r="O161" s="261" t="str">
        <f>IF('360 GRP '!Y167=0,"",'360 GRP '!Y167)</f>
        <v/>
      </c>
      <c r="P161" s="261"/>
      <c r="Q161" s="261"/>
      <c r="R161" s="277">
        <f t="shared" si="2"/>
        <v>0</v>
      </c>
      <c r="S161" s="59">
        <f>R161*'360 GRP '!I167</f>
        <v>0</v>
      </c>
      <c r="T161" s="59">
        <f>R161*'360 GRP '!BD167</f>
        <v>0</v>
      </c>
    </row>
    <row r="162" spans="1:20" ht="23.25" hidden="1" customHeight="1">
      <c r="A162" s="260">
        <f>'360 GRP '!D168</f>
        <v>0</v>
      </c>
      <c r="B162" s="46"/>
      <c r="C162" s="261" t="str">
        <f>IF('360 GRP '!M168=0,"",'360 GRP '!M168)</f>
        <v/>
      </c>
      <c r="D162" s="261" t="str">
        <f>IF('360 GRP '!N168=0,"",'360 GRP '!N168)</f>
        <v/>
      </c>
      <c r="E162" s="261" t="str">
        <f>IF('360 GRP '!O168=0,"",'360 GRP '!O168)</f>
        <v/>
      </c>
      <c r="F162" s="261" t="str">
        <f>IF('360 GRP '!P168=0,"",'360 GRP '!P168)</f>
        <v/>
      </c>
      <c r="G162" s="261" t="str">
        <f>IF('360 GRP '!Q168=0,"",'360 GRP '!Q168)</f>
        <v/>
      </c>
      <c r="H162" s="261" t="str">
        <f>IF('360 GRP '!R168=0,"",'360 GRP '!R168)</f>
        <v/>
      </c>
      <c r="I162" s="261" t="str">
        <f>IF('360 GRP '!S168=0,"",'360 GRP '!S168)</f>
        <v/>
      </c>
      <c r="J162" s="261" t="str">
        <f>IF('360 GRP '!T168=0,"",'360 GRP '!T168)</f>
        <v/>
      </c>
      <c r="K162" s="261" t="str">
        <f>IF('360 GRP '!U168=0,"",'360 GRP '!U168)</f>
        <v/>
      </c>
      <c r="L162" s="261" t="str">
        <f>IF('360 GRP '!V168=0,"",'360 GRP '!V168)</f>
        <v/>
      </c>
      <c r="M162" s="261" t="str">
        <f>IF('360 GRP '!W168=0,"",'360 GRP '!W168)</f>
        <v/>
      </c>
      <c r="N162" s="261" t="str">
        <f>IF('360 GRP '!X168=0,"",'360 GRP '!X168)</f>
        <v/>
      </c>
      <c r="O162" s="261" t="str">
        <f>IF('360 GRP '!Y168=0,"",'360 GRP '!Y168)</f>
        <v/>
      </c>
      <c r="P162" s="261" t="str">
        <f>IF('360 GRP '!Z168=0,"",'360 GRP '!Z168)</f>
        <v/>
      </c>
      <c r="Q162" s="261" t="str">
        <f>IF('360 GRP '!AA168=0,"",'360 GRP '!AA168)</f>
        <v/>
      </c>
      <c r="R162" s="277">
        <f t="shared" si="2"/>
        <v>0</v>
      </c>
      <c r="S162" s="59">
        <f>R162*'360 GRP '!I168</f>
        <v>0</v>
      </c>
      <c r="T162" s="59">
        <f>R162*'360 GRP '!BD168</f>
        <v>0</v>
      </c>
    </row>
    <row r="163" spans="1:20" ht="23.25" hidden="1" customHeight="1">
      <c r="A163" s="260" t="str">
        <f>'360 GRP '!D169</f>
        <v>360-325</v>
      </c>
      <c r="B163" s="46"/>
      <c r="C163" s="261" t="str">
        <f>IF('360 GRP '!M169=0,"",'360 GRP '!M169)</f>
        <v/>
      </c>
      <c r="D163" s="261" t="str">
        <f>IF('360 GRP '!N169=0,"",'360 GRP '!N169)</f>
        <v/>
      </c>
      <c r="E163" s="261" t="str">
        <f>IF('360 GRP '!O169=0,"",'360 GRP '!O169)</f>
        <v/>
      </c>
      <c r="F163" s="261" t="str">
        <f>IF('360 GRP '!P169=0,"",'360 GRP '!P169)</f>
        <v/>
      </c>
      <c r="G163" s="261" t="str">
        <f>IF('360 GRP '!Q169=0,"",'360 GRP '!Q169)</f>
        <v/>
      </c>
      <c r="H163" s="261" t="str">
        <f>IF('360 GRP '!R169=0,"",'360 GRP '!R169)</f>
        <v/>
      </c>
      <c r="I163" s="261" t="str">
        <f>IF('360 GRP '!S169=0,"",'360 GRP '!S169)</f>
        <v/>
      </c>
      <c r="J163" s="261" t="str">
        <f>IF('360 GRP '!T169=0,"",'360 GRP '!T169)</f>
        <v/>
      </c>
      <c r="K163" s="261" t="str">
        <f>IF('360 GRP '!U169=0,"",'360 GRP '!U169)</f>
        <v/>
      </c>
      <c r="L163" s="261" t="str">
        <f>IF('360 GRP '!V169=0,"",'360 GRP '!V169)</f>
        <v/>
      </c>
      <c r="M163" s="261" t="str">
        <f>IF('360 GRP '!W169=0,"",'360 GRP '!W169)</f>
        <v/>
      </c>
      <c r="N163" s="261" t="str">
        <f>IF('360 GRP '!X169=0,"",'360 GRP '!X169)</f>
        <v/>
      </c>
      <c r="O163" s="261" t="str">
        <f>IF('360 GRP '!Y169=0,"",'360 GRP '!Y169)</f>
        <v/>
      </c>
      <c r="P163" s="261" t="str">
        <f>IF('360 GRP '!Z169=0,"",'360 GRP '!Z169)</f>
        <v/>
      </c>
      <c r="Q163" s="261" t="str">
        <f>IF('360 GRP '!AA169=0,"",'360 GRP '!AA169)</f>
        <v/>
      </c>
      <c r="R163" s="277">
        <f t="shared" si="2"/>
        <v>0</v>
      </c>
      <c r="S163" s="59">
        <f>R163*'360 GRP '!I169</f>
        <v>0</v>
      </c>
      <c r="T163" s="59">
        <f>R163*'360 GRP '!BD169</f>
        <v>0</v>
      </c>
    </row>
    <row r="164" spans="1:20" ht="23.25" hidden="1" customHeight="1">
      <c r="A164" s="260" t="str">
        <f>'360 GRP '!D170</f>
        <v>360-327</v>
      </c>
      <c r="B164" s="46"/>
      <c r="C164" s="261" t="str">
        <f>IF('360 GRP '!M170=0,"",'360 GRP '!M170)</f>
        <v/>
      </c>
      <c r="D164" s="261" t="str">
        <f>IF('360 GRP '!N170=0,"",'360 GRP '!N170)</f>
        <v/>
      </c>
      <c r="E164" s="261" t="str">
        <f>IF('360 GRP '!O170=0,"",'360 GRP '!O170)</f>
        <v/>
      </c>
      <c r="F164" s="261" t="str">
        <f>IF('360 GRP '!P170=0,"",'360 GRP '!P170)</f>
        <v/>
      </c>
      <c r="G164" s="261" t="str">
        <f>IF('360 GRP '!Q170=0,"",'360 GRP '!Q170)</f>
        <v/>
      </c>
      <c r="H164" s="261" t="str">
        <f>IF('360 GRP '!R170=0,"",'360 GRP '!R170)</f>
        <v/>
      </c>
      <c r="I164" s="261" t="str">
        <f>IF('360 GRP '!S170=0,"",'360 GRP '!S170)</f>
        <v/>
      </c>
      <c r="J164" s="261" t="str">
        <f>IF('360 GRP '!T170=0,"",'360 GRP '!T170)</f>
        <v/>
      </c>
      <c r="K164" s="261" t="str">
        <f>IF('360 GRP '!U170=0,"",'360 GRP '!U170)</f>
        <v/>
      </c>
      <c r="L164" s="261" t="str">
        <f>IF('360 GRP '!V170=0,"",'360 GRP '!V170)</f>
        <v/>
      </c>
      <c r="M164" s="261" t="str">
        <f>IF('360 GRP '!W170=0,"",'360 GRP '!W170)</f>
        <v/>
      </c>
      <c r="N164" s="261" t="str">
        <f>IF('360 GRP '!X170=0,"",'360 GRP '!X170)</f>
        <v/>
      </c>
      <c r="O164" s="261" t="str">
        <f>IF('360 GRP '!Y170=0,"",'360 GRP '!Y170)</f>
        <v/>
      </c>
      <c r="P164" s="261" t="str">
        <f>IF('360 GRP '!Z170=0,"",'360 GRP '!Z170)</f>
        <v/>
      </c>
      <c r="Q164" s="261" t="str">
        <f>IF('360 GRP '!AA170=0,"",'360 GRP '!AA170)</f>
        <v/>
      </c>
      <c r="R164" s="277">
        <f t="shared" si="2"/>
        <v>0</v>
      </c>
      <c r="S164" s="59">
        <f>R164*'360 GRP '!I170</f>
        <v>0</v>
      </c>
      <c r="T164" s="59">
        <f>R164*'360 GRP '!BD170</f>
        <v>0</v>
      </c>
    </row>
    <row r="165" spans="1:20" ht="23.25" hidden="1" customHeight="1">
      <c r="A165" s="260" t="str">
        <f>'360 GRP '!D171</f>
        <v>360-331</v>
      </c>
      <c r="B165" s="46"/>
      <c r="C165" s="261" t="str">
        <f>IF('360 GRP '!M171=0,"",'360 GRP '!M171)</f>
        <v/>
      </c>
      <c r="D165" s="261" t="str">
        <f>IF('360 GRP '!N171=0,"",'360 GRP '!N171)</f>
        <v/>
      </c>
      <c r="E165" s="261" t="str">
        <f>IF('360 GRP '!O171=0,"",'360 GRP '!O171)</f>
        <v/>
      </c>
      <c r="F165" s="261" t="str">
        <f>IF('360 GRP '!P171=0,"",'360 GRP '!P171)</f>
        <v/>
      </c>
      <c r="G165" s="261" t="str">
        <f>IF('360 GRP '!Q171=0,"",'360 GRP '!Q171)</f>
        <v/>
      </c>
      <c r="H165" s="261" t="str">
        <f>IF('360 GRP '!R171=0,"",'360 GRP '!R171)</f>
        <v/>
      </c>
      <c r="I165" s="261" t="str">
        <f>IF('360 GRP '!S171=0,"",'360 GRP '!S171)</f>
        <v/>
      </c>
      <c r="J165" s="261" t="str">
        <f>IF('360 GRP '!T171=0,"",'360 GRP '!T171)</f>
        <v/>
      </c>
      <c r="K165" s="261" t="str">
        <f>IF('360 GRP '!U171=0,"",'360 GRP '!U171)</f>
        <v/>
      </c>
      <c r="L165" s="261" t="str">
        <f>IF('360 GRP '!V171=0,"",'360 GRP '!V171)</f>
        <v/>
      </c>
      <c r="M165" s="261" t="str">
        <f>IF('360 GRP '!W171=0,"",'360 GRP '!W171)</f>
        <v/>
      </c>
      <c r="N165" s="261" t="str">
        <f>IF('360 GRP '!X171=0,"",'360 GRP '!X171)</f>
        <v/>
      </c>
      <c r="O165" s="261" t="str">
        <f>IF('360 GRP '!Y171=0,"",'360 GRP '!Y171)</f>
        <v/>
      </c>
      <c r="P165" s="261" t="str">
        <f>IF('360 GRP '!Z171=0,"",'360 GRP '!Z171)</f>
        <v/>
      </c>
      <c r="Q165" s="261" t="str">
        <f>IF('360 GRP '!AA171=0,"",'360 GRP '!AA171)</f>
        <v/>
      </c>
      <c r="R165" s="277">
        <f t="shared" si="2"/>
        <v>0</v>
      </c>
      <c r="S165" s="59">
        <f>R165*'360 GRP '!I171</f>
        <v>0</v>
      </c>
      <c r="T165" s="59">
        <f>R165*'360 GRP '!BD171</f>
        <v>0</v>
      </c>
    </row>
    <row r="166" spans="1:20" ht="23.25" hidden="1" customHeight="1">
      <c r="A166" s="260" t="str">
        <f>'360 GRP '!D172</f>
        <v>360-332</v>
      </c>
      <c r="B166" s="46"/>
      <c r="C166" s="261" t="str">
        <f>IF('360 GRP '!M172=0,"",'360 GRP '!M172)</f>
        <v/>
      </c>
      <c r="D166" s="261" t="str">
        <f>IF('360 GRP '!N172=0,"",'360 GRP '!N172)</f>
        <v/>
      </c>
      <c r="E166" s="261" t="str">
        <f>IF('360 GRP '!O172=0,"",'360 GRP '!O172)</f>
        <v/>
      </c>
      <c r="F166" s="261" t="str">
        <f>IF('360 GRP '!P172=0,"",'360 GRP '!P172)</f>
        <v/>
      </c>
      <c r="G166" s="261" t="str">
        <f>IF('360 GRP '!Q172=0,"",'360 GRP '!Q172)</f>
        <v/>
      </c>
      <c r="H166" s="261" t="str">
        <f>IF('360 GRP '!R172=0,"",'360 GRP '!R172)</f>
        <v/>
      </c>
      <c r="I166" s="261" t="str">
        <f>IF('360 GRP '!S172=0,"",'360 GRP '!S172)</f>
        <v/>
      </c>
      <c r="J166" s="261" t="str">
        <f>IF('360 GRP '!T172=0,"",'360 GRP '!T172)</f>
        <v/>
      </c>
      <c r="K166" s="261" t="str">
        <f>IF('360 GRP '!U172=0,"",'360 GRP '!U172)</f>
        <v/>
      </c>
      <c r="L166" s="261" t="str">
        <f>IF('360 GRP '!V172=0,"",'360 GRP '!V172)</f>
        <v/>
      </c>
      <c r="M166" s="261" t="str">
        <f>IF('360 GRP '!W172=0,"",'360 GRP '!W172)</f>
        <v/>
      </c>
      <c r="N166" s="261" t="str">
        <f>IF('360 GRP '!X172=0,"",'360 GRP '!X172)</f>
        <v/>
      </c>
      <c r="O166" s="261" t="str">
        <f>IF('360 GRP '!Y172=0,"",'360 GRP '!Y172)</f>
        <v/>
      </c>
      <c r="P166" s="261" t="str">
        <f>IF('360 GRP '!Z172=0,"",'360 GRP '!Z172)</f>
        <v/>
      </c>
      <c r="Q166" s="261" t="str">
        <f>IF('360 GRP '!AA172=0,"",'360 GRP '!AA172)</f>
        <v/>
      </c>
      <c r="R166" s="277">
        <f t="shared" si="2"/>
        <v>0</v>
      </c>
      <c r="S166" s="59">
        <f>R166*'360 GRP '!I172</f>
        <v>0</v>
      </c>
      <c r="T166" s="59">
        <f>R166*'360 GRP '!BD172</f>
        <v>0</v>
      </c>
    </row>
    <row r="167" spans="1:20" ht="23.25" hidden="1" customHeight="1">
      <c r="A167" s="260">
        <f>'360 GRP '!D173</f>
        <v>0</v>
      </c>
      <c r="B167" s="46"/>
      <c r="C167" s="261" t="str">
        <f>IF('360 GRP '!M173=0,"",'360 GRP '!M173)</f>
        <v/>
      </c>
      <c r="D167" s="261" t="str">
        <f>IF('360 GRP '!N173=0,"",'360 GRP '!N173)</f>
        <v/>
      </c>
      <c r="E167" s="261" t="str">
        <f>IF('360 GRP '!O173=0,"",'360 GRP '!O173)</f>
        <v/>
      </c>
      <c r="F167" s="261" t="str">
        <f>IF('360 GRP '!P173=0,"",'360 GRP '!P173)</f>
        <v/>
      </c>
      <c r="G167" s="261" t="str">
        <f>IF('360 GRP '!Q173=0,"",'360 GRP '!Q173)</f>
        <v/>
      </c>
      <c r="H167" s="261" t="str">
        <f>IF('360 GRP '!R173=0,"",'360 GRP '!R173)</f>
        <v/>
      </c>
      <c r="I167" s="261" t="str">
        <f>IF('360 GRP '!S173=0,"",'360 GRP '!S173)</f>
        <v/>
      </c>
      <c r="J167" s="261" t="str">
        <f>IF('360 GRP '!T173=0,"",'360 GRP '!T173)</f>
        <v/>
      </c>
      <c r="K167" s="261" t="str">
        <f>IF('360 GRP '!U173=0,"",'360 GRP '!U173)</f>
        <v/>
      </c>
      <c r="L167" s="261" t="str">
        <f>IF('360 GRP '!V173=0,"",'360 GRP '!V173)</f>
        <v/>
      </c>
      <c r="M167" s="261" t="str">
        <f>IF('360 GRP '!W173=0,"",'360 GRP '!W173)</f>
        <v/>
      </c>
      <c r="N167" s="261" t="str">
        <f>IF('360 GRP '!X173=0,"",'360 GRP '!X173)</f>
        <v/>
      </c>
      <c r="O167" s="261" t="str">
        <f>IF('360 GRP '!Y173=0,"",'360 GRP '!Y173)</f>
        <v/>
      </c>
      <c r="P167" s="261" t="str">
        <f>IF('360 GRP '!Z173=0,"",'360 GRP '!Z173)</f>
        <v/>
      </c>
      <c r="Q167" s="261" t="str">
        <f>IF('360 GRP '!AA173=0,"",'360 GRP '!AA173)</f>
        <v/>
      </c>
      <c r="R167" s="277">
        <f t="shared" si="2"/>
        <v>0</v>
      </c>
      <c r="S167" s="59">
        <f>R167*'360 GRP '!I173</f>
        <v>0</v>
      </c>
      <c r="T167" s="59">
        <f>R167*'360 GRP '!BD173</f>
        <v>0</v>
      </c>
    </row>
    <row r="168" spans="1:20" ht="23.25" hidden="1" customHeight="1">
      <c r="A168" s="260" t="str">
        <f>'360 GRP '!D174</f>
        <v>360-381</v>
      </c>
      <c r="B168" s="46"/>
      <c r="C168" s="261" t="str">
        <f>IF('360 GRP '!M174=0,"",'360 GRP '!M174)</f>
        <v/>
      </c>
      <c r="D168" s="261" t="str">
        <f>IF('360 GRP '!N174=0,"",'360 GRP '!N174)</f>
        <v/>
      </c>
      <c r="E168" s="261" t="str">
        <f>IF('360 GRP '!O174=0,"",'360 GRP '!O174)</f>
        <v/>
      </c>
      <c r="F168" s="261" t="str">
        <f>IF('360 GRP '!P174=0,"",'360 GRP '!P174)</f>
        <v/>
      </c>
      <c r="G168" s="261" t="str">
        <f>IF('360 GRP '!Q174=0,"",'360 GRP '!Q174)</f>
        <v/>
      </c>
      <c r="H168" s="261" t="str">
        <f>IF('360 GRP '!R174=0,"",'360 GRP '!R174)</f>
        <v/>
      </c>
      <c r="I168" s="261" t="str">
        <f>IF('360 GRP '!S174=0,"",'360 GRP '!S174)</f>
        <v/>
      </c>
      <c r="J168" s="261" t="str">
        <f>IF('360 GRP '!T174=0,"",'360 GRP '!T174)</f>
        <v/>
      </c>
      <c r="K168" s="261" t="str">
        <f>IF('360 GRP '!U174=0,"",'360 GRP '!U174)</f>
        <v/>
      </c>
      <c r="L168" s="261" t="str">
        <f>IF('360 GRP '!V174=0,"",'360 GRP '!V174)</f>
        <v/>
      </c>
      <c r="M168" s="261" t="str">
        <f>IF('360 GRP '!W174=0,"",'360 GRP '!W174)</f>
        <v/>
      </c>
      <c r="N168" s="261" t="str">
        <f>IF('360 GRP '!X174=0,"",'360 GRP '!X174)</f>
        <v/>
      </c>
      <c r="O168" s="261" t="str">
        <f>IF('360 GRP '!Y174=0,"",'360 GRP '!Y174)</f>
        <v/>
      </c>
      <c r="P168" s="261" t="str">
        <f>IF('360 GRP '!Z174=0,"",'360 GRP '!Z174)</f>
        <v/>
      </c>
      <c r="Q168" s="261" t="str">
        <f>IF('360 GRP '!AA174=0,"",'360 GRP '!AA174)</f>
        <v/>
      </c>
      <c r="R168" s="277">
        <f t="shared" si="2"/>
        <v>0</v>
      </c>
      <c r="S168" s="59">
        <f>R168*'360 GRP '!I174</f>
        <v>0</v>
      </c>
      <c r="T168" s="59">
        <f>R168*'360 GRP '!BD174</f>
        <v>0</v>
      </c>
    </row>
    <row r="169" spans="1:20" ht="23.25" hidden="1" customHeight="1">
      <c r="A169" s="260" t="str">
        <f>'360 GRP '!D175</f>
        <v>360-382</v>
      </c>
      <c r="B169" s="46"/>
      <c r="C169" s="261" t="str">
        <f>IF('360 GRP '!M175=0,"",'360 GRP '!M175)</f>
        <v/>
      </c>
      <c r="D169" s="261" t="str">
        <f>IF('360 GRP '!N175=0,"",'360 GRP '!N175)</f>
        <v/>
      </c>
      <c r="E169" s="261" t="str">
        <f>IF('360 GRP '!O175=0,"",'360 GRP '!O175)</f>
        <v/>
      </c>
      <c r="F169" s="261" t="str">
        <f>IF('360 GRP '!P175=0,"",'360 GRP '!P175)</f>
        <v/>
      </c>
      <c r="G169" s="261" t="str">
        <f>IF('360 GRP '!Q175=0,"",'360 GRP '!Q175)</f>
        <v/>
      </c>
      <c r="H169" s="261" t="str">
        <f>IF('360 GRP '!R175=0,"",'360 GRP '!R175)</f>
        <v/>
      </c>
      <c r="I169" s="261" t="str">
        <f>IF('360 GRP '!S175=0,"",'360 GRP '!S175)</f>
        <v/>
      </c>
      <c r="J169" s="261" t="str">
        <f>IF('360 GRP '!T175=0,"",'360 GRP '!T175)</f>
        <v/>
      </c>
      <c r="K169" s="261" t="str">
        <f>IF('360 GRP '!U175=0,"",'360 GRP '!U175)</f>
        <v/>
      </c>
      <c r="L169" s="261" t="str">
        <f>IF('360 GRP '!V175=0,"",'360 GRP '!V175)</f>
        <v/>
      </c>
      <c r="M169" s="261" t="str">
        <f>IF('360 GRP '!W175=0,"",'360 GRP '!W175)</f>
        <v/>
      </c>
      <c r="N169" s="261" t="str">
        <f>IF('360 GRP '!X175=0,"",'360 GRP '!X175)</f>
        <v/>
      </c>
      <c r="O169" s="261" t="str">
        <f>IF('360 GRP '!Y175=0,"",'360 GRP '!Y175)</f>
        <v/>
      </c>
      <c r="P169" s="261" t="str">
        <f>IF('360 GRP '!Z175=0,"",'360 GRP '!Z175)</f>
        <v/>
      </c>
      <c r="Q169" s="261" t="str">
        <f>IF('360 GRP '!AA175=0,"",'360 GRP '!AA175)</f>
        <v/>
      </c>
      <c r="R169" s="277">
        <f t="shared" si="2"/>
        <v>0</v>
      </c>
      <c r="S169" s="59">
        <f>R169*'360 GRP '!I175</f>
        <v>0</v>
      </c>
      <c r="T169" s="59">
        <f>R169*'360 GRP '!BD175</f>
        <v>0</v>
      </c>
    </row>
    <row r="170" spans="1:20" ht="23.25" hidden="1" customHeight="1">
      <c r="A170" s="260" t="str">
        <f>'360 GRP '!D176</f>
        <v>360-384</v>
      </c>
      <c r="B170" s="46"/>
      <c r="C170" s="261" t="str">
        <f>IF('360 GRP '!M176=0,"",'360 GRP '!M176)</f>
        <v/>
      </c>
      <c r="D170" s="261" t="str">
        <f>IF('360 GRP '!N176=0,"",'360 GRP '!N176)</f>
        <v/>
      </c>
      <c r="E170" s="261" t="str">
        <f>IF('360 GRP '!O176=0,"",'360 GRP '!O176)</f>
        <v/>
      </c>
      <c r="F170" s="261" t="str">
        <f>IF('360 GRP '!P176=0,"",'360 GRP '!P176)</f>
        <v/>
      </c>
      <c r="G170" s="261" t="str">
        <f>IF('360 GRP '!Q176=0,"",'360 GRP '!Q176)</f>
        <v/>
      </c>
      <c r="H170" s="261" t="str">
        <f>IF('360 GRP '!R176=0,"",'360 GRP '!R176)</f>
        <v/>
      </c>
      <c r="I170" s="261" t="str">
        <f>IF('360 GRP '!S176=0,"",'360 GRP '!S176)</f>
        <v/>
      </c>
      <c r="J170" s="261" t="str">
        <f>IF('360 GRP '!T176=0,"",'360 GRP '!T176)</f>
        <v/>
      </c>
      <c r="K170" s="261" t="str">
        <f>IF('360 GRP '!U176=0,"",'360 GRP '!U176)</f>
        <v/>
      </c>
      <c r="L170" s="261" t="str">
        <f>IF('360 GRP '!V176=0,"",'360 GRP '!V176)</f>
        <v/>
      </c>
      <c r="M170" s="261" t="str">
        <f>IF('360 GRP '!W176=0,"",'360 GRP '!W176)</f>
        <v/>
      </c>
      <c r="N170" s="261" t="str">
        <f>IF('360 GRP '!X176=0,"",'360 GRP '!X176)</f>
        <v/>
      </c>
      <c r="O170" s="261" t="str">
        <f>IF('360 GRP '!Y176=0,"",'360 GRP '!Y176)</f>
        <v/>
      </c>
      <c r="P170" s="261" t="str">
        <f>IF('360 GRP '!Z176=0,"",'360 GRP '!Z176)</f>
        <v/>
      </c>
      <c r="Q170" s="261" t="str">
        <f>IF('360 GRP '!AA176=0,"",'360 GRP '!AA176)</f>
        <v/>
      </c>
      <c r="R170" s="277">
        <f t="shared" si="2"/>
        <v>0</v>
      </c>
      <c r="S170" s="59">
        <f>R170*'360 GRP '!I176</f>
        <v>0</v>
      </c>
      <c r="T170" s="59">
        <f>R170*'360 GRP '!BD176</f>
        <v>0</v>
      </c>
    </row>
    <row r="171" spans="1:20" ht="23.25" hidden="1" customHeight="1">
      <c r="A171" s="260" t="str">
        <f>'360 GRP '!D177</f>
        <v>360-385</v>
      </c>
      <c r="B171" s="46"/>
      <c r="C171" s="261" t="str">
        <f>IF('360 GRP '!M177=0,"",'360 GRP '!M177)</f>
        <v/>
      </c>
      <c r="D171" s="261" t="str">
        <f>IF('360 GRP '!N177=0,"",'360 GRP '!N177)</f>
        <v/>
      </c>
      <c r="E171" s="261" t="str">
        <f>IF('360 GRP '!O177=0,"",'360 GRP '!O177)</f>
        <v/>
      </c>
      <c r="F171" s="261" t="str">
        <f>IF('360 GRP '!P177=0,"",'360 GRP '!P177)</f>
        <v/>
      </c>
      <c r="G171" s="261" t="str">
        <f>IF('360 GRP '!Q177=0,"",'360 GRP '!Q177)</f>
        <v/>
      </c>
      <c r="H171" s="261" t="str">
        <f>IF('360 GRP '!R177=0,"",'360 GRP '!R177)</f>
        <v/>
      </c>
      <c r="I171" s="261" t="str">
        <f>IF('360 GRP '!S177=0,"",'360 GRP '!S177)</f>
        <v/>
      </c>
      <c r="J171" s="261" t="str">
        <f>IF('360 GRP '!T177=0,"",'360 GRP '!T177)</f>
        <v/>
      </c>
      <c r="K171" s="261" t="str">
        <f>IF('360 GRP '!U177=0,"",'360 GRP '!U177)</f>
        <v/>
      </c>
      <c r="L171" s="261" t="str">
        <f>IF('360 GRP '!V177=0,"",'360 GRP '!V177)</f>
        <v/>
      </c>
      <c r="M171" s="261" t="str">
        <f>IF('360 GRP '!W177=0,"",'360 GRP '!W177)</f>
        <v/>
      </c>
      <c r="N171" s="261" t="str">
        <f>IF('360 GRP '!X177=0,"",'360 GRP '!X177)</f>
        <v/>
      </c>
      <c r="O171" s="261" t="str">
        <f>IF('360 GRP '!Y177=0,"",'360 GRP '!Y177)</f>
        <v/>
      </c>
      <c r="P171" s="261" t="str">
        <f>IF('360 GRP '!Z177=0,"",'360 GRP '!Z177)</f>
        <v/>
      </c>
      <c r="Q171" s="261" t="str">
        <f>IF('360 GRP '!AA177=0,"",'360 GRP '!AA177)</f>
        <v/>
      </c>
      <c r="R171" s="277">
        <f t="shared" si="2"/>
        <v>0</v>
      </c>
      <c r="S171" s="59">
        <f>R171*'360 GRP '!I177</f>
        <v>0</v>
      </c>
      <c r="T171" s="59">
        <f>R171*'360 GRP '!BD177</f>
        <v>0</v>
      </c>
    </row>
    <row r="172" spans="1:20" ht="23.25" hidden="1" customHeight="1">
      <c r="A172" s="260" t="str">
        <f>'360 GRP '!D178</f>
        <v>360-388</v>
      </c>
      <c r="B172" s="46"/>
      <c r="C172" s="261" t="str">
        <f>IF('360 GRP '!M178=0,"",'360 GRP '!M178)</f>
        <v/>
      </c>
      <c r="D172" s="261" t="str">
        <f>IF('360 GRP '!N178=0,"",'360 GRP '!N178)</f>
        <v/>
      </c>
      <c r="E172" s="261" t="str">
        <f>IF('360 GRP '!O178=0,"",'360 GRP '!O178)</f>
        <v/>
      </c>
      <c r="F172" s="261" t="str">
        <f>IF('360 GRP '!P178=0,"",'360 GRP '!P178)</f>
        <v/>
      </c>
      <c r="G172" s="261" t="str">
        <f>IF('360 GRP '!Q178=0,"",'360 GRP '!Q178)</f>
        <v/>
      </c>
      <c r="H172" s="261" t="str">
        <f>IF('360 GRP '!R178=0,"",'360 GRP '!R178)</f>
        <v/>
      </c>
      <c r="I172" s="261" t="str">
        <f>IF('360 GRP '!S178=0,"",'360 GRP '!S178)</f>
        <v/>
      </c>
      <c r="J172" s="261" t="str">
        <f>IF('360 GRP '!T178=0,"",'360 GRP '!T178)</f>
        <v/>
      </c>
      <c r="K172" s="261" t="str">
        <f>IF('360 GRP '!U178=0,"",'360 GRP '!U178)</f>
        <v/>
      </c>
      <c r="L172" s="261" t="str">
        <f>IF('360 GRP '!V178=0,"",'360 GRP '!V178)</f>
        <v/>
      </c>
      <c r="M172" s="261" t="str">
        <f>IF('360 GRP '!W178=0,"",'360 GRP '!W178)</f>
        <v/>
      </c>
      <c r="N172" s="261" t="str">
        <f>IF('360 GRP '!X178=0,"",'360 GRP '!X178)</f>
        <v/>
      </c>
      <c r="O172" s="261" t="str">
        <f>IF('360 GRP '!Y178=0,"",'360 GRP '!Y178)</f>
        <v/>
      </c>
      <c r="P172" s="261" t="str">
        <f>IF('360 GRP '!Z178=0,"",'360 GRP '!Z178)</f>
        <v/>
      </c>
      <c r="Q172" s="261" t="str">
        <f>IF('360 GRP '!AA178=0,"",'360 GRP '!AA178)</f>
        <v/>
      </c>
      <c r="R172" s="277">
        <f t="shared" si="2"/>
        <v>0</v>
      </c>
      <c r="S172" s="59">
        <f>R172*'360 GRP '!I178</f>
        <v>0</v>
      </c>
      <c r="T172" s="59">
        <f>R172*'360 GRP '!BD178</f>
        <v>0</v>
      </c>
    </row>
    <row r="173" spans="1:20" ht="23.25" hidden="1" customHeight="1">
      <c r="A173" s="260" t="str">
        <f>'360 GRP '!D179</f>
        <v>360-389</v>
      </c>
      <c r="B173" s="46"/>
      <c r="C173" s="261" t="str">
        <f>IF('360 GRP '!M179=0,"",'360 GRP '!M179)</f>
        <v/>
      </c>
      <c r="D173" s="261" t="str">
        <f>IF('360 GRP '!N179=0,"",'360 GRP '!N179)</f>
        <v/>
      </c>
      <c r="E173" s="261" t="str">
        <f>IF('360 GRP '!O179=0,"",'360 GRP '!O179)</f>
        <v/>
      </c>
      <c r="F173" s="261" t="str">
        <f>IF('360 GRP '!P179=0,"",'360 GRP '!P179)</f>
        <v/>
      </c>
      <c r="G173" s="261" t="str">
        <f>IF('360 GRP '!Q179=0,"",'360 GRP '!Q179)</f>
        <v/>
      </c>
      <c r="H173" s="261" t="str">
        <f>IF('360 GRP '!R179=0,"",'360 GRP '!R179)</f>
        <v/>
      </c>
      <c r="I173" s="261" t="str">
        <f>IF('360 GRP '!S179=0,"",'360 GRP '!S179)</f>
        <v/>
      </c>
      <c r="J173" s="261" t="str">
        <f>IF('360 GRP '!T179=0,"",'360 GRP '!T179)</f>
        <v/>
      </c>
      <c r="K173" s="261" t="str">
        <f>IF('360 GRP '!U179=0,"",'360 GRP '!U179)</f>
        <v/>
      </c>
      <c r="L173" s="261" t="str">
        <f>IF('360 GRP '!V179=0,"",'360 GRP '!V179)</f>
        <v/>
      </c>
      <c r="M173" s="261" t="str">
        <f>IF('360 GRP '!W179=0,"",'360 GRP '!W179)</f>
        <v/>
      </c>
      <c r="N173" s="261" t="str">
        <f>IF('360 GRP '!X179=0,"",'360 GRP '!X179)</f>
        <v/>
      </c>
      <c r="O173" s="261" t="str">
        <f>IF('360 GRP '!Y179=0,"",'360 GRP '!Y179)</f>
        <v/>
      </c>
      <c r="P173" s="261" t="str">
        <f>IF('360 GRP '!Z179=0,"",'360 GRP '!Z179)</f>
        <v/>
      </c>
      <c r="Q173" s="261" t="str">
        <f>IF('360 GRP '!AA179=0,"",'360 GRP '!AA179)</f>
        <v/>
      </c>
      <c r="R173" s="277">
        <f t="shared" si="2"/>
        <v>0</v>
      </c>
      <c r="S173" s="59">
        <f>R173*'360 GRP '!I179</f>
        <v>0</v>
      </c>
      <c r="T173" s="59">
        <f>R173*'360 GRP '!BD179</f>
        <v>0</v>
      </c>
    </row>
    <row r="174" spans="1:20" ht="23.25" hidden="1" customHeight="1">
      <c r="A174" s="260" t="str">
        <f>'360 GRP '!D180</f>
        <v>360-392</v>
      </c>
      <c r="B174" s="46"/>
      <c r="C174" s="261" t="str">
        <f>IF('360 GRP '!M180=0,"",'360 GRP '!M180)</f>
        <v/>
      </c>
      <c r="D174" s="261" t="str">
        <f>IF('360 GRP '!N180=0,"",'360 GRP '!N180)</f>
        <v/>
      </c>
      <c r="E174" s="261" t="str">
        <f>IF('360 GRP '!O180=0,"",'360 GRP '!O180)</f>
        <v/>
      </c>
      <c r="F174" s="261" t="str">
        <f>IF('360 GRP '!P180=0,"",'360 GRP '!P180)</f>
        <v/>
      </c>
      <c r="G174" s="261" t="str">
        <f>IF('360 GRP '!Q180=0,"",'360 GRP '!Q180)</f>
        <v/>
      </c>
      <c r="H174" s="261" t="str">
        <f>IF('360 GRP '!R180=0,"",'360 GRP '!R180)</f>
        <v/>
      </c>
      <c r="I174" s="261" t="str">
        <f>IF('360 GRP '!S180=0,"",'360 GRP '!S180)</f>
        <v/>
      </c>
      <c r="J174" s="261" t="str">
        <f>IF('360 GRP '!T180=0,"",'360 GRP '!T180)</f>
        <v/>
      </c>
      <c r="K174" s="261" t="str">
        <f>IF('360 GRP '!U180=0,"",'360 GRP '!U180)</f>
        <v/>
      </c>
      <c r="L174" s="261" t="str">
        <f>IF('360 GRP '!V180=0,"",'360 GRP '!V180)</f>
        <v/>
      </c>
      <c r="M174" s="261" t="str">
        <f>IF('360 GRP '!W180=0,"",'360 GRP '!W180)</f>
        <v/>
      </c>
      <c r="N174" s="261" t="str">
        <f>IF('360 GRP '!X180=0,"",'360 GRP '!X180)</f>
        <v/>
      </c>
      <c r="O174" s="261" t="str">
        <f>IF('360 GRP '!Y180=0,"",'360 GRP '!Y180)</f>
        <v/>
      </c>
      <c r="P174" s="261" t="str">
        <f>IF('360 GRP '!Z180=0,"",'360 GRP '!Z180)</f>
        <v/>
      </c>
      <c r="Q174" s="261" t="str">
        <f>IF('360 GRP '!AA180=0,"",'360 GRP '!AA180)</f>
        <v/>
      </c>
      <c r="R174" s="277">
        <f t="shared" si="2"/>
        <v>0</v>
      </c>
      <c r="S174" s="59">
        <f>R174*'360 GRP '!I180</f>
        <v>0</v>
      </c>
      <c r="T174" s="59">
        <f>R174*'360 GRP '!BD180</f>
        <v>0</v>
      </c>
    </row>
    <row r="175" spans="1:20" ht="21" hidden="1" customHeight="1">
      <c r="A175" s="260" t="str">
        <f>'360 GRP '!D181</f>
        <v>360-393</v>
      </c>
      <c r="B175" s="46"/>
      <c r="C175" s="261" t="str">
        <f>IF('360 GRP '!M181=0,"",'360 GRP '!M181)</f>
        <v/>
      </c>
      <c r="D175" s="261" t="str">
        <f>IF('360 GRP '!N181=0,"",'360 GRP '!N181)</f>
        <v/>
      </c>
      <c r="E175" s="261" t="str">
        <f>IF('360 GRP '!O181=0,"",'360 GRP '!O181)</f>
        <v/>
      </c>
      <c r="F175" s="261" t="str">
        <f>IF('360 GRP '!P181=0,"",'360 GRP '!P181)</f>
        <v/>
      </c>
      <c r="G175" s="261" t="str">
        <f>IF('360 GRP '!Q181=0,"",'360 GRP '!Q181)</f>
        <v/>
      </c>
      <c r="H175" s="261" t="str">
        <f>IF('360 GRP '!R181=0,"",'360 GRP '!R181)</f>
        <v/>
      </c>
      <c r="I175" s="261" t="str">
        <f>IF('360 GRP '!S181=0,"",'360 GRP '!S181)</f>
        <v/>
      </c>
      <c r="J175" s="261" t="str">
        <f>IF('360 GRP '!T181=0,"",'360 GRP '!T181)</f>
        <v/>
      </c>
      <c r="K175" s="261" t="str">
        <f>IF('360 GRP '!U181=0,"",'360 GRP '!U181)</f>
        <v/>
      </c>
      <c r="L175" s="261" t="str">
        <f>IF('360 GRP '!V181=0,"",'360 GRP '!V181)</f>
        <v/>
      </c>
      <c r="M175" s="261" t="str">
        <f>IF('360 GRP '!W181=0,"",'360 GRP '!W181)</f>
        <v/>
      </c>
      <c r="N175" s="261" t="str">
        <f>IF('360 GRP '!X181=0,"",'360 GRP '!X181)</f>
        <v/>
      </c>
      <c r="O175" s="261" t="str">
        <f>IF('360 GRP '!Y181=0,"",'360 GRP '!Y181)</f>
        <v/>
      </c>
      <c r="P175" s="261" t="str">
        <f>IF('360 GRP '!Z181=0,"",'360 GRP '!Z181)</f>
        <v/>
      </c>
      <c r="Q175" s="261" t="str">
        <f>IF('360 GRP '!AA181=0,"",'360 GRP '!AA181)</f>
        <v/>
      </c>
      <c r="R175" s="277">
        <f t="shared" si="2"/>
        <v>0</v>
      </c>
      <c r="S175" s="59">
        <f>R175*'360 GRP '!I181</f>
        <v>0</v>
      </c>
      <c r="T175" s="59">
        <f>R175*'360 GRP '!BD181</f>
        <v>0</v>
      </c>
    </row>
    <row r="176" spans="1:20" ht="23.25" hidden="1" customHeight="1">
      <c r="A176" s="260" t="str">
        <f>'360 GRP '!D182</f>
        <v>360-396</v>
      </c>
      <c r="B176" s="46"/>
      <c r="C176" s="261" t="str">
        <f>IF('360 GRP '!M182=0,"",'360 GRP '!M182)</f>
        <v/>
      </c>
      <c r="D176" s="261" t="str">
        <f>IF('360 GRP '!N182=0,"",'360 GRP '!N182)</f>
        <v/>
      </c>
      <c r="E176" s="261" t="str">
        <f>IF('360 GRP '!O182=0,"",'360 GRP '!O182)</f>
        <v/>
      </c>
      <c r="F176" s="261" t="str">
        <f>IF('360 GRP '!P182=0,"",'360 GRP '!P182)</f>
        <v/>
      </c>
      <c r="G176" s="261" t="str">
        <f>IF('360 GRP '!Q182=0,"",'360 GRP '!Q182)</f>
        <v/>
      </c>
      <c r="H176" s="261" t="str">
        <f>IF('360 GRP '!R182=0,"",'360 GRP '!R182)</f>
        <v/>
      </c>
      <c r="I176" s="261" t="str">
        <f>IF('360 GRP '!S182=0,"",'360 GRP '!S182)</f>
        <v/>
      </c>
      <c r="J176" s="261" t="str">
        <f>IF('360 GRP '!T182=0,"",'360 GRP '!T182)</f>
        <v/>
      </c>
      <c r="K176" s="261" t="str">
        <f>IF('360 GRP '!U182=0,"",'360 GRP '!U182)</f>
        <v/>
      </c>
      <c r="L176" s="261" t="str">
        <f>IF('360 GRP '!V182=0,"",'360 GRP '!V182)</f>
        <v/>
      </c>
      <c r="M176" s="261" t="str">
        <f>IF('360 GRP '!W182=0,"",'360 GRP '!W182)</f>
        <v/>
      </c>
      <c r="N176" s="261" t="str">
        <f>IF('360 GRP '!X182=0,"",'360 GRP '!X182)</f>
        <v/>
      </c>
      <c r="O176" s="261" t="str">
        <f>IF('360 GRP '!Y182=0,"",'360 GRP '!Y182)</f>
        <v/>
      </c>
      <c r="P176" s="261" t="str">
        <f>IF('360 GRP '!Z182=0,"",'360 GRP '!Z182)</f>
        <v/>
      </c>
      <c r="Q176" s="261" t="str">
        <f>IF('360 GRP '!AA182=0,"",'360 GRP '!AA182)</f>
        <v/>
      </c>
      <c r="R176" s="277">
        <f t="shared" si="2"/>
        <v>0</v>
      </c>
      <c r="S176" s="59">
        <f>R176*'360 GRP '!I182</f>
        <v>0</v>
      </c>
      <c r="T176" s="59">
        <f>R176*'360 GRP '!BD182</f>
        <v>0</v>
      </c>
    </row>
    <row r="177" spans="1:20" ht="23.25" hidden="1" customHeight="1">
      <c r="A177" s="260" t="str">
        <f>'360 GRP '!D183</f>
        <v>360-395-DT</v>
      </c>
      <c r="B177" s="46" t="s">
        <v>636</v>
      </c>
      <c r="C177" s="261" t="str">
        <f>IF('360 GRP '!M183=0,"",'360 GRP '!M183)</f>
        <v/>
      </c>
      <c r="D177" s="261" t="str">
        <f>IF('360 GRP '!N183=0,"",'360 GRP '!N183)</f>
        <v/>
      </c>
      <c r="E177" s="261" t="str">
        <f>IF('360 GRP '!O183=0,"",'360 GRP '!O183)</f>
        <v/>
      </c>
      <c r="F177" s="261" t="str">
        <f>IF('360 GRP '!P183=0,"",'360 GRP '!P183)</f>
        <v/>
      </c>
      <c r="G177" s="261" t="str">
        <f>IF('360 GRP '!Q183=0,"",'360 GRP '!Q183)</f>
        <v/>
      </c>
      <c r="H177" s="261" t="str">
        <f>IF('360 GRP '!R183=0,"",'360 GRP '!R183)</f>
        <v/>
      </c>
      <c r="I177" s="261" t="str">
        <f>IF('360 GRP '!S183=0,"",'360 GRP '!S183)</f>
        <v/>
      </c>
      <c r="J177" s="261" t="str">
        <f>IF('360 GRP '!T183=0,"",'360 GRP '!T183)</f>
        <v/>
      </c>
      <c r="K177" s="261" t="str">
        <f>IF('360 GRP '!U183=0,"",'360 GRP '!U183)</f>
        <v/>
      </c>
      <c r="L177" s="261" t="str">
        <f>IF('360 GRP '!V183=0,"",'360 GRP '!V183)</f>
        <v/>
      </c>
      <c r="M177" s="261" t="str">
        <f>IF('360 GRP '!W183=0,"",'360 GRP '!W183)</f>
        <v/>
      </c>
      <c r="N177" s="261" t="str">
        <f>IF('360 GRP '!X183=0,"",'360 GRP '!X183)</f>
        <v/>
      </c>
      <c r="O177" s="261" t="str">
        <f>IF('360 GRP '!Y183=0,"",'360 GRP '!Y183)</f>
        <v/>
      </c>
      <c r="P177" s="261"/>
      <c r="Q177" s="261"/>
      <c r="R177" s="277">
        <f t="shared" si="2"/>
        <v>0</v>
      </c>
      <c r="S177" s="59">
        <f>R177*'360 GRP '!I183</f>
        <v>0</v>
      </c>
      <c r="T177" s="59">
        <f>R177*'360 GRP '!BD183</f>
        <v>0</v>
      </c>
    </row>
    <row r="178" spans="1:20" ht="23.25" hidden="1" customHeight="1">
      <c r="A178" s="260" t="str">
        <f>'360 GRP '!D184</f>
        <v>360-397</v>
      </c>
      <c r="B178" s="46"/>
      <c r="C178" s="261" t="str">
        <f>IF('360 GRP '!M184=0,"",'360 GRP '!M184)</f>
        <v/>
      </c>
      <c r="D178" s="261" t="str">
        <f>IF('360 GRP '!N184=0,"",'360 GRP '!N184)</f>
        <v/>
      </c>
      <c r="E178" s="261" t="str">
        <f>IF('360 GRP '!O184=0,"",'360 GRP '!O184)</f>
        <v/>
      </c>
      <c r="F178" s="261" t="str">
        <f>IF('360 GRP '!P184=0,"",'360 GRP '!P184)</f>
        <v/>
      </c>
      <c r="G178" s="261" t="str">
        <f>IF('360 GRP '!Q184=0,"",'360 GRP '!Q184)</f>
        <v/>
      </c>
      <c r="H178" s="261" t="str">
        <f>IF('360 GRP '!R184=0,"",'360 GRP '!R184)</f>
        <v/>
      </c>
      <c r="I178" s="261" t="str">
        <f>IF('360 GRP '!S184=0,"",'360 GRP '!S184)</f>
        <v/>
      </c>
      <c r="J178" s="261" t="str">
        <f>IF('360 GRP '!T184=0,"",'360 GRP '!T184)</f>
        <v/>
      </c>
      <c r="K178" s="261" t="str">
        <f>IF('360 GRP '!U184=0,"",'360 GRP '!U184)</f>
        <v/>
      </c>
      <c r="L178" s="261" t="str">
        <f>IF('360 GRP '!V184=0,"",'360 GRP '!V184)</f>
        <v/>
      </c>
      <c r="M178" s="261" t="str">
        <f>IF('360 GRP '!W184=0,"",'360 GRP '!W184)</f>
        <v/>
      </c>
      <c r="N178" s="261" t="str">
        <f>IF('360 GRP '!X184=0,"",'360 GRP '!X184)</f>
        <v/>
      </c>
      <c r="O178" s="261" t="str">
        <f>IF('360 GRP '!Y184=0,"",'360 GRP '!Y184)</f>
        <v/>
      </c>
      <c r="P178" s="261" t="str">
        <f>IF('360 GRP '!Z184=0,"",'360 GRP '!Z184)</f>
        <v/>
      </c>
      <c r="Q178" s="261" t="str">
        <f>IF('360 GRP '!AA184=0,"",'360 GRP '!AA184)</f>
        <v/>
      </c>
      <c r="R178" s="277">
        <f t="shared" si="2"/>
        <v>0</v>
      </c>
      <c r="S178" s="59">
        <f>R178*'360 GRP '!I184</f>
        <v>0</v>
      </c>
      <c r="T178" s="59">
        <f>R178*'360 GRP '!BD184</f>
        <v>0</v>
      </c>
    </row>
    <row r="179" spans="1:20" ht="23.25" hidden="1" customHeight="1">
      <c r="A179" s="260" t="str">
        <f>'360 GRP '!D185</f>
        <v>360-400</v>
      </c>
      <c r="B179" s="46"/>
      <c r="C179" s="261" t="str">
        <f>IF('360 GRP '!M185=0,"",'360 GRP '!M185)</f>
        <v/>
      </c>
      <c r="D179" s="261" t="str">
        <f>IF('360 GRP '!N185=0,"",'360 GRP '!N185)</f>
        <v/>
      </c>
      <c r="E179" s="261" t="str">
        <f>IF('360 GRP '!O185=0,"",'360 GRP '!O185)</f>
        <v/>
      </c>
      <c r="F179" s="261" t="str">
        <f>IF('360 GRP '!P185=0,"",'360 GRP '!P185)</f>
        <v/>
      </c>
      <c r="G179" s="261" t="str">
        <f>IF('360 GRP '!Q185=0,"",'360 GRP '!Q185)</f>
        <v/>
      </c>
      <c r="H179" s="261" t="str">
        <f>IF('360 GRP '!R185=0,"",'360 GRP '!R185)</f>
        <v/>
      </c>
      <c r="I179" s="261" t="str">
        <f>IF('360 GRP '!S185=0,"",'360 GRP '!S185)</f>
        <v/>
      </c>
      <c r="J179" s="261" t="str">
        <f>IF('360 GRP '!T185=0,"",'360 GRP '!T185)</f>
        <v/>
      </c>
      <c r="K179" s="261" t="str">
        <f>IF('360 GRP '!U185=0,"",'360 GRP '!U185)</f>
        <v/>
      </c>
      <c r="L179" s="261" t="str">
        <f>IF('360 GRP '!V185=0,"",'360 GRP '!V185)</f>
        <v/>
      </c>
      <c r="M179" s="261" t="str">
        <f>IF('360 GRP '!W185=0,"",'360 GRP '!W185)</f>
        <v/>
      </c>
      <c r="N179" s="261" t="str">
        <f>IF('360 GRP '!X185=0,"",'360 GRP '!X185)</f>
        <v/>
      </c>
      <c r="O179" s="261" t="str">
        <f>IF('360 GRP '!Y185=0,"",'360 GRP '!Y185)</f>
        <v/>
      </c>
      <c r="P179" s="261" t="str">
        <f>IF('360 GRP '!Z185=0,"",'360 GRP '!Z185)</f>
        <v/>
      </c>
      <c r="Q179" s="261" t="str">
        <f>IF('360 GRP '!AA185=0,"",'360 GRP '!AA185)</f>
        <v/>
      </c>
      <c r="R179" s="277">
        <f t="shared" si="2"/>
        <v>0</v>
      </c>
      <c r="S179" s="59">
        <f>R179*'360 GRP '!I185</f>
        <v>0</v>
      </c>
      <c r="T179" s="59">
        <f>R179*'360 GRP '!BD185</f>
        <v>0</v>
      </c>
    </row>
    <row r="180" spans="1:20" ht="23.25" hidden="1" customHeight="1">
      <c r="A180" s="260" t="str">
        <f>'360 GRP '!D186</f>
        <v>360-399-DT</v>
      </c>
      <c r="B180" s="46" t="s">
        <v>636</v>
      </c>
      <c r="C180" s="261" t="str">
        <f>IF('360 GRP '!M186=0,"",'360 GRP '!M186)</f>
        <v/>
      </c>
      <c r="D180" s="261" t="str">
        <f>IF('360 GRP '!N186=0,"",'360 GRP '!N186)</f>
        <v/>
      </c>
      <c r="E180" s="261" t="str">
        <f>IF('360 GRP '!O186=0,"",'360 GRP '!O186)</f>
        <v/>
      </c>
      <c r="F180" s="261" t="str">
        <f>IF('360 GRP '!P186=0,"",'360 GRP '!P186)</f>
        <v/>
      </c>
      <c r="G180" s="261" t="str">
        <f>IF('360 GRP '!Q186=0,"",'360 GRP '!Q186)</f>
        <v/>
      </c>
      <c r="H180" s="261" t="str">
        <f>IF('360 GRP '!R186=0,"",'360 GRP '!R186)</f>
        <v/>
      </c>
      <c r="I180" s="261" t="str">
        <f>IF('360 GRP '!S186=0,"",'360 GRP '!S186)</f>
        <v/>
      </c>
      <c r="J180" s="261" t="str">
        <f>IF('360 GRP '!T186=0,"",'360 GRP '!T186)</f>
        <v/>
      </c>
      <c r="K180" s="261" t="str">
        <f>IF('360 GRP '!U186=0,"",'360 GRP '!U186)</f>
        <v/>
      </c>
      <c r="L180" s="261" t="str">
        <f>IF('360 GRP '!V186=0,"",'360 GRP '!V186)</f>
        <v/>
      </c>
      <c r="M180" s="261" t="str">
        <f>IF('360 GRP '!W186=0,"",'360 GRP '!W186)</f>
        <v/>
      </c>
      <c r="N180" s="261" t="str">
        <f>IF('360 GRP '!X186=0,"",'360 GRP '!X186)</f>
        <v/>
      </c>
      <c r="O180" s="261" t="str">
        <f>IF('360 GRP '!Y186=0,"",'360 GRP '!Y186)</f>
        <v/>
      </c>
      <c r="P180" s="261"/>
      <c r="Q180" s="261"/>
      <c r="R180" s="277">
        <f t="shared" si="2"/>
        <v>0</v>
      </c>
      <c r="S180" s="59">
        <f>R180*'360 GRP '!I186</f>
        <v>0</v>
      </c>
      <c r="T180" s="59">
        <f>R180*'360 GRP '!BD186</f>
        <v>0</v>
      </c>
    </row>
    <row r="181" spans="1:20" ht="23.25" hidden="1" customHeight="1">
      <c r="A181" s="260">
        <f>'360 GRP '!D187</f>
        <v>0</v>
      </c>
      <c r="B181" s="46"/>
      <c r="C181" s="261" t="str">
        <f>IF('360 GRP '!M187=0,"",'360 GRP '!M187)</f>
        <v/>
      </c>
      <c r="D181" s="261" t="str">
        <f>IF('360 GRP '!N187=0,"",'360 GRP '!N187)</f>
        <v/>
      </c>
      <c r="E181" s="261" t="str">
        <f>IF('360 GRP '!O187=0,"",'360 GRP '!O187)</f>
        <v/>
      </c>
      <c r="F181" s="261" t="str">
        <f>IF('360 GRP '!P187=0,"",'360 GRP '!P187)</f>
        <v/>
      </c>
      <c r="G181" s="261" t="str">
        <f>IF('360 GRP '!Q187=0,"",'360 GRP '!Q187)</f>
        <v/>
      </c>
      <c r="H181" s="261" t="str">
        <f>IF('360 GRP '!R187=0,"",'360 GRP '!R187)</f>
        <v/>
      </c>
      <c r="I181" s="261" t="str">
        <f>IF('360 GRP '!S187=0,"",'360 GRP '!S187)</f>
        <v/>
      </c>
      <c r="J181" s="261" t="str">
        <f>IF('360 GRP '!T187=0,"",'360 GRP '!T187)</f>
        <v/>
      </c>
      <c r="K181" s="261" t="str">
        <f>IF('360 GRP '!U187=0,"",'360 GRP '!U187)</f>
        <v/>
      </c>
      <c r="L181" s="261" t="str">
        <f>IF('360 GRP '!V187=0,"",'360 GRP '!V187)</f>
        <v/>
      </c>
      <c r="M181" s="261" t="str">
        <f>IF('360 GRP '!W187=0,"",'360 GRP '!W187)</f>
        <v/>
      </c>
      <c r="N181" s="261" t="str">
        <f>IF('360 GRP '!X187=0,"",'360 GRP '!X187)</f>
        <v/>
      </c>
      <c r="O181" s="261" t="str">
        <f>IF('360 GRP '!Y187=0,"",'360 GRP '!Y187)</f>
        <v/>
      </c>
      <c r="P181" s="261" t="str">
        <f>IF('360 GRP '!Z187=0,"",'360 GRP '!Z187)</f>
        <v/>
      </c>
      <c r="Q181" s="261" t="str">
        <f>IF('360 GRP '!AA187=0,"",'360 GRP '!AA187)</f>
        <v/>
      </c>
      <c r="R181" s="277">
        <f t="shared" si="2"/>
        <v>0</v>
      </c>
      <c r="S181" s="59">
        <f>R181*'360 GRP '!I187</f>
        <v>0</v>
      </c>
      <c r="T181" s="59">
        <f>R181*'360 GRP '!BD187</f>
        <v>0</v>
      </c>
    </row>
    <row r="182" spans="1:20" ht="23.25" customHeight="1">
      <c r="A182" s="260" t="str">
        <f>'360 GRP '!D188</f>
        <v>360-401</v>
      </c>
      <c r="B182" s="46"/>
      <c r="C182" s="261" t="str">
        <f>IF('360 GRP '!M188=0,"",'360 GRP '!M188)</f>
        <v/>
      </c>
      <c r="D182" s="261" t="str">
        <f>IF('360 GRP '!N188=0,"",'360 GRP '!N188)</f>
        <v/>
      </c>
      <c r="E182" s="261" t="str">
        <f>IF('360 GRP '!O188=0,"",'360 GRP '!O188)</f>
        <v/>
      </c>
      <c r="F182" s="261" t="str">
        <f>IF('360 GRP '!P188=0,"",'360 GRP '!P188)</f>
        <v/>
      </c>
      <c r="G182" s="261" t="str">
        <f>IF('360 GRP '!Q188=0,"",'360 GRP '!Q188)</f>
        <v/>
      </c>
      <c r="H182" s="261" t="str">
        <f>IF('360 GRP '!R188=0,"",'360 GRP '!R188)</f>
        <v/>
      </c>
      <c r="I182" s="261" t="str">
        <f>IF('360 GRP '!S188=0,"",'360 GRP '!S188)</f>
        <v/>
      </c>
      <c r="J182" s="261" t="str">
        <f>IF('360 GRP '!T188=0,"",'360 GRP '!T188)</f>
        <v/>
      </c>
      <c r="K182" s="261" t="str">
        <f>IF('360 GRP '!U188=0,"",'360 GRP '!U188)</f>
        <v/>
      </c>
      <c r="L182" s="261" t="str">
        <f>IF('360 GRP '!V188=0,"",'360 GRP '!V188)</f>
        <v/>
      </c>
      <c r="M182" s="261" t="str">
        <f>IF('360 GRP '!W188=0,"",'360 GRP '!W188)</f>
        <v/>
      </c>
      <c r="N182" s="261" t="str">
        <f>IF('360 GRP '!X188=0,"",'360 GRP '!X188)</f>
        <v/>
      </c>
      <c r="O182" s="261" t="str">
        <f>IF('360 GRP '!Y188=0,"",'360 GRP '!Y188)</f>
        <v/>
      </c>
      <c r="P182" s="261" t="str">
        <f>IF('360 GRP '!Z188=0,"",'360 GRP '!Z188)</f>
        <v/>
      </c>
      <c r="Q182" s="261" t="str">
        <f>IF('360 GRP '!AA188=0,"",'360 GRP '!AA188)</f>
        <v/>
      </c>
      <c r="R182" s="277">
        <f t="shared" si="2"/>
        <v>0</v>
      </c>
      <c r="S182" s="59">
        <f>R182*'360 GRP '!I188</f>
        <v>0</v>
      </c>
      <c r="T182" s="59">
        <f>R182*'360 GRP '!BD188</f>
        <v>0</v>
      </c>
    </row>
    <row r="183" spans="1:20" ht="21" customHeight="1">
      <c r="A183" s="260" t="str">
        <f>'360 GRP '!D189</f>
        <v>360-402</v>
      </c>
      <c r="B183" s="46"/>
      <c r="C183" s="261" t="str">
        <f>IF('360 GRP '!M189=0,"",'360 GRP '!M189)</f>
        <v/>
      </c>
      <c r="D183" s="261" t="str">
        <f>IF('360 GRP '!N189=0,"",'360 GRP '!N189)</f>
        <v/>
      </c>
      <c r="E183" s="261" t="str">
        <f>IF('360 GRP '!O189=0,"",'360 GRP '!O189)</f>
        <v/>
      </c>
      <c r="F183" s="261" t="str">
        <f>IF('360 GRP '!P189=0,"",'360 GRP '!P189)</f>
        <v/>
      </c>
      <c r="G183" s="261" t="str">
        <f>IF('360 GRP '!Q189=0,"",'360 GRP '!Q189)</f>
        <v/>
      </c>
      <c r="H183" s="261" t="str">
        <f>IF('360 GRP '!R189=0,"",'360 GRP '!R189)</f>
        <v/>
      </c>
      <c r="I183" s="261" t="str">
        <f>IF('360 GRP '!S189=0,"",'360 GRP '!S189)</f>
        <v/>
      </c>
      <c r="J183" s="261" t="str">
        <f>IF('360 GRP '!T189=0,"",'360 GRP '!T189)</f>
        <v/>
      </c>
      <c r="K183" s="261" t="str">
        <f>IF('360 GRP '!U189=0,"",'360 GRP '!U189)</f>
        <v/>
      </c>
      <c r="L183" s="261" t="str">
        <f>IF('360 GRP '!V189=0,"",'360 GRP '!V189)</f>
        <v/>
      </c>
      <c r="M183" s="261" t="str">
        <f>IF('360 GRP '!W189=0,"",'360 GRP '!W189)</f>
        <v/>
      </c>
      <c r="N183" s="261" t="str">
        <f>IF('360 GRP '!X189=0,"",'360 GRP '!X189)</f>
        <v/>
      </c>
      <c r="O183" s="261" t="str">
        <f>IF('360 GRP '!Y189=0,"",'360 GRP '!Y189)</f>
        <v/>
      </c>
      <c r="P183" s="261" t="str">
        <f>IF('360 GRP '!Z189=0,"",'360 GRP '!Z189)</f>
        <v/>
      </c>
      <c r="Q183" s="261" t="str">
        <f>IF('360 GRP '!AA189=0,"",'360 GRP '!AA189)</f>
        <v/>
      </c>
      <c r="R183" s="277">
        <f t="shared" si="2"/>
        <v>0</v>
      </c>
      <c r="S183" s="59">
        <f>R183*'360 GRP '!I189</f>
        <v>0</v>
      </c>
      <c r="T183" s="59">
        <f>R183*'360 GRP '!BD189</f>
        <v>0</v>
      </c>
    </row>
    <row r="184" spans="1:20" ht="21" customHeight="1">
      <c r="A184" s="260" t="str">
        <f>'360 GRP '!D190</f>
        <v>360-403</v>
      </c>
      <c r="B184" s="46"/>
      <c r="C184" s="261" t="str">
        <f>IF('360 GRP '!M190=0,"",'360 GRP '!M190)</f>
        <v/>
      </c>
      <c r="D184" s="261" t="str">
        <f>IF('360 GRP '!N190=0,"",'360 GRP '!N190)</f>
        <v/>
      </c>
      <c r="E184" s="261" t="str">
        <f>IF('360 GRP '!O190=0,"",'360 GRP '!O190)</f>
        <v/>
      </c>
      <c r="F184" s="261" t="str">
        <f>IF('360 GRP '!P190=0,"",'360 GRP '!P190)</f>
        <v/>
      </c>
      <c r="G184" s="261" t="str">
        <f>IF('360 GRP '!Q190=0,"",'360 GRP '!Q190)</f>
        <v/>
      </c>
      <c r="H184" s="261" t="str">
        <f>IF('360 GRP '!R190=0,"",'360 GRP '!R190)</f>
        <v/>
      </c>
      <c r="I184" s="261" t="str">
        <f>IF('360 GRP '!S190=0,"",'360 GRP '!S190)</f>
        <v/>
      </c>
      <c r="J184" s="261" t="str">
        <f>IF('360 GRP '!T190=0,"",'360 GRP '!T190)</f>
        <v/>
      </c>
      <c r="K184" s="261" t="str">
        <f>IF('360 GRP '!U190=0,"",'360 GRP '!U190)</f>
        <v/>
      </c>
      <c r="L184" s="261" t="str">
        <f>IF('360 GRP '!V190=0,"",'360 GRP '!V190)</f>
        <v/>
      </c>
      <c r="M184" s="261" t="str">
        <f>IF('360 GRP '!W190=0,"",'360 GRP '!W190)</f>
        <v/>
      </c>
      <c r="N184" s="261" t="str">
        <f>IF('360 GRP '!X190=0,"",'360 GRP '!X190)</f>
        <v/>
      </c>
      <c r="O184" s="261" t="str">
        <f>IF('360 GRP '!Y190=0,"",'360 GRP '!Y190)</f>
        <v/>
      </c>
      <c r="P184" s="261" t="str">
        <f>IF('360 GRP '!Z190=0,"",'360 GRP '!Z190)</f>
        <v/>
      </c>
      <c r="Q184" s="261" t="str">
        <f>IF('360 GRP '!AA190=0,"",'360 GRP '!AA190)</f>
        <v/>
      </c>
      <c r="R184" s="277">
        <f t="shared" si="2"/>
        <v>0</v>
      </c>
      <c r="S184" s="59">
        <f>R184*'360 GRP '!I190</f>
        <v>0</v>
      </c>
      <c r="T184" s="59">
        <f>R184*'360 GRP '!BD190</f>
        <v>0</v>
      </c>
    </row>
    <row r="185" spans="1:20" ht="21" customHeight="1">
      <c r="A185" s="260" t="str">
        <f>'360 GRP '!D191</f>
        <v>360-404</v>
      </c>
      <c r="B185" s="46"/>
      <c r="C185" s="261" t="str">
        <f>IF('360 GRP '!M191=0,"",'360 GRP '!M191)</f>
        <v/>
      </c>
      <c r="D185" s="261" t="str">
        <f>IF('360 GRP '!N191=0,"",'360 GRP '!N191)</f>
        <v/>
      </c>
      <c r="E185" s="261" t="str">
        <f>IF('360 GRP '!O191=0,"",'360 GRP '!O191)</f>
        <v/>
      </c>
      <c r="F185" s="261" t="str">
        <f>IF('360 GRP '!P191=0,"",'360 GRP '!P191)</f>
        <v/>
      </c>
      <c r="G185" s="261" t="str">
        <f>IF('360 GRP '!Q191=0,"",'360 GRP '!Q191)</f>
        <v/>
      </c>
      <c r="H185" s="261" t="str">
        <f>IF('360 GRP '!R191=0,"",'360 GRP '!R191)</f>
        <v/>
      </c>
      <c r="I185" s="261" t="str">
        <f>IF('360 GRP '!S191=0,"",'360 GRP '!S191)</f>
        <v/>
      </c>
      <c r="J185" s="261" t="str">
        <f>IF('360 GRP '!T191=0,"",'360 GRP '!T191)</f>
        <v/>
      </c>
      <c r="K185" s="261" t="str">
        <f>IF('360 GRP '!U191=0,"",'360 GRP '!U191)</f>
        <v/>
      </c>
      <c r="L185" s="261" t="str">
        <f>IF('360 GRP '!V191=0,"",'360 GRP '!V191)</f>
        <v/>
      </c>
      <c r="M185" s="261" t="str">
        <f>IF('360 GRP '!W191=0,"",'360 GRP '!W191)</f>
        <v/>
      </c>
      <c r="N185" s="261" t="str">
        <f>IF('360 GRP '!X191=0,"",'360 GRP '!X191)</f>
        <v/>
      </c>
      <c r="O185" s="261" t="str">
        <f>IF('360 GRP '!Y191=0,"",'360 GRP '!Y191)</f>
        <v/>
      </c>
      <c r="P185" s="261" t="str">
        <f>IF('360 GRP '!Z191=0,"",'360 GRP '!Z191)</f>
        <v/>
      </c>
      <c r="Q185" s="261" t="str">
        <f>IF('360 GRP '!AA191=0,"",'360 GRP '!AA191)</f>
        <v/>
      </c>
      <c r="R185" s="277">
        <f t="shared" si="2"/>
        <v>0</v>
      </c>
      <c r="S185" s="59">
        <f>R185*'360 GRP '!I191</f>
        <v>0</v>
      </c>
      <c r="T185" s="59">
        <f>R185*'360 GRP '!BD191</f>
        <v>0</v>
      </c>
    </row>
    <row r="186" spans="1:20" ht="21" customHeight="1">
      <c r="A186" s="260" t="str">
        <f>'360 GRP '!D192</f>
        <v>360-405</v>
      </c>
      <c r="B186" s="46"/>
      <c r="C186" s="261" t="str">
        <f>IF('360 GRP '!M192=0,"",'360 GRP '!M192)</f>
        <v/>
      </c>
      <c r="D186" s="261" t="str">
        <f>IF('360 GRP '!N192=0,"",'360 GRP '!N192)</f>
        <v/>
      </c>
      <c r="E186" s="261" t="str">
        <f>IF('360 GRP '!O192=0,"",'360 GRP '!O192)</f>
        <v/>
      </c>
      <c r="F186" s="261" t="str">
        <f>IF('360 GRP '!P192=0,"",'360 GRP '!P192)</f>
        <v/>
      </c>
      <c r="G186" s="261" t="str">
        <f>IF('360 GRP '!Q192=0,"",'360 GRP '!Q192)</f>
        <v/>
      </c>
      <c r="H186" s="261" t="str">
        <f>IF('360 GRP '!R192=0,"",'360 GRP '!R192)</f>
        <v/>
      </c>
      <c r="I186" s="261" t="str">
        <f>IF('360 GRP '!S192=0,"",'360 GRP '!S192)</f>
        <v/>
      </c>
      <c r="J186" s="261" t="str">
        <f>IF('360 GRP '!T192=0,"",'360 GRP '!T192)</f>
        <v/>
      </c>
      <c r="K186" s="261" t="str">
        <f>IF('360 GRP '!U192=0,"",'360 GRP '!U192)</f>
        <v/>
      </c>
      <c r="L186" s="261" t="str">
        <f>IF('360 GRP '!V192=0,"",'360 GRP '!V192)</f>
        <v/>
      </c>
      <c r="M186" s="261" t="str">
        <f>IF('360 GRP '!W192=0,"",'360 GRP '!W192)</f>
        <v/>
      </c>
      <c r="N186" s="261" t="str">
        <f>IF('360 GRP '!X192=0,"",'360 GRP '!X192)</f>
        <v/>
      </c>
      <c r="O186" s="261" t="str">
        <f>IF('360 GRP '!Y192=0,"",'360 GRP '!Y192)</f>
        <v/>
      </c>
      <c r="P186" s="261" t="str">
        <f>IF('360 GRP '!Z192=0,"",'360 GRP '!Z192)</f>
        <v/>
      </c>
      <c r="Q186" s="261" t="str">
        <f>IF('360 GRP '!AA192=0,"",'360 GRP '!AA192)</f>
        <v/>
      </c>
      <c r="R186" s="277">
        <f t="shared" si="2"/>
        <v>0</v>
      </c>
      <c r="S186" s="59">
        <f>R186*'360 GRP '!I192</f>
        <v>0</v>
      </c>
      <c r="T186" s="59">
        <f>R186*'360 GRP '!BD192</f>
        <v>0</v>
      </c>
    </row>
    <row r="187" spans="1:20" ht="21" customHeight="1">
      <c r="A187" s="260" t="str">
        <f>'360 GRP '!D193</f>
        <v>360-406</v>
      </c>
      <c r="B187" s="46"/>
      <c r="C187" s="261" t="str">
        <f>IF('360 GRP '!M193=0,"",'360 GRP '!M193)</f>
        <v/>
      </c>
      <c r="D187" s="261" t="str">
        <f>IF('360 GRP '!N193=0,"",'360 GRP '!N193)</f>
        <v/>
      </c>
      <c r="E187" s="261" t="str">
        <f>IF('360 GRP '!O193=0,"",'360 GRP '!O193)</f>
        <v/>
      </c>
      <c r="F187" s="261" t="str">
        <f>IF('360 GRP '!P193=0,"",'360 GRP '!P193)</f>
        <v/>
      </c>
      <c r="G187" s="261" t="str">
        <f>IF('360 GRP '!Q193=0,"",'360 GRP '!Q193)</f>
        <v/>
      </c>
      <c r="H187" s="261" t="str">
        <f>IF('360 GRP '!R193=0,"",'360 GRP '!R193)</f>
        <v/>
      </c>
      <c r="I187" s="261" t="str">
        <f>IF('360 GRP '!S193=0,"",'360 GRP '!S193)</f>
        <v/>
      </c>
      <c r="J187" s="261" t="str">
        <f>IF('360 GRP '!T193=0,"",'360 GRP '!T193)</f>
        <v/>
      </c>
      <c r="K187" s="261" t="str">
        <f>IF('360 GRP '!U193=0,"",'360 GRP '!U193)</f>
        <v/>
      </c>
      <c r="L187" s="261" t="str">
        <f>IF('360 GRP '!V193=0,"",'360 GRP '!V193)</f>
        <v/>
      </c>
      <c r="M187" s="261" t="str">
        <f>IF('360 GRP '!W193=0,"",'360 GRP '!W193)</f>
        <v/>
      </c>
      <c r="N187" s="261" t="str">
        <f>IF('360 GRP '!X193=0,"",'360 GRP '!X193)</f>
        <v/>
      </c>
      <c r="O187" s="261" t="str">
        <f>IF('360 GRP '!Y193=0,"",'360 GRP '!Y193)</f>
        <v/>
      </c>
      <c r="P187" s="261" t="str">
        <f>IF('360 GRP '!Z193=0,"",'360 GRP '!Z193)</f>
        <v/>
      </c>
      <c r="Q187" s="261" t="str">
        <f>IF('360 GRP '!AA193=0,"",'360 GRP '!AA193)</f>
        <v/>
      </c>
      <c r="R187" s="277">
        <f t="shared" si="2"/>
        <v>0</v>
      </c>
      <c r="S187" s="59">
        <f>R187*'360 GRP '!I193</f>
        <v>0</v>
      </c>
      <c r="T187" s="59">
        <f>R187*'360 GRP '!BD193</f>
        <v>0</v>
      </c>
    </row>
    <row r="188" spans="1:20" ht="21" customHeight="1">
      <c r="A188" s="260" t="str">
        <f>'360 GRP '!D194</f>
        <v>360-406-DT</v>
      </c>
      <c r="B188" s="46" t="s">
        <v>636</v>
      </c>
      <c r="C188" s="261" t="str">
        <f>IF('360 GRP '!M194=0,"",'360 GRP '!M194)</f>
        <v/>
      </c>
      <c r="D188" s="261" t="str">
        <f>IF('360 GRP '!N194=0,"",'360 GRP '!N194)</f>
        <v/>
      </c>
      <c r="E188" s="261" t="str">
        <f>IF('360 GRP '!O194=0,"",'360 GRP '!O194)</f>
        <v/>
      </c>
      <c r="F188" s="261" t="str">
        <f>IF('360 GRP '!P194=0,"",'360 GRP '!P194)</f>
        <v/>
      </c>
      <c r="G188" s="261" t="str">
        <f>IF('360 GRP '!Q194=0,"",'360 GRP '!Q194)</f>
        <v/>
      </c>
      <c r="H188" s="261" t="str">
        <f>IF('360 GRP '!R194=0,"",'360 GRP '!R194)</f>
        <v/>
      </c>
      <c r="I188" s="261" t="str">
        <f>IF('360 GRP '!S194=0,"",'360 GRP '!S194)</f>
        <v/>
      </c>
      <c r="J188" s="261" t="str">
        <f>IF('360 GRP '!T194=0,"",'360 GRP '!T194)</f>
        <v/>
      </c>
      <c r="K188" s="261" t="str">
        <f>IF('360 GRP '!U194=0,"",'360 GRP '!U194)</f>
        <v/>
      </c>
      <c r="L188" s="261" t="str">
        <f>IF('360 GRP '!V194=0,"",'360 GRP '!V194)</f>
        <v/>
      </c>
      <c r="M188" s="261" t="str">
        <f>IF('360 GRP '!W194=0,"",'360 GRP '!W194)</f>
        <v/>
      </c>
      <c r="N188" s="261" t="str">
        <f>IF('360 GRP '!X194=0,"",'360 GRP '!X194)</f>
        <v/>
      </c>
      <c r="O188" s="261" t="str">
        <f>IF('360 GRP '!Y194=0,"",'360 GRP '!Y194)</f>
        <v/>
      </c>
      <c r="P188" s="261"/>
      <c r="Q188" s="261"/>
      <c r="R188" s="277">
        <f t="shared" si="2"/>
        <v>0</v>
      </c>
      <c r="S188" s="59">
        <f>R188*'360 GRP '!I194</f>
        <v>0</v>
      </c>
      <c r="T188" s="59">
        <f>R188*'360 GRP '!BD194</f>
        <v>0</v>
      </c>
    </row>
    <row r="189" spans="1:20" ht="21" hidden="1" customHeight="1">
      <c r="A189" s="260" t="str">
        <f>'360 GRP '!D195</f>
        <v>360-409</v>
      </c>
      <c r="B189" s="46"/>
      <c r="C189" s="261" t="str">
        <f>IF('360 GRP '!M195=0,"",'360 GRP '!M195)</f>
        <v/>
      </c>
      <c r="D189" s="261" t="str">
        <f>IF('360 GRP '!N195=0,"",'360 GRP '!N195)</f>
        <v/>
      </c>
      <c r="E189" s="261" t="str">
        <f>IF('360 GRP '!O195=0,"",'360 GRP '!O195)</f>
        <v/>
      </c>
      <c r="F189" s="261" t="str">
        <f>IF('360 GRP '!P195=0,"",'360 GRP '!P195)</f>
        <v/>
      </c>
      <c r="G189" s="261" t="str">
        <f>IF('360 GRP '!Q195=0,"",'360 GRP '!Q195)</f>
        <v/>
      </c>
      <c r="H189" s="261" t="str">
        <f>IF('360 GRP '!R195=0,"",'360 GRP '!R195)</f>
        <v/>
      </c>
      <c r="I189" s="261" t="str">
        <f>IF('360 GRP '!S195=0,"",'360 GRP '!S195)</f>
        <v/>
      </c>
      <c r="J189" s="261" t="str">
        <f>IF('360 GRP '!T195=0,"",'360 GRP '!T195)</f>
        <v/>
      </c>
      <c r="K189" s="261" t="str">
        <f>IF('360 GRP '!U195=0,"",'360 GRP '!U195)</f>
        <v/>
      </c>
      <c r="L189" s="261" t="str">
        <f>IF('360 GRP '!V195=0,"",'360 GRP '!V195)</f>
        <v/>
      </c>
      <c r="M189" s="261" t="str">
        <f>IF('360 GRP '!W195=0,"",'360 GRP '!W195)</f>
        <v/>
      </c>
      <c r="N189" s="261" t="str">
        <f>IF('360 GRP '!X195=0,"",'360 GRP '!X195)</f>
        <v/>
      </c>
      <c r="O189" s="261" t="str">
        <f>IF('360 GRP '!Y195=0,"",'360 GRP '!Y195)</f>
        <v/>
      </c>
      <c r="P189" s="261" t="str">
        <f>IF('360 GRP '!Z195=0,"",'360 GRP '!Z195)</f>
        <v/>
      </c>
      <c r="Q189" s="261" t="str">
        <f>IF('360 GRP '!AA195=0,"",'360 GRP '!AA195)</f>
        <v/>
      </c>
      <c r="R189" s="277">
        <f t="shared" si="2"/>
        <v>0</v>
      </c>
      <c r="S189" s="59">
        <f>R189*'360 GRP '!I195</f>
        <v>0</v>
      </c>
      <c r="T189" s="59">
        <f>R189*'360 GRP '!BD195</f>
        <v>0</v>
      </c>
    </row>
    <row r="190" spans="1:20" ht="21" hidden="1" customHeight="1">
      <c r="A190" s="260" t="str">
        <f>'360 GRP '!D196</f>
        <v>360-409-DT</v>
      </c>
      <c r="B190" s="46" t="s">
        <v>636</v>
      </c>
      <c r="C190" s="261" t="str">
        <f>IF('360 GRP '!M196=0,"",'360 GRP '!M196)</f>
        <v/>
      </c>
      <c r="D190" s="261" t="str">
        <f>IF('360 GRP '!N196=0,"",'360 GRP '!N196)</f>
        <v/>
      </c>
      <c r="E190" s="261" t="str">
        <f>IF('360 GRP '!O196=0,"",'360 GRP '!O196)</f>
        <v/>
      </c>
      <c r="F190" s="261" t="str">
        <f>IF('360 GRP '!P196=0,"",'360 GRP '!P196)</f>
        <v/>
      </c>
      <c r="G190" s="261" t="str">
        <f>IF('360 GRP '!Q196=0,"",'360 GRP '!Q196)</f>
        <v/>
      </c>
      <c r="H190" s="261" t="str">
        <f>IF('360 GRP '!R196=0,"",'360 GRP '!R196)</f>
        <v/>
      </c>
      <c r="I190" s="261" t="str">
        <f>IF('360 GRP '!S196=0,"",'360 GRP '!S196)</f>
        <v/>
      </c>
      <c r="J190" s="261" t="str">
        <f>IF('360 GRP '!T196=0,"",'360 GRP '!T196)</f>
        <v/>
      </c>
      <c r="K190" s="261" t="str">
        <f>IF('360 GRP '!U196=0,"",'360 GRP '!U196)</f>
        <v/>
      </c>
      <c r="L190" s="261" t="str">
        <f>IF('360 GRP '!V196=0,"",'360 GRP '!V196)</f>
        <v/>
      </c>
      <c r="M190" s="261" t="str">
        <f>IF('360 GRP '!W196=0,"",'360 GRP '!W196)</f>
        <v/>
      </c>
      <c r="N190" s="261" t="str">
        <f>IF('360 GRP '!X196=0,"",'360 GRP '!X196)</f>
        <v/>
      </c>
      <c r="O190" s="261" t="str">
        <f>IF('360 GRP '!Y196=0,"",'360 GRP '!Y196)</f>
        <v/>
      </c>
      <c r="P190" s="261"/>
      <c r="Q190" s="261"/>
      <c r="R190" s="277">
        <f t="shared" si="2"/>
        <v>0</v>
      </c>
      <c r="S190" s="59">
        <f>R190*'360 GRP '!I196</f>
        <v>0</v>
      </c>
      <c r="T190" s="59">
        <f>R190*'360 GRP '!BD196</f>
        <v>0</v>
      </c>
    </row>
    <row r="191" spans="1:20" ht="21" hidden="1" customHeight="1">
      <c r="A191" s="260" t="str">
        <f>'360 GRP '!D197</f>
        <v>360-410</v>
      </c>
      <c r="B191" s="46"/>
      <c r="C191" s="261" t="str">
        <f>IF('360 GRP '!M197=0,"",'360 GRP '!M197)</f>
        <v/>
      </c>
      <c r="D191" s="261" t="str">
        <f>IF('360 GRP '!N197=0,"",'360 GRP '!N197)</f>
        <v/>
      </c>
      <c r="E191" s="261" t="str">
        <f>IF('360 GRP '!O197=0,"",'360 GRP '!O197)</f>
        <v/>
      </c>
      <c r="F191" s="261" t="str">
        <f>IF('360 GRP '!P197=0,"",'360 GRP '!P197)</f>
        <v/>
      </c>
      <c r="G191" s="261" t="str">
        <f>IF('360 GRP '!Q197=0,"",'360 GRP '!Q197)</f>
        <v/>
      </c>
      <c r="H191" s="261" t="str">
        <f>IF('360 GRP '!R197=0,"",'360 GRP '!R197)</f>
        <v/>
      </c>
      <c r="I191" s="261" t="str">
        <f>IF('360 GRP '!S197=0,"",'360 GRP '!S197)</f>
        <v/>
      </c>
      <c r="J191" s="261" t="str">
        <f>IF('360 GRP '!T197=0,"",'360 GRP '!T197)</f>
        <v/>
      </c>
      <c r="K191" s="261" t="str">
        <f>IF('360 GRP '!U197=0,"",'360 GRP '!U197)</f>
        <v/>
      </c>
      <c r="L191" s="261" t="str">
        <f>IF('360 GRP '!V197=0,"",'360 GRP '!V197)</f>
        <v/>
      </c>
      <c r="M191" s="261" t="str">
        <f>IF('360 GRP '!W197=0,"",'360 GRP '!W197)</f>
        <v/>
      </c>
      <c r="N191" s="261" t="str">
        <f>IF('360 GRP '!X197=0,"",'360 GRP '!X197)</f>
        <v/>
      </c>
      <c r="O191" s="261" t="str">
        <f>IF('360 GRP '!Y197=0,"",'360 GRP '!Y197)</f>
        <v/>
      </c>
      <c r="P191" s="261" t="str">
        <f>IF('360 GRP '!Z197=0,"",'360 GRP '!Z197)</f>
        <v/>
      </c>
      <c r="Q191" s="261" t="str">
        <f>IF('360 GRP '!AA197=0,"",'360 GRP '!AA197)</f>
        <v/>
      </c>
      <c r="R191" s="277">
        <f t="shared" si="2"/>
        <v>0</v>
      </c>
      <c r="S191" s="59">
        <f>R191*'360 GRP '!I197</f>
        <v>0</v>
      </c>
      <c r="T191" s="59">
        <f>R191*'360 GRP '!BD197</f>
        <v>0</v>
      </c>
    </row>
    <row r="192" spans="1:20" ht="23.25" hidden="1" customHeight="1">
      <c r="A192" s="260" t="str">
        <f>'360 GRP '!D198</f>
        <v>360-410-DT</v>
      </c>
      <c r="B192" s="46" t="s">
        <v>636</v>
      </c>
      <c r="C192" s="261" t="str">
        <f>IF('360 GRP '!M198=0,"",'360 GRP '!M198)</f>
        <v/>
      </c>
      <c r="D192" s="261" t="str">
        <f>IF('360 GRP '!N198=0,"",'360 GRP '!N198)</f>
        <v/>
      </c>
      <c r="E192" s="261" t="str">
        <f>IF('360 GRP '!O198=0,"",'360 GRP '!O198)</f>
        <v/>
      </c>
      <c r="F192" s="261" t="str">
        <f>IF('360 GRP '!P198=0,"",'360 GRP '!P198)</f>
        <v/>
      </c>
      <c r="G192" s="261" t="str">
        <f>IF('360 GRP '!Q198=0,"",'360 GRP '!Q198)</f>
        <v/>
      </c>
      <c r="H192" s="261" t="str">
        <f>IF('360 GRP '!R198=0,"",'360 GRP '!R198)</f>
        <v/>
      </c>
      <c r="I192" s="261" t="str">
        <f>IF('360 GRP '!S198=0,"",'360 GRP '!S198)</f>
        <v/>
      </c>
      <c r="J192" s="261" t="str">
        <f>IF('360 GRP '!T198=0,"",'360 GRP '!T198)</f>
        <v/>
      </c>
      <c r="K192" s="261" t="str">
        <f>IF('360 GRP '!U198=0,"",'360 GRP '!U198)</f>
        <v/>
      </c>
      <c r="L192" s="261" t="str">
        <f>IF('360 GRP '!V198=0,"",'360 GRP '!V198)</f>
        <v/>
      </c>
      <c r="M192" s="261" t="str">
        <f>IF('360 GRP '!W198=0,"",'360 GRP '!W198)</f>
        <v/>
      </c>
      <c r="N192" s="261" t="str">
        <f>IF('360 GRP '!X198=0,"",'360 GRP '!X198)</f>
        <v/>
      </c>
      <c r="O192" s="261" t="str">
        <f>IF('360 GRP '!Y198=0,"",'360 GRP '!Y198)</f>
        <v/>
      </c>
      <c r="P192" s="261"/>
      <c r="Q192" s="261"/>
      <c r="R192" s="277">
        <f t="shared" si="2"/>
        <v>0</v>
      </c>
      <c r="S192" s="59">
        <f>R192*'360 GRP '!I198</f>
        <v>0</v>
      </c>
      <c r="T192" s="59">
        <f>R192*'360 GRP '!BD198</f>
        <v>0</v>
      </c>
    </row>
    <row r="193" spans="1:20" ht="21" hidden="1" customHeight="1">
      <c r="A193" s="260" t="str">
        <f>'360 GRP '!D199</f>
        <v>360-411</v>
      </c>
      <c r="B193" s="46"/>
      <c r="C193" s="261" t="str">
        <f>IF('360 GRP '!M199=0,"",'360 GRP '!M199)</f>
        <v/>
      </c>
      <c r="D193" s="261" t="str">
        <f>IF('360 GRP '!N199=0,"",'360 GRP '!N199)</f>
        <v/>
      </c>
      <c r="E193" s="261" t="str">
        <f>IF('360 GRP '!O199=0,"",'360 GRP '!O199)</f>
        <v/>
      </c>
      <c r="F193" s="261" t="str">
        <f>IF('360 GRP '!P199=0,"",'360 GRP '!P199)</f>
        <v/>
      </c>
      <c r="G193" s="261" t="str">
        <f>IF('360 GRP '!Q199=0,"",'360 GRP '!Q199)</f>
        <v/>
      </c>
      <c r="H193" s="261" t="str">
        <f>IF('360 GRP '!R199=0,"",'360 GRP '!R199)</f>
        <v/>
      </c>
      <c r="I193" s="261" t="str">
        <f>IF('360 GRP '!S199=0,"",'360 GRP '!S199)</f>
        <v/>
      </c>
      <c r="J193" s="261" t="str">
        <f>IF('360 GRP '!T199=0,"",'360 GRP '!T199)</f>
        <v/>
      </c>
      <c r="K193" s="261" t="str">
        <f>IF('360 GRP '!U199=0,"",'360 GRP '!U199)</f>
        <v/>
      </c>
      <c r="L193" s="261" t="str">
        <f>IF('360 GRP '!V199=0,"",'360 GRP '!V199)</f>
        <v/>
      </c>
      <c r="M193" s="261" t="str">
        <f>IF('360 GRP '!W199=0,"",'360 GRP '!W199)</f>
        <v/>
      </c>
      <c r="N193" s="261" t="str">
        <f>IF('360 GRP '!X199=0,"",'360 GRP '!X199)</f>
        <v/>
      </c>
      <c r="O193" s="261" t="str">
        <f>IF('360 GRP '!Y199=0,"",'360 GRP '!Y199)</f>
        <v/>
      </c>
      <c r="P193" s="261" t="str">
        <f>IF('360 GRP '!Z199=0,"",'360 GRP '!Z199)</f>
        <v/>
      </c>
      <c r="Q193" s="261" t="str">
        <f>IF('360 GRP '!AA199=0,"",'360 GRP '!AA199)</f>
        <v/>
      </c>
      <c r="R193" s="277">
        <f t="shared" si="2"/>
        <v>0</v>
      </c>
      <c r="S193" s="59">
        <f>R193*'360 GRP '!I199</f>
        <v>0</v>
      </c>
      <c r="T193" s="59">
        <f>R193*'360 GRP '!BD199</f>
        <v>0</v>
      </c>
    </row>
    <row r="194" spans="1:20" ht="21" hidden="1" customHeight="1">
      <c r="A194" s="260" t="str">
        <f>'360 GRP '!D200</f>
        <v>360-411-DT</v>
      </c>
      <c r="B194" s="46" t="s">
        <v>636</v>
      </c>
      <c r="C194" s="261" t="str">
        <f>IF('360 GRP '!M200=0,"",'360 GRP '!M200)</f>
        <v/>
      </c>
      <c r="D194" s="261" t="str">
        <f>IF('360 GRP '!N200=0,"",'360 GRP '!N200)</f>
        <v/>
      </c>
      <c r="E194" s="261" t="str">
        <f>IF('360 GRP '!O200=0,"",'360 GRP '!O200)</f>
        <v/>
      </c>
      <c r="F194" s="261" t="str">
        <f>IF('360 GRP '!P200=0,"",'360 GRP '!P200)</f>
        <v/>
      </c>
      <c r="G194" s="261" t="str">
        <f>IF('360 GRP '!Q200=0,"",'360 GRP '!Q200)</f>
        <v/>
      </c>
      <c r="H194" s="261" t="str">
        <f>IF('360 GRP '!R200=0,"",'360 GRP '!R200)</f>
        <v/>
      </c>
      <c r="I194" s="261" t="str">
        <f>IF('360 GRP '!S200=0,"",'360 GRP '!S200)</f>
        <v/>
      </c>
      <c r="J194" s="261" t="str">
        <f>IF('360 GRP '!T200=0,"",'360 GRP '!T200)</f>
        <v/>
      </c>
      <c r="K194" s="261" t="str">
        <f>IF('360 GRP '!U200=0,"",'360 GRP '!U200)</f>
        <v/>
      </c>
      <c r="L194" s="261" t="str">
        <f>IF('360 GRP '!V200=0,"",'360 GRP '!V200)</f>
        <v/>
      </c>
      <c r="M194" s="261" t="str">
        <f>IF('360 GRP '!W200=0,"",'360 GRP '!W200)</f>
        <v/>
      </c>
      <c r="N194" s="261" t="str">
        <f>IF('360 GRP '!X200=0,"",'360 GRP '!X200)</f>
        <v/>
      </c>
      <c r="O194" s="261" t="str">
        <f>IF('360 GRP '!Y200=0,"",'360 GRP '!Y200)</f>
        <v/>
      </c>
      <c r="P194" s="261"/>
      <c r="Q194" s="261"/>
      <c r="R194" s="277">
        <f t="shared" si="2"/>
        <v>0</v>
      </c>
      <c r="S194" s="59">
        <f>R194*'360 GRP '!I200</f>
        <v>0</v>
      </c>
      <c r="T194" s="59">
        <f>R194*'360 GRP '!BD200</f>
        <v>0</v>
      </c>
    </row>
    <row r="195" spans="1:20" ht="21" hidden="1" customHeight="1">
      <c r="A195" s="260" t="str">
        <f>'360 GRP '!D201</f>
        <v>360-412</v>
      </c>
      <c r="B195" s="46"/>
      <c r="C195" s="261" t="str">
        <f>IF('360 GRP '!M201=0,"",'360 GRP '!M201)</f>
        <v/>
      </c>
      <c r="D195" s="261" t="str">
        <f>IF('360 GRP '!N201=0,"",'360 GRP '!N201)</f>
        <v/>
      </c>
      <c r="E195" s="261" t="str">
        <f>IF('360 GRP '!O201=0,"",'360 GRP '!O201)</f>
        <v/>
      </c>
      <c r="F195" s="261" t="str">
        <f>IF('360 GRP '!P201=0,"",'360 GRP '!P201)</f>
        <v/>
      </c>
      <c r="G195" s="261" t="str">
        <f>IF('360 GRP '!Q201=0,"",'360 GRP '!Q201)</f>
        <v/>
      </c>
      <c r="H195" s="261" t="str">
        <f>IF('360 GRP '!R201=0,"",'360 GRP '!R201)</f>
        <v/>
      </c>
      <c r="I195" s="261" t="str">
        <f>IF('360 GRP '!S201=0,"",'360 GRP '!S201)</f>
        <v/>
      </c>
      <c r="J195" s="261" t="str">
        <f>IF('360 GRP '!T201=0,"",'360 GRP '!T201)</f>
        <v/>
      </c>
      <c r="K195" s="261" t="str">
        <f>IF('360 GRP '!U201=0,"",'360 GRP '!U201)</f>
        <v/>
      </c>
      <c r="L195" s="261" t="str">
        <f>IF('360 GRP '!V201=0,"",'360 GRP '!V201)</f>
        <v/>
      </c>
      <c r="M195" s="261" t="str">
        <f>IF('360 GRP '!W201=0,"",'360 GRP '!W201)</f>
        <v/>
      </c>
      <c r="N195" s="261" t="str">
        <f>IF('360 GRP '!X201=0,"",'360 GRP '!X201)</f>
        <v/>
      </c>
      <c r="O195" s="261" t="str">
        <f>IF('360 GRP '!Y201=0,"",'360 GRP '!Y201)</f>
        <v/>
      </c>
      <c r="P195" s="261" t="str">
        <f>IF('360 GRP '!Z201=0,"",'360 GRP '!Z201)</f>
        <v/>
      </c>
      <c r="Q195" s="261" t="str">
        <f>IF('360 GRP '!AA201=0,"",'360 GRP '!AA201)</f>
        <v/>
      </c>
      <c r="R195" s="277">
        <f t="shared" si="2"/>
        <v>0</v>
      </c>
      <c r="S195" s="59">
        <f>R195*'360 GRP '!I201</f>
        <v>0</v>
      </c>
      <c r="T195" s="59">
        <f>R195*'360 GRP '!BD201</f>
        <v>0</v>
      </c>
    </row>
    <row r="196" spans="1:20" ht="21" hidden="1" customHeight="1">
      <c r="A196" s="260" t="str">
        <f>'360 GRP '!D202</f>
        <v>360-412-DT</v>
      </c>
      <c r="B196" s="46" t="s">
        <v>636</v>
      </c>
      <c r="C196" s="261" t="str">
        <f>IF('360 GRP '!M202=0,"",'360 GRP '!M202)</f>
        <v/>
      </c>
      <c r="D196" s="261" t="str">
        <f>IF('360 GRP '!N202=0,"",'360 GRP '!N202)</f>
        <v/>
      </c>
      <c r="E196" s="261" t="str">
        <f>IF('360 GRP '!O202=0,"",'360 GRP '!O202)</f>
        <v/>
      </c>
      <c r="F196" s="261" t="str">
        <f>IF('360 GRP '!P202=0,"",'360 GRP '!P202)</f>
        <v/>
      </c>
      <c r="G196" s="261" t="str">
        <f>IF('360 GRP '!Q202=0,"",'360 GRP '!Q202)</f>
        <v/>
      </c>
      <c r="H196" s="261" t="str">
        <f>IF('360 GRP '!R202=0,"",'360 GRP '!R202)</f>
        <v/>
      </c>
      <c r="I196" s="261" t="str">
        <f>IF('360 GRP '!S202=0,"",'360 GRP '!S202)</f>
        <v/>
      </c>
      <c r="J196" s="261" t="str">
        <f>IF('360 GRP '!T202=0,"",'360 GRP '!T202)</f>
        <v/>
      </c>
      <c r="K196" s="261" t="str">
        <f>IF('360 GRP '!U202=0,"",'360 GRP '!U202)</f>
        <v/>
      </c>
      <c r="L196" s="261" t="str">
        <f>IF('360 GRP '!V202=0,"",'360 GRP '!V202)</f>
        <v/>
      </c>
      <c r="M196" s="261" t="str">
        <f>IF('360 GRP '!W202=0,"",'360 GRP '!W202)</f>
        <v/>
      </c>
      <c r="N196" s="261" t="str">
        <f>IF('360 GRP '!X202=0,"",'360 GRP '!X202)</f>
        <v/>
      </c>
      <c r="O196" s="261" t="str">
        <f>IF('360 GRP '!Y202=0,"",'360 GRP '!Y202)</f>
        <v/>
      </c>
      <c r="P196" s="261"/>
      <c r="Q196" s="261"/>
      <c r="R196" s="277">
        <f t="shared" si="2"/>
        <v>0</v>
      </c>
      <c r="S196" s="59">
        <f>R196*'360 GRP '!I202</f>
        <v>0</v>
      </c>
      <c r="T196" s="59">
        <f>R196*'360 GRP '!BD202</f>
        <v>0</v>
      </c>
    </row>
    <row r="197" spans="1:20" ht="21" hidden="1" customHeight="1">
      <c r="A197" s="260" t="str">
        <f>'360 GRP '!D203</f>
        <v>360-413</v>
      </c>
      <c r="B197" s="46"/>
      <c r="C197" s="261" t="str">
        <f>IF('360 GRP '!M203=0,"",'360 GRP '!M203)</f>
        <v/>
      </c>
      <c r="D197" s="261" t="str">
        <f>IF('360 GRP '!N203=0,"",'360 GRP '!N203)</f>
        <v/>
      </c>
      <c r="E197" s="261" t="str">
        <f>IF('360 GRP '!O203=0,"",'360 GRP '!O203)</f>
        <v/>
      </c>
      <c r="F197" s="261" t="str">
        <f>IF('360 GRP '!P203=0,"",'360 GRP '!P203)</f>
        <v/>
      </c>
      <c r="G197" s="261" t="str">
        <f>IF('360 GRP '!Q203=0,"",'360 GRP '!Q203)</f>
        <v/>
      </c>
      <c r="H197" s="261" t="str">
        <f>IF('360 GRP '!R203=0,"",'360 GRP '!R203)</f>
        <v/>
      </c>
      <c r="I197" s="261" t="str">
        <f>IF('360 GRP '!S203=0,"",'360 GRP '!S203)</f>
        <v/>
      </c>
      <c r="J197" s="261" t="str">
        <f>IF('360 GRP '!T203=0,"",'360 GRP '!T203)</f>
        <v/>
      </c>
      <c r="K197" s="261" t="str">
        <f>IF('360 GRP '!U203=0,"",'360 GRP '!U203)</f>
        <v/>
      </c>
      <c r="L197" s="261" t="str">
        <f>IF('360 GRP '!V203=0,"",'360 GRP '!V203)</f>
        <v/>
      </c>
      <c r="M197" s="261" t="str">
        <f>IF('360 GRP '!W203=0,"",'360 GRP '!W203)</f>
        <v/>
      </c>
      <c r="N197" s="261" t="str">
        <f>IF('360 GRP '!X203=0,"",'360 GRP '!X203)</f>
        <v/>
      </c>
      <c r="O197" s="261" t="str">
        <f>IF('360 GRP '!Y203=0,"",'360 GRP '!Y203)</f>
        <v/>
      </c>
      <c r="P197" s="261" t="str">
        <f>IF('360 GRP '!Z203=0,"",'360 GRP '!Z203)</f>
        <v/>
      </c>
      <c r="Q197" s="261" t="str">
        <f>IF('360 GRP '!AA203=0,"",'360 GRP '!AA203)</f>
        <v/>
      </c>
      <c r="R197" s="277">
        <f t="shared" si="2"/>
        <v>0</v>
      </c>
      <c r="S197" s="59">
        <f>R197*'360 GRP '!I203</f>
        <v>0</v>
      </c>
      <c r="T197" s="59">
        <f>R197*'360 GRP '!BD203</f>
        <v>0</v>
      </c>
    </row>
    <row r="198" spans="1:20" ht="21" hidden="1" customHeight="1">
      <c r="A198" s="260" t="str">
        <f>'360 GRP '!D204</f>
        <v>360-413-DT</v>
      </c>
      <c r="B198" s="46" t="s">
        <v>636</v>
      </c>
      <c r="C198" s="261" t="str">
        <f>IF('360 GRP '!M204=0,"",'360 GRP '!M204)</f>
        <v/>
      </c>
      <c r="D198" s="261" t="str">
        <f>IF('360 GRP '!N204=0,"",'360 GRP '!N204)</f>
        <v/>
      </c>
      <c r="E198" s="261" t="str">
        <f>IF('360 GRP '!O204=0,"",'360 GRP '!O204)</f>
        <v/>
      </c>
      <c r="F198" s="261" t="str">
        <f>IF('360 GRP '!P204=0,"",'360 GRP '!P204)</f>
        <v/>
      </c>
      <c r="G198" s="261" t="str">
        <f>IF('360 GRP '!Q204=0,"",'360 GRP '!Q204)</f>
        <v/>
      </c>
      <c r="H198" s="261" t="str">
        <f>IF('360 GRP '!R204=0,"",'360 GRP '!R204)</f>
        <v/>
      </c>
      <c r="I198" s="261" t="str">
        <f>IF('360 GRP '!S204=0,"",'360 GRP '!S204)</f>
        <v/>
      </c>
      <c r="J198" s="261" t="str">
        <f>IF('360 GRP '!T204=0,"",'360 GRP '!T204)</f>
        <v/>
      </c>
      <c r="K198" s="261" t="str">
        <f>IF('360 GRP '!U204=0,"",'360 GRP '!U204)</f>
        <v/>
      </c>
      <c r="L198" s="261" t="str">
        <f>IF('360 GRP '!V204=0,"",'360 GRP '!V204)</f>
        <v/>
      </c>
      <c r="M198" s="261" t="str">
        <f>IF('360 GRP '!W204=0,"",'360 GRP '!W204)</f>
        <v/>
      </c>
      <c r="N198" s="261" t="str">
        <f>IF('360 GRP '!X204=0,"",'360 GRP '!X204)</f>
        <v/>
      </c>
      <c r="O198" s="261" t="str">
        <f>IF('360 GRP '!Y204=0,"",'360 GRP '!Y204)</f>
        <v/>
      </c>
      <c r="P198" s="261"/>
      <c r="Q198" s="261"/>
      <c r="R198" s="277">
        <f t="shared" si="2"/>
        <v>0</v>
      </c>
      <c r="S198" s="59">
        <f>R198*'360 GRP '!I204</f>
        <v>0</v>
      </c>
      <c r="T198" s="59">
        <f>R198*'360 GRP '!BD204</f>
        <v>0</v>
      </c>
    </row>
    <row r="199" spans="1:20" ht="21" customHeight="1">
      <c r="A199" s="260" t="str">
        <f>'360 GRP '!D205</f>
        <v>360-414</v>
      </c>
      <c r="B199" s="46"/>
      <c r="C199" s="261" t="str">
        <f>IF('360 GRP '!M205=0,"",'360 GRP '!M205)</f>
        <v/>
      </c>
      <c r="D199" s="261" t="str">
        <f>IF('360 GRP '!N205=0,"",'360 GRP '!N205)</f>
        <v/>
      </c>
      <c r="E199" s="261" t="str">
        <f>IF('360 GRP '!O205=0,"",'360 GRP '!O205)</f>
        <v/>
      </c>
      <c r="F199" s="261" t="str">
        <f>IF('360 GRP '!P205=0,"",'360 GRP '!P205)</f>
        <v/>
      </c>
      <c r="G199" s="261" t="str">
        <f>IF('360 GRP '!Q205=0,"",'360 GRP '!Q205)</f>
        <v/>
      </c>
      <c r="H199" s="261" t="str">
        <f>IF('360 GRP '!R205=0,"",'360 GRP '!R205)</f>
        <v/>
      </c>
      <c r="I199" s="261" t="str">
        <f>IF('360 GRP '!S205=0,"",'360 GRP '!S205)</f>
        <v/>
      </c>
      <c r="J199" s="261" t="str">
        <f>IF('360 GRP '!T205=0,"",'360 GRP '!T205)</f>
        <v/>
      </c>
      <c r="K199" s="261" t="str">
        <f>IF('360 GRP '!U205=0,"",'360 GRP '!U205)</f>
        <v/>
      </c>
      <c r="L199" s="261" t="str">
        <f>IF('360 GRP '!V205=0,"",'360 GRP '!V205)</f>
        <v/>
      </c>
      <c r="M199" s="261" t="str">
        <f>IF('360 GRP '!W205=0,"",'360 GRP '!W205)</f>
        <v/>
      </c>
      <c r="N199" s="261" t="str">
        <f>IF('360 GRP '!X205=0,"",'360 GRP '!X205)</f>
        <v/>
      </c>
      <c r="O199" s="261" t="str">
        <f>IF('360 GRP '!Y205=0,"",'360 GRP '!Y205)</f>
        <v/>
      </c>
      <c r="P199" s="261" t="str">
        <f>IF('360 GRP '!Z205=0,"",'360 GRP '!Z205)</f>
        <v/>
      </c>
      <c r="Q199" s="261" t="str">
        <f>IF('360 GRP '!AA205=0,"",'360 GRP '!AA205)</f>
        <v/>
      </c>
      <c r="R199" s="277">
        <f t="shared" ref="R199:R238" si="3">SUM(C199:Q199)</f>
        <v>0</v>
      </c>
      <c r="S199" s="59">
        <f>R199*'360 GRP '!I205</f>
        <v>0</v>
      </c>
      <c r="T199" s="59">
        <f>R199*'360 GRP '!BD205</f>
        <v>0</v>
      </c>
    </row>
    <row r="200" spans="1:20" ht="23.25" hidden="1" customHeight="1">
      <c r="A200" s="260" t="str">
        <f>'360 GRP '!D206</f>
        <v>360-414-DT</v>
      </c>
      <c r="B200" s="46" t="s">
        <v>636</v>
      </c>
      <c r="C200" s="261" t="str">
        <f>IF('360 GRP '!M206=0,"",'360 GRP '!M206)</f>
        <v/>
      </c>
      <c r="D200" s="261" t="str">
        <f>IF('360 GRP '!N206=0,"",'360 GRP '!N206)</f>
        <v/>
      </c>
      <c r="E200" s="261" t="str">
        <f>IF('360 GRP '!O206=0,"",'360 GRP '!O206)</f>
        <v/>
      </c>
      <c r="F200" s="261" t="str">
        <f>IF('360 GRP '!P206=0,"",'360 GRP '!P206)</f>
        <v/>
      </c>
      <c r="G200" s="261" t="str">
        <f>IF('360 GRP '!Q206=0,"",'360 GRP '!Q206)</f>
        <v/>
      </c>
      <c r="H200" s="261" t="str">
        <f>IF('360 GRP '!R206=0,"",'360 GRP '!R206)</f>
        <v/>
      </c>
      <c r="I200" s="261" t="str">
        <f>IF('360 GRP '!S206=0,"",'360 GRP '!S206)</f>
        <v/>
      </c>
      <c r="J200" s="261" t="str">
        <f>IF('360 GRP '!T206=0,"",'360 GRP '!T206)</f>
        <v/>
      </c>
      <c r="K200" s="261" t="str">
        <f>IF('360 GRP '!U206=0,"",'360 GRP '!U206)</f>
        <v/>
      </c>
      <c r="L200" s="261" t="str">
        <f>IF('360 GRP '!V206=0,"",'360 GRP '!V206)</f>
        <v/>
      </c>
      <c r="M200" s="261" t="str">
        <f>IF('360 GRP '!W206=0,"",'360 GRP '!W206)</f>
        <v/>
      </c>
      <c r="N200" s="261" t="str">
        <f>IF('360 GRP '!X206=0,"",'360 GRP '!X206)</f>
        <v/>
      </c>
      <c r="O200" s="261" t="str">
        <f>IF('360 GRP '!Y206=0,"",'360 GRP '!Y206)</f>
        <v/>
      </c>
      <c r="P200" s="261"/>
      <c r="Q200" s="261"/>
      <c r="R200" s="277">
        <f t="shared" si="3"/>
        <v>0</v>
      </c>
      <c r="S200" s="59">
        <f>R200*'360 GRP '!I206</f>
        <v>0</v>
      </c>
      <c r="T200" s="59">
        <f>R200*'360 GRP '!BD206</f>
        <v>0</v>
      </c>
    </row>
    <row r="201" spans="1:20" ht="21" customHeight="1">
      <c r="A201" s="260" t="str">
        <f>'360 GRP '!D207</f>
        <v>360-415</v>
      </c>
      <c r="B201" s="46"/>
      <c r="C201" s="261" t="str">
        <f>IF('360 GRP '!M207=0,"",'360 GRP '!M207)</f>
        <v/>
      </c>
      <c r="D201" s="261" t="str">
        <f>IF('360 GRP '!N207=0,"",'360 GRP '!N207)</f>
        <v/>
      </c>
      <c r="E201" s="261" t="str">
        <f>IF('360 GRP '!O207=0,"",'360 GRP '!O207)</f>
        <v/>
      </c>
      <c r="F201" s="261" t="str">
        <f>IF('360 GRP '!P207=0,"",'360 GRP '!P207)</f>
        <v/>
      </c>
      <c r="G201" s="261" t="str">
        <f>IF('360 GRP '!Q207=0,"",'360 GRP '!Q207)</f>
        <v/>
      </c>
      <c r="H201" s="261" t="str">
        <f>IF('360 GRP '!R207=0,"",'360 GRP '!R207)</f>
        <v/>
      </c>
      <c r="I201" s="261" t="str">
        <f>IF('360 GRP '!S207=0,"",'360 GRP '!S207)</f>
        <v/>
      </c>
      <c r="J201" s="261" t="str">
        <f>IF('360 GRP '!T207=0,"",'360 GRP '!T207)</f>
        <v/>
      </c>
      <c r="K201" s="261" t="str">
        <f>IF('360 GRP '!U207=0,"",'360 GRP '!U207)</f>
        <v/>
      </c>
      <c r="L201" s="261" t="str">
        <f>IF('360 GRP '!V207=0,"",'360 GRP '!V207)</f>
        <v/>
      </c>
      <c r="M201" s="261" t="str">
        <f>IF('360 GRP '!W207=0,"",'360 GRP '!W207)</f>
        <v/>
      </c>
      <c r="N201" s="261" t="str">
        <f>IF('360 GRP '!X207=0,"",'360 GRP '!X207)</f>
        <v/>
      </c>
      <c r="O201" s="261" t="str">
        <f>IF('360 GRP '!Y207=0,"",'360 GRP '!Y207)</f>
        <v/>
      </c>
      <c r="P201" s="261" t="str">
        <f>IF('360 GRP '!Z207=0,"",'360 GRP '!Z207)</f>
        <v/>
      </c>
      <c r="Q201" s="261" t="str">
        <f>IF('360 GRP '!AA207=0,"",'360 GRP '!AA207)</f>
        <v/>
      </c>
      <c r="R201" s="277">
        <f t="shared" si="3"/>
        <v>0</v>
      </c>
      <c r="S201" s="59">
        <f>R201*'360 GRP '!I207</f>
        <v>0</v>
      </c>
      <c r="T201" s="59">
        <f>R201*'360 GRP '!BD207</f>
        <v>0</v>
      </c>
    </row>
    <row r="202" spans="1:20" ht="23.25" hidden="1" customHeight="1">
      <c r="A202" s="260" t="str">
        <f>'360 GRP '!D208</f>
        <v>360-415-DT</v>
      </c>
      <c r="B202" s="46" t="s">
        <v>636</v>
      </c>
      <c r="C202" s="261" t="str">
        <f>IF('360 GRP '!M208=0,"",'360 GRP '!M208)</f>
        <v/>
      </c>
      <c r="D202" s="261" t="str">
        <f>IF('360 GRP '!N208=0,"",'360 GRP '!N208)</f>
        <v/>
      </c>
      <c r="E202" s="261" t="str">
        <f>IF('360 GRP '!O208=0,"",'360 GRP '!O208)</f>
        <v/>
      </c>
      <c r="F202" s="261" t="str">
        <f>IF('360 GRP '!P208=0,"",'360 GRP '!P208)</f>
        <v/>
      </c>
      <c r="G202" s="261" t="str">
        <f>IF('360 GRP '!Q208=0,"",'360 GRP '!Q208)</f>
        <v/>
      </c>
      <c r="H202" s="261" t="str">
        <f>IF('360 GRP '!R208=0,"",'360 GRP '!R208)</f>
        <v/>
      </c>
      <c r="I202" s="261" t="str">
        <f>IF('360 GRP '!S208=0,"",'360 GRP '!S208)</f>
        <v/>
      </c>
      <c r="J202" s="261" t="str">
        <f>IF('360 GRP '!T208=0,"",'360 GRP '!T208)</f>
        <v/>
      </c>
      <c r="K202" s="261" t="str">
        <f>IF('360 GRP '!U208=0,"",'360 GRP '!U208)</f>
        <v/>
      </c>
      <c r="L202" s="261" t="str">
        <f>IF('360 GRP '!V208=0,"",'360 GRP '!V208)</f>
        <v/>
      </c>
      <c r="M202" s="261" t="str">
        <f>IF('360 GRP '!W208=0,"",'360 GRP '!W208)</f>
        <v/>
      </c>
      <c r="N202" s="261" t="str">
        <f>IF('360 GRP '!X208=0,"",'360 GRP '!X208)</f>
        <v/>
      </c>
      <c r="O202" s="261" t="str">
        <f>IF('360 GRP '!Y208=0,"",'360 GRP '!Y208)</f>
        <v/>
      </c>
      <c r="P202" s="261"/>
      <c r="Q202" s="261"/>
      <c r="R202" s="277">
        <f t="shared" si="3"/>
        <v>0</v>
      </c>
      <c r="S202" s="59">
        <f>R202*'360 GRP '!I208</f>
        <v>0</v>
      </c>
      <c r="T202" s="59">
        <f>R202*'360 GRP '!BD208</f>
        <v>0</v>
      </c>
    </row>
    <row r="203" spans="1:20" ht="21" hidden="1" customHeight="1">
      <c r="A203" s="260" t="str">
        <f>'360 GRP '!D209</f>
        <v>360-416</v>
      </c>
      <c r="B203" s="46"/>
      <c r="C203" s="261" t="str">
        <f>IF('360 GRP '!M209=0,"",'360 GRP '!M209)</f>
        <v/>
      </c>
      <c r="D203" s="261" t="str">
        <f>IF('360 GRP '!N209=0,"",'360 GRP '!N209)</f>
        <v/>
      </c>
      <c r="E203" s="261" t="str">
        <f>IF('360 GRP '!O209=0,"",'360 GRP '!O209)</f>
        <v/>
      </c>
      <c r="F203" s="261" t="str">
        <f>IF('360 GRP '!P209=0,"",'360 GRP '!P209)</f>
        <v/>
      </c>
      <c r="G203" s="261" t="str">
        <f>IF('360 GRP '!Q209=0,"",'360 GRP '!Q209)</f>
        <v/>
      </c>
      <c r="H203" s="261" t="str">
        <f>IF('360 GRP '!R209=0,"",'360 GRP '!R209)</f>
        <v/>
      </c>
      <c r="I203" s="261" t="str">
        <f>IF('360 GRP '!S209=0,"",'360 GRP '!S209)</f>
        <v/>
      </c>
      <c r="J203" s="261" t="str">
        <f>IF('360 GRP '!T209=0,"",'360 GRP '!T209)</f>
        <v/>
      </c>
      <c r="K203" s="261" t="str">
        <f>IF('360 GRP '!U209=0,"",'360 GRP '!U209)</f>
        <v/>
      </c>
      <c r="L203" s="261" t="str">
        <f>IF('360 GRP '!V209=0,"",'360 GRP '!V209)</f>
        <v/>
      </c>
      <c r="M203" s="261" t="str">
        <f>IF('360 GRP '!W209=0,"",'360 GRP '!W209)</f>
        <v/>
      </c>
      <c r="N203" s="261" t="str">
        <f>IF('360 GRP '!X209=0,"",'360 GRP '!X209)</f>
        <v/>
      </c>
      <c r="O203" s="261" t="str">
        <f>IF('360 GRP '!Y209=0,"",'360 GRP '!Y209)</f>
        <v/>
      </c>
      <c r="P203" s="261" t="str">
        <f>IF('360 GRP '!Z209=0,"",'360 GRP '!Z209)</f>
        <v/>
      </c>
      <c r="Q203" s="261" t="str">
        <f>IF('360 GRP '!AA209=0,"",'360 GRP '!AA209)</f>
        <v/>
      </c>
      <c r="R203" s="277">
        <f t="shared" si="3"/>
        <v>0</v>
      </c>
      <c r="S203" s="59">
        <f>R203*'360 GRP '!I209</f>
        <v>0</v>
      </c>
      <c r="T203" s="59">
        <f>R203*'360 GRP '!BD209</f>
        <v>0</v>
      </c>
    </row>
    <row r="204" spans="1:20" ht="24" hidden="1" customHeight="1">
      <c r="A204" s="260" t="str">
        <f>'360 GRP '!D210</f>
        <v>360-416-DT</v>
      </c>
      <c r="B204" s="46" t="s">
        <v>636</v>
      </c>
      <c r="C204" s="261" t="str">
        <f>IF('360 GRP '!M210=0,"",'360 GRP '!M210)</f>
        <v/>
      </c>
      <c r="D204" s="261" t="str">
        <f>IF('360 GRP '!N210=0,"",'360 GRP '!N210)</f>
        <v/>
      </c>
      <c r="E204" s="261" t="str">
        <f>IF('360 GRP '!O210=0,"",'360 GRP '!O210)</f>
        <v/>
      </c>
      <c r="F204" s="261" t="str">
        <f>IF('360 GRP '!P210=0,"",'360 GRP '!P210)</f>
        <v/>
      </c>
      <c r="G204" s="261" t="str">
        <f>IF('360 GRP '!Q210=0,"",'360 GRP '!Q210)</f>
        <v/>
      </c>
      <c r="H204" s="261" t="str">
        <f>IF('360 GRP '!R210=0,"",'360 GRP '!R210)</f>
        <v/>
      </c>
      <c r="I204" s="261" t="str">
        <f>IF('360 GRP '!S210=0,"",'360 GRP '!S210)</f>
        <v/>
      </c>
      <c r="J204" s="261" t="str">
        <f>IF('360 GRP '!T210=0,"",'360 GRP '!T210)</f>
        <v/>
      </c>
      <c r="K204" s="261" t="str">
        <f>IF('360 GRP '!U210=0,"",'360 GRP '!U210)</f>
        <v/>
      </c>
      <c r="L204" s="261" t="str">
        <f>IF('360 GRP '!V210=0,"",'360 GRP '!V210)</f>
        <v/>
      </c>
      <c r="M204" s="261" t="str">
        <f>IF('360 GRP '!W210=0,"",'360 GRP '!W210)</f>
        <v/>
      </c>
      <c r="N204" s="261" t="str">
        <f>IF('360 GRP '!X210=0,"",'360 GRP '!X210)</f>
        <v/>
      </c>
      <c r="O204" s="261" t="str">
        <f>IF('360 GRP '!Y210=0,"",'360 GRP '!Y210)</f>
        <v/>
      </c>
      <c r="P204" s="261"/>
      <c r="Q204" s="261"/>
      <c r="R204" s="277">
        <f t="shared" si="3"/>
        <v>0</v>
      </c>
      <c r="S204" s="59">
        <f>R204*'360 GRP '!I210</f>
        <v>0</v>
      </c>
      <c r="T204" s="59">
        <f>R204*'360 GRP '!BD210</f>
        <v>0</v>
      </c>
    </row>
    <row r="205" spans="1:20" ht="21" customHeight="1">
      <c r="A205" s="260" t="str">
        <f>'360 GRP '!D211</f>
        <v>360-417</v>
      </c>
      <c r="B205" s="46"/>
      <c r="C205" s="261" t="str">
        <f>IF('360 GRP '!M211=0,"",'360 GRP '!M211)</f>
        <v/>
      </c>
      <c r="D205" s="261" t="str">
        <f>IF('360 GRP '!N211=0,"",'360 GRP '!N211)</f>
        <v/>
      </c>
      <c r="E205" s="261" t="str">
        <f>IF('360 GRP '!O211=0,"",'360 GRP '!O211)</f>
        <v/>
      </c>
      <c r="F205" s="261" t="str">
        <f>IF('360 GRP '!P211=0,"",'360 GRP '!P211)</f>
        <v/>
      </c>
      <c r="G205" s="261" t="str">
        <f>IF('360 GRP '!Q211=0,"",'360 GRP '!Q211)</f>
        <v/>
      </c>
      <c r="H205" s="261" t="str">
        <f>IF('360 GRP '!R211=0,"",'360 GRP '!R211)</f>
        <v/>
      </c>
      <c r="I205" s="261" t="str">
        <f>IF('360 GRP '!S211=0,"",'360 GRP '!S211)</f>
        <v/>
      </c>
      <c r="J205" s="261" t="str">
        <f>IF('360 GRP '!T211=0,"",'360 GRP '!T211)</f>
        <v/>
      </c>
      <c r="K205" s="261" t="str">
        <f>IF('360 GRP '!U211=0,"",'360 GRP '!U211)</f>
        <v/>
      </c>
      <c r="L205" s="261" t="str">
        <f>IF('360 GRP '!V211=0,"",'360 GRP '!V211)</f>
        <v/>
      </c>
      <c r="M205" s="261" t="str">
        <f>IF('360 GRP '!W211=0,"",'360 GRP '!W211)</f>
        <v/>
      </c>
      <c r="N205" s="261" t="str">
        <f>IF('360 GRP '!X211=0,"",'360 GRP '!X211)</f>
        <v/>
      </c>
      <c r="O205" s="261" t="str">
        <f>IF('360 GRP '!Y211=0,"",'360 GRP '!Y211)</f>
        <v/>
      </c>
      <c r="P205" s="261" t="str">
        <f>IF('360 GRP '!Z211=0,"",'360 GRP '!Z211)</f>
        <v/>
      </c>
      <c r="Q205" s="261" t="str">
        <f>IF('360 GRP '!AA211=0,"",'360 GRP '!AA211)</f>
        <v/>
      </c>
      <c r="R205" s="277">
        <f t="shared" si="3"/>
        <v>0</v>
      </c>
      <c r="S205" s="59">
        <f>R205*'360 GRP '!I211</f>
        <v>0</v>
      </c>
      <c r="T205" s="59">
        <f>R205*'360 GRP '!BD211</f>
        <v>0</v>
      </c>
    </row>
    <row r="206" spans="1:20" ht="23.25" hidden="1" customHeight="1">
      <c r="A206" s="260" t="str">
        <f>'360 GRP '!D212</f>
        <v>360-417-DT</v>
      </c>
      <c r="B206" s="46" t="s">
        <v>636</v>
      </c>
      <c r="C206" s="261" t="str">
        <f>IF('360 GRP '!M212=0,"",'360 GRP '!M212)</f>
        <v/>
      </c>
      <c r="D206" s="261" t="str">
        <f>IF('360 GRP '!N212=0,"",'360 GRP '!N212)</f>
        <v/>
      </c>
      <c r="E206" s="261" t="str">
        <f>IF('360 GRP '!O212=0,"",'360 GRP '!O212)</f>
        <v/>
      </c>
      <c r="F206" s="261" t="str">
        <f>IF('360 GRP '!P212=0,"",'360 GRP '!P212)</f>
        <v/>
      </c>
      <c r="G206" s="261" t="str">
        <f>IF('360 GRP '!Q212=0,"",'360 GRP '!Q212)</f>
        <v/>
      </c>
      <c r="H206" s="261" t="str">
        <f>IF('360 GRP '!R212=0,"",'360 GRP '!R212)</f>
        <v/>
      </c>
      <c r="I206" s="261" t="str">
        <f>IF('360 GRP '!S212=0,"",'360 GRP '!S212)</f>
        <v/>
      </c>
      <c r="J206" s="261" t="str">
        <f>IF('360 GRP '!T212=0,"",'360 GRP '!T212)</f>
        <v/>
      </c>
      <c r="K206" s="261" t="str">
        <f>IF('360 GRP '!U212=0,"",'360 GRP '!U212)</f>
        <v/>
      </c>
      <c r="L206" s="261" t="str">
        <f>IF('360 GRP '!V212=0,"",'360 GRP '!V212)</f>
        <v/>
      </c>
      <c r="M206" s="261" t="str">
        <f>IF('360 GRP '!W212=0,"",'360 GRP '!W212)</f>
        <v/>
      </c>
      <c r="N206" s="261" t="str">
        <f>IF('360 GRP '!X212=0,"",'360 GRP '!X212)</f>
        <v/>
      </c>
      <c r="O206" s="261" t="str">
        <f>IF('360 GRP '!Y212=0,"",'360 GRP '!Y212)</f>
        <v/>
      </c>
      <c r="P206" s="261"/>
      <c r="Q206" s="261"/>
      <c r="R206" s="277">
        <f t="shared" si="3"/>
        <v>0</v>
      </c>
      <c r="S206" s="59">
        <f>R206*'360 GRP '!I212</f>
        <v>0</v>
      </c>
      <c r="T206" s="59">
        <f>R206*'360 GRP '!BD212</f>
        <v>0</v>
      </c>
    </row>
    <row r="207" spans="1:20" ht="23.25" hidden="1" customHeight="1">
      <c r="A207" s="260" t="str">
        <f>'360 GRP '!D213</f>
        <v>360-418</v>
      </c>
      <c r="B207" s="46"/>
      <c r="C207" s="261" t="str">
        <f>IF('360 GRP '!M213=0,"",'360 GRP '!M213)</f>
        <v/>
      </c>
      <c r="D207" s="261" t="str">
        <f>IF('360 GRP '!N213=0,"",'360 GRP '!N213)</f>
        <v/>
      </c>
      <c r="E207" s="261" t="str">
        <f>IF('360 GRP '!O213=0,"",'360 GRP '!O213)</f>
        <v/>
      </c>
      <c r="F207" s="261" t="str">
        <f>IF('360 GRP '!P213=0,"",'360 GRP '!P213)</f>
        <v/>
      </c>
      <c r="G207" s="261" t="str">
        <f>IF('360 GRP '!Q213=0,"",'360 GRP '!Q213)</f>
        <v/>
      </c>
      <c r="H207" s="261" t="str">
        <f>IF('360 GRP '!R213=0,"",'360 GRP '!R213)</f>
        <v/>
      </c>
      <c r="I207" s="261" t="str">
        <f>IF('360 GRP '!S213=0,"",'360 GRP '!S213)</f>
        <v/>
      </c>
      <c r="J207" s="261" t="str">
        <f>IF('360 GRP '!T213=0,"",'360 GRP '!T213)</f>
        <v/>
      </c>
      <c r="K207" s="261" t="str">
        <f>IF('360 GRP '!U213=0,"",'360 GRP '!U213)</f>
        <v/>
      </c>
      <c r="L207" s="261" t="str">
        <f>IF('360 GRP '!V213=0,"",'360 GRP '!V213)</f>
        <v/>
      </c>
      <c r="M207" s="261" t="str">
        <f>IF('360 GRP '!W213=0,"",'360 GRP '!W213)</f>
        <v/>
      </c>
      <c r="N207" s="261" t="str">
        <f>IF('360 GRP '!X213=0,"",'360 GRP '!X213)</f>
        <v/>
      </c>
      <c r="O207" s="261" t="str">
        <f>IF('360 GRP '!Y213=0,"",'360 GRP '!Y213)</f>
        <v/>
      </c>
      <c r="P207" s="261" t="str">
        <f>IF('360 GRP '!Z213=0,"",'360 GRP '!Z213)</f>
        <v/>
      </c>
      <c r="Q207" s="261" t="str">
        <f>IF('360 GRP '!AA213=0,"",'360 GRP '!AA213)</f>
        <v/>
      </c>
      <c r="R207" s="277">
        <f t="shared" si="3"/>
        <v>0</v>
      </c>
      <c r="S207" s="59">
        <f>R207*'360 GRP '!I213</f>
        <v>0</v>
      </c>
      <c r="T207" s="59">
        <f>R207*'360 GRP '!BD213</f>
        <v>0</v>
      </c>
    </row>
    <row r="208" spans="1:20" ht="23.25" hidden="1" customHeight="1">
      <c r="A208" s="260" t="str">
        <f>'360 GRP '!D214</f>
        <v>360-418-DT</v>
      </c>
      <c r="B208" s="46" t="s">
        <v>636</v>
      </c>
      <c r="C208" s="261" t="str">
        <f>IF('360 GRP '!M214=0,"",'360 GRP '!M214)</f>
        <v/>
      </c>
      <c r="D208" s="261" t="str">
        <f>IF('360 GRP '!N214=0,"",'360 GRP '!N214)</f>
        <v/>
      </c>
      <c r="E208" s="261" t="str">
        <f>IF('360 GRP '!O214=0,"",'360 GRP '!O214)</f>
        <v/>
      </c>
      <c r="F208" s="261" t="str">
        <f>IF('360 GRP '!P214=0,"",'360 GRP '!P214)</f>
        <v/>
      </c>
      <c r="G208" s="261" t="str">
        <f>IF('360 GRP '!Q214=0,"",'360 GRP '!Q214)</f>
        <v/>
      </c>
      <c r="H208" s="261" t="str">
        <f>IF('360 GRP '!R214=0,"",'360 GRP '!R214)</f>
        <v/>
      </c>
      <c r="I208" s="261" t="str">
        <f>IF('360 GRP '!S214=0,"",'360 GRP '!S214)</f>
        <v/>
      </c>
      <c r="J208" s="261" t="str">
        <f>IF('360 GRP '!T214=0,"",'360 GRP '!T214)</f>
        <v/>
      </c>
      <c r="K208" s="261" t="str">
        <f>IF('360 GRP '!U214=0,"",'360 GRP '!U214)</f>
        <v/>
      </c>
      <c r="L208" s="261" t="str">
        <f>IF('360 GRP '!V214=0,"",'360 GRP '!V214)</f>
        <v/>
      </c>
      <c r="M208" s="261" t="str">
        <f>IF('360 GRP '!W214=0,"",'360 GRP '!W214)</f>
        <v/>
      </c>
      <c r="N208" s="261" t="str">
        <f>IF('360 GRP '!X214=0,"",'360 GRP '!X214)</f>
        <v/>
      </c>
      <c r="O208" s="261" t="str">
        <f>IF('360 GRP '!Y214=0,"",'360 GRP '!Y214)</f>
        <v/>
      </c>
      <c r="P208" s="261"/>
      <c r="Q208" s="261"/>
      <c r="R208" s="277">
        <f t="shared" si="3"/>
        <v>0</v>
      </c>
      <c r="S208" s="59">
        <f>R208*'360 GRP '!I214</f>
        <v>0</v>
      </c>
      <c r="T208" s="59">
        <f>R208*'360 GRP '!BD214</f>
        <v>0</v>
      </c>
    </row>
    <row r="209" spans="1:20" ht="23.25" hidden="1" customHeight="1">
      <c r="A209" s="260" t="str">
        <f>'360 GRP '!D215</f>
        <v>360-419</v>
      </c>
      <c r="B209" s="46"/>
      <c r="C209" s="261" t="str">
        <f>IF('360 GRP '!M215=0,"",'360 GRP '!M215)</f>
        <v/>
      </c>
      <c r="D209" s="261" t="str">
        <f>IF('360 GRP '!N215=0,"",'360 GRP '!N215)</f>
        <v/>
      </c>
      <c r="E209" s="261" t="str">
        <f>IF('360 GRP '!O215=0,"",'360 GRP '!O215)</f>
        <v/>
      </c>
      <c r="F209" s="261" t="str">
        <f>IF('360 GRP '!P215=0,"",'360 GRP '!P215)</f>
        <v/>
      </c>
      <c r="G209" s="261" t="str">
        <f>IF('360 GRP '!Q215=0,"",'360 GRP '!Q215)</f>
        <v/>
      </c>
      <c r="H209" s="261" t="str">
        <f>IF('360 GRP '!R215=0,"",'360 GRP '!R215)</f>
        <v/>
      </c>
      <c r="I209" s="261" t="str">
        <f>IF('360 GRP '!S215=0,"",'360 GRP '!S215)</f>
        <v/>
      </c>
      <c r="J209" s="261" t="str">
        <f>IF('360 GRP '!T215=0,"",'360 GRP '!T215)</f>
        <v/>
      </c>
      <c r="K209" s="261" t="str">
        <f>IF('360 GRP '!U215=0,"",'360 GRP '!U215)</f>
        <v/>
      </c>
      <c r="L209" s="261" t="str">
        <f>IF('360 GRP '!V215=0,"",'360 GRP '!V215)</f>
        <v/>
      </c>
      <c r="M209" s="261" t="str">
        <f>IF('360 GRP '!W215=0,"",'360 GRP '!W215)</f>
        <v/>
      </c>
      <c r="N209" s="261" t="str">
        <f>IF('360 GRP '!X215=0,"",'360 GRP '!X215)</f>
        <v/>
      </c>
      <c r="O209" s="261" t="str">
        <f>IF('360 GRP '!Y215=0,"",'360 GRP '!Y215)</f>
        <v/>
      </c>
      <c r="P209" s="261" t="str">
        <f>IF('360 GRP '!Z215=0,"",'360 GRP '!Z215)</f>
        <v/>
      </c>
      <c r="Q209" s="261" t="str">
        <f>IF('360 GRP '!AA215=0,"",'360 GRP '!AA215)</f>
        <v/>
      </c>
      <c r="R209" s="277">
        <f t="shared" si="3"/>
        <v>0</v>
      </c>
      <c r="S209" s="59">
        <f>R209*'360 GRP '!I215</f>
        <v>0</v>
      </c>
      <c r="T209" s="59">
        <f>R209*'360 GRP '!BD215</f>
        <v>0</v>
      </c>
    </row>
    <row r="210" spans="1:20" ht="23.25" hidden="1" customHeight="1">
      <c r="A210" s="260" t="str">
        <f>'360 GRP '!D216</f>
        <v>360-419-DT</v>
      </c>
      <c r="B210" s="46" t="s">
        <v>636</v>
      </c>
      <c r="C210" s="261" t="str">
        <f>IF('360 GRP '!M216=0,"",'360 GRP '!M216)</f>
        <v/>
      </c>
      <c r="D210" s="261" t="str">
        <f>IF('360 GRP '!N216=0,"",'360 GRP '!N216)</f>
        <v/>
      </c>
      <c r="E210" s="261" t="str">
        <f>IF('360 GRP '!O216=0,"",'360 GRP '!O216)</f>
        <v/>
      </c>
      <c r="F210" s="261" t="str">
        <f>IF('360 GRP '!P216=0,"",'360 GRP '!P216)</f>
        <v/>
      </c>
      <c r="G210" s="261" t="str">
        <f>IF('360 GRP '!Q216=0,"",'360 GRP '!Q216)</f>
        <v/>
      </c>
      <c r="H210" s="261" t="str">
        <f>IF('360 GRP '!R216=0,"",'360 GRP '!R216)</f>
        <v/>
      </c>
      <c r="I210" s="261" t="str">
        <f>IF('360 GRP '!S216=0,"",'360 GRP '!S216)</f>
        <v/>
      </c>
      <c r="J210" s="261" t="str">
        <f>IF('360 GRP '!T216=0,"",'360 GRP '!T216)</f>
        <v/>
      </c>
      <c r="K210" s="261" t="str">
        <f>IF('360 GRP '!U216=0,"",'360 GRP '!U216)</f>
        <v/>
      </c>
      <c r="L210" s="261" t="str">
        <f>IF('360 GRP '!V216=0,"",'360 GRP '!V216)</f>
        <v/>
      </c>
      <c r="M210" s="261" t="str">
        <f>IF('360 GRP '!W216=0,"",'360 GRP '!W216)</f>
        <v/>
      </c>
      <c r="N210" s="261" t="str">
        <f>IF('360 GRP '!X216=0,"",'360 GRP '!X216)</f>
        <v/>
      </c>
      <c r="O210" s="261" t="str">
        <f>IF('360 GRP '!Y216=0,"",'360 GRP '!Y216)</f>
        <v/>
      </c>
      <c r="P210" s="261"/>
      <c r="Q210" s="261"/>
      <c r="R210" s="277">
        <f t="shared" si="3"/>
        <v>0</v>
      </c>
      <c r="S210" s="59">
        <f>R210*'360 GRP '!I216</f>
        <v>0</v>
      </c>
      <c r="T210" s="59">
        <f>R210*'360 GRP '!BD216</f>
        <v>0</v>
      </c>
    </row>
    <row r="211" spans="1:20" ht="23.25" hidden="1" customHeight="1">
      <c r="A211" s="260" t="str">
        <f>'360 GRP '!D217</f>
        <v>360-420</v>
      </c>
      <c r="B211" s="46"/>
      <c r="C211" s="261" t="str">
        <f>IF('360 GRP '!M217=0,"",'360 GRP '!M217)</f>
        <v/>
      </c>
      <c r="D211" s="261" t="str">
        <f>IF('360 GRP '!N217=0,"",'360 GRP '!N217)</f>
        <v/>
      </c>
      <c r="E211" s="261" t="str">
        <f>IF('360 GRP '!O217=0,"",'360 GRP '!O217)</f>
        <v/>
      </c>
      <c r="F211" s="261" t="str">
        <f>IF('360 GRP '!P217=0,"",'360 GRP '!P217)</f>
        <v/>
      </c>
      <c r="G211" s="261" t="str">
        <f>IF('360 GRP '!Q217=0,"",'360 GRP '!Q217)</f>
        <v/>
      </c>
      <c r="H211" s="261" t="str">
        <f>IF('360 GRP '!R217=0,"",'360 GRP '!R217)</f>
        <v/>
      </c>
      <c r="I211" s="261" t="str">
        <f>IF('360 GRP '!S217=0,"",'360 GRP '!S217)</f>
        <v/>
      </c>
      <c r="J211" s="261" t="str">
        <f>IF('360 GRP '!T217=0,"",'360 GRP '!T217)</f>
        <v/>
      </c>
      <c r="K211" s="261" t="str">
        <f>IF('360 GRP '!U217=0,"",'360 GRP '!U217)</f>
        <v/>
      </c>
      <c r="L211" s="261" t="str">
        <f>IF('360 GRP '!V217=0,"",'360 GRP '!V217)</f>
        <v/>
      </c>
      <c r="M211" s="261" t="str">
        <f>IF('360 GRP '!W217=0,"",'360 GRP '!W217)</f>
        <v/>
      </c>
      <c r="N211" s="261" t="str">
        <f>IF('360 GRP '!X217=0,"",'360 GRP '!X217)</f>
        <v/>
      </c>
      <c r="O211" s="261" t="str">
        <f>IF('360 GRP '!Y217=0,"",'360 GRP '!Y217)</f>
        <v/>
      </c>
      <c r="P211" s="261" t="str">
        <f>IF('360 GRP '!Z217=0,"",'360 GRP '!Z217)</f>
        <v/>
      </c>
      <c r="Q211" s="261" t="str">
        <f>IF('360 GRP '!AA217=0,"",'360 GRP '!AA217)</f>
        <v/>
      </c>
      <c r="R211" s="277">
        <f t="shared" si="3"/>
        <v>0</v>
      </c>
      <c r="S211" s="59">
        <f>R211*'360 GRP '!I217</f>
        <v>0</v>
      </c>
      <c r="T211" s="59">
        <f>R211*'360 GRP '!BD217</f>
        <v>0</v>
      </c>
    </row>
    <row r="212" spans="1:20" ht="23.25" hidden="1" customHeight="1">
      <c r="A212" s="260" t="str">
        <f>'360 GRP '!D218</f>
        <v>360-420-DT</v>
      </c>
      <c r="B212" s="46" t="s">
        <v>636</v>
      </c>
      <c r="C212" s="261" t="str">
        <f>IF('360 GRP '!M218=0,"",'360 GRP '!M218)</f>
        <v/>
      </c>
      <c r="D212" s="261" t="str">
        <f>IF('360 GRP '!N218=0,"",'360 GRP '!N218)</f>
        <v/>
      </c>
      <c r="E212" s="261" t="str">
        <f>IF('360 GRP '!O218=0,"",'360 GRP '!O218)</f>
        <v/>
      </c>
      <c r="F212" s="261" t="str">
        <f>IF('360 GRP '!P218=0,"",'360 GRP '!P218)</f>
        <v/>
      </c>
      <c r="G212" s="261" t="str">
        <f>IF('360 GRP '!Q218=0,"",'360 GRP '!Q218)</f>
        <v/>
      </c>
      <c r="H212" s="261" t="str">
        <f>IF('360 GRP '!R218=0,"",'360 GRP '!R218)</f>
        <v/>
      </c>
      <c r="I212" s="261" t="str">
        <f>IF('360 GRP '!S218=0,"",'360 GRP '!S218)</f>
        <v/>
      </c>
      <c r="J212" s="261" t="str">
        <f>IF('360 GRP '!T218=0,"",'360 GRP '!T218)</f>
        <v/>
      </c>
      <c r="K212" s="261" t="str">
        <f>IF('360 GRP '!U218=0,"",'360 GRP '!U218)</f>
        <v/>
      </c>
      <c r="L212" s="261" t="str">
        <f>IF('360 GRP '!V218=0,"",'360 GRP '!V218)</f>
        <v/>
      </c>
      <c r="M212" s="261" t="str">
        <f>IF('360 GRP '!W218=0,"",'360 GRP '!W218)</f>
        <v/>
      </c>
      <c r="N212" s="261" t="str">
        <f>IF('360 GRP '!X218=0,"",'360 GRP '!X218)</f>
        <v/>
      </c>
      <c r="O212" s="261" t="str">
        <f>IF('360 GRP '!Y218=0,"",'360 GRP '!Y218)</f>
        <v/>
      </c>
      <c r="P212" s="261"/>
      <c r="Q212" s="261"/>
      <c r="R212" s="277">
        <f t="shared" si="3"/>
        <v>0</v>
      </c>
      <c r="S212" s="59">
        <f>R212*'360 GRP '!I218</f>
        <v>0</v>
      </c>
      <c r="T212" s="59">
        <f>R212*'360 GRP '!BD218</f>
        <v>0</v>
      </c>
    </row>
    <row r="213" spans="1:20" ht="23.25" hidden="1" customHeight="1">
      <c r="A213" s="260">
        <f>'360 GRP '!D219</f>
        <v>0</v>
      </c>
      <c r="B213" s="46"/>
      <c r="C213" s="261" t="str">
        <f>IF('360 GRP '!M219=0,"",'360 GRP '!M219)</f>
        <v/>
      </c>
      <c r="D213" s="261" t="str">
        <f>IF('360 GRP '!N219=0,"",'360 GRP '!N219)</f>
        <v/>
      </c>
      <c r="E213" s="261" t="str">
        <f>IF('360 GRP '!O219=0,"",'360 GRP '!O219)</f>
        <v/>
      </c>
      <c r="F213" s="261" t="str">
        <f>IF('360 GRP '!P219=0,"",'360 GRP '!P219)</f>
        <v/>
      </c>
      <c r="G213" s="261" t="str">
        <f>IF('360 GRP '!Q219=0,"",'360 GRP '!Q219)</f>
        <v/>
      </c>
      <c r="H213" s="261" t="str">
        <f>IF('360 GRP '!R219=0,"",'360 GRP '!R219)</f>
        <v/>
      </c>
      <c r="I213" s="261" t="str">
        <f>IF('360 GRP '!S219=0,"",'360 GRP '!S219)</f>
        <v/>
      </c>
      <c r="J213" s="261" t="str">
        <f>IF('360 GRP '!T219=0,"",'360 GRP '!T219)</f>
        <v/>
      </c>
      <c r="K213" s="261" t="str">
        <f>IF('360 GRP '!U219=0,"",'360 GRP '!U219)</f>
        <v/>
      </c>
      <c r="L213" s="261" t="str">
        <f>IF('360 GRP '!V219=0,"",'360 GRP '!V219)</f>
        <v/>
      </c>
      <c r="M213" s="261" t="str">
        <f>IF('360 GRP '!W219=0,"",'360 GRP '!W219)</f>
        <v/>
      </c>
      <c r="N213" s="261" t="str">
        <f>IF('360 GRP '!X219=0,"",'360 GRP '!X219)</f>
        <v/>
      </c>
      <c r="O213" s="261" t="str">
        <f>IF('360 GRP '!Y219=0,"",'360 GRP '!Y219)</f>
        <v/>
      </c>
      <c r="P213" s="261" t="str">
        <f>IF('360 GRP '!Z219=0,"",'360 GRP '!Z219)</f>
        <v/>
      </c>
      <c r="Q213" s="261" t="str">
        <f>IF('360 GRP '!AA219=0,"",'360 GRP '!AA219)</f>
        <v/>
      </c>
      <c r="R213" s="277">
        <f t="shared" si="3"/>
        <v>0</v>
      </c>
      <c r="S213" s="59">
        <f>R213*'360 GRP '!I219</f>
        <v>0</v>
      </c>
      <c r="T213" s="59">
        <f>R213*'360 GRP '!BD219</f>
        <v>0</v>
      </c>
    </row>
    <row r="214" spans="1:20" ht="23.25" hidden="1" customHeight="1">
      <c r="A214" s="260" t="str">
        <f>'360 GRP '!D220</f>
        <v>360-421</v>
      </c>
      <c r="B214" s="46"/>
      <c r="C214" s="261" t="str">
        <f>IF('360 GRP '!M220=0,"",'360 GRP '!M220)</f>
        <v/>
      </c>
      <c r="D214" s="261" t="str">
        <f>IF('360 GRP '!N220=0,"",'360 GRP '!N220)</f>
        <v/>
      </c>
      <c r="E214" s="261" t="str">
        <f>IF('360 GRP '!O220=0,"",'360 GRP '!O220)</f>
        <v/>
      </c>
      <c r="F214" s="261" t="str">
        <f>IF('360 GRP '!P220=0,"",'360 GRP '!P220)</f>
        <v/>
      </c>
      <c r="G214" s="261" t="str">
        <f>IF('360 GRP '!Q220=0,"",'360 GRP '!Q220)</f>
        <v/>
      </c>
      <c r="H214" s="261" t="str">
        <f>IF('360 GRP '!R220=0,"",'360 GRP '!R220)</f>
        <v/>
      </c>
      <c r="I214" s="261" t="str">
        <f>IF('360 GRP '!S220=0,"",'360 GRP '!S220)</f>
        <v/>
      </c>
      <c r="J214" s="261" t="str">
        <f>IF('360 GRP '!T220=0,"",'360 GRP '!T220)</f>
        <v/>
      </c>
      <c r="K214" s="261" t="str">
        <f>IF('360 GRP '!U220=0,"",'360 GRP '!U220)</f>
        <v/>
      </c>
      <c r="L214" s="261" t="str">
        <f>IF('360 GRP '!V220=0,"",'360 GRP '!V220)</f>
        <v/>
      </c>
      <c r="M214" s="261" t="str">
        <f>IF('360 GRP '!W220=0,"",'360 GRP '!W220)</f>
        <v/>
      </c>
      <c r="N214" s="261" t="str">
        <f>IF('360 GRP '!X220=0,"",'360 GRP '!X220)</f>
        <v/>
      </c>
      <c r="O214" s="261" t="str">
        <f>IF('360 GRP '!Y220=0,"",'360 GRP '!Y220)</f>
        <v/>
      </c>
      <c r="P214" s="261" t="str">
        <f>IF('360 GRP '!Z220=0,"",'360 GRP '!Z220)</f>
        <v/>
      </c>
      <c r="Q214" s="261" t="str">
        <f>IF('360 GRP '!AA220=0,"",'360 GRP '!AA220)</f>
        <v/>
      </c>
      <c r="R214" s="277">
        <f t="shared" si="3"/>
        <v>0</v>
      </c>
      <c r="S214" s="59">
        <f>R214*'360 GRP '!I220</f>
        <v>0</v>
      </c>
      <c r="T214" s="59">
        <f>R214*'360 GRP '!BD220</f>
        <v>0</v>
      </c>
    </row>
    <row r="215" spans="1:20" ht="23.25" hidden="1" customHeight="1">
      <c r="A215" s="260" t="str">
        <f>'360 GRP '!D221</f>
        <v>360-422</v>
      </c>
      <c r="B215" s="46"/>
      <c r="C215" s="261" t="str">
        <f>IF('360 GRP '!M221=0,"",'360 GRP '!M221)</f>
        <v/>
      </c>
      <c r="D215" s="261" t="str">
        <f>IF('360 GRP '!N221=0,"",'360 GRP '!N221)</f>
        <v/>
      </c>
      <c r="E215" s="261" t="str">
        <f>IF('360 GRP '!O221=0,"",'360 GRP '!O221)</f>
        <v/>
      </c>
      <c r="F215" s="261" t="str">
        <f>IF('360 GRP '!P221=0,"",'360 GRP '!P221)</f>
        <v/>
      </c>
      <c r="G215" s="261" t="str">
        <f>IF('360 GRP '!Q221=0,"",'360 GRP '!Q221)</f>
        <v/>
      </c>
      <c r="H215" s="261" t="str">
        <f>IF('360 GRP '!R221=0,"",'360 GRP '!R221)</f>
        <v/>
      </c>
      <c r="I215" s="261" t="str">
        <f>IF('360 GRP '!S221=0,"",'360 GRP '!S221)</f>
        <v/>
      </c>
      <c r="J215" s="261" t="str">
        <f>IF('360 GRP '!T221=0,"",'360 GRP '!T221)</f>
        <v/>
      </c>
      <c r="K215" s="261" t="str">
        <f>IF('360 GRP '!U221=0,"",'360 GRP '!U221)</f>
        <v/>
      </c>
      <c r="L215" s="261" t="str">
        <f>IF('360 GRP '!V221=0,"",'360 GRP '!V221)</f>
        <v/>
      </c>
      <c r="M215" s="261" t="str">
        <f>IF('360 GRP '!W221=0,"",'360 GRP '!W221)</f>
        <v/>
      </c>
      <c r="N215" s="261" t="str">
        <f>IF('360 GRP '!X221=0,"",'360 GRP '!X221)</f>
        <v/>
      </c>
      <c r="O215" s="261" t="str">
        <f>IF('360 GRP '!Y221=0,"",'360 GRP '!Y221)</f>
        <v/>
      </c>
      <c r="P215" s="261" t="str">
        <f>IF('360 GRP '!Z221=0,"",'360 GRP '!Z221)</f>
        <v/>
      </c>
      <c r="Q215" s="261" t="str">
        <f>IF('360 GRP '!AA221=0,"",'360 GRP '!AA221)</f>
        <v/>
      </c>
      <c r="R215" s="277">
        <f t="shared" si="3"/>
        <v>0</v>
      </c>
      <c r="S215" s="59">
        <f>R215*'360 GRP '!I221</f>
        <v>0</v>
      </c>
      <c r="T215" s="59">
        <f>R215*'360 GRP '!BD221</f>
        <v>0</v>
      </c>
    </row>
    <row r="216" spans="1:20" ht="23.25" hidden="1" customHeight="1">
      <c r="A216" s="260" t="str">
        <f>'360 GRP '!D222</f>
        <v>360-423</v>
      </c>
      <c r="B216" s="46"/>
      <c r="C216" s="261" t="str">
        <f>IF('360 GRP '!M222=0,"",'360 GRP '!M222)</f>
        <v/>
      </c>
      <c r="D216" s="261" t="str">
        <f>IF('360 GRP '!N222=0,"",'360 GRP '!N222)</f>
        <v/>
      </c>
      <c r="E216" s="261" t="str">
        <f>IF('360 GRP '!O222=0,"",'360 GRP '!O222)</f>
        <v/>
      </c>
      <c r="F216" s="261" t="str">
        <f>IF('360 GRP '!P222=0,"",'360 GRP '!P222)</f>
        <v/>
      </c>
      <c r="G216" s="261" t="str">
        <f>IF('360 GRP '!Q222=0,"",'360 GRP '!Q222)</f>
        <v/>
      </c>
      <c r="H216" s="261" t="str">
        <f>IF('360 GRP '!R222=0,"",'360 GRP '!R222)</f>
        <v/>
      </c>
      <c r="I216" s="261" t="str">
        <f>IF('360 GRP '!S222=0,"",'360 GRP '!S222)</f>
        <v/>
      </c>
      <c r="J216" s="261" t="str">
        <f>IF('360 GRP '!T222=0,"",'360 GRP '!T222)</f>
        <v/>
      </c>
      <c r="K216" s="261" t="str">
        <f>IF('360 GRP '!U222=0,"",'360 GRP '!U222)</f>
        <v/>
      </c>
      <c r="L216" s="261" t="str">
        <f>IF('360 GRP '!V222=0,"",'360 GRP '!V222)</f>
        <v/>
      </c>
      <c r="M216" s="261" t="str">
        <f>IF('360 GRP '!W222=0,"",'360 GRP '!W222)</f>
        <v/>
      </c>
      <c r="N216" s="261" t="str">
        <f>IF('360 GRP '!X222=0,"",'360 GRP '!X222)</f>
        <v/>
      </c>
      <c r="O216" s="261" t="str">
        <f>IF('360 GRP '!Y222=0,"",'360 GRP '!Y222)</f>
        <v/>
      </c>
      <c r="P216" s="261" t="str">
        <f>IF('360 GRP '!Z222=0,"",'360 GRP '!Z222)</f>
        <v/>
      </c>
      <c r="Q216" s="261" t="str">
        <f>IF('360 GRP '!AA222=0,"",'360 GRP '!AA222)</f>
        <v/>
      </c>
      <c r="R216" s="277">
        <f t="shared" si="3"/>
        <v>0</v>
      </c>
      <c r="S216" s="59">
        <f>R216*'360 GRP '!I222</f>
        <v>0</v>
      </c>
      <c r="T216" s="59">
        <f>R216*'360 GRP '!BD222</f>
        <v>0</v>
      </c>
    </row>
    <row r="217" spans="1:20" ht="23.25" hidden="1" customHeight="1">
      <c r="A217" s="260">
        <f>'360 GRP '!D223</f>
        <v>0</v>
      </c>
      <c r="B217" s="46"/>
      <c r="C217" s="261" t="str">
        <f>IF('360 GRP '!M223=0,"",'360 GRP '!M223)</f>
        <v/>
      </c>
      <c r="D217" s="261" t="str">
        <f>IF('360 GRP '!N223=0,"",'360 GRP '!N223)</f>
        <v/>
      </c>
      <c r="E217" s="261" t="str">
        <f>IF('360 GRP '!O223=0,"",'360 GRP '!O223)</f>
        <v/>
      </c>
      <c r="F217" s="261" t="str">
        <f>IF('360 GRP '!P223=0,"",'360 GRP '!P223)</f>
        <v/>
      </c>
      <c r="G217" s="261" t="str">
        <f>IF('360 GRP '!Q223=0,"",'360 GRP '!Q223)</f>
        <v/>
      </c>
      <c r="H217" s="261" t="str">
        <f>IF('360 GRP '!R223=0,"",'360 GRP '!R223)</f>
        <v/>
      </c>
      <c r="I217" s="261" t="str">
        <f>IF('360 GRP '!S223=0,"",'360 GRP '!S223)</f>
        <v/>
      </c>
      <c r="J217" s="261" t="str">
        <f>IF('360 GRP '!T223=0,"",'360 GRP '!T223)</f>
        <v/>
      </c>
      <c r="K217" s="261" t="str">
        <f>IF('360 GRP '!U223=0,"",'360 GRP '!U223)</f>
        <v/>
      </c>
      <c r="L217" s="261" t="str">
        <f>IF('360 GRP '!V223=0,"",'360 GRP '!V223)</f>
        <v/>
      </c>
      <c r="M217" s="261" t="str">
        <f>IF('360 GRP '!W223=0,"",'360 GRP '!W223)</f>
        <v/>
      </c>
      <c r="N217" s="261" t="str">
        <f>IF('360 GRP '!X223=0,"",'360 GRP '!X223)</f>
        <v/>
      </c>
      <c r="O217" s="261" t="str">
        <f>IF('360 GRP '!Y223=0,"",'360 GRP '!Y223)</f>
        <v/>
      </c>
      <c r="P217" s="261" t="str">
        <f>IF('360 GRP '!Z223=0,"",'360 GRP '!Z223)</f>
        <v/>
      </c>
      <c r="Q217" s="261" t="str">
        <f>IF('360 GRP '!AA223=0,"",'360 GRP '!AA223)</f>
        <v/>
      </c>
      <c r="R217" s="277">
        <f t="shared" si="3"/>
        <v>0</v>
      </c>
      <c r="S217" s="59">
        <f>R217*'360 GRP '!I223</f>
        <v>0</v>
      </c>
      <c r="T217" s="59">
        <f>R217*'360 GRP '!BD223</f>
        <v>0</v>
      </c>
    </row>
    <row r="218" spans="1:20" ht="23.25" hidden="1" customHeight="1">
      <c r="A218" s="260" t="str">
        <f>'360 GRP '!D224</f>
        <v>360-461</v>
      </c>
      <c r="B218" s="46"/>
      <c r="C218" s="261" t="str">
        <f>IF('360 GRP '!M224=0,"",'360 GRP '!M224)</f>
        <v/>
      </c>
      <c r="D218" s="261" t="str">
        <f>IF('360 GRP '!N224=0,"",'360 GRP '!N224)</f>
        <v/>
      </c>
      <c r="E218" s="261" t="str">
        <f>IF('360 GRP '!O224=0,"",'360 GRP '!O224)</f>
        <v/>
      </c>
      <c r="F218" s="261" t="str">
        <f>IF('360 GRP '!P224=0,"",'360 GRP '!P224)</f>
        <v/>
      </c>
      <c r="G218" s="261" t="str">
        <f>IF('360 GRP '!Q224=0,"",'360 GRP '!Q224)</f>
        <v/>
      </c>
      <c r="H218" s="261" t="str">
        <f>IF('360 GRP '!R224=0,"",'360 GRP '!R224)</f>
        <v/>
      </c>
      <c r="I218" s="261" t="str">
        <f>IF('360 GRP '!S224=0,"",'360 GRP '!S224)</f>
        <v/>
      </c>
      <c r="J218" s="261" t="str">
        <f>IF('360 GRP '!T224=0,"",'360 GRP '!T224)</f>
        <v/>
      </c>
      <c r="K218" s="261" t="str">
        <f>IF('360 GRP '!U224=0,"",'360 GRP '!U224)</f>
        <v/>
      </c>
      <c r="L218" s="261" t="str">
        <f>IF('360 GRP '!V224=0,"",'360 GRP '!V224)</f>
        <v/>
      </c>
      <c r="M218" s="261" t="str">
        <f>IF('360 GRP '!W224=0,"",'360 GRP '!W224)</f>
        <v/>
      </c>
      <c r="N218" s="261" t="str">
        <f>IF('360 GRP '!X224=0,"",'360 GRP '!X224)</f>
        <v/>
      </c>
      <c r="O218" s="261" t="str">
        <f>IF('360 GRP '!Y224=0,"",'360 GRP '!Y224)</f>
        <v/>
      </c>
      <c r="P218" s="261" t="str">
        <f>IF('360 GRP '!Z224=0,"",'360 GRP '!Z224)</f>
        <v/>
      </c>
      <c r="Q218" s="261" t="str">
        <f>IF('360 GRP '!AA224=0,"",'360 GRP '!AA224)</f>
        <v/>
      </c>
      <c r="R218" s="277">
        <f t="shared" si="3"/>
        <v>0</v>
      </c>
      <c r="S218" s="59">
        <f>R218*'360 GRP '!I224</f>
        <v>0</v>
      </c>
      <c r="T218" s="59">
        <f>R218*'360 GRP '!BD224</f>
        <v>0</v>
      </c>
    </row>
    <row r="219" spans="1:20" ht="23.25" hidden="1" customHeight="1">
      <c r="A219" s="260" t="str">
        <f>'360 GRP '!D225</f>
        <v>360-461-DT</v>
      </c>
      <c r="B219" s="46" t="s">
        <v>636</v>
      </c>
      <c r="C219" s="261" t="str">
        <f>IF('360 GRP '!M225=0,"",'360 GRP '!M225)</f>
        <v/>
      </c>
      <c r="D219" s="261" t="str">
        <f>IF('360 GRP '!N225=0,"",'360 GRP '!N225)</f>
        <v/>
      </c>
      <c r="E219" s="261" t="str">
        <f>IF('360 GRP '!O225=0,"",'360 GRP '!O225)</f>
        <v/>
      </c>
      <c r="F219" s="261" t="str">
        <f>IF('360 GRP '!P225=0,"",'360 GRP '!P225)</f>
        <v/>
      </c>
      <c r="G219" s="261" t="str">
        <f>IF('360 GRP '!Q225=0,"",'360 GRP '!Q225)</f>
        <v/>
      </c>
      <c r="H219" s="261" t="str">
        <f>IF('360 GRP '!R225=0,"",'360 GRP '!R225)</f>
        <v/>
      </c>
      <c r="I219" s="261" t="str">
        <f>IF('360 GRP '!S225=0,"",'360 GRP '!S225)</f>
        <v/>
      </c>
      <c r="J219" s="261" t="str">
        <f>IF('360 GRP '!T225=0,"",'360 GRP '!T225)</f>
        <v/>
      </c>
      <c r="K219" s="261" t="str">
        <f>IF('360 GRP '!U225=0,"",'360 GRP '!U225)</f>
        <v/>
      </c>
      <c r="L219" s="261" t="str">
        <f>IF('360 GRP '!V225=0,"",'360 GRP '!V225)</f>
        <v/>
      </c>
      <c r="M219" s="261" t="str">
        <f>IF('360 GRP '!W225=0,"",'360 GRP '!W225)</f>
        <v/>
      </c>
      <c r="N219" s="261" t="str">
        <f>IF('360 GRP '!X225=0,"",'360 GRP '!X225)</f>
        <v/>
      </c>
      <c r="O219" s="261" t="str">
        <f>IF('360 GRP '!Y225=0,"",'360 GRP '!Y225)</f>
        <v/>
      </c>
      <c r="P219" s="261"/>
      <c r="Q219" s="261"/>
      <c r="R219" s="277">
        <f t="shared" si="3"/>
        <v>0</v>
      </c>
      <c r="S219" s="59">
        <f>R219*'360 GRP '!I225</f>
        <v>0</v>
      </c>
      <c r="T219" s="59">
        <f>R219*'360 GRP '!BD225</f>
        <v>0</v>
      </c>
    </row>
    <row r="220" spans="1:20" ht="23.25" hidden="1" customHeight="1">
      <c r="A220" s="260" t="str">
        <f>'360 GRP '!D226</f>
        <v>360-463</v>
      </c>
      <c r="B220" s="46"/>
      <c r="C220" s="261" t="str">
        <f>IF('360 GRP '!M226=0,"",'360 GRP '!M226)</f>
        <v/>
      </c>
      <c r="D220" s="261" t="str">
        <f>IF('360 GRP '!N226=0,"",'360 GRP '!N226)</f>
        <v/>
      </c>
      <c r="E220" s="261" t="str">
        <f>IF('360 GRP '!O226=0,"",'360 GRP '!O226)</f>
        <v/>
      </c>
      <c r="F220" s="261" t="str">
        <f>IF('360 GRP '!P226=0,"",'360 GRP '!P226)</f>
        <v/>
      </c>
      <c r="G220" s="261" t="str">
        <f>IF('360 GRP '!Q226=0,"",'360 GRP '!Q226)</f>
        <v/>
      </c>
      <c r="H220" s="261" t="str">
        <f>IF('360 GRP '!R226=0,"",'360 GRP '!R226)</f>
        <v/>
      </c>
      <c r="I220" s="261" t="str">
        <f>IF('360 GRP '!S226=0,"",'360 GRP '!S226)</f>
        <v/>
      </c>
      <c r="J220" s="261" t="str">
        <f>IF('360 GRP '!T226=0,"",'360 GRP '!T226)</f>
        <v/>
      </c>
      <c r="K220" s="261" t="str">
        <f>IF('360 GRP '!U226=0,"",'360 GRP '!U226)</f>
        <v/>
      </c>
      <c r="L220" s="261" t="str">
        <f>IF('360 GRP '!V226=0,"",'360 GRP '!V226)</f>
        <v/>
      </c>
      <c r="M220" s="261" t="str">
        <f>IF('360 GRP '!W226=0,"",'360 GRP '!W226)</f>
        <v/>
      </c>
      <c r="N220" s="261" t="str">
        <f>IF('360 GRP '!X226=0,"",'360 GRP '!X226)</f>
        <v/>
      </c>
      <c r="O220" s="261" t="str">
        <f>IF('360 GRP '!Y226=0,"",'360 GRP '!Y226)</f>
        <v/>
      </c>
      <c r="P220" s="261" t="str">
        <f>IF('360 GRP '!Z226=0,"",'360 GRP '!Z226)</f>
        <v/>
      </c>
      <c r="Q220" s="261" t="str">
        <f>IF('360 GRP '!AA226=0,"",'360 GRP '!AA226)</f>
        <v/>
      </c>
      <c r="R220" s="277">
        <f t="shared" si="3"/>
        <v>0</v>
      </c>
      <c r="S220" s="59">
        <f>R220*'360 GRP '!I226</f>
        <v>0</v>
      </c>
      <c r="T220" s="59">
        <f>R220*'360 GRP '!BD226</f>
        <v>0</v>
      </c>
    </row>
    <row r="221" spans="1:20" ht="23.25" hidden="1" customHeight="1">
      <c r="A221" s="260" t="str">
        <f>'360 GRP '!D227</f>
        <v>360-463-DT</v>
      </c>
      <c r="B221" s="46" t="s">
        <v>636</v>
      </c>
      <c r="C221" s="261" t="str">
        <f>IF('360 GRP '!M227=0,"",'360 GRP '!M227)</f>
        <v/>
      </c>
      <c r="D221" s="261" t="str">
        <f>IF('360 GRP '!N227=0,"",'360 GRP '!N227)</f>
        <v/>
      </c>
      <c r="E221" s="261" t="str">
        <f>IF('360 GRP '!O227=0,"",'360 GRP '!O227)</f>
        <v/>
      </c>
      <c r="F221" s="261" t="str">
        <f>IF('360 GRP '!P227=0,"",'360 GRP '!P227)</f>
        <v/>
      </c>
      <c r="G221" s="261" t="str">
        <f>IF('360 GRP '!Q227=0,"",'360 GRP '!Q227)</f>
        <v/>
      </c>
      <c r="H221" s="261" t="str">
        <f>IF('360 GRP '!R227=0,"",'360 GRP '!R227)</f>
        <v/>
      </c>
      <c r="I221" s="261" t="str">
        <f>IF('360 GRP '!S227=0,"",'360 GRP '!S227)</f>
        <v/>
      </c>
      <c r="J221" s="261" t="str">
        <f>IF('360 GRP '!T227=0,"",'360 GRP '!T227)</f>
        <v/>
      </c>
      <c r="K221" s="261" t="str">
        <f>IF('360 GRP '!U227=0,"",'360 GRP '!U227)</f>
        <v/>
      </c>
      <c r="L221" s="261" t="str">
        <f>IF('360 GRP '!V227=0,"",'360 GRP '!V227)</f>
        <v/>
      </c>
      <c r="M221" s="261" t="str">
        <f>IF('360 GRP '!W227=0,"",'360 GRP '!W227)</f>
        <v/>
      </c>
      <c r="N221" s="261" t="str">
        <f>IF('360 GRP '!X227=0,"",'360 GRP '!X227)</f>
        <v/>
      </c>
      <c r="O221" s="261" t="str">
        <f>IF('360 GRP '!Y227=0,"",'360 GRP '!Y227)</f>
        <v/>
      </c>
      <c r="P221" s="261"/>
      <c r="Q221" s="261"/>
      <c r="R221" s="277">
        <f t="shared" si="3"/>
        <v>0</v>
      </c>
      <c r="S221" s="59">
        <f>R221*'360 GRP '!I227</f>
        <v>0</v>
      </c>
      <c r="T221" s="59">
        <f>R221*'360 GRP '!BD227</f>
        <v>0</v>
      </c>
    </row>
    <row r="222" spans="1:20" ht="23.25" hidden="1" customHeight="1">
      <c r="A222" s="260" t="str">
        <f>'360 GRP '!D228</f>
        <v>360-464</v>
      </c>
      <c r="B222" s="46"/>
      <c r="C222" s="261" t="str">
        <f>IF('360 GRP '!M228=0,"",'360 GRP '!M228)</f>
        <v/>
      </c>
      <c r="D222" s="261" t="str">
        <f>IF('360 GRP '!N228=0,"",'360 GRP '!N228)</f>
        <v/>
      </c>
      <c r="E222" s="261" t="str">
        <f>IF('360 GRP '!O228=0,"",'360 GRP '!O228)</f>
        <v/>
      </c>
      <c r="F222" s="261" t="str">
        <f>IF('360 GRP '!P228=0,"",'360 GRP '!P228)</f>
        <v/>
      </c>
      <c r="G222" s="261" t="str">
        <f>IF('360 GRP '!Q228=0,"",'360 GRP '!Q228)</f>
        <v/>
      </c>
      <c r="H222" s="261" t="str">
        <f>IF('360 GRP '!R228=0,"",'360 GRP '!R228)</f>
        <v/>
      </c>
      <c r="I222" s="261" t="str">
        <f>IF('360 GRP '!S228=0,"",'360 GRP '!S228)</f>
        <v/>
      </c>
      <c r="J222" s="261" t="str">
        <f>IF('360 GRP '!T228=0,"",'360 GRP '!T228)</f>
        <v/>
      </c>
      <c r="K222" s="261" t="str">
        <f>IF('360 GRP '!U228=0,"",'360 GRP '!U228)</f>
        <v/>
      </c>
      <c r="L222" s="261" t="str">
        <f>IF('360 GRP '!V228=0,"",'360 GRP '!V228)</f>
        <v/>
      </c>
      <c r="M222" s="261" t="str">
        <f>IF('360 GRP '!W228=0,"",'360 GRP '!W228)</f>
        <v/>
      </c>
      <c r="N222" s="261" t="str">
        <f>IF('360 GRP '!X228=0,"",'360 GRP '!X228)</f>
        <v/>
      </c>
      <c r="O222" s="261" t="str">
        <f>IF('360 GRP '!Y228=0,"",'360 GRP '!Y228)</f>
        <v/>
      </c>
      <c r="P222" s="261" t="str">
        <f>IF('360 GRP '!Z228=0,"",'360 GRP '!Z228)</f>
        <v/>
      </c>
      <c r="Q222" s="261" t="str">
        <f>IF('360 GRP '!AA228=0,"",'360 GRP '!AA228)</f>
        <v/>
      </c>
      <c r="R222" s="277">
        <f t="shared" si="3"/>
        <v>0</v>
      </c>
      <c r="S222" s="59">
        <f>R222*'360 GRP '!I228</f>
        <v>0</v>
      </c>
      <c r="T222" s="59">
        <f>R222*'360 GRP '!BD228</f>
        <v>0</v>
      </c>
    </row>
    <row r="223" spans="1:20" ht="23.25" hidden="1" customHeight="1">
      <c r="A223" s="260" t="str">
        <f>'360 GRP '!D229</f>
        <v>360-464-DT</v>
      </c>
      <c r="B223" s="46" t="s">
        <v>636</v>
      </c>
      <c r="C223" s="261" t="str">
        <f>IF('360 GRP '!M229=0,"",'360 GRP '!M229)</f>
        <v/>
      </c>
      <c r="D223" s="261" t="str">
        <f>IF('360 GRP '!N229=0,"",'360 GRP '!N229)</f>
        <v/>
      </c>
      <c r="E223" s="261" t="str">
        <f>IF('360 GRP '!O229=0,"",'360 GRP '!O229)</f>
        <v/>
      </c>
      <c r="F223" s="261" t="str">
        <f>IF('360 GRP '!P229=0,"",'360 GRP '!P229)</f>
        <v/>
      </c>
      <c r="G223" s="261" t="str">
        <f>IF('360 GRP '!Q229=0,"",'360 GRP '!Q229)</f>
        <v/>
      </c>
      <c r="H223" s="261" t="str">
        <f>IF('360 GRP '!R229=0,"",'360 GRP '!R229)</f>
        <v/>
      </c>
      <c r="I223" s="261" t="str">
        <f>IF('360 GRP '!S229=0,"",'360 GRP '!S229)</f>
        <v/>
      </c>
      <c r="J223" s="261" t="str">
        <f>IF('360 GRP '!T229=0,"",'360 GRP '!T229)</f>
        <v/>
      </c>
      <c r="K223" s="261" t="str">
        <f>IF('360 GRP '!U229=0,"",'360 GRP '!U229)</f>
        <v/>
      </c>
      <c r="L223" s="261" t="str">
        <f>IF('360 GRP '!V229=0,"",'360 GRP '!V229)</f>
        <v/>
      </c>
      <c r="M223" s="261" t="str">
        <f>IF('360 GRP '!W229=0,"",'360 GRP '!W229)</f>
        <v/>
      </c>
      <c r="N223" s="261" t="str">
        <f>IF('360 GRP '!X229=0,"",'360 GRP '!X229)</f>
        <v/>
      </c>
      <c r="O223" s="261" t="str">
        <f>IF('360 GRP '!Y229=0,"",'360 GRP '!Y229)</f>
        <v/>
      </c>
      <c r="P223" s="261"/>
      <c r="Q223" s="261"/>
      <c r="R223" s="277">
        <f t="shared" si="3"/>
        <v>0</v>
      </c>
      <c r="S223" s="59">
        <f>R223*'360 GRP '!I229</f>
        <v>0</v>
      </c>
      <c r="T223" s="59">
        <f>R223*'360 GRP '!BD229</f>
        <v>0</v>
      </c>
    </row>
    <row r="224" spans="1:20" ht="23.25" hidden="1" customHeight="1">
      <c r="A224" s="260" t="str">
        <f>'360 GRP '!D230</f>
        <v>360-470</v>
      </c>
      <c r="B224" s="46"/>
      <c r="C224" s="261" t="str">
        <f>IF('360 GRP '!M230=0,"",'360 GRP '!M230)</f>
        <v/>
      </c>
      <c r="D224" s="261" t="str">
        <f>IF('360 GRP '!N230=0,"",'360 GRP '!N230)</f>
        <v/>
      </c>
      <c r="E224" s="261" t="str">
        <f>IF('360 GRP '!O230=0,"",'360 GRP '!O230)</f>
        <v/>
      </c>
      <c r="F224" s="261" t="str">
        <f>IF('360 GRP '!P230=0,"",'360 GRP '!P230)</f>
        <v/>
      </c>
      <c r="G224" s="261" t="str">
        <f>IF('360 GRP '!Q230=0,"",'360 GRP '!Q230)</f>
        <v/>
      </c>
      <c r="H224" s="261" t="str">
        <f>IF('360 GRP '!R230=0,"",'360 GRP '!R230)</f>
        <v/>
      </c>
      <c r="I224" s="261" t="str">
        <f>IF('360 GRP '!S230=0,"",'360 GRP '!S230)</f>
        <v/>
      </c>
      <c r="J224" s="261" t="str">
        <f>IF('360 GRP '!T230=0,"",'360 GRP '!T230)</f>
        <v/>
      </c>
      <c r="K224" s="261" t="str">
        <f>IF('360 GRP '!U230=0,"",'360 GRP '!U230)</f>
        <v/>
      </c>
      <c r="L224" s="261" t="str">
        <f>IF('360 GRP '!V230=0,"",'360 GRP '!V230)</f>
        <v/>
      </c>
      <c r="M224" s="261" t="str">
        <f>IF('360 GRP '!W230=0,"",'360 GRP '!W230)</f>
        <v/>
      </c>
      <c r="N224" s="261" t="str">
        <f>IF('360 GRP '!X230=0,"",'360 GRP '!X230)</f>
        <v/>
      </c>
      <c r="O224" s="261" t="str">
        <f>IF('360 GRP '!Y230=0,"",'360 GRP '!Y230)</f>
        <v/>
      </c>
      <c r="P224" s="261" t="str">
        <f>IF('360 GRP '!Z230=0,"",'360 GRP '!Z230)</f>
        <v/>
      </c>
      <c r="Q224" s="261" t="str">
        <f>IF('360 GRP '!AA230=0,"",'360 GRP '!AA230)</f>
        <v/>
      </c>
      <c r="R224" s="277">
        <f t="shared" si="3"/>
        <v>0</v>
      </c>
      <c r="S224" s="59">
        <f>R224*'360 GRP '!I230</f>
        <v>0</v>
      </c>
      <c r="T224" s="59">
        <f>R224*'360 GRP '!BD230</f>
        <v>0</v>
      </c>
    </row>
    <row r="225" spans="1:20" ht="23.25" hidden="1" customHeight="1">
      <c r="A225" s="260" t="str">
        <f>'360 GRP '!D231</f>
        <v>360-470-DT</v>
      </c>
      <c r="B225" s="46" t="s">
        <v>636</v>
      </c>
      <c r="C225" s="261" t="str">
        <f>IF('360 GRP '!M231=0,"",'360 GRP '!M231)</f>
        <v/>
      </c>
      <c r="D225" s="261" t="str">
        <f>IF('360 GRP '!N231=0,"",'360 GRP '!N231)</f>
        <v/>
      </c>
      <c r="E225" s="261" t="str">
        <f>IF('360 GRP '!O231=0,"",'360 GRP '!O231)</f>
        <v/>
      </c>
      <c r="F225" s="261" t="str">
        <f>IF('360 GRP '!P231=0,"",'360 GRP '!P231)</f>
        <v/>
      </c>
      <c r="G225" s="261" t="str">
        <f>IF('360 GRP '!Q231=0,"",'360 GRP '!Q231)</f>
        <v/>
      </c>
      <c r="H225" s="261" t="str">
        <f>IF('360 GRP '!R231=0,"",'360 GRP '!R231)</f>
        <v/>
      </c>
      <c r="I225" s="261" t="str">
        <f>IF('360 GRP '!S231=0,"",'360 GRP '!S231)</f>
        <v/>
      </c>
      <c r="J225" s="261" t="str">
        <f>IF('360 GRP '!T231=0,"",'360 GRP '!T231)</f>
        <v/>
      </c>
      <c r="K225" s="261" t="str">
        <f>IF('360 GRP '!U231=0,"",'360 GRP '!U231)</f>
        <v/>
      </c>
      <c r="L225" s="261" t="str">
        <f>IF('360 GRP '!V231=0,"",'360 GRP '!V231)</f>
        <v/>
      </c>
      <c r="M225" s="261" t="str">
        <f>IF('360 GRP '!W231=0,"",'360 GRP '!W231)</f>
        <v/>
      </c>
      <c r="N225" s="261" t="str">
        <f>IF('360 GRP '!X231=0,"",'360 GRP '!X231)</f>
        <v/>
      </c>
      <c r="O225" s="261" t="str">
        <f>IF('360 GRP '!Y231=0,"",'360 GRP '!Y231)</f>
        <v/>
      </c>
      <c r="P225" s="261"/>
      <c r="Q225" s="261"/>
      <c r="R225" s="277">
        <f t="shared" si="3"/>
        <v>0</v>
      </c>
      <c r="S225" s="59">
        <f>R225*'360 GRP '!I231</f>
        <v>0</v>
      </c>
      <c r="T225" s="59">
        <f>R225*'360 GRP '!BD231</f>
        <v>0</v>
      </c>
    </row>
    <row r="226" spans="1:20" ht="23.25" hidden="1" customHeight="1">
      <c r="A226" s="260" t="str">
        <f>'360 GRP '!D232</f>
        <v>360-471</v>
      </c>
      <c r="B226" s="46"/>
      <c r="C226" s="261" t="str">
        <f>IF('360 GRP '!M232=0,"",'360 GRP '!M232)</f>
        <v/>
      </c>
      <c r="D226" s="261" t="str">
        <f>IF('360 GRP '!N232=0,"",'360 GRP '!N232)</f>
        <v/>
      </c>
      <c r="E226" s="261" t="str">
        <f>IF('360 GRP '!O232=0,"",'360 GRP '!O232)</f>
        <v/>
      </c>
      <c r="F226" s="261" t="str">
        <f>IF('360 GRP '!P232=0,"",'360 GRP '!P232)</f>
        <v/>
      </c>
      <c r="G226" s="261" t="str">
        <f>IF('360 GRP '!Q232=0,"",'360 GRP '!Q232)</f>
        <v/>
      </c>
      <c r="H226" s="261" t="str">
        <f>IF('360 GRP '!R232=0,"",'360 GRP '!R232)</f>
        <v/>
      </c>
      <c r="I226" s="261" t="str">
        <f>IF('360 GRP '!S232=0,"",'360 GRP '!S232)</f>
        <v/>
      </c>
      <c r="J226" s="261" t="str">
        <f>IF('360 GRP '!T232=0,"",'360 GRP '!T232)</f>
        <v/>
      </c>
      <c r="K226" s="261" t="str">
        <f>IF('360 GRP '!U232=0,"",'360 GRP '!U232)</f>
        <v/>
      </c>
      <c r="L226" s="261" t="str">
        <f>IF('360 GRP '!V232=0,"",'360 GRP '!V232)</f>
        <v/>
      </c>
      <c r="M226" s="261" t="str">
        <f>IF('360 GRP '!W232=0,"",'360 GRP '!W232)</f>
        <v/>
      </c>
      <c r="N226" s="261" t="str">
        <f>IF('360 GRP '!X232=0,"",'360 GRP '!X232)</f>
        <v/>
      </c>
      <c r="O226" s="261" t="str">
        <f>IF('360 GRP '!Y232=0,"",'360 GRP '!Y232)</f>
        <v/>
      </c>
      <c r="P226" s="261" t="str">
        <f>IF('360 GRP '!Z232=0,"",'360 GRP '!Z232)</f>
        <v/>
      </c>
      <c r="Q226" s="261" t="str">
        <f>IF('360 GRP '!AA232=0,"",'360 GRP '!AA232)</f>
        <v/>
      </c>
      <c r="R226" s="277">
        <f t="shared" si="3"/>
        <v>0</v>
      </c>
      <c r="S226" s="59">
        <f>R226*'360 GRP '!I232</f>
        <v>0</v>
      </c>
      <c r="T226" s="59">
        <f>R226*'360 GRP '!BD232</f>
        <v>0</v>
      </c>
    </row>
    <row r="227" spans="1:20" ht="23.25" hidden="1" customHeight="1">
      <c r="A227" s="260" t="str">
        <f>'360 GRP '!D233</f>
        <v>360-471-DT</v>
      </c>
      <c r="B227" s="46" t="s">
        <v>636</v>
      </c>
      <c r="C227" s="261" t="str">
        <f>IF('360 GRP '!M233=0,"",'360 GRP '!M233)</f>
        <v/>
      </c>
      <c r="D227" s="261" t="str">
        <f>IF('360 GRP '!N233=0,"",'360 GRP '!N233)</f>
        <v/>
      </c>
      <c r="E227" s="261" t="str">
        <f>IF('360 GRP '!O233=0,"",'360 GRP '!O233)</f>
        <v/>
      </c>
      <c r="F227" s="261" t="str">
        <f>IF('360 GRP '!P233=0,"",'360 GRP '!P233)</f>
        <v/>
      </c>
      <c r="G227" s="261" t="str">
        <f>IF('360 GRP '!Q233=0,"",'360 GRP '!Q233)</f>
        <v/>
      </c>
      <c r="H227" s="261" t="str">
        <f>IF('360 GRP '!R233=0,"",'360 GRP '!R233)</f>
        <v/>
      </c>
      <c r="I227" s="261" t="str">
        <f>IF('360 GRP '!S233=0,"",'360 GRP '!S233)</f>
        <v/>
      </c>
      <c r="J227" s="261" t="str">
        <f>IF('360 GRP '!T233=0,"",'360 GRP '!T233)</f>
        <v/>
      </c>
      <c r="K227" s="261" t="str">
        <f>IF('360 GRP '!U233=0,"",'360 GRP '!U233)</f>
        <v/>
      </c>
      <c r="L227" s="261" t="str">
        <f>IF('360 GRP '!V233=0,"",'360 GRP '!V233)</f>
        <v/>
      </c>
      <c r="M227" s="261" t="str">
        <f>IF('360 GRP '!W233=0,"",'360 GRP '!W233)</f>
        <v/>
      </c>
      <c r="N227" s="261" t="str">
        <f>IF('360 GRP '!X233=0,"",'360 GRP '!X233)</f>
        <v/>
      </c>
      <c r="O227" s="261" t="str">
        <f>IF('360 GRP '!Y233=0,"",'360 GRP '!Y233)</f>
        <v/>
      </c>
      <c r="P227" s="261"/>
      <c r="Q227" s="261"/>
      <c r="R227" s="277">
        <f t="shared" si="3"/>
        <v>0</v>
      </c>
      <c r="S227" s="59">
        <f>R227*'360 GRP '!I233</f>
        <v>0</v>
      </c>
      <c r="T227" s="59">
        <f>R227*'360 GRP '!BD233</f>
        <v>0</v>
      </c>
    </row>
    <row r="228" spans="1:20" ht="23.25" hidden="1" customHeight="1">
      <c r="A228" s="260" t="str">
        <f>'360 GRP '!D234</f>
        <v>360-474</v>
      </c>
      <c r="B228" s="46"/>
      <c r="C228" s="261" t="str">
        <f>IF('360 GRP '!M234=0,"",'360 GRP '!M234)</f>
        <v/>
      </c>
      <c r="D228" s="261" t="str">
        <f>IF('360 GRP '!N234=0,"",'360 GRP '!N234)</f>
        <v/>
      </c>
      <c r="E228" s="261" t="str">
        <f>IF('360 GRP '!O234=0,"",'360 GRP '!O234)</f>
        <v/>
      </c>
      <c r="F228" s="261" t="str">
        <f>IF('360 GRP '!P234=0,"",'360 GRP '!P234)</f>
        <v/>
      </c>
      <c r="G228" s="261" t="str">
        <f>IF('360 GRP '!Q234=0,"",'360 GRP '!Q234)</f>
        <v/>
      </c>
      <c r="H228" s="261" t="str">
        <f>IF('360 GRP '!R234=0,"",'360 GRP '!R234)</f>
        <v/>
      </c>
      <c r="I228" s="261" t="str">
        <f>IF('360 GRP '!S234=0,"",'360 GRP '!S234)</f>
        <v/>
      </c>
      <c r="J228" s="261" t="str">
        <f>IF('360 GRP '!T234=0,"",'360 GRP '!T234)</f>
        <v/>
      </c>
      <c r="K228" s="261" t="str">
        <f>IF('360 GRP '!U234=0,"",'360 GRP '!U234)</f>
        <v/>
      </c>
      <c r="L228" s="261" t="str">
        <f>IF('360 GRP '!V234=0,"",'360 GRP '!V234)</f>
        <v/>
      </c>
      <c r="M228" s="261" t="str">
        <f>IF('360 GRP '!W234=0,"",'360 GRP '!W234)</f>
        <v/>
      </c>
      <c r="N228" s="261" t="str">
        <f>IF('360 GRP '!X234=0,"",'360 GRP '!X234)</f>
        <v/>
      </c>
      <c r="O228" s="261" t="str">
        <f>IF('360 GRP '!Y234=0,"",'360 GRP '!Y234)</f>
        <v/>
      </c>
      <c r="P228" s="261" t="str">
        <f>IF('360 GRP '!Z234=0,"",'360 GRP '!Z234)</f>
        <v/>
      </c>
      <c r="Q228" s="261" t="str">
        <f>IF('360 GRP '!AA234=0,"",'360 GRP '!AA234)</f>
        <v/>
      </c>
      <c r="R228" s="277">
        <f t="shared" si="3"/>
        <v>0</v>
      </c>
      <c r="S228" s="59">
        <f>R228*'360 GRP '!I234</f>
        <v>0</v>
      </c>
      <c r="T228" s="59">
        <f>R228*'360 GRP '!BD234</f>
        <v>0</v>
      </c>
    </row>
    <row r="229" spans="1:20" ht="23.25" hidden="1" customHeight="1">
      <c r="A229" s="260" t="str">
        <f>'360 GRP '!D235</f>
        <v>360-474-DT</v>
      </c>
      <c r="B229" s="46" t="s">
        <v>636</v>
      </c>
      <c r="C229" s="261" t="str">
        <f>IF('360 GRP '!M235=0,"",'360 GRP '!M235)</f>
        <v/>
      </c>
      <c r="D229" s="261" t="str">
        <f>IF('360 GRP '!N235=0,"",'360 GRP '!N235)</f>
        <v/>
      </c>
      <c r="E229" s="261" t="str">
        <f>IF('360 GRP '!O235=0,"",'360 GRP '!O235)</f>
        <v/>
      </c>
      <c r="F229" s="261" t="str">
        <f>IF('360 GRP '!P235=0,"",'360 GRP '!P235)</f>
        <v/>
      </c>
      <c r="G229" s="261" t="str">
        <f>IF('360 GRP '!Q235=0,"",'360 GRP '!Q235)</f>
        <v/>
      </c>
      <c r="H229" s="261" t="str">
        <f>IF('360 GRP '!R235=0,"",'360 GRP '!R235)</f>
        <v/>
      </c>
      <c r="I229" s="261" t="str">
        <f>IF('360 GRP '!S235=0,"",'360 GRP '!S235)</f>
        <v/>
      </c>
      <c r="J229" s="261" t="str">
        <f>IF('360 GRP '!T235=0,"",'360 GRP '!T235)</f>
        <v/>
      </c>
      <c r="K229" s="261" t="str">
        <f>IF('360 GRP '!U235=0,"",'360 GRP '!U235)</f>
        <v/>
      </c>
      <c r="L229" s="261" t="str">
        <f>IF('360 GRP '!V235=0,"",'360 GRP '!V235)</f>
        <v/>
      </c>
      <c r="M229" s="261" t="str">
        <f>IF('360 GRP '!W235=0,"",'360 GRP '!W235)</f>
        <v/>
      </c>
      <c r="N229" s="261" t="str">
        <f>IF('360 GRP '!X235=0,"",'360 GRP '!X235)</f>
        <v/>
      </c>
      <c r="O229" s="261" t="str">
        <f>IF('360 GRP '!Y235=0,"",'360 GRP '!Y235)</f>
        <v/>
      </c>
      <c r="P229" s="261"/>
      <c r="Q229" s="261"/>
      <c r="R229" s="277">
        <f t="shared" si="3"/>
        <v>0</v>
      </c>
      <c r="S229" s="59">
        <f>R229*'360 GRP '!I235</f>
        <v>0</v>
      </c>
      <c r="T229" s="59">
        <f>R229*'360 GRP '!BD235</f>
        <v>0</v>
      </c>
    </row>
    <row r="230" spans="1:20" ht="23.25" hidden="1" customHeight="1">
      <c r="A230" s="260" t="str">
        <f>'360 GRP '!D236</f>
        <v>360-478</v>
      </c>
      <c r="B230" s="46"/>
      <c r="C230" s="261" t="str">
        <f>IF('360 GRP '!M236=0,"",'360 GRP '!M236)</f>
        <v/>
      </c>
      <c r="D230" s="261" t="str">
        <f>IF('360 GRP '!N236=0,"",'360 GRP '!N236)</f>
        <v/>
      </c>
      <c r="E230" s="261" t="str">
        <f>IF('360 GRP '!O236=0,"",'360 GRP '!O236)</f>
        <v/>
      </c>
      <c r="F230" s="261" t="str">
        <f>IF('360 GRP '!P236=0,"",'360 GRP '!P236)</f>
        <v/>
      </c>
      <c r="G230" s="261" t="str">
        <f>IF('360 GRP '!Q236=0,"",'360 GRP '!Q236)</f>
        <v/>
      </c>
      <c r="H230" s="261" t="str">
        <f>IF('360 GRP '!R236=0,"",'360 GRP '!R236)</f>
        <v/>
      </c>
      <c r="I230" s="261" t="str">
        <f>IF('360 GRP '!S236=0,"",'360 GRP '!S236)</f>
        <v/>
      </c>
      <c r="J230" s="261" t="str">
        <f>IF('360 GRP '!T236=0,"",'360 GRP '!T236)</f>
        <v/>
      </c>
      <c r="K230" s="261" t="str">
        <f>IF('360 GRP '!U236=0,"",'360 GRP '!U236)</f>
        <v/>
      </c>
      <c r="L230" s="261" t="str">
        <f>IF('360 GRP '!V236=0,"",'360 GRP '!V236)</f>
        <v/>
      </c>
      <c r="M230" s="261" t="str">
        <f>IF('360 GRP '!W236=0,"",'360 GRP '!W236)</f>
        <v/>
      </c>
      <c r="N230" s="261" t="str">
        <f>IF('360 GRP '!X236=0,"",'360 GRP '!X236)</f>
        <v/>
      </c>
      <c r="O230" s="261" t="str">
        <f>IF('360 GRP '!Y236=0,"",'360 GRP '!Y236)</f>
        <v/>
      </c>
      <c r="P230" s="261" t="str">
        <f>IF('360 GRP '!Z236=0,"",'360 GRP '!Z236)</f>
        <v/>
      </c>
      <c r="Q230" s="261" t="str">
        <f>IF('360 GRP '!AA236=0,"",'360 GRP '!AA236)</f>
        <v/>
      </c>
      <c r="R230" s="277">
        <f t="shared" si="3"/>
        <v>0</v>
      </c>
      <c r="S230" s="59">
        <f>R230*'360 GRP '!I236</f>
        <v>0</v>
      </c>
      <c r="T230" s="59">
        <f>R230*'360 GRP '!BD236</f>
        <v>0</v>
      </c>
    </row>
    <row r="231" spans="1:20" ht="23.25" hidden="1" customHeight="1">
      <c r="A231" s="260" t="str">
        <f>'360 GRP '!D237</f>
        <v>360-478-DT</v>
      </c>
      <c r="B231" s="46" t="s">
        <v>636</v>
      </c>
      <c r="C231" s="261" t="str">
        <f>IF('360 GRP '!M237=0,"",'360 GRP '!M237)</f>
        <v/>
      </c>
      <c r="D231" s="261" t="str">
        <f>IF('360 GRP '!N237=0,"",'360 GRP '!N237)</f>
        <v/>
      </c>
      <c r="E231" s="261" t="str">
        <f>IF('360 GRP '!O237=0,"",'360 GRP '!O237)</f>
        <v/>
      </c>
      <c r="F231" s="261" t="str">
        <f>IF('360 GRP '!P237=0,"",'360 GRP '!P237)</f>
        <v/>
      </c>
      <c r="G231" s="261" t="str">
        <f>IF('360 GRP '!Q237=0,"",'360 GRP '!Q237)</f>
        <v/>
      </c>
      <c r="H231" s="261" t="str">
        <f>IF('360 GRP '!R237=0,"",'360 GRP '!R237)</f>
        <v/>
      </c>
      <c r="I231" s="261" t="str">
        <f>IF('360 GRP '!S237=0,"",'360 GRP '!S237)</f>
        <v/>
      </c>
      <c r="J231" s="261" t="str">
        <f>IF('360 GRP '!T237=0,"",'360 GRP '!T237)</f>
        <v/>
      </c>
      <c r="K231" s="261" t="str">
        <f>IF('360 GRP '!U237=0,"",'360 GRP '!U237)</f>
        <v/>
      </c>
      <c r="L231" s="261" t="str">
        <f>IF('360 GRP '!V237=0,"",'360 GRP '!V237)</f>
        <v/>
      </c>
      <c r="M231" s="261" t="str">
        <f>IF('360 GRP '!W237=0,"",'360 GRP '!W237)</f>
        <v/>
      </c>
      <c r="N231" s="261" t="str">
        <f>IF('360 GRP '!X237=0,"",'360 GRP '!X237)</f>
        <v/>
      </c>
      <c r="O231" s="261" t="str">
        <f>IF('360 GRP '!Y237=0,"",'360 GRP '!Y237)</f>
        <v/>
      </c>
      <c r="P231" s="261"/>
      <c r="Q231" s="261"/>
      <c r="R231" s="277">
        <f t="shared" si="3"/>
        <v>0</v>
      </c>
      <c r="S231" s="59">
        <f>R231*'360 GRP '!I237</f>
        <v>0</v>
      </c>
      <c r="T231" s="59">
        <f>R231*'360 GRP '!BD237</f>
        <v>0</v>
      </c>
    </row>
    <row r="232" spans="1:20" ht="23.25" hidden="1" customHeight="1">
      <c r="A232" s="260" t="str">
        <f>'360 GRP '!D238</f>
        <v>360-479</v>
      </c>
      <c r="B232" s="46"/>
      <c r="C232" s="261" t="str">
        <f>IF('360 GRP '!M238=0,"",'360 GRP '!M238)</f>
        <v/>
      </c>
      <c r="D232" s="261" t="str">
        <f>IF('360 GRP '!N238=0,"",'360 GRP '!N238)</f>
        <v/>
      </c>
      <c r="E232" s="261" t="str">
        <f>IF('360 GRP '!O238=0,"",'360 GRP '!O238)</f>
        <v/>
      </c>
      <c r="F232" s="261" t="str">
        <f>IF('360 GRP '!P238=0,"",'360 GRP '!P238)</f>
        <v/>
      </c>
      <c r="G232" s="261" t="str">
        <f>IF('360 GRP '!Q238=0,"",'360 GRP '!Q238)</f>
        <v/>
      </c>
      <c r="H232" s="261" t="str">
        <f>IF('360 GRP '!R238=0,"",'360 GRP '!R238)</f>
        <v/>
      </c>
      <c r="I232" s="261" t="str">
        <f>IF('360 GRP '!S238=0,"",'360 GRP '!S238)</f>
        <v/>
      </c>
      <c r="J232" s="261" t="str">
        <f>IF('360 GRP '!T238=0,"",'360 GRP '!T238)</f>
        <v/>
      </c>
      <c r="K232" s="261" t="str">
        <f>IF('360 GRP '!U238=0,"",'360 GRP '!U238)</f>
        <v/>
      </c>
      <c r="L232" s="261" t="str">
        <f>IF('360 GRP '!V238=0,"",'360 GRP '!V238)</f>
        <v/>
      </c>
      <c r="M232" s="261" t="str">
        <f>IF('360 GRP '!W238=0,"",'360 GRP '!W238)</f>
        <v/>
      </c>
      <c r="N232" s="261" t="str">
        <f>IF('360 GRP '!X238=0,"",'360 GRP '!X238)</f>
        <v/>
      </c>
      <c r="O232" s="261" t="str">
        <f>IF('360 GRP '!Y238=0,"",'360 GRP '!Y238)</f>
        <v/>
      </c>
      <c r="P232" s="261" t="str">
        <f>IF('360 GRP '!Z238=0,"",'360 GRP '!Z238)</f>
        <v/>
      </c>
      <c r="Q232" s="261" t="str">
        <f>IF('360 GRP '!AA238=0,"",'360 GRP '!AA238)</f>
        <v/>
      </c>
      <c r="R232" s="277">
        <f t="shared" si="3"/>
        <v>0</v>
      </c>
      <c r="S232" s="59">
        <f>R232*'360 GRP '!I238</f>
        <v>0</v>
      </c>
      <c r="T232" s="59">
        <f>R232*'360 GRP '!BD238</f>
        <v>0</v>
      </c>
    </row>
    <row r="233" spans="1:20" ht="23.25" hidden="1" customHeight="1">
      <c r="A233" s="260" t="str">
        <f>'360 GRP '!D239</f>
        <v>360-479-DT</v>
      </c>
      <c r="B233" s="46" t="s">
        <v>636</v>
      </c>
      <c r="C233" s="261" t="str">
        <f>IF('360 GRP '!M239=0,"",'360 GRP '!M239)</f>
        <v/>
      </c>
      <c r="D233" s="261" t="str">
        <f>IF('360 GRP '!N239=0,"",'360 GRP '!N239)</f>
        <v/>
      </c>
      <c r="E233" s="261" t="str">
        <f>IF('360 GRP '!O239=0,"",'360 GRP '!O239)</f>
        <v/>
      </c>
      <c r="F233" s="261" t="str">
        <f>IF('360 GRP '!P239=0,"",'360 GRP '!P239)</f>
        <v/>
      </c>
      <c r="G233" s="261" t="str">
        <f>IF('360 GRP '!Q239=0,"",'360 GRP '!Q239)</f>
        <v/>
      </c>
      <c r="H233" s="261" t="str">
        <f>IF('360 GRP '!R239=0,"",'360 GRP '!R239)</f>
        <v/>
      </c>
      <c r="I233" s="261" t="str">
        <f>IF('360 GRP '!S239=0,"",'360 GRP '!S239)</f>
        <v/>
      </c>
      <c r="J233" s="261" t="str">
        <f>IF('360 GRP '!T239=0,"",'360 GRP '!T239)</f>
        <v/>
      </c>
      <c r="K233" s="261" t="str">
        <f>IF('360 GRP '!U239=0,"",'360 GRP '!U239)</f>
        <v/>
      </c>
      <c r="L233" s="261" t="str">
        <f>IF('360 GRP '!V239=0,"",'360 GRP '!V239)</f>
        <v/>
      </c>
      <c r="M233" s="261" t="str">
        <f>IF('360 GRP '!W239=0,"",'360 GRP '!W239)</f>
        <v/>
      </c>
      <c r="N233" s="261" t="str">
        <f>IF('360 GRP '!X239=0,"",'360 GRP '!X239)</f>
        <v/>
      </c>
      <c r="O233" s="261" t="str">
        <f>IF('360 GRP '!Y239=0,"",'360 GRP '!Y239)</f>
        <v/>
      </c>
      <c r="P233" s="261"/>
      <c r="Q233" s="261"/>
      <c r="R233" s="277">
        <f t="shared" si="3"/>
        <v>0</v>
      </c>
      <c r="S233" s="59">
        <f>R233*'360 GRP '!I239</f>
        <v>0</v>
      </c>
      <c r="T233" s="59">
        <f>R233*'360 GRP '!BD239</f>
        <v>0</v>
      </c>
    </row>
    <row r="234" spans="1:20" ht="23.25" hidden="1" customHeight="1">
      <c r="A234" s="260">
        <f>'360 GRP '!D240</f>
        <v>0</v>
      </c>
      <c r="B234" s="46"/>
      <c r="C234" s="261" t="str">
        <f>IF('360 GRP '!M240=0,"",'360 GRP '!M240)</f>
        <v/>
      </c>
      <c r="D234" s="261" t="str">
        <f>IF('360 GRP '!N240=0,"",'360 GRP '!N240)</f>
        <v/>
      </c>
      <c r="E234" s="261" t="str">
        <f>IF('360 GRP '!O240=0,"",'360 GRP '!O240)</f>
        <v/>
      </c>
      <c r="F234" s="261" t="str">
        <f>IF('360 GRP '!P240=0,"",'360 GRP '!P240)</f>
        <v/>
      </c>
      <c r="G234" s="261" t="str">
        <f>IF('360 GRP '!Q240=0,"",'360 GRP '!Q240)</f>
        <v/>
      </c>
      <c r="H234" s="261" t="str">
        <f>IF('360 GRP '!R240=0,"",'360 GRP '!R240)</f>
        <v/>
      </c>
      <c r="I234" s="261" t="str">
        <f>IF('360 GRP '!S240=0,"",'360 GRP '!S240)</f>
        <v/>
      </c>
      <c r="J234" s="261" t="str">
        <f>IF('360 GRP '!T240=0,"",'360 GRP '!T240)</f>
        <v/>
      </c>
      <c r="K234" s="261" t="str">
        <f>IF('360 GRP '!U240=0,"",'360 GRP '!U240)</f>
        <v/>
      </c>
      <c r="L234" s="261" t="str">
        <f>IF('360 GRP '!V240=0,"",'360 GRP '!V240)</f>
        <v/>
      </c>
      <c r="M234" s="261" t="str">
        <f>IF('360 GRP '!W240=0,"",'360 GRP '!W240)</f>
        <v/>
      </c>
      <c r="N234" s="261" t="str">
        <f>IF('360 GRP '!X240=0,"",'360 GRP '!X240)</f>
        <v/>
      </c>
      <c r="O234" s="261" t="str">
        <f>IF('360 GRP '!Y240=0,"",'360 GRP '!Y240)</f>
        <v/>
      </c>
      <c r="P234" s="261" t="str">
        <f>IF('360 GRP '!Z240=0,"",'360 GRP '!Z240)</f>
        <v/>
      </c>
      <c r="Q234" s="261" t="str">
        <f>IF('360 GRP '!AA240=0,"",'360 GRP '!AA240)</f>
        <v/>
      </c>
      <c r="R234" s="277">
        <f t="shared" si="3"/>
        <v>0</v>
      </c>
      <c r="S234" s="59">
        <f>R234*'360 GRP '!I240</f>
        <v>0</v>
      </c>
      <c r="T234" s="59">
        <f>R234*'360 GRP '!BD240</f>
        <v>0</v>
      </c>
    </row>
    <row r="235" spans="1:20" ht="23.25" hidden="1" customHeight="1">
      <c r="A235" s="260" t="str">
        <f>'360 GRP '!D241</f>
        <v>360-501</v>
      </c>
      <c r="B235" s="46"/>
      <c r="C235" s="261" t="str">
        <f>IF('360 GRP '!M241=0,"",'360 GRP '!M241)</f>
        <v/>
      </c>
      <c r="D235" s="261" t="str">
        <f>IF('360 GRP '!N241=0,"",'360 GRP '!N241)</f>
        <v/>
      </c>
      <c r="E235" s="261" t="str">
        <f>IF('360 GRP '!O241=0,"",'360 GRP '!O241)</f>
        <v/>
      </c>
      <c r="F235" s="261" t="str">
        <f>IF('360 GRP '!P241=0,"",'360 GRP '!P241)</f>
        <v/>
      </c>
      <c r="G235" s="261" t="str">
        <f>IF('360 GRP '!Q241=0,"",'360 GRP '!Q241)</f>
        <v/>
      </c>
      <c r="H235" s="261" t="str">
        <f>IF('360 GRP '!R241=0,"",'360 GRP '!R241)</f>
        <v/>
      </c>
      <c r="I235" s="261" t="str">
        <f>IF('360 GRP '!S241=0,"",'360 GRP '!S241)</f>
        <v/>
      </c>
      <c r="J235" s="261" t="str">
        <f>IF('360 GRP '!T241=0,"",'360 GRP '!T241)</f>
        <v/>
      </c>
      <c r="K235" s="261" t="str">
        <f>IF('360 GRP '!U241=0,"",'360 GRP '!U241)</f>
        <v/>
      </c>
      <c r="L235" s="261" t="str">
        <f>IF('360 GRP '!V241=0,"",'360 GRP '!V241)</f>
        <v/>
      </c>
      <c r="M235" s="261" t="str">
        <f>IF('360 GRP '!W241=0,"",'360 GRP '!W241)</f>
        <v/>
      </c>
      <c r="N235" s="261" t="str">
        <f>IF('360 GRP '!X241=0,"",'360 GRP '!X241)</f>
        <v/>
      </c>
      <c r="O235" s="261" t="str">
        <f>IF('360 GRP '!Y241=0,"",'360 GRP '!Y241)</f>
        <v/>
      </c>
      <c r="P235" s="261" t="str">
        <f>IF('360 GRP '!Z241=0,"",'360 GRP '!Z241)</f>
        <v/>
      </c>
      <c r="Q235" s="261" t="str">
        <f>IF('360 GRP '!AA241=0,"",'360 GRP '!AA241)</f>
        <v/>
      </c>
      <c r="R235" s="277">
        <f t="shared" si="3"/>
        <v>0</v>
      </c>
      <c r="S235" s="59">
        <f>R235*'360 GRP '!I241</f>
        <v>0</v>
      </c>
      <c r="T235" s="59">
        <f>R235*'360 GRP '!BD241</f>
        <v>0</v>
      </c>
    </row>
    <row r="236" spans="1:20" ht="23.25" hidden="1" customHeight="1">
      <c r="A236" s="260" t="str">
        <f>'360 GRP '!D242</f>
        <v>360-505</v>
      </c>
      <c r="B236" s="46"/>
      <c r="C236" s="261" t="str">
        <f>IF('360 GRP '!M242=0,"",'360 GRP '!M242)</f>
        <v/>
      </c>
      <c r="D236" s="261" t="str">
        <f>IF('360 GRP '!N242=0,"",'360 GRP '!N242)</f>
        <v/>
      </c>
      <c r="E236" s="261" t="str">
        <f>IF('360 GRP '!O242=0,"",'360 GRP '!O242)</f>
        <v/>
      </c>
      <c r="F236" s="261" t="str">
        <f>IF('360 GRP '!P242=0,"",'360 GRP '!P242)</f>
        <v/>
      </c>
      <c r="G236" s="261" t="str">
        <f>IF('360 GRP '!Q242=0,"",'360 GRP '!Q242)</f>
        <v/>
      </c>
      <c r="H236" s="261" t="str">
        <f>IF('360 GRP '!R242=0,"",'360 GRP '!R242)</f>
        <v/>
      </c>
      <c r="I236" s="261" t="str">
        <f>IF('360 GRP '!S242=0,"",'360 GRP '!S242)</f>
        <v/>
      </c>
      <c r="J236" s="261" t="str">
        <f>IF('360 GRP '!T242=0,"",'360 GRP '!T242)</f>
        <v/>
      </c>
      <c r="K236" s="261" t="str">
        <f>IF('360 GRP '!U242=0,"",'360 GRP '!U242)</f>
        <v/>
      </c>
      <c r="L236" s="261" t="str">
        <f>IF('360 GRP '!V242=0,"",'360 GRP '!V242)</f>
        <v/>
      </c>
      <c r="M236" s="261" t="str">
        <f>IF('360 GRP '!W242=0,"",'360 GRP '!W242)</f>
        <v/>
      </c>
      <c r="N236" s="261" t="str">
        <f>IF('360 GRP '!X242=0,"",'360 GRP '!X242)</f>
        <v/>
      </c>
      <c r="O236" s="261" t="str">
        <f>IF('360 GRP '!Y242=0,"",'360 GRP '!Y242)</f>
        <v/>
      </c>
      <c r="P236" s="261" t="str">
        <f>IF('360 GRP '!Z242=0,"",'360 GRP '!Z242)</f>
        <v/>
      </c>
      <c r="Q236" s="261" t="str">
        <f>IF('360 GRP '!AA242=0,"",'360 GRP '!AA242)</f>
        <v/>
      </c>
      <c r="R236" s="277">
        <f t="shared" si="3"/>
        <v>0</v>
      </c>
      <c r="S236" s="59">
        <f>R236*'360 GRP '!I242</f>
        <v>0</v>
      </c>
      <c r="T236" s="59">
        <f>R236*'360 GRP '!BD242</f>
        <v>0</v>
      </c>
    </row>
    <row r="237" spans="1:20" ht="23.25" hidden="1" customHeight="1">
      <c r="A237" s="260" t="str">
        <f>'360 GRP '!D243</f>
        <v>360-506</v>
      </c>
      <c r="B237" s="46"/>
      <c r="C237" s="261" t="str">
        <f>IF('360 GRP '!M243=0,"",'360 GRP '!M243)</f>
        <v/>
      </c>
      <c r="D237" s="261" t="str">
        <f>IF('360 GRP '!N243=0,"",'360 GRP '!N243)</f>
        <v/>
      </c>
      <c r="E237" s="261" t="str">
        <f>IF('360 GRP '!O243=0,"",'360 GRP '!O243)</f>
        <v/>
      </c>
      <c r="F237" s="261" t="str">
        <f>IF('360 GRP '!P243=0,"",'360 GRP '!P243)</f>
        <v/>
      </c>
      <c r="G237" s="261" t="str">
        <f>IF('360 GRP '!Q243=0,"",'360 GRP '!Q243)</f>
        <v/>
      </c>
      <c r="H237" s="261" t="str">
        <f>IF('360 GRP '!R243=0,"",'360 GRP '!R243)</f>
        <v/>
      </c>
      <c r="I237" s="261" t="str">
        <f>IF('360 GRP '!S243=0,"",'360 GRP '!S243)</f>
        <v/>
      </c>
      <c r="J237" s="261" t="str">
        <f>IF('360 GRP '!T243=0,"",'360 GRP '!T243)</f>
        <v/>
      </c>
      <c r="K237" s="261" t="str">
        <f>IF('360 GRP '!U243=0,"",'360 GRP '!U243)</f>
        <v/>
      </c>
      <c r="L237" s="261" t="str">
        <f>IF('360 GRP '!V243=0,"",'360 GRP '!V243)</f>
        <v/>
      </c>
      <c r="M237" s="261" t="str">
        <f>IF('360 GRP '!W243=0,"",'360 GRP '!W243)</f>
        <v/>
      </c>
      <c r="N237" s="261" t="str">
        <f>IF('360 GRP '!X243=0,"",'360 GRP '!X243)</f>
        <v/>
      </c>
      <c r="O237" s="261" t="str">
        <f>IF('360 GRP '!Y243=0,"",'360 GRP '!Y243)</f>
        <v/>
      </c>
      <c r="P237" s="261" t="str">
        <f>IF('360 GRP '!Z243=0,"",'360 GRP '!Z243)</f>
        <v/>
      </c>
      <c r="Q237" s="261" t="str">
        <f>IF('360 GRP '!AA243=0,"",'360 GRP '!AA243)</f>
        <v/>
      </c>
      <c r="R237" s="277">
        <f t="shared" si="3"/>
        <v>0</v>
      </c>
      <c r="S237" s="59">
        <f>R237*'360 GRP '!I243</f>
        <v>0</v>
      </c>
      <c r="T237" s="59">
        <f>R237*'360 GRP '!BD243</f>
        <v>0</v>
      </c>
    </row>
    <row r="238" spans="1:20" ht="23.25" hidden="1" customHeight="1">
      <c r="A238" s="260" t="str">
        <f>'360 GRP '!D244</f>
        <v>360-520</v>
      </c>
      <c r="B238" s="46"/>
      <c r="C238" s="261" t="str">
        <f>IF('360 GRP '!M244=0,"",'360 GRP '!M244)</f>
        <v/>
      </c>
      <c r="D238" s="261"/>
      <c r="E238" s="261"/>
      <c r="F238" s="261"/>
      <c r="G238" s="261" t="str">
        <f>IF('360 GRP '!Q244=0,"",'360 GRP '!Q244)</f>
        <v/>
      </c>
      <c r="H238" s="261"/>
      <c r="I238" s="261" t="str">
        <f>IF('360 GRP '!S244=0,"",'360 GRP '!S244)</f>
        <v/>
      </c>
      <c r="J238" s="261"/>
      <c r="K238" s="261"/>
      <c r="L238" s="261"/>
      <c r="M238" s="261"/>
      <c r="N238" s="261"/>
      <c r="O238" s="261"/>
      <c r="P238" s="261"/>
      <c r="Q238" s="261"/>
      <c r="R238" s="277">
        <f t="shared" si="3"/>
        <v>0</v>
      </c>
      <c r="S238" s="59">
        <f>R238*'360 GRP '!I244</f>
        <v>0</v>
      </c>
      <c r="T238" s="59">
        <f>R238*'360 GRP '!BD244</f>
        <v>0</v>
      </c>
    </row>
    <row r="239" spans="1:20" ht="23.25" hidden="1" customHeight="1">
      <c r="A239" s="279" t="s">
        <v>1059</v>
      </c>
    </row>
    <row r="240" spans="1:20" ht="23.25" hidden="1" customHeight="1">
      <c r="A240" s="257" t="s">
        <v>42</v>
      </c>
      <c r="B240" s="258" t="s">
        <v>1060</v>
      </c>
      <c r="C240" s="258" t="s">
        <v>942</v>
      </c>
      <c r="D240" s="1279"/>
      <c r="E240" s="1280"/>
      <c r="F240" s="1280"/>
      <c r="G240" s="1280"/>
      <c r="H240" s="1280"/>
      <c r="I240" s="1280"/>
      <c r="J240" s="1280"/>
      <c r="K240" s="1280"/>
      <c r="L240" s="1280"/>
      <c r="M240" s="1280"/>
      <c r="N240" s="1280"/>
      <c r="O240" s="1281"/>
      <c r="P240" s="286"/>
      <c r="Q240" s="286"/>
      <c r="R240" s="258" t="s">
        <v>1044</v>
      </c>
      <c r="S240" s="258" t="s">
        <v>1045</v>
      </c>
      <c r="T240" s="258" t="s">
        <v>1046</v>
      </c>
    </row>
    <row r="241" spans="1:20" ht="23.25" hidden="1" customHeight="1">
      <c r="A241" s="282" t="str">
        <f>'360 GRP '!D17</f>
        <v>360-014-DT</v>
      </c>
      <c r="B241" s="46" t="s">
        <v>1061</v>
      </c>
      <c r="C241" s="283" t="str">
        <f>IF('360 GRP '!AB17=0,"",'360 GRP '!AB17)</f>
        <v/>
      </c>
      <c r="D241" s="280"/>
      <c r="E241" s="281"/>
      <c r="F241" s="281"/>
      <c r="G241" s="281"/>
      <c r="H241" s="281"/>
      <c r="I241" s="281"/>
      <c r="J241" s="281"/>
      <c r="K241" s="281"/>
      <c r="L241" s="281"/>
      <c r="M241" s="281"/>
      <c r="N241" s="281"/>
      <c r="O241" s="286"/>
      <c r="P241" s="286"/>
      <c r="Q241" s="286"/>
      <c r="R241" s="277">
        <f t="shared" ref="R241:R248" si="4">SUM(C241:O241)</f>
        <v>0</v>
      </c>
      <c r="S241" s="59">
        <f>R241*'360 GRP '!I17</f>
        <v>0</v>
      </c>
      <c r="T241" s="59">
        <f>R241*'360 GRP '!BD17</f>
        <v>0</v>
      </c>
    </row>
    <row r="242" spans="1:20" ht="23.25" hidden="1" customHeight="1">
      <c r="A242" s="282" t="str">
        <f>'360 GRP '!D18</f>
        <v>360-016-DT</v>
      </c>
      <c r="B242" s="46" t="s">
        <v>1061</v>
      </c>
      <c r="C242" s="283" t="str">
        <f>IF('360 GRP '!AB18=0,"",'360 GRP '!AB18)</f>
        <v/>
      </c>
      <c r="D242" s="280"/>
      <c r="E242" s="281"/>
      <c r="F242" s="281"/>
      <c r="G242" s="281"/>
      <c r="H242" s="281"/>
      <c r="I242" s="281"/>
      <c r="J242" s="281"/>
      <c r="K242" s="281"/>
      <c r="L242" s="281"/>
      <c r="M242" s="281"/>
      <c r="N242" s="281"/>
      <c r="O242" s="286"/>
      <c r="P242" s="286"/>
      <c r="Q242" s="286"/>
      <c r="R242" s="277">
        <f t="shared" si="4"/>
        <v>0</v>
      </c>
      <c r="S242" s="59">
        <f>R242*'360 GRP '!I18</f>
        <v>0</v>
      </c>
      <c r="T242" s="59">
        <f>R242*'360 GRP '!BD18</f>
        <v>0</v>
      </c>
    </row>
    <row r="243" spans="1:20" ht="23.25" hidden="1" customHeight="1">
      <c r="A243" s="282"/>
      <c r="B243" s="258"/>
      <c r="C243" s="283"/>
      <c r="D243" s="280"/>
      <c r="E243" s="281"/>
      <c r="F243" s="281"/>
      <c r="G243" s="281"/>
      <c r="H243" s="281"/>
      <c r="I243" s="281"/>
      <c r="J243" s="281"/>
      <c r="K243" s="281"/>
      <c r="L243" s="281"/>
      <c r="M243" s="281"/>
      <c r="N243" s="281"/>
      <c r="O243" s="286"/>
      <c r="P243" s="286"/>
      <c r="Q243" s="286"/>
      <c r="R243" s="277">
        <f t="shared" si="4"/>
        <v>0</v>
      </c>
      <c r="S243" s="59">
        <f>R243*'360 GRP '!I55</f>
        <v>0</v>
      </c>
      <c r="T243" s="59">
        <f>R243*'360 GRP '!BD55</f>
        <v>0</v>
      </c>
    </row>
    <row r="244" spans="1:20" ht="23.25" hidden="1" customHeight="1">
      <c r="A244" s="282" t="str">
        <f>'360 GRP '!D42</f>
        <v>360-121-DT</v>
      </c>
      <c r="B244" s="46" t="s">
        <v>1061</v>
      </c>
      <c r="C244" s="283" t="str">
        <f>IF('360 GRP '!AB42=0,"",'360 GRP '!AB42)</f>
        <v/>
      </c>
      <c r="D244" s="280"/>
      <c r="E244" s="281"/>
      <c r="F244" s="281"/>
      <c r="G244" s="281"/>
      <c r="H244" s="281"/>
      <c r="I244" s="281"/>
      <c r="J244" s="281"/>
      <c r="K244" s="281"/>
      <c r="L244" s="281"/>
      <c r="M244" s="281"/>
      <c r="N244" s="281"/>
      <c r="O244" s="286"/>
      <c r="P244" s="286"/>
      <c r="Q244" s="286"/>
      <c r="R244" s="277">
        <f t="shared" ref="R244:R246" si="5">SUM(C244:O244)</f>
        <v>0</v>
      </c>
      <c r="S244" s="59">
        <f>R244*'360 GRP '!I42</f>
        <v>0</v>
      </c>
      <c r="T244" s="59">
        <f>R244*'360 GRP '!BD42</f>
        <v>0</v>
      </c>
    </row>
    <row r="245" spans="1:20" ht="23.25" hidden="1" customHeight="1">
      <c r="A245" s="282" t="str">
        <f>'360 GRP '!D44</f>
        <v>360-122-DT</v>
      </c>
      <c r="B245" s="46" t="s">
        <v>1061</v>
      </c>
      <c r="C245" s="283" t="str">
        <f>IF('360 GRP '!AB44=0,"",'360 GRP '!AB44)</f>
        <v/>
      </c>
      <c r="D245" s="280"/>
      <c r="E245" s="281"/>
      <c r="F245" s="281"/>
      <c r="G245" s="281"/>
      <c r="H245" s="281"/>
      <c r="I245" s="281"/>
      <c r="J245" s="281"/>
      <c r="K245" s="281"/>
      <c r="L245" s="281"/>
      <c r="M245" s="281"/>
      <c r="N245" s="281"/>
      <c r="O245" s="286"/>
      <c r="P245" s="286"/>
      <c r="Q245" s="286"/>
      <c r="R245" s="277">
        <f t="shared" si="5"/>
        <v>0</v>
      </c>
      <c r="S245" s="59">
        <f>R245*'360 GRP '!I44</f>
        <v>0</v>
      </c>
      <c r="T245" s="59">
        <f>R245*'360 GRP '!BD44</f>
        <v>0</v>
      </c>
    </row>
    <row r="246" spans="1:20" ht="23.25" hidden="1" customHeight="1">
      <c r="A246" s="282" t="str">
        <f>'360 GRP '!D46</f>
        <v>360-123-DT</v>
      </c>
      <c r="B246" s="46" t="s">
        <v>1061</v>
      </c>
      <c r="C246" s="283" t="str">
        <f>IF('360 GRP '!AB46=0,"",'360 GRP '!AB46)</f>
        <v/>
      </c>
      <c r="D246" s="280"/>
      <c r="E246" s="281"/>
      <c r="F246" s="281"/>
      <c r="G246" s="281"/>
      <c r="H246" s="281"/>
      <c r="I246" s="281"/>
      <c r="J246" s="281"/>
      <c r="K246" s="281"/>
      <c r="L246" s="281"/>
      <c r="M246" s="281"/>
      <c r="N246" s="281"/>
      <c r="O246" s="286"/>
      <c r="P246" s="286"/>
      <c r="Q246" s="286"/>
      <c r="R246" s="277">
        <f t="shared" si="5"/>
        <v>0</v>
      </c>
      <c r="S246" s="59">
        <f>R246*'360 GRP '!I46</f>
        <v>0</v>
      </c>
      <c r="T246" s="59">
        <f>R246*'360 GRP '!BD46</f>
        <v>0</v>
      </c>
    </row>
    <row r="247" spans="1:20" ht="23.25" hidden="1" customHeight="1">
      <c r="A247" s="257"/>
      <c r="B247" s="258"/>
      <c r="C247" s="283" t="str">
        <f>IF('360 GRP '!AB94=0,"",'360 GRP '!AB94)</f>
        <v/>
      </c>
      <c r="D247" s="280"/>
      <c r="E247" s="281"/>
      <c r="F247" s="281"/>
      <c r="G247" s="281"/>
      <c r="H247" s="281"/>
      <c r="I247" s="281"/>
      <c r="J247" s="281"/>
      <c r="K247" s="281"/>
      <c r="L247" s="281"/>
      <c r="M247" s="281"/>
      <c r="N247" s="281"/>
      <c r="O247" s="286"/>
      <c r="P247" s="286"/>
      <c r="Q247" s="286"/>
      <c r="R247" s="277">
        <f t="shared" si="4"/>
        <v>0</v>
      </c>
      <c r="S247" s="59">
        <f>R247*'360 GRP '!I94</f>
        <v>0</v>
      </c>
      <c r="T247" s="59">
        <f>R247*'360 GRP '!BD94</f>
        <v>0</v>
      </c>
    </row>
    <row r="248" spans="1:20" ht="23.25" hidden="1" customHeight="1">
      <c r="A248" s="260" t="str">
        <f>'360 GRP '!D95</f>
        <v>360-221-DT</v>
      </c>
      <c r="B248" s="46" t="s">
        <v>1061</v>
      </c>
      <c r="C248" s="283" t="str">
        <f>IF('360 GRP '!AB95=0,"",'360 GRP '!AB95)</f>
        <v/>
      </c>
      <c r="D248" s="1268"/>
      <c r="E248" s="1269"/>
      <c r="F248" s="1269"/>
      <c r="G248" s="1269"/>
      <c r="H248" s="1269"/>
      <c r="I248" s="1269"/>
      <c r="J248" s="1269"/>
      <c r="K248" s="1269"/>
      <c r="L248" s="1269"/>
      <c r="M248" s="1269"/>
      <c r="N248" s="1269"/>
      <c r="O248" s="1270"/>
      <c r="P248" s="287"/>
      <c r="Q248" s="287"/>
      <c r="R248" s="277">
        <f t="shared" si="4"/>
        <v>0</v>
      </c>
      <c r="S248" s="59">
        <f>R248*'360 GRP '!I95</f>
        <v>0</v>
      </c>
      <c r="T248" s="59">
        <f>R248*'360 GRP '!BD95</f>
        <v>0</v>
      </c>
    </row>
    <row r="249" spans="1:20" ht="23.25" hidden="1" customHeight="1">
      <c r="A249" s="260" t="str">
        <f>'360 GRP '!D96</f>
        <v>360-222-DT</v>
      </c>
      <c r="B249" s="46" t="s">
        <v>1061</v>
      </c>
      <c r="C249" s="283" t="str">
        <f>IF('360 GRP '!AB96=0,"",'360 GRP '!AB96)</f>
        <v/>
      </c>
      <c r="D249" s="1268"/>
      <c r="E249" s="1269"/>
      <c r="F249" s="1269"/>
      <c r="G249" s="1269"/>
      <c r="H249" s="1269"/>
      <c r="I249" s="1269"/>
      <c r="J249" s="1269"/>
      <c r="K249" s="1269"/>
      <c r="L249" s="1269"/>
      <c r="M249" s="1269"/>
      <c r="N249" s="1269"/>
      <c r="O249" s="1270"/>
      <c r="P249" s="287"/>
      <c r="Q249" s="287"/>
      <c r="R249" s="277">
        <f t="shared" ref="R249:R274" si="6">SUM(C249:O249)</f>
        <v>0</v>
      </c>
      <c r="S249" s="59">
        <f>R249*'360 GRP '!I96</f>
        <v>0</v>
      </c>
      <c r="T249" s="59">
        <f>R249*'360 GRP '!BD96</f>
        <v>0</v>
      </c>
    </row>
    <row r="250" spans="1:20" ht="23.25" hidden="1" customHeight="1">
      <c r="A250" s="260" t="str">
        <f>'360 GRP '!D97</f>
        <v>360-223-DT</v>
      </c>
      <c r="B250" s="46" t="s">
        <v>1061</v>
      </c>
      <c r="C250" s="283" t="str">
        <f>IF('360 GRP '!AB97=0,"",'360 GRP '!AB97)</f>
        <v/>
      </c>
      <c r="D250" s="1268"/>
      <c r="E250" s="1269"/>
      <c r="F250" s="1269"/>
      <c r="G250" s="1269"/>
      <c r="H250" s="1269"/>
      <c r="I250" s="1269"/>
      <c r="J250" s="1269"/>
      <c r="K250" s="1269"/>
      <c r="L250" s="1269"/>
      <c r="M250" s="1269"/>
      <c r="N250" s="1269"/>
      <c r="O250" s="1270"/>
      <c r="P250" s="287"/>
      <c r="Q250" s="287"/>
      <c r="R250" s="277">
        <f t="shared" si="6"/>
        <v>0</v>
      </c>
      <c r="S250" s="59">
        <f>R250*'360 GRP '!I97</f>
        <v>0</v>
      </c>
      <c r="T250" s="59">
        <f>R250*'360 GRP '!BD97</f>
        <v>0</v>
      </c>
    </row>
    <row r="251" spans="1:20" ht="23.25" hidden="1" customHeight="1">
      <c r="A251" s="260" t="str">
        <f>'360 GRP '!D98</f>
        <v>360-224-DT</v>
      </c>
      <c r="B251" s="46" t="s">
        <v>1061</v>
      </c>
      <c r="C251" s="283" t="str">
        <f>IF('360 GRP '!AB98=0,"",'360 GRP '!AB98)</f>
        <v/>
      </c>
      <c r="D251" s="1268"/>
      <c r="E251" s="1269"/>
      <c r="F251" s="1269"/>
      <c r="G251" s="1269"/>
      <c r="H251" s="1269"/>
      <c r="I251" s="1269"/>
      <c r="J251" s="1269"/>
      <c r="K251" s="1269"/>
      <c r="L251" s="1269"/>
      <c r="M251" s="1269"/>
      <c r="N251" s="1269"/>
      <c r="O251" s="1270"/>
      <c r="P251" s="287"/>
      <c r="Q251" s="287"/>
      <c r="R251" s="277">
        <f t="shared" si="6"/>
        <v>0</v>
      </c>
      <c r="S251" s="59">
        <f>R251*'360 GRP '!I98</f>
        <v>0</v>
      </c>
      <c r="T251" s="59">
        <f>R251*'360 GRP '!BD98</f>
        <v>0</v>
      </c>
    </row>
    <row r="252" spans="1:20" ht="23.25" hidden="1" customHeight="1">
      <c r="A252" s="260" t="str">
        <f>'360 GRP '!D99</f>
        <v>360-225-DT</v>
      </c>
      <c r="B252" s="46" t="s">
        <v>1061</v>
      </c>
      <c r="C252" s="283" t="str">
        <f>IF('360 GRP '!AB99=0,"",'360 GRP '!AB99)</f>
        <v/>
      </c>
      <c r="D252" s="1268"/>
      <c r="E252" s="1269"/>
      <c r="F252" s="1269"/>
      <c r="G252" s="1269"/>
      <c r="H252" s="1269"/>
      <c r="I252" s="1269"/>
      <c r="J252" s="1269"/>
      <c r="K252" s="1269"/>
      <c r="L252" s="1269"/>
      <c r="M252" s="1269"/>
      <c r="N252" s="1269"/>
      <c r="O252" s="1270"/>
      <c r="P252" s="287"/>
      <c r="Q252" s="287"/>
      <c r="R252" s="277">
        <f t="shared" si="6"/>
        <v>0</v>
      </c>
      <c r="S252" s="59">
        <f>R252*'360 GRP '!I99</f>
        <v>0</v>
      </c>
      <c r="T252" s="59">
        <f>R252*'360 GRP '!BD99</f>
        <v>0</v>
      </c>
    </row>
    <row r="253" spans="1:20" ht="23.25" hidden="1" customHeight="1">
      <c r="A253" s="260" t="str">
        <f>'360 GRP '!D100</f>
        <v>360-226-DT</v>
      </c>
      <c r="B253" s="46" t="s">
        <v>1061</v>
      </c>
      <c r="C253" s="283" t="str">
        <f>IF('360 GRP '!AB100=0,"",'360 GRP '!AB100)</f>
        <v/>
      </c>
      <c r="D253" s="1268"/>
      <c r="E253" s="1269"/>
      <c r="F253" s="1269"/>
      <c r="G253" s="1269"/>
      <c r="H253" s="1269"/>
      <c r="I253" s="1269"/>
      <c r="J253" s="1269"/>
      <c r="K253" s="1269"/>
      <c r="L253" s="1269"/>
      <c r="M253" s="1269"/>
      <c r="N253" s="1269"/>
      <c r="O253" s="1270"/>
      <c r="P253" s="287"/>
      <c r="Q253" s="287"/>
      <c r="R253" s="277">
        <f t="shared" si="6"/>
        <v>0</v>
      </c>
      <c r="S253" s="59">
        <f>R253*'360 GRP '!I100</f>
        <v>0</v>
      </c>
      <c r="T253" s="59">
        <f>R253*'360 GRP '!BD100</f>
        <v>0</v>
      </c>
    </row>
    <row r="254" spans="1:20" ht="23.25" hidden="1" customHeight="1">
      <c r="A254" s="260" t="str">
        <f>'360 GRP '!D101</f>
        <v>360-227-DT</v>
      </c>
      <c r="B254" s="46" t="s">
        <v>1061</v>
      </c>
      <c r="C254" s="283" t="str">
        <f>IF('360 GRP '!AB101=0,"",'360 GRP '!AB101)</f>
        <v/>
      </c>
      <c r="D254" s="1268"/>
      <c r="E254" s="1269"/>
      <c r="F254" s="1269"/>
      <c r="G254" s="1269"/>
      <c r="H254" s="1269"/>
      <c r="I254" s="1269"/>
      <c r="J254" s="1269"/>
      <c r="K254" s="1269"/>
      <c r="L254" s="1269"/>
      <c r="M254" s="1269"/>
      <c r="N254" s="1269"/>
      <c r="O254" s="1270"/>
      <c r="P254" s="287"/>
      <c r="Q254" s="287"/>
      <c r="R254" s="277">
        <f t="shared" si="6"/>
        <v>0</v>
      </c>
      <c r="S254" s="59">
        <f>R254*'360 GRP '!I101</f>
        <v>0</v>
      </c>
      <c r="T254" s="59">
        <f>R254*'360 GRP '!BD101</f>
        <v>0</v>
      </c>
    </row>
    <row r="255" spans="1:20" ht="23.25" hidden="1" customHeight="1">
      <c r="A255" s="260" t="str">
        <f>'360 GRP '!D102</f>
        <v>360-228-DT</v>
      </c>
      <c r="B255" s="46" t="s">
        <v>1061</v>
      </c>
      <c r="C255" s="283" t="str">
        <f>IF('360 GRP '!AB102=0,"",'360 GRP '!AB102)</f>
        <v/>
      </c>
      <c r="D255" s="1268"/>
      <c r="E255" s="1269"/>
      <c r="F255" s="1269"/>
      <c r="G255" s="1269"/>
      <c r="H255" s="1269"/>
      <c r="I255" s="1269"/>
      <c r="J255" s="1269"/>
      <c r="K255" s="1269"/>
      <c r="L255" s="1269"/>
      <c r="M255" s="1269"/>
      <c r="N255" s="1269"/>
      <c r="O255" s="1270"/>
      <c r="P255" s="287"/>
      <c r="Q255" s="287"/>
      <c r="R255" s="277">
        <f t="shared" si="6"/>
        <v>0</v>
      </c>
      <c r="S255" s="59">
        <f>R255*'360 GRP '!I102</f>
        <v>0</v>
      </c>
      <c r="T255" s="59">
        <f>R255*'360 GRP '!BD102</f>
        <v>0</v>
      </c>
    </row>
    <row r="256" spans="1:20" ht="23.25" hidden="1" customHeight="1">
      <c r="A256" s="260" t="str">
        <f>'360 GRP '!D103</f>
        <v>360-229-DT</v>
      </c>
      <c r="B256" s="46" t="s">
        <v>1061</v>
      </c>
      <c r="C256" s="283" t="str">
        <f>IF('360 GRP '!AB103=0,"",'360 GRP '!AB103)</f>
        <v/>
      </c>
      <c r="D256" s="1268"/>
      <c r="E256" s="1269"/>
      <c r="F256" s="1269"/>
      <c r="G256" s="1269"/>
      <c r="H256" s="1269"/>
      <c r="I256" s="1269"/>
      <c r="J256" s="1269"/>
      <c r="K256" s="1269"/>
      <c r="L256" s="1269"/>
      <c r="M256" s="1269"/>
      <c r="N256" s="1269"/>
      <c r="O256" s="1270"/>
      <c r="P256" s="287"/>
      <c r="Q256" s="287"/>
      <c r="R256" s="277">
        <f t="shared" si="6"/>
        <v>0</v>
      </c>
      <c r="S256" s="59">
        <f>R256*'360 GRP '!I103</f>
        <v>0</v>
      </c>
      <c r="T256" s="59">
        <f>R256*'360 GRP '!BD103</f>
        <v>0</v>
      </c>
    </row>
    <row r="257" spans="1:20" ht="23.25" hidden="1" customHeight="1">
      <c r="A257" s="260" t="str">
        <f>'360 GRP '!D104</f>
        <v>360-230-DT</v>
      </c>
      <c r="B257" s="46" t="s">
        <v>1061</v>
      </c>
      <c r="C257" s="283" t="str">
        <f>IF('360 GRP '!AB104=0,"",'360 GRP '!AB104)</f>
        <v/>
      </c>
      <c r="D257" s="1268"/>
      <c r="E257" s="1269"/>
      <c r="F257" s="1269"/>
      <c r="G257" s="1269"/>
      <c r="H257" s="1269"/>
      <c r="I257" s="1269"/>
      <c r="J257" s="1269"/>
      <c r="K257" s="1269"/>
      <c r="L257" s="1269"/>
      <c r="M257" s="1269"/>
      <c r="N257" s="1269"/>
      <c r="O257" s="1270"/>
      <c r="P257" s="287"/>
      <c r="Q257" s="287"/>
      <c r="R257" s="277">
        <f t="shared" si="6"/>
        <v>0</v>
      </c>
      <c r="S257" s="59">
        <f>R257*'360 GRP '!I104</f>
        <v>0</v>
      </c>
      <c r="T257" s="59">
        <f>R257*'360 GRP '!BD104</f>
        <v>0</v>
      </c>
    </row>
    <row r="258" spans="1:20" ht="23.25" hidden="1" customHeight="1">
      <c r="A258" s="260"/>
      <c r="B258" s="46"/>
      <c r="C258" s="283"/>
      <c r="D258" s="284"/>
      <c r="E258" s="285"/>
      <c r="F258" s="285"/>
      <c r="G258" s="285"/>
      <c r="H258" s="285"/>
      <c r="I258" s="285"/>
      <c r="J258" s="285"/>
      <c r="K258" s="285"/>
      <c r="L258" s="285"/>
      <c r="M258" s="285"/>
      <c r="N258" s="285"/>
      <c r="O258" s="287"/>
      <c r="P258" s="287"/>
      <c r="Q258" s="287"/>
      <c r="R258" s="277"/>
      <c r="S258" s="59"/>
      <c r="T258" s="59"/>
    </row>
    <row r="259" spans="1:20" ht="23.25" hidden="1" customHeight="1">
      <c r="A259" s="260" t="str">
        <f>'360 GRP '!D118</f>
        <v>360-289-B-DT</v>
      </c>
      <c r="B259" s="46" t="s">
        <v>1061</v>
      </c>
      <c r="C259" s="283" t="str">
        <f>IF('360 GRP '!AB118=0,"",'360 GRP '!AB118)</f>
        <v/>
      </c>
      <c r="D259" s="284"/>
      <c r="E259" s="285"/>
      <c r="F259" s="285"/>
      <c r="G259" s="285"/>
      <c r="H259" s="285"/>
      <c r="I259" s="285"/>
      <c r="J259" s="285"/>
      <c r="K259" s="285"/>
      <c r="L259" s="285"/>
      <c r="M259" s="285"/>
      <c r="N259" s="285"/>
      <c r="O259" s="287"/>
      <c r="P259" s="287"/>
      <c r="Q259" s="287"/>
      <c r="R259" s="277">
        <f t="shared" si="6"/>
        <v>0</v>
      </c>
      <c r="S259" s="59">
        <f>R259*'360 GRP '!I118</f>
        <v>0</v>
      </c>
      <c r="T259" s="59">
        <f>R259*'360 GRP '!BD118</f>
        <v>0</v>
      </c>
    </row>
    <row r="260" spans="1:20" ht="23.25" hidden="1" customHeight="1">
      <c r="A260" s="260" t="str">
        <f>'360 GRP '!D120</f>
        <v>360-290-B-DT</v>
      </c>
      <c r="B260" s="46" t="s">
        <v>1061</v>
      </c>
      <c r="C260" s="283" t="str">
        <f>IF('360 GRP '!AB120=0,"",'360 GRP '!AB120)</f>
        <v/>
      </c>
      <c r="D260" s="284"/>
      <c r="E260" s="285"/>
      <c r="F260" s="285"/>
      <c r="G260" s="285"/>
      <c r="H260" s="285"/>
      <c r="I260" s="285"/>
      <c r="J260" s="285"/>
      <c r="K260" s="285"/>
      <c r="L260" s="285"/>
      <c r="M260" s="285"/>
      <c r="N260" s="285"/>
      <c r="O260" s="287"/>
      <c r="P260" s="287"/>
      <c r="Q260" s="287"/>
      <c r="R260" s="277">
        <f t="shared" si="6"/>
        <v>0</v>
      </c>
      <c r="S260" s="59">
        <f>R260*'360 GRP '!I120</f>
        <v>0</v>
      </c>
      <c r="T260" s="59">
        <f>R260*'360 GRP '!BD120</f>
        <v>0</v>
      </c>
    </row>
    <row r="261" spans="1:20" ht="23.25" hidden="1" customHeight="1">
      <c r="A261" s="260">
        <f>'360 GRP '!D126</f>
        <v>0</v>
      </c>
      <c r="B261" s="46"/>
      <c r="C261" s="283"/>
      <c r="D261" s="1268"/>
      <c r="E261" s="1269"/>
      <c r="F261" s="1269"/>
      <c r="G261" s="1269"/>
      <c r="H261" s="1269"/>
      <c r="I261" s="1269"/>
      <c r="J261" s="1269"/>
      <c r="K261" s="1269"/>
      <c r="L261" s="1269"/>
      <c r="M261" s="1269"/>
      <c r="N261" s="1269"/>
      <c r="O261" s="1270"/>
      <c r="P261" s="287"/>
      <c r="Q261" s="287"/>
      <c r="R261" s="277"/>
      <c r="S261" s="59"/>
      <c r="T261" s="59"/>
    </row>
    <row r="262" spans="1:20" ht="23.25" hidden="1" customHeight="1">
      <c r="A262" s="260" t="str">
        <f>'360 GRP '!D129</f>
        <v>360-301-DT</v>
      </c>
      <c r="B262" s="46" t="s">
        <v>1061</v>
      </c>
      <c r="C262" s="283" t="str">
        <f>IF('360 GRP '!AB129=0,"",'360 GRP '!AB129)</f>
        <v/>
      </c>
      <c r="D262" s="1268"/>
      <c r="E262" s="1269"/>
      <c r="F262" s="1269"/>
      <c r="G262" s="1269"/>
      <c r="H262" s="1269"/>
      <c r="I262" s="1269"/>
      <c r="J262" s="1269"/>
      <c r="K262" s="1269"/>
      <c r="L262" s="1269"/>
      <c r="M262" s="1269"/>
      <c r="N262" s="1269"/>
      <c r="O262" s="1270"/>
      <c r="P262" s="287"/>
      <c r="Q262" s="287"/>
      <c r="R262" s="277">
        <f t="shared" si="6"/>
        <v>0</v>
      </c>
      <c r="S262" s="59">
        <f>R262*'360 GRP '!I129</f>
        <v>0</v>
      </c>
      <c r="T262" s="59">
        <f>R262*'360 GRP '!BD129</f>
        <v>0</v>
      </c>
    </row>
    <row r="263" spans="1:20" ht="23.25" hidden="1" customHeight="1">
      <c r="A263" s="260" t="str">
        <f>'360 GRP '!D131</f>
        <v>360-302-DT</v>
      </c>
      <c r="B263" s="46" t="s">
        <v>1061</v>
      </c>
      <c r="C263" s="283" t="str">
        <f>IF('360 GRP '!AB131=0,"",'360 GRP '!AB131)</f>
        <v/>
      </c>
      <c r="D263" s="1268"/>
      <c r="E263" s="1269"/>
      <c r="F263" s="1269"/>
      <c r="G263" s="1269"/>
      <c r="H263" s="1269"/>
      <c r="I263" s="1269"/>
      <c r="J263" s="1269"/>
      <c r="K263" s="1269"/>
      <c r="L263" s="1269"/>
      <c r="M263" s="1269"/>
      <c r="N263" s="1269"/>
      <c r="O263" s="1270"/>
      <c r="P263" s="287"/>
      <c r="Q263" s="287"/>
      <c r="R263" s="277">
        <f t="shared" si="6"/>
        <v>0</v>
      </c>
      <c r="S263" s="59">
        <f>R263*'360 GRP '!I131</f>
        <v>0</v>
      </c>
      <c r="T263" s="59">
        <f>R263*'360 GRP '!BD131</f>
        <v>0</v>
      </c>
    </row>
    <row r="264" spans="1:20" ht="23.25" hidden="1" customHeight="1">
      <c r="A264" s="260" t="str">
        <f>'360 GRP '!D133</f>
        <v>360-303-DT</v>
      </c>
      <c r="B264" s="46" t="s">
        <v>1061</v>
      </c>
      <c r="C264" s="283" t="str">
        <f>IF('360 GRP '!AB133=0,"",'360 GRP '!AB133)</f>
        <v/>
      </c>
      <c r="D264" s="1268"/>
      <c r="E264" s="1269"/>
      <c r="F264" s="1269"/>
      <c r="G264" s="1269"/>
      <c r="H264" s="1269"/>
      <c r="I264" s="1269"/>
      <c r="J264" s="1269"/>
      <c r="K264" s="1269"/>
      <c r="L264" s="1269"/>
      <c r="M264" s="1269"/>
      <c r="N264" s="1269"/>
      <c r="O264" s="1270"/>
      <c r="P264" s="287"/>
      <c r="Q264" s="287"/>
      <c r="R264" s="277">
        <f t="shared" si="6"/>
        <v>0</v>
      </c>
      <c r="S264" s="59">
        <f>R264*'360 GRP '!I133</f>
        <v>0</v>
      </c>
      <c r="T264" s="59">
        <f>R264*'360 GRP '!BD133</f>
        <v>0</v>
      </c>
    </row>
    <row r="265" spans="1:20" ht="23.25" hidden="1" customHeight="1">
      <c r="A265" s="260" t="str">
        <f>'360 GRP '!D135</f>
        <v>360-304-DT</v>
      </c>
      <c r="B265" s="46" t="s">
        <v>1061</v>
      </c>
      <c r="C265" s="283" t="str">
        <f>IF('360 GRP '!AB135=0,"",'360 GRP '!AB135)</f>
        <v/>
      </c>
      <c r="D265" s="1268"/>
      <c r="E265" s="1269"/>
      <c r="F265" s="1269"/>
      <c r="G265" s="1269"/>
      <c r="H265" s="1269"/>
      <c r="I265" s="1269"/>
      <c r="J265" s="1269"/>
      <c r="K265" s="1269"/>
      <c r="L265" s="1269"/>
      <c r="M265" s="1269"/>
      <c r="N265" s="1269"/>
      <c r="O265" s="1270"/>
      <c r="P265" s="287"/>
      <c r="Q265" s="287"/>
      <c r="R265" s="277">
        <f t="shared" si="6"/>
        <v>0</v>
      </c>
      <c r="S265" s="59">
        <f>R265*'360 GRP '!I135</f>
        <v>0</v>
      </c>
      <c r="T265" s="59">
        <f>R265*'360 GRP '!BD135</f>
        <v>0</v>
      </c>
    </row>
    <row r="266" spans="1:20" ht="23.25" hidden="1" customHeight="1">
      <c r="A266" s="260" t="str">
        <f>'360 GRP '!D137</f>
        <v>360-305-DT</v>
      </c>
      <c r="B266" s="46" t="s">
        <v>1061</v>
      </c>
      <c r="C266" s="283" t="str">
        <f>IF('360 GRP '!AB137=0,"",'360 GRP '!AB137)</f>
        <v/>
      </c>
      <c r="D266" s="1268"/>
      <c r="E266" s="1269"/>
      <c r="F266" s="1269"/>
      <c r="G266" s="1269"/>
      <c r="H266" s="1269"/>
      <c r="I266" s="1269"/>
      <c r="J266" s="1269"/>
      <c r="K266" s="1269"/>
      <c r="L266" s="1269"/>
      <c r="M266" s="1269"/>
      <c r="N266" s="1269"/>
      <c r="O266" s="1270"/>
      <c r="P266" s="287"/>
      <c r="Q266" s="287"/>
      <c r="R266" s="277">
        <f t="shared" si="6"/>
        <v>0</v>
      </c>
      <c r="S266" s="59">
        <f>R266*'360 GRP '!I137</f>
        <v>0</v>
      </c>
      <c r="T266" s="59">
        <f>R266*'360 GRP '!BD137</f>
        <v>0</v>
      </c>
    </row>
    <row r="267" spans="1:20" ht="23.25" hidden="1" customHeight="1">
      <c r="A267" s="260" t="str">
        <f>'360 GRP '!D139</f>
        <v>360-306-DT</v>
      </c>
      <c r="B267" s="46" t="s">
        <v>1061</v>
      </c>
      <c r="C267" s="283" t="str">
        <f>IF('360 GRP '!AB139=0,"",'360 GRP '!AB139)</f>
        <v/>
      </c>
      <c r="D267" s="1268"/>
      <c r="E267" s="1269"/>
      <c r="F267" s="1269"/>
      <c r="G267" s="1269"/>
      <c r="H267" s="1269"/>
      <c r="I267" s="1269"/>
      <c r="J267" s="1269"/>
      <c r="K267" s="1269"/>
      <c r="L267" s="1269"/>
      <c r="M267" s="1269"/>
      <c r="N267" s="1269"/>
      <c r="O267" s="1270"/>
      <c r="P267" s="287"/>
      <c r="Q267" s="287"/>
      <c r="R267" s="277">
        <f t="shared" si="6"/>
        <v>0</v>
      </c>
      <c r="S267" s="59">
        <f>R267*'360 GRP '!I139</f>
        <v>0</v>
      </c>
      <c r="T267" s="59">
        <f>R267*'360 GRP '!BD139</f>
        <v>0</v>
      </c>
    </row>
    <row r="268" spans="1:20" ht="23.25" hidden="1" customHeight="1">
      <c r="A268" s="260" t="str">
        <f>'360 GRP '!D141</f>
        <v>360-307-DT</v>
      </c>
      <c r="B268" s="46" t="s">
        <v>1061</v>
      </c>
      <c r="C268" s="283" t="str">
        <f>IF('360 GRP '!AB141=0,"",'360 GRP '!AB141)</f>
        <v/>
      </c>
      <c r="D268" s="1268"/>
      <c r="E268" s="1269"/>
      <c r="F268" s="1269"/>
      <c r="G268" s="1269"/>
      <c r="H268" s="1269"/>
      <c r="I268" s="1269"/>
      <c r="J268" s="1269"/>
      <c r="K268" s="1269"/>
      <c r="L268" s="1269"/>
      <c r="M268" s="1269"/>
      <c r="N268" s="1269"/>
      <c r="O268" s="1270"/>
      <c r="P268" s="287"/>
      <c r="Q268" s="287"/>
      <c r="R268" s="277">
        <f t="shared" si="6"/>
        <v>0</v>
      </c>
      <c r="S268" s="59">
        <f>R268*'360 GRP '!I141</f>
        <v>0</v>
      </c>
      <c r="T268" s="59">
        <f>R268*'360 GRP '!BD141</f>
        <v>0</v>
      </c>
    </row>
    <row r="269" spans="1:20" ht="23.25" hidden="1" customHeight="1">
      <c r="A269" s="260" t="str">
        <f>'360 GRP '!D143</f>
        <v>360-308-DT</v>
      </c>
      <c r="B269" s="46" t="s">
        <v>1061</v>
      </c>
      <c r="C269" s="283" t="str">
        <f>IF('360 GRP '!AB143=0,"",'360 GRP '!AB143)</f>
        <v/>
      </c>
      <c r="D269" s="1268"/>
      <c r="E269" s="1269"/>
      <c r="F269" s="1269"/>
      <c r="G269" s="1269"/>
      <c r="H269" s="1269"/>
      <c r="I269" s="1269"/>
      <c r="J269" s="1269"/>
      <c r="K269" s="1269"/>
      <c r="L269" s="1269"/>
      <c r="M269" s="1269"/>
      <c r="N269" s="1269"/>
      <c r="O269" s="1270"/>
      <c r="P269" s="287"/>
      <c r="Q269" s="287"/>
      <c r="R269" s="277">
        <f t="shared" si="6"/>
        <v>0</v>
      </c>
      <c r="S269" s="59">
        <f>R269*'360 GRP '!I143</f>
        <v>0</v>
      </c>
      <c r="T269" s="59">
        <f>R269*'360 GRP '!BD143</f>
        <v>0</v>
      </c>
    </row>
    <row r="270" spans="1:20" ht="23.25" hidden="1" customHeight="1">
      <c r="A270" s="260" t="str">
        <f>'360 GRP '!D145</f>
        <v>360-309-DT</v>
      </c>
      <c r="B270" s="46" t="s">
        <v>1061</v>
      </c>
      <c r="C270" s="283" t="str">
        <f>IF('360 GRP '!AB145=0,"",'360 GRP '!AB145)</f>
        <v/>
      </c>
      <c r="D270" s="1268"/>
      <c r="E270" s="1269"/>
      <c r="F270" s="1269"/>
      <c r="G270" s="1269"/>
      <c r="H270" s="1269"/>
      <c r="I270" s="1269"/>
      <c r="J270" s="1269"/>
      <c r="K270" s="1269"/>
      <c r="L270" s="1269"/>
      <c r="M270" s="1269"/>
      <c r="N270" s="1269"/>
      <c r="O270" s="1270"/>
      <c r="P270" s="287"/>
      <c r="Q270" s="287"/>
      <c r="R270" s="277">
        <f t="shared" si="6"/>
        <v>0</v>
      </c>
      <c r="S270" s="59">
        <f>R270*'360 GRP '!I145</f>
        <v>0</v>
      </c>
      <c r="T270" s="59">
        <f>R270*'360 GRP '!BD145</f>
        <v>0</v>
      </c>
    </row>
    <row r="271" spans="1:20" ht="23.25" hidden="1" customHeight="1">
      <c r="A271" s="260" t="str">
        <f>'360 GRP '!D147</f>
        <v>360-310-DT</v>
      </c>
      <c r="B271" s="46" t="s">
        <v>1061</v>
      </c>
      <c r="C271" s="283" t="str">
        <f>IF('360 GRP '!AB147=0,"",'360 GRP '!AB147)</f>
        <v/>
      </c>
      <c r="D271" s="1268"/>
      <c r="E271" s="1269"/>
      <c r="F271" s="1269"/>
      <c r="G271" s="1269"/>
      <c r="H271" s="1269"/>
      <c r="I271" s="1269"/>
      <c r="J271" s="1269"/>
      <c r="K271" s="1269"/>
      <c r="L271" s="1269"/>
      <c r="M271" s="1269"/>
      <c r="N271" s="1269"/>
      <c r="O271" s="1270"/>
      <c r="P271" s="287"/>
      <c r="Q271" s="287"/>
      <c r="R271" s="277">
        <f t="shared" si="6"/>
        <v>0</v>
      </c>
      <c r="S271" s="59">
        <f>R271*'360 GRP '!I147</f>
        <v>0</v>
      </c>
      <c r="T271" s="59">
        <f>R271*'360 GRP '!BD147</f>
        <v>0</v>
      </c>
    </row>
    <row r="272" spans="1:20" ht="23.25" hidden="1" customHeight="1">
      <c r="A272" s="260" t="str">
        <f>'360 GRP '!D149</f>
        <v>360-311-DT</v>
      </c>
      <c r="B272" s="46" t="s">
        <v>1061</v>
      </c>
      <c r="C272" s="283" t="str">
        <f>IF('360 GRP '!AB149=0,"",'360 GRP '!AB149)</f>
        <v/>
      </c>
      <c r="D272" s="1268"/>
      <c r="E272" s="1269"/>
      <c r="F272" s="1269"/>
      <c r="G272" s="1269"/>
      <c r="H272" s="1269"/>
      <c r="I272" s="1269"/>
      <c r="J272" s="1269"/>
      <c r="K272" s="1269"/>
      <c r="L272" s="1269"/>
      <c r="M272" s="1269"/>
      <c r="N272" s="1269"/>
      <c r="O272" s="1270"/>
      <c r="P272" s="287"/>
      <c r="Q272" s="287"/>
      <c r="R272" s="277">
        <f t="shared" si="6"/>
        <v>0</v>
      </c>
      <c r="S272" s="59">
        <f>R272*'360 GRP '!I149</f>
        <v>0</v>
      </c>
      <c r="T272" s="59">
        <f>R272*'360 GRP '!BD149</f>
        <v>0</v>
      </c>
    </row>
    <row r="273" spans="1:20" ht="23.25" hidden="1" customHeight="1">
      <c r="A273" s="260" t="str">
        <f>'360 GRP '!D151</f>
        <v>360-312-DT</v>
      </c>
      <c r="B273" s="46" t="s">
        <v>1061</v>
      </c>
      <c r="C273" s="283" t="str">
        <f>IF('360 GRP '!AB151=0,"",'360 GRP '!AB151)</f>
        <v/>
      </c>
      <c r="D273" s="1268"/>
      <c r="E273" s="1269"/>
      <c r="F273" s="1269"/>
      <c r="G273" s="1269"/>
      <c r="H273" s="1269"/>
      <c r="I273" s="1269"/>
      <c r="J273" s="1269"/>
      <c r="K273" s="1269"/>
      <c r="L273" s="1269"/>
      <c r="M273" s="1269"/>
      <c r="N273" s="1269"/>
      <c r="O273" s="1270"/>
      <c r="P273" s="287"/>
      <c r="Q273" s="287"/>
      <c r="R273" s="277">
        <f t="shared" si="6"/>
        <v>0</v>
      </c>
      <c r="S273" s="59">
        <f>R273*'360 GRP '!I151</f>
        <v>0</v>
      </c>
      <c r="T273" s="59">
        <f>R273*'360 GRP '!BD151</f>
        <v>0</v>
      </c>
    </row>
    <row r="274" spans="1:20" ht="23.25" hidden="1" customHeight="1">
      <c r="A274" s="260" t="str">
        <f>'360 GRP '!D153</f>
        <v>360-313-DT</v>
      </c>
      <c r="B274" s="46" t="s">
        <v>1061</v>
      </c>
      <c r="C274" s="283" t="str">
        <f>IF('360 GRP '!AB153=0,"",'360 GRP '!AB153)</f>
        <v/>
      </c>
      <c r="D274" s="1268"/>
      <c r="E274" s="1269"/>
      <c r="F274" s="1269"/>
      <c r="G274" s="1269"/>
      <c r="H274" s="1269"/>
      <c r="I274" s="1269"/>
      <c r="J274" s="1269"/>
      <c r="K274" s="1269"/>
      <c r="L274" s="1269"/>
      <c r="M274" s="1269"/>
      <c r="N274" s="1269"/>
      <c r="O274" s="1270"/>
      <c r="P274" s="287"/>
      <c r="Q274" s="287"/>
      <c r="R274" s="277">
        <f t="shared" si="6"/>
        <v>0</v>
      </c>
      <c r="S274" s="59">
        <f>R274*'360 GRP '!I153</f>
        <v>0</v>
      </c>
      <c r="T274" s="59">
        <f>R274*'360 GRP '!BD153</f>
        <v>0</v>
      </c>
    </row>
    <row r="275" spans="1:20" ht="23.25" hidden="1" customHeight="1">
      <c r="A275" s="260" t="str">
        <f>'360 GRP '!D155</f>
        <v>360-314-DT</v>
      </c>
      <c r="B275" s="46" t="s">
        <v>1061</v>
      </c>
      <c r="C275" s="283" t="str">
        <f>IF('360 GRP '!AB155=0,"",'360 GRP '!AB155)</f>
        <v/>
      </c>
      <c r="D275" s="1268"/>
      <c r="E275" s="1269"/>
      <c r="F275" s="1269"/>
      <c r="G275" s="1269"/>
      <c r="H275" s="1269"/>
      <c r="I275" s="1269"/>
      <c r="J275" s="1269"/>
      <c r="K275" s="1269"/>
      <c r="L275" s="1269"/>
      <c r="M275" s="1269"/>
      <c r="N275" s="1269"/>
      <c r="O275" s="1270"/>
      <c r="P275" s="287"/>
      <c r="Q275" s="287"/>
      <c r="R275" s="277">
        <f t="shared" ref="R275:R276" si="7">SUM(C275:O275)</f>
        <v>0</v>
      </c>
      <c r="S275" s="59">
        <f>R275*'360 GRP '!I155</f>
        <v>0</v>
      </c>
      <c r="T275" s="59">
        <f>R275*'360 GRP '!BD155</f>
        <v>0</v>
      </c>
    </row>
    <row r="276" spans="1:20" ht="23.25" hidden="1" customHeight="1">
      <c r="A276" s="260" t="str">
        <f>'360 GRP '!D157</f>
        <v>360-315-DT</v>
      </c>
      <c r="B276" s="46" t="s">
        <v>1061</v>
      </c>
      <c r="C276" s="283" t="str">
        <f>IF('360 GRP '!AB157=0,"",'360 GRP '!AB157)</f>
        <v/>
      </c>
      <c r="D276" s="1268"/>
      <c r="E276" s="1269"/>
      <c r="F276" s="1269"/>
      <c r="G276" s="1269"/>
      <c r="H276" s="1269"/>
      <c r="I276" s="1269"/>
      <c r="J276" s="1269"/>
      <c r="K276" s="1269"/>
      <c r="L276" s="1269"/>
      <c r="M276" s="1269"/>
      <c r="N276" s="1269"/>
      <c r="O276" s="1270"/>
      <c r="P276" s="287"/>
      <c r="Q276" s="287"/>
      <c r="R276" s="277">
        <f t="shared" si="7"/>
        <v>0</v>
      </c>
      <c r="S276" s="59">
        <f>R276*'360 GRP '!I157</f>
        <v>0</v>
      </c>
      <c r="T276" s="59">
        <f>R276*'360 GRP '!BD157</f>
        <v>0</v>
      </c>
    </row>
    <row r="277" spans="1:20" ht="23.25" hidden="1" customHeight="1">
      <c r="A277" s="260" t="str">
        <f>'360 GRP '!D159</f>
        <v>360-316-DT</v>
      </c>
      <c r="B277" s="46" t="s">
        <v>1061</v>
      </c>
      <c r="C277" s="283" t="str">
        <f>IF('360 GRP '!AB159=0,"",'360 GRP '!AB159)</f>
        <v/>
      </c>
      <c r="D277" s="1268"/>
      <c r="E277" s="1269"/>
      <c r="F277" s="1269"/>
      <c r="G277" s="1269"/>
      <c r="H277" s="1269"/>
      <c r="I277" s="1269"/>
      <c r="J277" s="1269"/>
      <c r="K277" s="1269"/>
      <c r="L277" s="1269"/>
      <c r="M277" s="1269"/>
      <c r="N277" s="1269"/>
      <c r="O277" s="1270"/>
      <c r="P277" s="287"/>
      <c r="Q277" s="287"/>
      <c r="R277" s="277">
        <f t="shared" ref="R277:R306" si="8">SUM(C277:O277)</f>
        <v>0</v>
      </c>
      <c r="S277" s="59">
        <f>R277*'360 GRP '!I159</f>
        <v>0</v>
      </c>
      <c r="T277" s="59">
        <f>R277*'360 GRP '!BD159</f>
        <v>0</v>
      </c>
    </row>
    <row r="278" spans="1:20" ht="23.25" hidden="1" customHeight="1">
      <c r="A278" s="260" t="str">
        <f>'360 GRP '!D161</f>
        <v>360-317-DT</v>
      </c>
      <c r="B278" s="46" t="s">
        <v>1061</v>
      </c>
      <c r="C278" s="283" t="str">
        <f>IF('360 GRP '!AB161=0,"",'360 GRP '!AB161)</f>
        <v/>
      </c>
      <c r="D278" s="1268"/>
      <c r="E278" s="1269"/>
      <c r="F278" s="1269"/>
      <c r="G278" s="1269"/>
      <c r="H278" s="1269"/>
      <c r="I278" s="1269"/>
      <c r="J278" s="1269"/>
      <c r="K278" s="1269"/>
      <c r="L278" s="1269"/>
      <c r="M278" s="1269"/>
      <c r="N278" s="1269"/>
      <c r="O278" s="1270"/>
      <c r="P278" s="287"/>
      <c r="Q278" s="287"/>
      <c r="R278" s="277">
        <f t="shared" si="8"/>
        <v>0</v>
      </c>
      <c r="S278" s="59">
        <f>R278*'360 GRP '!I161</f>
        <v>0</v>
      </c>
      <c r="T278" s="59">
        <f>R278*'360 GRP '!BD161</f>
        <v>0</v>
      </c>
    </row>
    <row r="279" spans="1:20" ht="23.25" hidden="1" customHeight="1">
      <c r="A279" s="260" t="str">
        <f>'360 GRP '!D163</f>
        <v>360-318-DT</v>
      </c>
      <c r="B279" s="46" t="s">
        <v>1061</v>
      </c>
      <c r="C279" s="283" t="str">
        <f>IF('360 GRP '!AB163=0,"",'360 GRP '!AB163)</f>
        <v/>
      </c>
      <c r="D279" s="1268"/>
      <c r="E279" s="1269"/>
      <c r="F279" s="1269"/>
      <c r="G279" s="1269"/>
      <c r="H279" s="1269"/>
      <c r="I279" s="1269"/>
      <c r="J279" s="1269"/>
      <c r="K279" s="1269"/>
      <c r="L279" s="1269"/>
      <c r="M279" s="1269"/>
      <c r="N279" s="1269"/>
      <c r="O279" s="1270"/>
      <c r="P279" s="287"/>
      <c r="Q279" s="287"/>
      <c r="R279" s="277">
        <f t="shared" si="8"/>
        <v>0</v>
      </c>
      <c r="S279" s="59">
        <f>R279*'360 GRP '!I163</f>
        <v>0</v>
      </c>
      <c r="T279" s="59">
        <f>R279*'360 GRP '!BD163</f>
        <v>0</v>
      </c>
    </row>
    <row r="280" spans="1:20" ht="23.25" hidden="1" customHeight="1">
      <c r="A280" s="260" t="str">
        <f>'360 GRP '!D165</f>
        <v>360-319-DT</v>
      </c>
      <c r="B280" s="46" t="s">
        <v>1061</v>
      </c>
      <c r="C280" s="283" t="str">
        <f>IF('360 GRP '!AB165=0,"",'360 GRP '!AB165)</f>
        <v/>
      </c>
      <c r="D280" s="1268"/>
      <c r="E280" s="1269"/>
      <c r="F280" s="1269"/>
      <c r="G280" s="1269"/>
      <c r="H280" s="1269"/>
      <c r="I280" s="1269"/>
      <c r="J280" s="1269"/>
      <c r="K280" s="1269"/>
      <c r="L280" s="1269"/>
      <c r="M280" s="1269"/>
      <c r="N280" s="1269"/>
      <c r="O280" s="1270"/>
      <c r="P280" s="287"/>
      <c r="Q280" s="287"/>
      <c r="R280" s="277">
        <f t="shared" si="8"/>
        <v>0</v>
      </c>
      <c r="S280" s="59">
        <f>R280*'360 GRP '!I165</f>
        <v>0</v>
      </c>
      <c r="T280" s="59">
        <f>R280*'360 GRP '!BD165</f>
        <v>0</v>
      </c>
    </row>
    <row r="281" spans="1:20" ht="23.25" hidden="1" customHeight="1">
      <c r="A281" s="260" t="str">
        <f>'360 GRP '!D167</f>
        <v>360-320-DT</v>
      </c>
      <c r="B281" s="46" t="s">
        <v>1061</v>
      </c>
      <c r="C281" s="283" t="str">
        <f>IF('360 GRP '!AB167=0,"",'360 GRP '!AB167)</f>
        <v/>
      </c>
      <c r="D281" s="1268"/>
      <c r="E281" s="1269"/>
      <c r="F281" s="1269"/>
      <c r="G281" s="1269"/>
      <c r="H281" s="1269"/>
      <c r="I281" s="1269"/>
      <c r="J281" s="1269"/>
      <c r="K281" s="1269"/>
      <c r="L281" s="1269"/>
      <c r="M281" s="1269"/>
      <c r="N281" s="1269"/>
      <c r="O281" s="1270"/>
      <c r="P281" s="287"/>
      <c r="Q281" s="287"/>
      <c r="R281" s="277">
        <f t="shared" si="8"/>
        <v>0</v>
      </c>
      <c r="S281" s="59">
        <f>R281*'360 GRP '!I167</f>
        <v>0</v>
      </c>
      <c r="T281" s="59">
        <f>R281*'360 GRP '!BD167</f>
        <v>0</v>
      </c>
    </row>
    <row r="282" spans="1:20" ht="23.25" hidden="1" customHeight="1">
      <c r="A282" s="260"/>
      <c r="B282" s="46"/>
      <c r="C282" s="283"/>
      <c r="D282" s="1268"/>
      <c r="E282" s="1269"/>
      <c r="F282" s="1269"/>
      <c r="G282" s="1269"/>
      <c r="H282" s="1269"/>
      <c r="I282" s="1269"/>
      <c r="J282" s="1269"/>
      <c r="K282" s="1269"/>
      <c r="L282" s="1269"/>
      <c r="M282" s="1269"/>
      <c r="N282" s="1269"/>
      <c r="O282" s="1270"/>
      <c r="P282" s="287"/>
      <c r="Q282" s="287"/>
      <c r="R282" s="277"/>
      <c r="S282" s="59"/>
      <c r="T282" s="59"/>
    </row>
    <row r="283" spans="1:20" ht="23.25" hidden="1" customHeight="1">
      <c r="A283" s="260" t="str">
        <f>'360 GRP '!D183</f>
        <v>360-395-DT</v>
      </c>
      <c r="B283" s="46" t="s">
        <v>1061</v>
      </c>
      <c r="C283" s="283" t="str">
        <f>IF('360 GRP '!AB183=0,"",'360 GRP '!AB183)</f>
        <v/>
      </c>
      <c r="D283" s="1268"/>
      <c r="E283" s="1269"/>
      <c r="F283" s="1269"/>
      <c r="G283" s="1269"/>
      <c r="H283" s="1269"/>
      <c r="I283" s="1269"/>
      <c r="J283" s="1269"/>
      <c r="K283" s="1269"/>
      <c r="L283" s="1269"/>
      <c r="M283" s="1269"/>
      <c r="N283" s="1269"/>
      <c r="O283" s="1270"/>
      <c r="P283" s="287"/>
      <c r="Q283" s="287"/>
      <c r="R283" s="277">
        <f t="shared" si="8"/>
        <v>0</v>
      </c>
      <c r="S283" s="59">
        <f>R283*'360 GRP '!I183</f>
        <v>0</v>
      </c>
      <c r="T283" s="59">
        <f>R283*'360 GRP '!BD183</f>
        <v>0</v>
      </c>
    </row>
    <row r="284" spans="1:20" ht="23.25" hidden="1" customHeight="1">
      <c r="A284" s="260" t="str">
        <f>'360 GRP '!D186</f>
        <v>360-399-DT</v>
      </c>
      <c r="B284" s="46" t="s">
        <v>1061</v>
      </c>
      <c r="C284" s="283" t="str">
        <f>IF('360 GRP '!AB186=0,"",'360 GRP '!AB186)</f>
        <v/>
      </c>
      <c r="D284" s="1268"/>
      <c r="E284" s="1269"/>
      <c r="F284" s="1269"/>
      <c r="G284" s="1269"/>
      <c r="H284" s="1269"/>
      <c r="I284" s="1269"/>
      <c r="J284" s="1269"/>
      <c r="K284" s="1269"/>
      <c r="L284" s="1269"/>
      <c r="M284" s="1269"/>
      <c r="N284" s="1269"/>
      <c r="O284" s="1270"/>
      <c r="P284" s="287"/>
      <c r="Q284" s="287"/>
      <c r="R284" s="277">
        <f t="shared" si="8"/>
        <v>0</v>
      </c>
      <c r="S284" s="59">
        <f>R284*'360 GRP '!I186</f>
        <v>0</v>
      </c>
      <c r="T284" s="59">
        <f>R284*'360 GRP '!BD186</f>
        <v>0</v>
      </c>
    </row>
    <row r="285" spans="1:20" ht="23.25" hidden="1" customHeight="1">
      <c r="A285" s="260"/>
      <c r="B285" s="46"/>
      <c r="C285" s="283" t="str">
        <f>IF('360 GRP '!AB187=0,"",'360 GRP '!AB187)</f>
        <v/>
      </c>
      <c r="D285" s="284"/>
      <c r="E285" s="285"/>
      <c r="F285" s="285"/>
      <c r="G285" s="285"/>
      <c r="H285" s="285"/>
      <c r="I285" s="285"/>
      <c r="J285" s="285"/>
      <c r="K285" s="285"/>
      <c r="L285" s="285"/>
      <c r="M285" s="285"/>
      <c r="N285" s="285"/>
      <c r="O285" s="287"/>
      <c r="P285" s="287"/>
      <c r="Q285" s="287"/>
      <c r="R285" s="277">
        <f t="shared" si="8"/>
        <v>0</v>
      </c>
      <c r="S285" s="59">
        <f>R285*'360 GRP '!I187</f>
        <v>0</v>
      </c>
      <c r="T285" s="59">
        <f>R285*'360 GRP '!BD187</f>
        <v>0</v>
      </c>
    </row>
    <row r="286" spans="1:20" ht="23.25" hidden="1" customHeight="1">
      <c r="A286" s="260" t="s">
        <v>551</v>
      </c>
      <c r="B286" s="46" t="s">
        <v>1061</v>
      </c>
      <c r="C286" s="283" t="str">
        <f>IF('360 GRP '!AB194=0,"",'360 GRP '!AB194)</f>
        <v/>
      </c>
      <c r="D286" s="284"/>
      <c r="E286" s="285"/>
      <c r="F286" s="285"/>
      <c r="G286" s="285"/>
      <c r="H286" s="285"/>
      <c r="I286" s="285"/>
      <c r="J286" s="285"/>
      <c r="K286" s="285"/>
      <c r="L286" s="285"/>
      <c r="M286" s="285"/>
      <c r="N286" s="285"/>
      <c r="O286" s="287"/>
      <c r="P286" s="287"/>
      <c r="Q286" s="287"/>
      <c r="R286" s="277">
        <f t="shared" si="8"/>
        <v>0</v>
      </c>
      <c r="S286" s="59">
        <f>R286*'360 GRP '!I194</f>
        <v>0</v>
      </c>
      <c r="T286" s="59">
        <f>R286*'360 GRP '!BD194</f>
        <v>0</v>
      </c>
    </row>
    <row r="287" spans="1:20" ht="23.25" hidden="1" customHeight="1">
      <c r="A287" s="260" t="s">
        <v>554</v>
      </c>
      <c r="B287" s="46" t="s">
        <v>1061</v>
      </c>
      <c r="C287" s="283" t="str">
        <f>IF('360 GRP '!AB196=0,"",'360 GRP '!AB196)</f>
        <v/>
      </c>
      <c r="D287" s="284"/>
      <c r="E287" s="285"/>
      <c r="F287" s="285"/>
      <c r="G287" s="285"/>
      <c r="H287" s="285"/>
      <c r="I287" s="285"/>
      <c r="J287" s="285"/>
      <c r="K287" s="285"/>
      <c r="L287" s="285"/>
      <c r="M287" s="285"/>
      <c r="N287" s="285"/>
      <c r="O287" s="287"/>
      <c r="P287" s="287"/>
      <c r="Q287" s="287"/>
      <c r="R287" s="277">
        <f t="shared" si="8"/>
        <v>0</v>
      </c>
      <c r="S287" s="59">
        <f>R287*'360 GRP '!I196</f>
        <v>0</v>
      </c>
      <c r="T287" s="59">
        <f>R287*'360 GRP '!BD196</f>
        <v>0</v>
      </c>
    </row>
    <row r="288" spans="1:20" ht="23.25" hidden="1" customHeight="1">
      <c r="A288" s="260" t="s">
        <v>557</v>
      </c>
      <c r="B288" s="46" t="s">
        <v>1061</v>
      </c>
      <c r="C288" s="283" t="str">
        <f>IF('360 GRP '!AB198=0,"",'360 GRP '!AB198)</f>
        <v/>
      </c>
      <c r="D288" s="284"/>
      <c r="E288" s="285"/>
      <c r="F288" s="285"/>
      <c r="G288" s="285"/>
      <c r="H288" s="285"/>
      <c r="I288" s="285"/>
      <c r="J288" s="285"/>
      <c r="K288" s="285"/>
      <c r="L288" s="285"/>
      <c r="M288" s="285"/>
      <c r="N288" s="285"/>
      <c r="O288" s="287"/>
      <c r="P288" s="287"/>
      <c r="Q288" s="287"/>
      <c r="R288" s="277">
        <f t="shared" si="8"/>
        <v>0</v>
      </c>
      <c r="S288" s="59">
        <f>R288*'360 GRP '!I198</f>
        <v>0</v>
      </c>
      <c r="T288" s="59">
        <f>R288*'360 GRP '!BD198</f>
        <v>0</v>
      </c>
    </row>
    <row r="289" spans="1:20" ht="23.25" hidden="1" customHeight="1">
      <c r="A289" s="260" t="s">
        <v>560</v>
      </c>
      <c r="B289" s="46" t="s">
        <v>1061</v>
      </c>
      <c r="C289" s="283" t="str">
        <f>IF('360 GRP '!AB200=0,"",'360 GRP '!AB200)</f>
        <v/>
      </c>
      <c r="D289" s="284"/>
      <c r="E289" s="285"/>
      <c r="F289" s="285"/>
      <c r="G289" s="285"/>
      <c r="H289" s="285"/>
      <c r="I289" s="285"/>
      <c r="J289" s="285"/>
      <c r="K289" s="285"/>
      <c r="L289" s="285"/>
      <c r="M289" s="285"/>
      <c r="N289" s="285"/>
      <c r="O289" s="287"/>
      <c r="P289" s="287"/>
      <c r="Q289" s="287"/>
      <c r="R289" s="277">
        <f t="shared" si="8"/>
        <v>0</v>
      </c>
      <c r="S289" s="59">
        <f>R289*'360 GRP '!I200</f>
        <v>0</v>
      </c>
      <c r="T289" s="59">
        <f>R289*'360 GRP '!BD200</f>
        <v>0</v>
      </c>
    </row>
    <row r="290" spans="1:20" ht="23.25" hidden="1" customHeight="1">
      <c r="A290" s="260" t="s">
        <v>563</v>
      </c>
      <c r="B290" s="46" t="s">
        <v>1061</v>
      </c>
      <c r="C290" s="283" t="str">
        <f>IF('360 GRP '!AB202=0,"",'360 GRP '!AB202)</f>
        <v/>
      </c>
      <c r="D290" s="284"/>
      <c r="E290" s="285"/>
      <c r="F290" s="285"/>
      <c r="G290" s="285"/>
      <c r="H290" s="285"/>
      <c r="I290" s="285"/>
      <c r="J290" s="285"/>
      <c r="K290" s="285"/>
      <c r="L290" s="285"/>
      <c r="M290" s="285"/>
      <c r="N290" s="285"/>
      <c r="O290" s="287"/>
      <c r="P290" s="287"/>
      <c r="Q290" s="287"/>
      <c r="R290" s="277">
        <f t="shared" si="8"/>
        <v>0</v>
      </c>
      <c r="S290" s="59">
        <f>R290*'360 GRP '!I202</f>
        <v>0</v>
      </c>
      <c r="T290" s="59">
        <f>R290*'360 GRP '!BD202</f>
        <v>0</v>
      </c>
    </row>
    <row r="291" spans="1:20" ht="23.25" hidden="1" customHeight="1">
      <c r="A291" s="260" t="s">
        <v>566</v>
      </c>
      <c r="B291" s="46" t="s">
        <v>1061</v>
      </c>
      <c r="C291" s="283" t="str">
        <f>IF('360 GRP '!AB204=0,"",'360 GRP '!AB204)</f>
        <v/>
      </c>
      <c r="D291" s="284"/>
      <c r="E291" s="285"/>
      <c r="F291" s="285"/>
      <c r="G291" s="285"/>
      <c r="H291" s="285"/>
      <c r="I291" s="285"/>
      <c r="J291" s="285"/>
      <c r="K291" s="285"/>
      <c r="L291" s="285"/>
      <c r="M291" s="285"/>
      <c r="N291" s="285"/>
      <c r="O291" s="287"/>
      <c r="P291" s="287"/>
      <c r="Q291" s="287"/>
      <c r="R291" s="277">
        <f t="shared" si="8"/>
        <v>0</v>
      </c>
      <c r="S291" s="59">
        <f>R291*'360 GRP '!I204</f>
        <v>0</v>
      </c>
      <c r="T291" s="59">
        <f>R291*'360 GRP '!BD204</f>
        <v>0</v>
      </c>
    </row>
    <row r="292" spans="1:20" ht="23.25" hidden="1" customHeight="1">
      <c r="A292" s="260" t="s">
        <v>569</v>
      </c>
      <c r="B292" s="46" t="s">
        <v>1061</v>
      </c>
      <c r="C292" s="283" t="str">
        <f>IF('360 GRP '!AB206=0,"",'360 GRP '!AB206)</f>
        <v/>
      </c>
      <c r="D292" s="284"/>
      <c r="E292" s="285"/>
      <c r="F292" s="285"/>
      <c r="G292" s="285"/>
      <c r="H292" s="285"/>
      <c r="I292" s="285"/>
      <c r="J292" s="285"/>
      <c r="K292" s="285"/>
      <c r="L292" s="285"/>
      <c r="M292" s="285"/>
      <c r="N292" s="285"/>
      <c r="O292" s="287"/>
      <c r="P292" s="287"/>
      <c r="Q292" s="287"/>
      <c r="R292" s="277">
        <f t="shared" si="8"/>
        <v>0</v>
      </c>
      <c r="S292" s="59">
        <f>R292*'360 GRP '!I206</f>
        <v>0</v>
      </c>
      <c r="T292" s="59">
        <f>R292*'360 GRP '!BD206</f>
        <v>0</v>
      </c>
    </row>
    <row r="293" spans="1:20" ht="23.25" hidden="1" customHeight="1">
      <c r="A293" s="260" t="s">
        <v>572</v>
      </c>
      <c r="B293" s="46" t="s">
        <v>1061</v>
      </c>
      <c r="C293" s="283" t="str">
        <f>IF('360 GRP '!AB208=0,"",'360 GRP '!AB208)</f>
        <v/>
      </c>
      <c r="D293" s="284"/>
      <c r="E293" s="285"/>
      <c r="F293" s="285"/>
      <c r="G293" s="285"/>
      <c r="H293" s="285"/>
      <c r="I293" s="285"/>
      <c r="J293" s="285"/>
      <c r="K293" s="285"/>
      <c r="L293" s="285"/>
      <c r="M293" s="285"/>
      <c r="N293" s="285"/>
      <c r="O293" s="287"/>
      <c r="P293" s="287"/>
      <c r="Q293" s="287"/>
      <c r="R293" s="277">
        <f t="shared" si="8"/>
        <v>0</v>
      </c>
      <c r="S293" s="59">
        <f>R293*'360 GRP '!I208</f>
        <v>0</v>
      </c>
      <c r="T293" s="59">
        <f>R293*'360 GRP '!BD208</f>
        <v>0</v>
      </c>
    </row>
    <row r="294" spans="1:20" ht="23.25" hidden="1" customHeight="1">
      <c r="A294" s="260" t="s">
        <v>575</v>
      </c>
      <c r="B294" s="46" t="s">
        <v>1061</v>
      </c>
      <c r="C294" s="283" t="str">
        <f>IF('360 GRP '!AB210=0,"",'360 GRP '!AB210)</f>
        <v/>
      </c>
      <c r="D294" s="284"/>
      <c r="E294" s="285"/>
      <c r="F294" s="285"/>
      <c r="G294" s="285"/>
      <c r="H294" s="285"/>
      <c r="I294" s="285"/>
      <c r="J294" s="285"/>
      <c r="K294" s="285"/>
      <c r="L294" s="285"/>
      <c r="M294" s="285"/>
      <c r="N294" s="285"/>
      <c r="O294" s="287"/>
      <c r="P294" s="287"/>
      <c r="Q294" s="287"/>
      <c r="R294" s="277">
        <f t="shared" si="8"/>
        <v>0</v>
      </c>
      <c r="S294" s="59">
        <f>R294*'360 GRP '!I210</f>
        <v>0</v>
      </c>
      <c r="T294" s="59">
        <f>R294*'360 GRP '!BD210</f>
        <v>0</v>
      </c>
    </row>
    <row r="295" spans="1:20" ht="23.25" hidden="1" customHeight="1">
      <c r="A295" s="260" t="s">
        <v>579</v>
      </c>
      <c r="B295" s="46" t="s">
        <v>1061</v>
      </c>
      <c r="C295" s="283" t="str">
        <f>IF('360 GRP '!AB212=0,"",'360 GRP '!AB212)</f>
        <v/>
      </c>
      <c r="D295" s="284"/>
      <c r="E295" s="285"/>
      <c r="F295" s="285"/>
      <c r="G295" s="285"/>
      <c r="H295" s="285"/>
      <c r="I295" s="285"/>
      <c r="J295" s="285"/>
      <c r="K295" s="285"/>
      <c r="L295" s="285"/>
      <c r="M295" s="285"/>
      <c r="N295" s="285"/>
      <c r="O295" s="287"/>
      <c r="P295" s="287"/>
      <c r="Q295" s="287"/>
      <c r="R295" s="277">
        <f t="shared" si="8"/>
        <v>0</v>
      </c>
      <c r="S295" s="59">
        <f>R295*'360 GRP '!I212</f>
        <v>0</v>
      </c>
      <c r="T295" s="59">
        <f>R295*'360 GRP '!BD212</f>
        <v>0</v>
      </c>
    </row>
    <row r="296" spans="1:20" ht="23.25" hidden="1" customHeight="1">
      <c r="A296" s="260" t="s">
        <v>582</v>
      </c>
      <c r="B296" s="46" t="s">
        <v>1061</v>
      </c>
      <c r="C296" s="283" t="str">
        <f>IF('360 GRP '!AB214=0,"",'360 GRP '!AB214)</f>
        <v/>
      </c>
      <c r="D296" s="284"/>
      <c r="E296" s="285"/>
      <c r="F296" s="285"/>
      <c r="G296" s="285"/>
      <c r="H296" s="285"/>
      <c r="I296" s="285"/>
      <c r="J296" s="285"/>
      <c r="K296" s="285"/>
      <c r="L296" s="285"/>
      <c r="M296" s="285"/>
      <c r="N296" s="285"/>
      <c r="O296" s="287"/>
      <c r="P296" s="287"/>
      <c r="Q296" s="287"/>
      <c r="R296" s="277">
        <f t="shared" si="8"/>
        <v>0</v>
      </c>
      <c r="S296" s="59">
        <f>R296*'360 GRP '!I214</f>
        <v>0</v>
      </c>
      <c r="T296" s="59">
        <f>R296*'360 GRP '!BD214</f>
        <v>0</v>
      </c>
    </row>
    <row r="297" spans="1:20" ht="23.25" hidden="1" customHeight="1">
      <c r="A297" s="260" t="s">
        <v>585</v>
      </c>
      <c r="B297" s="46" t="s">
        <v>1061</v>
      </c>
      <c r="C297" s="283" t="str">
        <f>IF('360 GRP '!AB216=0,"",'360 GRP '!AB216)</f>
        <v/>
      </c>
      <c r="D297" s="284"/>
      <c r="E297" s="285"/>
      <c r="F297" s="285"/>
      <c r="G297" s="285"/>
      <c r="H297" s="285"/>
      <c r="I297" s="285"/>
      <c r="J297" s="285"/>
      <c r="K297" s="285"/>
      <c r="L297" s="285"/>
      <c r="M297" s="285"/>
      <c r="N297" s="285"/>
      <c r="O297" s="287"/>
      <c r="P297" s="287"/>
      <c r="Q297" s="287"/>
      <c r="R297" s="277">
        <f t="shared" si="8"/>
        <v>0</v>
      </c>
      <c r="S297" s="59">
        <f>R297*'360 GRP '!I216</f>
        <v>0</v>
      </c>
      <c r="T297" s="59">
        <f>R297*'360 GRP '!BD216</f>
        <v>0</v>
      </c>
    </row>
    <row r="298" spans="1:20" ht="23.25" hidden="1" customHeight="1">
      <c r="A298" s="260" t="s">
        <v>588</v>
      </c>
      <c r="B298" s="46" t="s">
        <v>1061</v>
      </c>
      <c r="C298" s="283" t="str">
        <f>IF('360 GRP '!AB218=0,"",'360 GRP '!AB218)</f>
        <v/>
      </c>
      <c r="D298" s="1268"/>
      <c r="E298" s="1269"/>
      <c r="F298" s="1269"/>
      <c r="G298" s="1269"/>
      <c r="H298" s="1269"/>
      <c r="I298" s="1269"/>
      <c r="J298" s="1269"/>
      <c r="K298" s="1269"/>
      <c r="L298" s="1269"/>
      <c r="M298" s="1269"/>
      <c r="N298" s="1269"/>
      <c r="O298" s="1270"/>
      <c r="P298" s="287"/>
      <c r="Q298" s="287"/>
      <c r="R298" s="277">
        <f t="shared" si="8"/>
        <v>0</v>
      </c>
      <c r="S298" s="59">
        <f>R298*'360 GRP '!I218</f>
        <v>0</v>
      </c>
      <c r="T298" s="59">
        <f>R298*'360 GRP '!BD218</f>
        <v>0</v>
      </c>
    </row>
    <row r="299" spans="1:20" ht="23.25" hidden="1" customHeight="1">
      <c r="A299" s="260"/>
      <c r="B299" s="46"/>
      <c r="C299" s="283"/>
      <c r="D299" s="284"/>
      <c r="E299" s="285"/>
      <c r="F299" s="285"/>
      <c r="G299" s="285"/>
      <c r="H299" s="285"/>
      <c r="I299" s="285"/>
      <c r="J299" s="285"/>
      <c r="K299" s="285"/>
      <c r="L299" s="285"/>
      <c r="M299" s="285"/>
      <c r="N299" s="285"/>
      <c r="O299" s="287"/>
      <c r="P299" s="287"/>
      <c r="Q299" s="287"/>
      <c r="R299" s="277"/>
      <c r="S299" s="59"/>
      <c r="T299" s="59"/>
    </row>
    <row r="300" spans="1:20" ht="23.25" hidden="1" customHeight="1">
      <c r="A300" s="260" t="str">
        <f>'360 GRP '!D225</f>
        <v>360-461-DT</v>
      </c>
      <c r="B300" s="46" t="s">
        <v>1061</v>
      </c>
      <c r="C300" s="283" t="str">
        <f>IF('360 GRP '!AB225=0,"",'360 GRP '!AB225)</f>
        <v/>
      </c>
      <c r="D300" s="1268"/>
      <c r="E300" s="1269"/>
      <c r="F300" s="1269"/>
      <c r="G300" s="1269"/>
      <c r="H300" s="1269"/>
      <c r="I300" s="1269"/>
      <c r="J300" s="1269"/>
      <c r="K300" s="1269"/>
      <c r="L300" s="1269"/>
      <c r="M300" s="1269"/>
      <c r="N300" s="1269"/>
      <c r="O300" s="1270"/>
      <c r="P300" s="287"/>
      <c r="Q300" s="287"/>
      <c r="R300" s="277">
        <f t="shared" si="8"/>
        <v>0</v>
      </c>
      <c r="S300" s="59">
        <f>R300*'360 GRP '!I225</f>
        <v>0</v>
      </c>
      <c r="T300" s="59">
        <f>R300*'360 GRP '!BD225</f>
        <v>0</v>
      </c>
    </row>
    <row r="301" spans="1:20" ht="23.25" hidden="1" customHeight="1">
      <c r="A301" s="260" t="str">
        <f>'360 GRP '!D227</f>
        <v>360-463-DT</v>
      </c>
      <c r="B301" s="46" t="s">
        <v>1061</v>
      </c>
      <c r="C301" s="283" t="str">
        <f>IF('360 GRP '!AB227=0,"",'360 GRP '!AB227)</f>
        <v/>
      </c>
      <c r="D301" s="1268"/>
      <c r="E301" s="1269"/>
      <c r="F301" s="1269"/>
      <c r="G301" s="1269"/>
      <c r="H301" s="1269"/>
      <c r="I301" s="1269"/>
      <c r="J301" s="1269"/>
      <c r="K301" s="1269"/>
      <c r="L301" s="1269"/>
      <c r="M301" s="1269"/>
      <c r="N301" s="1269"/>
      <c r="O301" s="1270"/>
      <c r="P301" s="287"/>
      <c r="Q301" s="287"/>
      <c r="R301" s="277">
        <f t="shared" si="8"/>
        <v>0</v>
      </c>
      <c r="S301" s="59">
        <f>R301*'360 GRP '!I227</f>
        <v>0</v>
      </c>
      <c r="T301" s="59">
        <f>R301*'360 GRP '!BD227</f>
        <v>0</v>
      </c>
    </row>
    <row r="302" spans="1:20" ht="23.25" hidden="1" customHeight="1">
      <c r="A302" s="260" t="str">
        <f>'360 GRP '!D229</f>
        <v>360-464-DT</v>
      </c>
      <c r="B302" s="46" t="s">
        <v>1061</v>
      </c>
      <c r="C302" s="283" t="str">
        <f>IF('360 GRP '!AB229=0,"",'360 GRP '!AB229)</f>
        <v/>
      </c>
      <c r="D302" s="1268"/>
      <c r="E302" s="1269"/>
      <c r="F302" s="1269"/>
      <c r="G302" s="1269"/>
      <c r="H302" s="1269"/>
      <c r="I302" s="1269"/>
      <c r="J302" s="1269"/>
      <c r="K302" s="1269"/>
      <c r="L302" s="1269"/>
      <c r="M302" s="1269"/>
      <c r="N302" s="1269"/>
      <c r="O302" s="1270"/>
      <c r="P302" s="287"/>
      <c r="Q302" s="287"/>
      <c r="R302" s="277">
        <f t="shared" si="8"/>
        <v>0</v>
      </c>
      <c r="S302" s="59">
        <f>R302*'360 GRP '!I229</f>
        <v>0</v>
      </c>
      <c r="T302" s="59">
        <f>R302*'360 GRP '!BD229</f>
        <v>0</v>
      </c>
    </row>
    <row r="303" spans="1:20" ht="23.25" hidden="1" customHeight="1">
      <c r="A303" s="260" t="str">
        <f>'360 GRP '!D231</f>
        <v>360-470-DT</v>
      </c>
      <c r="B303" s="46" t="s">
        <v>1061</v>
      </c>
      <c r="C303" s="283" t="str">
        <f>IF('360 GRP '!AB231=0,"",'360 GRP '!AB231)</f>
        <v/>
      </c>
      <c r="D303" s="1268"/>
      <c r="E303" s="1269"/>
      <c r="F303" s="1269"/>
      <c r="G303" s="1269"/>
      <c r="H303" s="1269"/>
      <c r="I303" s="1269"/>
      <c r="J303" s="1269"/>
      <c r="K303" s="1269"/>
      <c r="L303" s="1269"/>
      <c r="M303" s="1269"/>
      <c r="N303" s="1269"/>
      <c r="O303" s="1270"/>
      <c r="P303" s="287"/>
      <c r="Q303" s="287"/>
      <c r="R303" s="277">
        <f t="shared" si="8"/>
        <v>0</v>
      </c>
      <c r="S303" s="59">
        <f>R303*'360 GRP '!I231</f>
        <v>0</v>
      </c>
      <c r="T303" s="59">
        <f>R303*'360 GRP '!BD231</f>
        <v>0</v>
      </c>
    </row>
    <row r="304" spans="1:20" ht="23.25" hidden="1" customHeight="1">
      <c r="A304" s="260" t="str">
        <f>'360 GRP '!D233</f>
        <v>360-471-DT</v>
      </c>
      <c r="B304" s="46" t="s">
        <v>1061</v>
      </c>
      <c r="C304" s="283" t="str">
        <f>IF('360 GRP '!AB233=0,"",'360 GRP '!AB233)</f>
        <v/>
      </c>
      <c r="D304" s="1268"/>
      <c r="E304" s="1269"/>
      <c r="F304" s="1269"/>
      <c r="G304" s="1269"/>
      <c r="H304" s="1269"/>
      <c r="I304" s="1269"/>
      <c r="J304" s="1269"/>
      <c r="K304" s="1269"/>
      <c r="L304" s="1269"/>
      <c r="M304" s="1269"/>
      <c r="N304" s="1269"/>
      <c r="O304" s="1270"/>
      <c r="P304" s="287"/>
      <c r="Q304" s="287"/>
      <c r="R304" s="277">
        <f t="shared" si="8"/>
        <v>0</v>
      </c>
      <c r="S304" s="59">
        <f>R304*'360 GRP '!I233</f>
        <v>0</v>
      </c>
      <c r="T304" s="59">
        <f>R304*'360 GRP '!BD233</f>
        <v>0</v>
      </c>
    </row>
    <row r="305" spans="1:20" ht="23.25" hidden="1" customHeight="1">
      <c r="A305" s="260" t="str">
        <f>'360 GRP '!D235</f>
        <v>360-474-DT</v>
      </c>
      <c r="B305" s="46" t="s">
        <v>1061</v>
      </c>
      <c r="C305" s="283" t="str">
        <f>IF('360 GRP '!AB235=0,"",'360 GRP '!AB235)</f>
        <v/>
      </c>
      <c r="D305" s="1268"/>
      <c r="E305" s="1269"/>
      <c r="F305" s="1269"/>
      <c r="G305" s="1269"/>
      <c r="H305" s="1269"/>
      <c r="I305" s="1269"/>
      <c r="J305" s="1269"/>
      <c r="K305" s="1269"/>
      <c r="L305" s="1269"/>
      <c r="M305" s="1269"/>
      <c r="N305" s="1269"/>
      <c r="O305" s="1270"/>
      <c r="P305" s="287"/>
      <c r="Q305" s="287"/>
      <c r="R305" s="277">
        <f t="shared" si="8"/>
        <v>0</v>
      </c>
      <c r="S305" s="59">
        <f>R305*'360 GRP '!I235</f>
        <v>0</v>
      </c>
      <c r="T305" s="59">
        <f>R305*'360 GRP '!BD235</f>
        <v>0</v>
      </c>
    </row>
    <row r="306" spans="1:20" ht="23.25" hidden="1" customHeight="1">
      <c r="A306" s="260" t="str">
        <f>'360 GRP '!D237</f>
        <v>360-478-DT</v>
      </c>
      <c r="B306" s="46" t="s">
        <v>1061</v>
      </c>
      <c r="C306" s="283" t="str">
        <f>IF('360 GRP '!AB237=0,"",'360 GRP '!AB237)</f>
        <v/>
      </c>
      <c r="D306" s="1268"/>
      <c r="E306" s="1269"/>
      <c r="F306" s="1269"/>
      <c r="G306" s="1269"/>
      <c r="H306" s="1269"/>
      <c r="I306" s="1269"/>
      <c r="J306" s="1269"/>
      <c r="K306" s="1269"/>
      <c r="L306" s="1269"/>
      <c r="M306" s="1269"/>
      <c r="N306" s="1269"/>
      <c r="O306" s="1270"/>
      <c r="P306" s="287"/>
      <c r="Q306" s="287"/>
      <c r="R306" s="277">
        <f t="shared" si="8"/>
        <v>0</v>
      </c>
      <c r="S306" s="59">
        <f>R306*'360 GRP '!I237</f>
        <v>0</v>
      </c>
      <c r="T306" s="59">
        <f>R306*'360 GRP '!BD237</f>
        <v>0</v>
      </c>
    </row>
    <row r="307" spans="1:20" ht="23.25" hidden="1" customHeight="1">
      <c r="A307" s="260" t="str">
        <f>'360 GRP '!D239</f>
        <v>360-479-DT</v>
      </c>
      <c r="B307" s="46" t="s">
        <v>1061</v>
      </c>
      <c r="C307" s="283" t="str">
        <f>IF('360 GRP '!AB239=0,"",'360 GRP '!AB239)</f>
        <v/>
      </c>
      <c r="D307" s="1268"/>
      <c r="E307" s="1269"/>
      <c r="F307" s="1269"/>
      <c r="G307" s="1269"/>
      <c r="H307" s="1269"/>
      <c r="I307" s="1269"/>
      <c r="J307" s="1269"/>
      <c r="K307" s="1269"/>
      <c r="L307" s="1269"/>
      <c r="M307" s="1269"/>
      <c r="N307" s="1269"/>
      <c r="O307" s="1270"/>
      <c r="P307" s="287"/>
      <c r="Q307" s="287"/>
      <c r="R307" s="277">
        <f t="shared" ref="R307" si="9">SUM(C307:O307)</f>
        <v>0</v>
      </c>
      <c r="S307" s="59">
        <f>R307*'360 GRP '!I239</f>
        <v>0</v>
      </c>
      <c r="T307" s="59">
        <f>R307*'360 GRP '!BD239</f>
        <v>0</v>
      </c>
    </row>
    <row r="308" spans="1:20" ht="23.25" customHeight="1">
      <c r="C308" s="1271"/>
      <c r="D308" s="1271"/>
      <c r="E308" s="1271"/>
      <c r="F308" s="1271"/>
      <c r="G308" s="1271"/>
      <c r="H308" s="1271"/>
      <c r="I308" s="1271"/>
      <c r="J308" s="1271"/>
      <c r="K308" s="1271"/>
      <c r="L308" s="1271"/>
      <c r="M308" s="1271"/>
      <c r="N308" s="1271"/>
      <c r="O308" s="1271"/>
      <c r="R308" s="64"/>
    </row>
    <row r="309" spans="1:20" ht="23.25" customHeight="1">
      <c r="C309" s="1271"/>
      <c r="D309" s="1271"/>
      <c r="E309" s="1271"/>
      <c r="F309" s="1271"/>
      <c r="G309" s="1271"/>
      <c r="H309" s="1271"/>
      <c r="I309" s="1271"/>
      <c r="J309" s="1271"/>
      <c r="K309" s="1271"/>
      <c r="L309" s="1271"/>
      <c r="M309" s="1271"/>
      <c r="N309" s="1271"/>
      <c r="O309" s="1271"/>
      <c r="R309" s="64"/>
    </row>
  </sheetData>
  <sheetProtection selectLockedCells="1" selectUnlockedCells="1"/>
  <autoFilter ref="R5:S307" xr:uid="{00000000-0009-0000-0000-000009000000}">
    <filterColumn colId="0">
      <filters>
        <filter val="1"/>
        <filter val="sum set"/>
      </filters>
    </filterColumn>
  </autoFilter>
  <mergeCells count="51">
    <mergeCell ref="R2:S2"/>
    <mergeCell ref="A3:K3"/>
    <mergeCell ref="M3:O3"/>
    <mergeCell ref="D240:O240"/>
    <mergeCell ref="D248:O248"/>
    <mergeCell ref="D249:O249"/>
    <mergeCell ref="D250:O250"/>
    <mergeCell ref="D251:O251"/>
    <mergeCell ref="D252:O252"/>
    <mergeCell ref="D253:O253"/>
    <mergeCell ref="D254:O254"/>
    <mergeCell ref="D255:O255"/>
    <mergeCell ref="D256:O256"/>
    <mergeCell ref="D257:O257"/>
    <mergeCell ref="D261:O261"/>
    <mergeCell ref="D262:O262"/>
    <mergeCell ref="D263:O263"/>
    <mergeCell ref="D264:O264"/>
    <mergeCell ref="D265:O265"/>
    <mergeCell ref="D266:O266"/>
    <mergeCell ref="D267:O267"/>
    <mergeCell ref="D268:O268"/>
    <mergeCell ref="D269:O269"/>
    <mergeCell ref="D270:O270"/>
    <mergeCell ref="D271:O271"/>
    <mergeCell ref="D272:O272"/>
    <mergeCell ref="D273:O273"/>
    <mergeCell ref="D274:O274"/>
    <mergeCell ref="D275:O275"/>
    <mergeCell ref="D276:O276"/>
    <mergeCell ref="D277:O277"/>
    <mergeCell ref="D278:O278"/>
    <mergeCell ref="D279:O279"/>
    <mergeCell ref="D280:O280"/>
    <mergeCell ref="D281:O281"/>
    <mergeCell ref="D282:O282"/>
    <mergeCell ref="D283:O283"/>
    <mergeCell ref="D284:O284"/>
    <mergeCell ref="D298:O298"/>
    <mergeCell ref="D300:O300"/>
    <mergeCell ref="D301:O301"/>
    <mergeCell ref="D302:O302"/>
    <mergeCell ref="D303:O303"/>
    <mergeCell ref="D304:O304"/>
    <mergeCell ref="D305:O305"/>
    <mergeCell ref="D306:O306"/>
    <mergeCell ref="D307:O307"/>
    <mergeCell ref="C308:D308"/>
    <mergeCell ref="E308:O308"/>
    <mergeCell ref="C309:D309"/>
    <mergeCell ref="E309:O309"/>
  </mergeCells>
  <pageMargins left="0.25" right="0.25" top="0.75" bottom="0.75" header="0.3" footer="0.3"/>
  <pageSetup paperSize="9" scale="96" fitToHeight="0" orientation="landscape" r:id="rId1"/>
  <headerFooter differentFirst="1" alignWithMargins="0">
    <oddFooter>&amp;CStran &amp;P od &amp;N</oddFooter>
    <firstFooter>&amp;CStran &amp;P od 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4">
    <pageSetUpPr fitToPage="1"/>
  </sheetPr>
  <dimension ref="A1:T37"/>
  <sheetViews>
    <sheetView showGridLines="0" workbookViewId="0">
      <selection activeCell="I23" sqref="I23:J24"/>
    </sheetView>
  </sheetViews>
  <sheetFormatPr defaultColWidth="11" defaultRowHeight="15.75"/>
  <cols>
    <col min="2" max="2" width="9.75" customWidth="1"/>
    <col min="3" max="4" width="8.5" customWidth="1"/>
    <col min="5" max="5" width="10.875" customWidth="1"/>
    <col min="6" max="6" width="11.875" customWidth="1"/>
    <col min="7" max="7" width="9" customWidth="1"/>
    <col min="8" max="8" width="9.625" customWidth="1"/>
    <col min="9" max="9" width="11" style="206"/>
    <col min="10" max="10" width="11.25" customWidth="1"/>
    <col min="11" max="11" width="8.375" customWidth="1"/>
  </cols>
  <sheetData>
    <row r="1" spans="1:20" ht="31.5">
      <c r="A1" s="207" t="s">
        <v>1062</v>
      </c>
      <c r="B1" s="25"/>
      <c r="C1" s="25"/>
      <c r="D1" s="25"/>
      <c r="E1" s="25"/>
      <c r="F1" s="25"/>
      <c r="G1" s="25"/>
      <c r="H1" s="25"/>
      <c r="J1" s="25"/>
      <c r="K1" s="25"/>
      <c r="T1" s="25"/>
    </row>
    <row r="2" spans="1:20">
      <c r="A2" s="208" t="s">
        <v>1040</v>
      </c>
      <c r="B2" s="25"/>
      <c r="C2" s="25"/>
      <c r="D2" s="25"/>
      <c r="E2" s="25"/>
      <c r="F2" s="25"/>
      <c r="H2" s="25"/>
      <c r="I2" s="208" t="s">
        <v>1063</v>
      </c>
      <c r="M2" s="208"/>
      <c r="T2" s="25"/>
    </row>
    <row r="3" spans="1:20" ht="46.5">
      <c r="A3" s="1298">
        <f>'PRODUCTION LIST GRP VOLUMES'!A3</f>
        <v>0</v>
      </c>
      <c r="B3" s="1299"/>
      <c r="C3" s="1299"/>
      <c r="D3" s="1299"/>
      <c r="E3" s="1299"/>
      <c r="F3" s="1299"/>
      <c r="G3" s="1299"/>
      <c r="H3" s="1300"/>
      <c r="I3" s="1301">
        <f>'PRODUCTION LIST GRP VOLUMES'!M3</f>
        <v>0</v>
      </c>
      <c r="J3" s="1302"/>
      <c r="K3" s="1303"/>
      <c r="N3" s="233"/>
      <c r="O3" s="233"/>
      <c r="P3" s="233"/>
      <c r="Q3" s="233"/>
      <c r="R3" s="233"/>
    </row>
    <row r="4" spans="1:20" ht="23.25" customHeight="1">
      <c r="A4" s="208"/>
      <c r="B4" s="25"/>
      <c r="C4" s="209" t="s">
        <v>1064</v>
      </c>
      <c r="D4" s="209"/>
      <c r="E4" s="210"/>
      <c r="F4" s="24"/>
      <c r="G4" s="209" t="s">
        <v>1064</v>
      </c>
      <c r="H4" s="209"/>
      <c r="I4" s="234"/>
      <c r="J4" s="25"/>
      <c r="K4" s="209" t="s">
        <v>1064</v>
      </c>
      <c r="L4" s="209"/>
      <c r="P4" s="235"/>
      <c r="Q4" s="235"/>
      <c r="R4" s="246"/>
      <c r="S4" s="247"/>
      <c r="T4" s="25"/>
    </row>
    <row r="5" spans="1:20" ht="11.45" customHeight="1">
      <c r="A5" s="1290" t="s">
        <v>1065</v>
      </c>
      <c r="B5" s="1291"/>
      <c r="C5" s="211"/>
      <c r="D5" s="212"/>
      <c r="E5" s="1286" t="s">
        <v>1066</v>
      </c>
      <c r="F5" s="1287"/>
      <c r="G5" s="32"/>
      <c r="I5" s="1286" t="s">
        <v>1067</v>
      </c>
      <c r="J5" s="1287"/>
      <c r="K5" s="32"/>
      <c r="P5" s="1"/>
      <c r="Q5" s="1"/>
      <c r="R5" s="1"/>
      <c r="S5" s="246"/>
      <c r="T5" s="25"/>
    </row>
    <row r="6" spans="1:20" ht="11.45" customHeight="1">
      <c r="A6" s="1284"/>
      <c r="B6" s="1285"/>
      <c r="C6" s="213"/>
      <c r="D6" s="212"/>
      <c r="E6" s="1288"/>
      <c r="F6" s="1289"/>
      <c r="G6" s="6"/>
      <c r="I6" s="1288"/>
      <c r="J6" s="1289"/>
      <c r="K6" s="6"/>
      <c r="P6" s="1"/>
      <c r="Q6" s="1"/>
      <c r="R6" s="1"/>
      <c r="S6" s="246"/>
      <c r="T6" s="25"/>
    </row>
    <row r="7" spans="1:20" ht="11.45" customHeight="1">
      <c r="A7" s="1282" t="s">
        <v>1068</v>
      </c>
      <c r="B7" s="1283"/>
      <c r="C7" s="214"/>
      <c r="D7" s="215"/>
      <c r="E7" s="1286" t="s">
        <v>1069</v>
      </c>
      <c r="F7" s="1287"/>
      <c r="G7" s="216"/>
      <c r="I7" s="1286" t="s">
        <v>1070</v>
      </c>
      <c r="J7" s="1287"/>
      <c r="K7" s="216"/>
      <c r="P7" s="25"/>
      <c r="Q7" s="25"/>
      <c r="R7" s="25"/>
      <c r="S7" s="25"/>
      <c r="T7" s="25"/>
    </row>
    <row r="8" spans="1:20" ht="11.45" customHeight="1">
      <c r="A8" s="1284"/>
      <c r="B8" s="1285"/>
      <c r="C8" s="217"/>
      <c r="D8" s="215"/>
      <c r="E8" s="1288"/>
      <c r="F8" s="1289"/>
      <c r="G8" s="6"/>
      <c r="I8" s="1288"/>
      <c r="J8" s="1289"/>
      <c r="K8" s="6"/>
      <c r="P8" s="1"/>
      <c r="Q8" s="1"/>
      <c r="R8" s="1"/>
      <c r="S8" s="246"/>
      <c r="T8" s="25"/>
    </row>
    <row r="9" spans="1:20" ht="11.45" customHeight="1">
      <c r="A9" s="1282" t="s">
        <v>12</v>
      </c>
      <c r="B9" s="1283"/>
      <c r="C9" s="211"/>
      <c r="D9" s="212"/>
      <c r="E9" s="1286" t="s">
        <v>1071</v>
      </c>
      <c r="F9" s="1287"/>
      <c r="G9" s="218"/>
      <c r="I9" s="1286" t="s">
        <v>1072</v>
      </c>
      <c r="J9" s="1287"/>
      <c r="K9" s="216"/>
      <c r="P9" s="1"/>
      <c r="Q9" s="1"/>
      <c r="R9" s="1"/>
      <c r="S9" s="246"/>
      <c r="T9" s="25"/>
    </row>
    <row r="10" spans="1:20" ht="11.45" customHeight="1">
      <c r="A10" s="1284"/>
      <c r="B10" s="1285"/>
      <c r="C10" s="213"/>
      <c r="D10" s="212"/>
      <c r="E10" s="1288"/>
      <c r="F10" s="1289"/>
      <c r="G10" s="8"/>
      <c r="I10" s="1288"/>
      <c r="J10" s="1289"/>
      <c r="K10" s="6"/>
      <c r="P10" s="1"/>
      <c r="Q10" s="1"/>
      <c r="R10" s="1"/>
      <c r="S10" s="246"/>
      <c r="T10" s="25"/>
    </row>
    <row r="11" spans="1:20" ht="11.45" customHeight="1">
      <c r="A11" s="1282" t="s">
        <v>14</v>
      </c>
      <c r="B11" s="1283"/>
      <c r="C11" s="214"/>
      <c r="D11" s="215"/>
      <c r="E11" s="1286" t="s">
        <v>1073</v>
      </c>
      <c r="F11" s="1287"/>
      <c r="G11" s="219"/>
      <c r="I11" s="1292" t="s">
        <v>1074</v>
      </c>
      <c r="J11" s="1293"/>
      <c r="K11" s="216"/>
      <c r="P11" s="1"/>
      <c r="Q11" s="1"/>
      <c r="R11" s="1"/>
      <c r="S11" s="246"/>
      <c r="T11" s="25"/>
    </row>
    <row r="12" spans="1:20" ht="11.45" customHeight="1">
      <c r="A12" s="1284"/>
      <c r="B12" s="1285"/>
      <c r="C12" s="220"/>
      <c r="D12" s="215"/>
      <c r="E12" s="1288"/>
      <c r="F12" s="1289"/>
      <c r="G12" s="8"/>
      <c r="I12" s="1288"/>
      <c r="J12" s="1289"/>
      <c r="K12" s="6"/>
      <c r="P12" s="1"/>
      <c r="Q12" s="1"/>
      <c r="R12" s="1"/>
      <c r="S12" s="246"/>
      <c r="T12" s="25"/>
    </row>
    <row r="13" spans="1:20" ht="11.45" customHeight="1">
      <c r="A13" s="1290" t="s">
        <v>13</v>
      </c>
      <c r="B13" s="1291"/>
      <c r="C13" s="32"/>
      <c r="E13" s="1286" t="s">
        <v>1075</v>
      </c>
      <c r="F13" s="1287"/>
      <c r="G13" s="218"/>
      <c r="I13" s="1292" t="s">
        <v>1076</v>
      </c>
      <c r="J13" s="1293"/>
      <c r="K13" s="216"/>
    </row>
    <row r="14" spans="1:20" ht="11.45" customHeight="1">
      <c r="A14" s="1284"/>
      <c r="B14" s="1285"/>
      <c r="C14" s="6"/>
      <c r="E14" s="1288"/>
      <c r="F14" s="1289"/>
      <c r="G14" s="8"/>
      <c r="I14" s="1288"/>
      <c r="J14" s="1289"/>
      <c r="K14" s="6"/>
    </row>
    <row r="15" spans="1:20" ht="11.45" customHeight="1">
      <c r="A15" s="1290" t="s">
        <v>15</v>
      </c>
      <c r="B15" s="1291"/>
      <c r="C15" s="216"/>
      <c r="E15" s="1286" t="s">
        <v>1077</v>
      </c>
      <c r="F15" s="1287"/>
      <c r="G15" s="219"/>
      <c r="I15" s="1292" t="s">
        <v>1078</v>
      </c>
      <c r="J15" s="1293"/>
      <c r="K15" s="216"/>
    </row>
    <row r="16" spans="1:20" ht="11.45" customHeight="1">
      <c r="A16" s="1284"/>
      <c r="B16" s="1285"/>
      <c r="C16" s="6"/>
      <c r="E16" s="1288"/>
      <c r="F16" s="1289"/>
      <c r="G16" s="8"/>
      <c r="I16" s="1288"/>
      <c r="J16" s="1289"/>
      <c r="K16" s="6"/>
    </row>
    <row r="17" spans="1:20" ht="11.45" customHeight="1">
      <c r="A17" s="1304" t="s">
        <v>1079</v>
      </c>
      <c r="B17" s="1305"/>
      <c r="C17" s="221"/>
      <c r="E17" s="1286" t="s">
        <v>1080</v>
      </c>
      <c r="F17" s="1287"/>
      <c r="G17" s="221"/>
      <c r="I17" s="1292" t="s">
        <v>1081</v>
      </c>
      <c r="J17" s="1293"/>
      <c r="K17" s="221"/>
      <c r="L17" s="25"/>
      <c r="M17" s="25"/>
    </row>
    <row r="18" spans="1:20" ht="11.45" customHeight="1">
      <c r="A18" s="1306"/>
      <c r="B18" s="1307"/>
      <c r="C18" s="30"/>
      <c r="E18" s="1288"/>
      <c r="F18" s="1289"/>
      <c r="G18" s="30"/>
      <c r="H18" s="25"/>
      <c r="I18" s="1288"/>
      <c r="J18" s="1289"/>
      <c r="K18" s="30"/>
      <c r="L18" s="25"/>
      <c r="M18" s="25"/>
    </row>
    <row r="19" spans="1:20" ht="11.45" customHeight="1">
      <c r="A19" s="1304" t="s">
        <v>1082</v>
      </c>
      <c r="B19" s="1305"/>
      <c r="C19" s="221"/>
      <c r="E19" s="1286" t="s">
        <v>1083</v>
      </c>
      <c r="F19" s="1287"/>
      <c r="G19" s="221"/>
      <c r="I19" s="1294" t="s">
        <v>1084</v>
      </c>
      <c r="J19" s="1295"/>
      <c r="K19" s="221"/>
      <c r="T19" s="25"/>
    </row>
    <row r="20" spans="1:20" ht="11.45" customHeight="1">
      <c r="A20" s="1306"/>
      <c r="B20" s="1307"/>
      <c r="C20" s="30"/>
      <c r="E20" s="1288"/>
      <c r="F20" s="1289"/>
      <c r="G20" s="30"/>
      <c r="I20" s="1296"/>
      <c r="J20" s="1297"/>
      <c r="K20" s="30"/>
      <c r="T20" s="25"/>
    </row>
    <row r="21" spans="1:20" ht="11.45" customHeight="1">
      <c r="A21" s="1310" t="s">
        <v>1085</v>
      </c>
      <c r="B21" s="1311"/>
      <c r="C21" s="221"/>
      <c r="E21" s="1286" t="s">
        <v>1086</v>
      </c>
      <c r="F21" s="1287"/>
      <c r="G21" s="221"/>
      <c r="I21" s="1294" t="s">
        <v>1087</v>
      </c>
      <c r="J21" s="1295"/>
      <c r="K21" s="221"/>
      <c r="T21" s="25"/>
    </row>
    <row r="22" spans="1:20" s="205" customFormat="1" ht="11.45" customHeight="1">
      <c r="A22" s="1312"/>
      <c r="B22" s="1313"/>
      <c r="C22" s="30"/>
      <c r="D22"/>
      <c r="E22" s="1288"/>
      <c r="F22" s="1289"/>
      <c r="G22" s="30"/>
      <c r="H22"/>
      <c r="I22" s="1296"/>
      <c r="J22" s="1297"/>
      <c r="K22" s="30"/>
      <c r="L22" s="236"/>
      <c r="M22" s="236"/>
    </row>
    <row r="23" spans="1:20" ht="11.45" customHeight="1">
      <c r="A23" s="1304" t="s">
        <v>1088</v>
      </c>
      <c r="B23" s="1305"/>
      <c r="C23" s="221"/>
      <c r="E23" s="1286" t="s">
        <v>1089</v>
      </c>
      <c r="F23" s="1287"/>
      <c r="G23" s="221"/>
      <c r="I23" s="1308" t="s">
        <v>1090</v>
      </c>
      <c r="J23" s="1309"/>
      <c r="K23" s="221"/>
      <c r="L23" s="222"/>
      <c r="M23" s="222"/>
    </row>
    <row r="24" spans="1:20" ht="11.45" customHeight="1">
      <c r="A24" s="1306"/>
      <c r="B24" s="1307"/>
      <c r="C24" s="30"/>
      <c r="E24" s="1288"/>
      <c r="F24" s="1289"/>
      <c r="G24" s="30"/>
      <c r="I24" s="1296"/>
      <c r="J24" s="1297"/>
      <c r="K24" s="30"/>
      <c r="L24" s="222"/>
      <c r="M24" s="222"/>
    </row>
    <row r="25" spans="1:20" ht="11.45" customHeight="1">
      <c r="A25" s="1304" t="s">
        <v>1091</v>
      </c>
      <c r="B25" s="1305"/>
      <c r="C25" s="221"/>
      <c r="E25" s="1304" t="s">
        <v>1092</v>
      </c>
      <c r="F25" s="1305"/>
      <c r="G25" s="221"/>
      <c r="I25" s="1308" t="s">
        <v>1093</v>
      </c>
      <c r="J25" s="1309"/>
      <c r="K25" s="221"/>
      <c r="L25" s="222"/>
      <c r="M25" s="222"/>
    </row>
    <row r="26" spans="1:20" ht="11.45" customHeight="1">
      <c r="A26" s="1306"/>
      <c r="B26" s="1307"/>
      <c r="C26" s="30"/>
      <c r="E26" s="1306"/>
      <c r="F26" s="1307"/>
      <c r="G26" s="30"/>
      <c r="I26" s="1296"/>
      <c r="J26" s="1297"/>
      <c r="K26" s="30"/>
      <c r="L26" s="222"/>
      <c r="M26" s="222"/>
    </row>
    <row r="27" spans="1:20" ht="27">
      <c r="A27" s="222"/>
      <c r="B27" s="222"/>
      <c r="C27" s="222"/>
      <c r="D27" s="222"/>
      <c r="E27" s="222"/>
      <c r="F27" s="222"/>
      <c r="G27" s="222"/>
      <c r="H27" s="222"/>
      <c r="I27" s="237"/>
      <c r="J27" s="222"/>
      <c r="K27" s="222"/>
      <c r="L27" s="222"/>
      <c r="M27" s="222"/>
    </row>
    <row r="28" spans="1:20" ht="20.25" customHeight="1">
      <c r="A28" s="205"/>
      <c r="B28" s="206" t="s">
        <v>1094</v>
      </c>
      <c r="C28" s="1"/>
      <c r="D28" s="1"/>
      <c r="E28" s="1"/>
      <c r="F28" s="205"/>
      <c r="G28" s="223"/>
      <c r="H28" s="224"/>
      <c r="I28" s="238"/>
      <c r="J28" s="224"/>
      <c r="K28" s="239"/>
      <c r="L28" s="222"/>
      <c r="M28" s="222"/>
    </row>
    <row r="29" spans="1:20" ht="20.25" customHeight="1">
      <c r="B29" s="225" t="s">
        <v>1095</v>
      </c>
      <c r="C29" s="226"/>
      <c r="D29" s="43"/>
      <c r="E29" s="120"/>
      <c r="G29" s="227" t="s">
        <v>1096</v>
      </c>
      <c r="H29" s="228"/>
      <c r="I29" s="228"/>
      <c r="J29" s="240"/>
      <c r="K29" s="241" t="s">
        <v>1097</v>
      </c>
      <c r="L29" s="222"/>
      <c r="M29" s="222"/>
    </row>
    <row r="30" spans="1:20" ht="27">
      <c r="B30" s="225" t="s">
        <v>1098</v>
      </c>
      <c r="C30" s="43"/>
      <c r="D30" s="43"/>
      <c r="E30" s="120"/>
      <c r="G30" s="229"/>
      <c r="H30" s="230"/>
      <c r="I30" s="242"/>
      <c r="J30" s="243"/>
      <c r="K30" s="241" t="s">
        <v>1099</v>
      </c>
      <c r="L30" s="222"/>
      <c r="M30" s="222"/>
    </row>
    <row r="31" spans="1:20" ht="27">
      <c r="A31" s="222"/>
      <c r="B31" s="225" t="s">
        <v>1100</v>
      </c>
      <c r="C31" s="43"/>
      <c r="D31" s="43"/>
      <c r="E31" s="43"/>
      <c r="F31" s="222"/>
      <c r="G31" s="231"/>
      <c r="H31" s="232"/>
      <c r="I31" s="244"/>
      <c r="J31" s="232"/>
      <c r="K31" s="245"/>
      <c r="L31" s="222"/>
      <c r="M31" s="222"/>
    </row>
    <row r="32" spans="1:20" ht="27">
      <c r="A32" s="222"/>
      <c r="B32" s="222"/>
      <c r="C32" s="222"/>
      <c r="D32" s="222"/>
      <c r="E32" s="222"/>
      <c r="F32" s="222"/>
      <c r="G32" s="222"/>
      <c r="H32" s="222"/>
      <c r="I32" s="237"/>
      <c r="J32" s="222"/>
      <c r="K32" s="222"/>
      <c r="L32" s="222"/>
      <c r="M32" s="222"/>
    </row>
    <row r="33" spans="1:13" ht="27">
      <c r="A33" s="222"/>
      <c r="B33" s="222"/>
      <c r="C33" s="222"/>
      <c r="D33" s="222"/>
      <c r="E33" s="222"/>
      <c r="F33" s="222"/>
      <c r="G33" s="222"/>
      <c r="H33" s="222"/>
      <c r="I33" s="237"/>
      <c r="J33" s="222"/>
      <c r="K33" s="222"/>
      <c r="L33" s="222"/>
      <c r="M33" s="222"/>
    </row>
    <row r="34" spans="1:13" ht="27">
      <c r="A34" s="222"/>
      <c r="B34" s="222"/>
      <c r="C34" s="222"/>
      <c r="D34" s="222"/>
    </row>
    <row r="35" spans="1:13" ht="27">
      <c r="A35" s="222"/>
      <c r="B35" s="222"/>
      <c r="C35" s="222"/>
      <c r="D35" s="222"/>
    </row>
    <row r="36" spans="1:13" ht="27">
      <c r="A36" s="222"/>
      <c r="B36" s="222"/>
      <c r="C36" s="222"/>
      <c r="D36" s="222"/>
    </row>
    <row r="37" spans="1:13" ht="27">
      <c r="A37" s="222"/>
      <c r="B37" s="222"/>
      <c r="C37" s="222"/>
      <c r="D37" s="222"/>
    </row>
  </sheetData>
  <mergeCells count="35">
    <mergeCell ref="A3:H3"/>
    <mergeCell ref="I3:K3"/>
    <mergeCell ref="A25:B26"/>
    <mergeCell ref="E25:F26"/>
    <mergeCell ref="I25:J26"/>
    <mergeCell ref="A21:B22"/>
    <mergeCell ref="E21:F22"/>
    <mergeCell ref="I21:J22"/>
    <mergeCell ref="A23:B24"/>
    <mergeCell ref="E23:F24"/>
    <mergeCell ref="I23:J24"/>
    <mergeCell ref="A17:B18"/>
    <mergeCell ref="E17:F18"/>
    <mergeCell ref="I17:J18"/>
    <mergeCell ref="A19:B20"/>
    <mergeCell ref="E19:F20"/>
    <mergeCell ref="I19:J20"/>
    <mergeCell ref="A13:B14"/>
    <mergeCell ref="E13:F14"/>
    <mergeCell ref="I13:J14"/>
    <mergeCell ref="A15:B16"/>
    <mergeCell ref="E15:F16"/>
    <mergeCell ref="I15:J16"/>
    <mergeCell ref="A9:B10"/>
    <mergeCell ref="E9:F10"/>
    <mergeCell ref="I9:J10"/>
    <mergeCell ref="A11:B12"/>
    <mergeCell ref="E11:F12"/>
    <mergeCell ref="I11:J12"/>
    <mergeCell ref="A7:B8"/>
    <mergeCell ref="E7:F8"/>
    <mergeCell ref="I7:J8"/>
    <mergeCell ref="A5:B6"/>
    <mergeCell ref="E5:F6"/>
    <mergeCell ref="I5:J6"/>
  </mergeCells>
  <pageMargins left="0.25" right="0.25" top="0.75" bottom="0.75" header="0.3" footer="0.3"/>
  <pageSetup paperSize="9" scale="90" fitToWidth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5">
    <tabColor rgb="FFEDD15F"/>
  </sheetPr>
  <dimension ref="A1:U12"/>
  <sheetViews>
    <sheetView showGridLines="0" workbookViewId="0">
      <selection activeCell="J14" sqref="J14"/>
    </sheetView>
  </sheetViews>
  <sheetFormatPr defaultColWidth="12.375" defaultRowHeight="23.25" customHeight="1"/>
  <cols>
    <col min="1" max="1" width="26.875" style="40" customWidth="1"/>
    <col min="2" max="2" width="10.125" style="40" customWidth="1"/>
    <col min="3" max="3" width="11.125" style="40" customWidth="1"/>
    <col min="4" max="19" width="5.875" style="40" customWidth="1"/>
    <col min="20" max="20" width="7.875" style="40" customWidth="1"/>
    <col min="21" max="22" width="4.875" style="40" customWidth="1"/>
    <col min="23" max="16384" width="12.375" style="40"/>
  </cols>
  <sheetData>
    <row r="1" spans="1:21" ht="23.25" customHeight="1">
      <c r="A1" s="160">
        <v>360</v>
      </c>
      <c r="B1" s="160"/>
      <c r="C1" s="160"/>
      <c r="D1" s="161" t="s">
        <v>1101</v>
      </c>
      <c r="J1" s="1325" t="s">
        <v>1038</v>
      </c>
      <c r="K1" s="1325"/>
      <c r="L1" s="1326" t="s">
        <v>1039</v>
      </c>
      <c r="M1" s="1326"/>
      <c r="N1" s="190"/>
      <c r="O1" s="190"/>
      <c r="P1" s="190"/>
      <c r="Q1" s="190"/>
      <c r="R1" s="190"/>
      <c r="T1" s="194"/>
    </row>
    <row r="2" spans="1:21" ht="27.95" customHeight="1">
      <c r="A2" s="162" t="s">
        <v>1040</v>
      </c>
      <c r="B2" s="162"/>
      <c r="C2" s="162"/>
      <c r="H2" s="163" t="str">
        <f>'sum vol'!E7</f>
        <v>logo velik</v>
      </c>
      <c r="I2" s="163" t="str">
        <f>'sum vol'!F7</f>
        <v>ploščica</v>
      </c>
      <c r="J2" s="1327">
        <f>T3</f>
        <v>0</v>
      </c>
      <c r="K2" s="1327"/>
      <c r="L2" s="1328">
        <f>'360 hangboards'!N3</f>
        <v>0</v>
      </c>
      <c r="M2" s="1328"/>
      <c r="N2" s="191"/>
      <c r="O2" s="191"/>
      <c r="P2" s="191"/>
      <c r="Q2" s="191"/>
      <c r="R2" s="191"/>
      <c r="T2" s="183" t="s">
        <v>54</v>
      </c>
      <c r="U2" s="195"/>
    </row>
    <row r="3" spans="1:21" ht="39.950000000000003" customHeight="1">
      <c r="A3" s="1329">
        <f>'PRODUCTION LIST GRP VOLUMES'!A3:I3</f>
        <v>0</v>
      </c>
      <c r="B3" s="1329"/>
      <c r="C3" s="1329"/>
      <c r="D3" s="1329"/>
      <c r="E3" s="1329"/>
      <c r="F3" s="1329"/>
      <c r="G3" s="1329"/>
      <c r="H3" s="1329"/>
      <c r="I3" s="1329"/>
      <c r="J3" s="1329"/>
      <c r="K3" s="1329"/>
      <c r="L3" s="1330" t="s">
        <v>1041</v>
      </c>
      <c r="M3" s="1330"/>
      <c r="N3" s="1316">
        <f>'PRODUCTION LIST GRP VOLUMES'!M3</f>
        <v>0</v>
      </c>
      <c r="O3" s="1316"/>
      <c r="P3" s="1316"/>
      <c r="Q3" s="1316"/>
      <c r="R3" s="56"/>
      <c r="S3" s="196"/>
      <c r="T3" s="197">
        <f>SUM(T6:T12)</f>
        <v>0</v>
      </c>
    </row>
    <row r="4" spans="1:21" ht="25.5" customHeight="1">
      <c r="A4" s="53"/>
      <c r="B4" s="53"/>
      <c r="C4" s="165" t="s">
        <v>940</v>
      </c>
      <c r="D4" s="1317" t="s">
        <v>1102</v>
      </c>
      <c r="E4" s="1318"/>
      <c r="F4" s="1318"/>
      <c r="G4" s="1319"/>
      <c r="H4" s="1320" t="s">
        <v>60</v>
      </c>
      <c r="I4" s="1320"/>
      <c r="J4" s="1320"/>
      <c r="K4" s="1321"/>
      <c r="L4" s="1320" t="s">
        <v>1103</v>
      </c>
      <c r="M4" s="1320"/>
      <c r="N4" s="1320"/>
      <c r="O4" s="1321"/>
      <c r="P4" s="1322" t="s">
        <v>1104</v>
      </c>
      <c r="Q4" s="1323"/>
      <c r="R4" s="1323"/>
      <c r="S4" s="1324"/>
      <c r="T4" s="198" t="s">
        <v>911</v>
      </c>
      <c r="U4" s="195"/>
    </row>
    <row r="5" spans="1:21" ht="23.25" customHeight="1">
      <c r="A5" s="59" t="s">
        <v>1105</v>
      </c>
      <c r="B5" s="59" t="s">
        <v>42</v>
      </c>
      <c r="C5" s="169" t="s">
        <v>1106</v>
      </c>
      <c r="D5" s="170" t="s">
        <v>60</v>
      </c>
      <c r="E5" s="59" t="s">
        <v>646</v>
      </c>
      <c r="F5" s="59" t="s">
        <v>177</v>
      </c>
      <c r="G5" s="171" t="s">
        <v>178</v>
      </c>
      <c r="H5" s="172" t="s">
        <v>60</v>
      </c>
      <c r="I5" s="59" t="s">
        <v>646</v>
      </c>
      <c r="J5" s="59" t="s">
        <v>177</v>
      </c>
      <c r="K5" s="171" t="s">
        <v>178</v>
      </c>
      <c r="L5" s="170" t="s">
        <v>60</v>
      </c>
      <c r="M5" s="59" t="s">
        <v>646</v>
      </c>
      <c r="N5" s="59" t="s">
        <v>177</v>
      </c>
      <c r="O5" s="171" t="s">
        <v>178</v>
      </c>
      <c r="P5" s="170" t="s">
        <v>60</v>
      </c>
      <c r="Q5" s="59" t="s">
        <v>646</v>
      </c>
      <c r="R5" s="59" t="s">
        <v>177</v>
      </c>
      <c r="S5" s="171" t="s">
        <v>178</v>
      </c>
      <c r="T5" s="199" t="s">
        <v>911</v>
      </c>
    </row>
    <row r="6" spans="1:21" ht="45.95" customHeight="1">
      <c r="A6" s="173" t="str">
        <f>'360 hangboards'!B9</f>
        <v>360 RAINBOW HANGBOARD</v>
      </c>
      <c r="B6" s="173" t="s">
        <v>965</v>
      </c>
      <c r="C6" s="174"/>
      <c r="D6" s="175" t="str">
        <f>IF('360 hangboards'!J9=0,"",'360 hangboards'!J9)</f>
        <v/>
      </c>
      <c r="E6" s="176" t="str">
        <f>IF('360 hangboards'!K9=0,"",'360 hangboards'!K9)</f>
        <v/>
      </c>
      <c r="F6" s="176" t="str">
        <f>IF('360 hangboards'!L9=0,"",'360 hangboards'!L9)</f>
        <v/>
      </c>
      <c r="G6" s="177" t="str">
        <f>IF('360 hangboards'!M9=0,"",'360 hangboards'!M9)</f>
        <v/>
      </c>
      <c r="H6" s="178" t="str">
        <f>IF('360 hangboards'!N9=0,"",'360 hangboards'!N9)</f>
        <v/>
      </c>
      <c r="I6" s="176" t="str">
        <f>IF('360 hangboards'!O9=0,"",'360 hangboards'!O9)</f>
        <v/>
      </c>
      <c r="J6" s="176" t="str">
        <f>IF('360 hangboards'!P9=0,"",'360 hangboards'!P9)</f>
        <v/>
      </c>
      <c r="K6" s="177" t="str">
        <f>IF('360 hangboards'!Q9=0,"",'360 hangboards'!Q9)</f>
        <v/>
      </c>
      <c r="L6" s="189" t="str">
        <f>IF('360 hangboards'!R9=0,"",'360 hangboards'!R9)</f>
        <v/>
      </c>
      <c r="M6" s="176" t="str">
        <f>IF('360 hangboards'!S9=0,"",'360 hangboards'!S9)</f>
        <v/>
      </c>
      <c r="N6" s="176" t="str">
        <f>IF('360 hangboards'!T9=0,"",'360 hangboards'!T9)</f>
        <v/>
      </c>
      <c r="O6" s="177" t="str">
        <f>IF('360 hangboards'!U9=0,"",'360 hangboards'!U9)</f>
        <v/>
      </c>
      <c r="P6" s="189" t="str">
        <f>IF('360 hangboards'!V9=0,"",'360 hangboards'!V9)</f>
        <v/>
      </c>
      <c r="Q6" s="176" t="str">
        <f>IF('360 hangboards'!W9=0,"",'360 hangboards'!W9)</f>
        <v/>
      </c>
      <c r="R6" s="176" t="str">
        <f>IF('360 hangboards'!X9=0,"",'360 hangboards'!X9)</f>
        <v/>
      </c>
      <c r="S6" s="177" t="str">
        <f>IF('360 hangboards'!Y9=0,"",'360 hangboards'!Y9)</f>
        <v/>
      </c>
      <c r="T6" s="200">
        <f>'360 GRP '!I238*SUM('PROD.LIST HANGBOARDS'!D6:S6)</f>
        <v>0</v>
      </c>
    </row>
    <row r="7" spans="1:21" ht="14.25" customHeight="1">
      <c r="A7" s="179"/>
      <c r="B7" s="179"/>
      <c r="C7" s="180"/>
      <c r="D7" s="181"/>
      <c r="E7" s="181"/>
      <c r="F7" s="181"/>
      <c r="G7" s="181"/>
      <c r="H7" s="181"/>
      <c r="I7" s="181"/>
      <c r="J7" s="181"/>
      <c r="K7" s="181"/>
      <c r="L7" s="181"/>
      <c r="M7" s="181"/>
      <c r="N7" s="181"/>
      <c r="O7" s="181"/>
      <c r="P7" s="181"/>
      <c r="Q7" s="181"/>
      <c r="R7" s="181"/>
      <c r="S7" s="181"/>
      <c r="T7" s="49"/>
    </row>
    <row r="8" spans="1:21" ht="23.25" customHeight="1">
      <c r="A8" s="59" t="s">
        <v>1105</v>
      </c>
      <c r="B8" s="59" t="s">
        <v>42</v>
      </c>
      <c r="C8" s="182" t="s">
        <v>940</v>
      </c>
      <c r="D8" s="183" t="s">
        <v>1107</v>
      </c>
      <c r="E8" s="184"/>
    </row>
    <row r="9" spans="1:21" ht="45.95" customHeight="1">
      <c r="A9" s="185" t="str">
        <f>'360 hangboards'!B14</f>
        <v>360 SCHOOL BOARD</v>
      </c>
      <c r="B9" s="185" t="s">
        <v>983</v>
      </c>
      <c r="C9" s="174"/>
      <c r="D9" s="175" t="str">
        <f>IF('360 hangboards'!J14=0,"",'360 hangboards'!J14)</f>
        <v/>
      </c>
      <c r="E9" s="1314"/>
      <c r="F9" s="1315"/>
      <c r="G9" s="1315"/>
      <c r="H9" s="1315"/>
      <c r="I9" s="1315"/>
      <c r="J9" s="1315"/>
      <c r="K9" s="1315"/>
      <c r="L9" s="1315"/>
      <c r="M9" s="1315"/>
      <c r="N9" s="1315"/>
      <c r="O9" s="1315"/>
      <c r="P9" s="1315"/>
      <c r="Q9" s="1315"/>
      <c r="R9" s="1315"/>
      <c r="S9" s="1315"/>
      <c r="T9" s="201">
        <f>'360 GRP '!I239*SUM('PROD.LIST HANGBOARDS'!D9:P9)</f>
        <v>0</v>
      </c>
    </row>
    <row r="10" spans="1:21" ht="23.25" customHeight="1">
      <c r="A10" s="65"/>
      <c r="B10" s="65"/>
      <c r="C10" s="55"/>
    </row>
    <row r="11" spans="1:21" ht="23.25" customHeight="1">
      <c r="A11" s="186" t="s">
        <v>1105</v>
      </c>
      <c r="B11" s="186" t="s">
        <v>42</v>
      </c>
      <c r="C11" s="182" t="s">
        <v>1106</v>
      </c>
      <c r="D11" s="166" t="s">
        <v>60</v>
      </c>
      <c r="E11" s="167" t="s">
        <v>646</v>
      </c>
      <c r="F11" s="167" t="s">
        <v>184</v>
      </c>
      <c r="G11" s="168" t="s">
        <v>178</v>
      </c>
      <c r="H11" s="187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202"/>
    </row>
    <row r="12" spans="1:21" ht="45.95" customHeight="1">
      <c r="A12" s="188" t="str">
        <f>'360 hangboards'!B19</f>
        <v>360 SHIFT BAR</v>
      </c>
      <c r="B12" s="188" t="s">
        <v>1108</v>
      </c>
      <c r="C12" s="174"/>
      <c r="D12" s="189" t="str">
        <f>IF('360 hangboards'!J19=0,"",'360 hangboards'!J19)</f>
        <v/>
      </c>
      <c r="E12" s="176" t="str">
        <f>IF('360 hangboards'!K19=0,"",'360 hangboards'!K19)</f>
        <v/>
      </c>
      <c r="F12" s="176" t="str">
        <f>IF('360 hangboards'!L19=0,"",'360 hangboards'!L19)</f>
        <v/>
      </c>
      <c r="G12" s="177" t="str">
        <f>IF('360 hangboards'!M19=0,"",'360 hangboards'!M19)</f>
        <v/>
      </c>
      <c r="H12" s="187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203"/>
      <c r="T12" s="204">
        <f>SUM(D12:G12)</f>
        <v>0</v>
      </c>
    </row>
  </sheetData>
  <sheetProtection selectLockedCells="1" selectUnlockedCells="1"/>
  <autoFilter ref="T2:T10" xr:uid="{00000000-0009-0000-0000-00000B000000}"/>
  <mergeCells count="12">
    <mergeCell ref="J1:K1"/>
    <mergeCell ref="L1:M1"/>
    <mergeCell ref="J2:K2"/>
    <mergeCell ref="L2:M2"/>
    <mergeCell ref="A3:K3"/>
    <mergeCell ref="L3:M3"/>
    <mergeCell ref="E9:S9"/>
    <mergeCell ref="N3:Q3"/>
    <mergeCell ref="D4:G4"/>
    <mergeCell ref="H4:K4"/>
    <mergeCell ref="L4:O4"/>
    <mergeCell ref="P4:S4"/>
  </mergeCells>
  <pageMargins left="0.25" right="0.25" top="0.75" bottom="0.75" header="0.3" footer="0.3"/>
  <pageSetup paperSize="9" orientation="landscape"/>
  <headerFooter differentFirst="1" alignWithMargins="0">
    <oddFooter>&amp;CStran &amp;P od &amp;N</oddFooter>
    <firstFooter>&amp;CStran &amp;P od 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6">
    <tabColor rgb="FF92D050"/>
  </sheetPr>
  <dimension ref="A1:T12"/>
  <sheetViews>
    <sheetView showGridLines="0" workbookViewId="0">
      <selection activeCell="O15" sqref="O15"/>
    </sheetView>
  </sheetViews>
  <sheetFormatPr defaultColWidth="10.5" defaultRowHeight="15.75"/>
  <cols>
    <col min="1" max="1" width="7" style="80" customWidth="1"/>
    <col min="2" max="2" width="7" customWidth="1"/>
    <col min="3" max="3" width="16" customWidth="1"/>
    <col min="4" max="4" width="7" customWidth="1"/>
    <col min="5" max="5" width="7.75" style="25" customWidth="1"/>
    <col min="6" max="6" width="5.25" style="25" customWidth="1"/>
    <col min="7" max="7" width="7" style="25" customWidth="1"/>
    <col min="8" max="10" width="3.5" style="25" customWidth="1"/>
    <col min="11" max="14" width="3.5" customWidth="1"/>
    <col min="15" max="15" width="3.375" customWidth="1"/>
    <col min="16" max="18" width="3.5" customWidth="1"/>
    <col min="19" max="19" width="3" style="25" customWidth="1"/>
    <col min="20" max="21" width="3" customWidth="1"/>
  </cols>
  <sheetData>
    <row r="1" spans="1:20" ht="26.25">
      <c r="A1" s="81" t="s">
        <v>1109</v>
      </c>
      <c r="B1" s="149"/>
      <c r="C1" s="149"/>
      <c r="J1" t="s">
        <v>1110</v>
      </c>
      <c r="L1" s="1344">
        <f>'360 home walls'!M4</f>
        <v>0</v>
      </c>
      <c r="M1" s="1344"/>
      <c r="T1" s="95"/>
    </row>
    <row r="2" spans="1:20" ht="39.75" customHeight="1">
      <c r="A2" s="1345">
        <f>'PRODUCTION LIST GRP VOLUMES'!A3</f>
        <v>0</v>
      </c>
      <c r="B2" s="1345"/>
      <c r="C2" s="1345"/>
      <c r="D2" s="1345"/>
      <c r="E2" s="1345"/>
      <c r="F2" s="1345"/>
      <c r="G2" s="1345"/>
      <c r="H2" s="1345"/>
      <c r="I2" s="1346"/>
      <c r="J2" s="1346"/>
      <c r="K2" s="1346"/>
      <c r="L2" s="1346"/>
      <c r="M2" s="1346"/>
      <c r="N2" s="1346"/>
      <c r="T2" s="96"/>
    </row>
    <row r="3" spans="1:20" s="24" customFormat="1" ht="26.25" customHeight="1">
      <c r="A3" s="1335" t="s">
        <v>1105</v>
      </c>
      <c r="B3" s="1336"/>
      <c r="C3" s="1333" t="s">
        <v>42</v>
      </c>
      <c r="D3" s="83"/>
      <c r="E3" s="1347" t="s">
        <v>1111</v>
      </c>
      <c r="F3" s="1348"/>
      <c r="G3" s="98" t="s">
        <v>1112</v>
      </c>
    </row>
    <row r="4" spans="1:20" s="23" customFormat="1" ht="23.25" customHeight="1">
      <c r="A4" s="1337"/>
      <c r="B4" s="1338"/>
      <c r="C4" s="1334"/>
      <c r="D4" s="86" t="s">
        <v>1113</v>
      </c>
      <c r="E4" s="150">
        <f>SUM(E5:E11)</f>
        <v>0</v>
      </c>
      <c r="F4" s="88"/>
      <c r="G4" s="102">
        <f>SUM(G5:G11)</f>
        <v>0</v>
      </c>
    </row>
    <row r="5" spans="1:20" ht="27.95" customHeight="1">
      <c r="A5" s="1349" t="str">
        <f>'360 home walls'!C10</f>
        <v>START UP SET</v>
      </c>
      <c r="B5" s="1350"/>
      <c r="C5" s="151" t="str">
        <f>'360 home walls'!D10</f>
        <v>360-HWS-1</v>
      </c>
      <c r="D5" s="92">
        <f>'360 home walls'!H10</f>
        <v>20</v>
      </c>
      <c r="E5" s="152">
        <f>'360 home walls'!L10</f>
        <v>0</v>
      </c>
      <c r="F5" s="153"/>
      <c r="G5" s="154">
        <f>SUM(E5)</f>
        <v>0</v>
      </c>
      <c r="H5"/>
      <c r="I5"/>
      <c r="J5"/>
      <c r="S5"/>
    </row>
    <row r="6" spans="1:20" ht="27.95" customHeight="1">
      <c r="A6" s="1331" t="str">
        <f>'360 home walls'!C11</f>
        <v>BEGINNER SET</v>
      </c>
      <c r="B6" s="1332"/>
      <c r="C6" s="151" t="str">
        <f>'360 home walls'!D11</f>
        <v>360-HWS-2</v>
      </c>
      <c r="D6" s="92">
        <f>'360 home walls'!H11</f>
        <v>20</v>
      </c>
      <c r="E6" s="152">
        <f>'360 home walls'!L11</f>
        <v>0</v>
      </c>
      <c r="F6" s="153"/>
      <c r="G6" s="154">
        <f t="shared" ref="G6:G12" si="0">SUM(E6)</f>
        <v>0</v>
      </c>
      <c r="H6"/>
      <c r="I6"/>
      <c r="J6"/>
      <c r="S6"/>
    </row>
    <row r="7" spans="1:20" ht="27.95" customHeight="1">
      <c r="A7" s="1331" t="str">
        <f>'360 home walls'!C12</f>
        <v>INTERMEDIATE SET</v>
      </c>
      <c r="B7" s="1332"/>
      <c r="C7" s="151" t="str">
        <f>'360 home walls'!D12</f>
        <v>360-HWS-3</v>
      </c>
      <c r="D7" s="92">
        <f>'360 home walls'!H12</f>
        <v>20</v>
      </c>
      <c r="E7" s="152">
        <f>'360 home walls'!L12</f>
        <v>0</v>
      </c>
      <c r="F7" s="153"/>
      <c r="G7" s="154">
        <f t="shared" si="0"/>
        <v>0</v>
      </c>
      <c r="H7"/>
      <c r="I7"/>
      <c r="J7"/>
      <c r="S7"/>
    </row>
    <row r="8" spans="1:20" ht="27.95" customHeight="1">
      <c r="A8" s="1339" t="str">
        <f>'360 home walls'!C13</f>
        <v>ADVANCED SET</v>
      </c>
      <c r="B8" s="1340"/>
      <c r="C8" s="151" t="str">
        <f>'360 home walls'!D13</f>
        <v>360-HWS-4</v>
      </c>
      <c r="D8" s="155">
        <f>'360 home walls'!H13</f>
        <v>20</v>
      </c>
      <c r="E8" s="156">
        <f>'360 home walls'!L13</f>
        <v>0</v>
      </c>
      <c r="F8" s="157"/>
      <c r="G8" s="158">
        <f t="shared" si="0"/>
        <v>0</v>
      </c>
      <c r="H8"/>
      <c r="I8"/>
      <c r="J8"/>
      <c r="S8"/>
    </row>
    <row r="9" spans="1:20">
      <c r="A9" s="1341"/>
      <c r="B9" s="1341"/>
      <c r="C9" s="151"/>
      <c r="D9" s="159"/>
      <c r="E9" s="35"/>
      <c r="F9" s="35"/>
      <c r="G9" s="35"/>
    </row>
    <row r="10" spans="1:20" ht="27" customHeight="1">
      <c r="A10" s="1342" t="str">
        <f>'360 home walls'!C15</f>
        <v>PLYWOOD 1</v>
      </c>
      <c r="B10" s="1343"/>
      <c r="C10" s="151" t="str">
        <f>'360 home walls'!D15</f>
        <v>360-PWOOD-1</v>
      </c>
      <c r="D10" s="92">
        <f>'360 home walls'!H15</f>
        <v>1</v>
      </c>
      <c r="E10" s="152">
        <f>'360 home walls'!L15</f>
        <v>0</v>
      </c>
      <c r="F10" s="153"/>
      <c r="G10" s="154">
        <f t="shared" si="0"/>
        <v>0</v>
      </c>
    </row>
    <row r="11" spans="1:20" ht="27.95" customHeight="1">
      <c r="A11" s="1331" t="str">
        <f>'360 home walls'!C16</f>
        <v>PLYWOOD 3</v>
      </c>
      <c r="B11" s="1332"/>
      <c r="C11" s="151" t="str">
        <f>'360 home walls'!D16</f>
        <v>360-PWOOD-3</v>
      </c>
      <c r="D11" s="92">
        <f>'360 home walls'!H16</f>
        <v>3</v>
      </c>
      <c r="E11" s="152">
        <f>'360 home walls'!L16</f>
        <v>0</v>
      </c>
      <c r="F11" s="153"/>
      <c r="G11" s="154">
        <f t="shared" si="0"/>
        <v>0</v>
      </c>
    </row>
    <row r="12" spans="1:20" ht="27" customHeight="1">
      <c r="A12" s="1331" t="str">
        <f>'360 home walls'!C17</f>
        <v>PLYWOOD T-NUT</v>
      </c>
      <c r="B12" s="1332"/>
      <c r="C12" s="151" t="str">
        <f>'360 home walls'!D17</f>
        <v>360-PWOOD-T-NUT</v>
      </c>
      <c r="D12" s="92">
        <f>'360 home walls'!H17</f>
        <v>1</v>
      </c>
      <c r="E12" s="152">
        <f>'360 home walls'!L17</f>
        <v>0</v>
      </c>
      <c r="F12" s="153"/>
      <c r="G12" s="154">
        <f t="shared" si="0"/>
        <v>0</v>
      </c>
    </row>
  </sheetData>
  <autoFilter ref="G4:G12" xr:uid="{00000000-0009-0000-0000-00000C000000}"/>
  <mergeCells count="14">
    <mergeCell ref="L1:M1"/>
    <mergeCell ref="A2:H2"/>
    <mergeCell ref="I2:N2"/>
    <mergeCell ref="E3:F3"/>
    <mergeCell ref="A5:B5"/>
    <mergeCell ref="A11:B11"/>
    <mergeCell ref="A12:B12"/>
    <mergeCell ref="C3:C4"/>
    <mergeCell ref="A3:B4"/>
    <mergeCell ref="A6:B6"/>
    <mergeCell ref="A7:B7"/>
    <mergeCell ref="A8:B8"/>
    <mergeCell ref="A9:B9"/>
    <mergeCell ref="A10:B10"/>
  </mergeCells>
  <pageMargins left="0.25" right="0.25" top="0.75" bottom="0.75" header="0.3" footer="0.3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7">
    <tabColor rgb="FFFF0000"/>
  </sheetPr>
  <dimension ref="A1:K19"/>
  <sheetViews>
    <sheetView showGridLines="0" workbookViewId="0">
      <selection activeCell="J12" sqref="J12"/>
    </sheetView>
  </sheetViews>
  <sheetFormatPr defaultColWidth="10.5" defaultRowHeight="15.75"/>
  <cols>
    <col min="1" max="1" width="44.375" customWidth="1"/>
    <col min="2" max="4" width="10.5" style="25" customWidth="1"/>
    <col min="5" max="5" width="10.5" customWidth="1"/>
    <col min="6" max="7" width="6.5" customWidth="1"/>
    <col min="8" max="8" width="5.875" customWidth="1"/>
    <col min="9" max="9" width="3.875" customWidth="1"/>
    <col min="10" max="10" width="6.5" customWidth="1"/>
    <col min="11" max="11" width="5.5" style="25" customWidth="1"/>
    <col min="12" max="12" width="7" customWidth="1"/>
  </cols>
  <sheetData>
    <row r="1" spans="1:11" ht="25.5" customHeight="1">
      <c r="A1" s="1354">
        <f>'PROD.LIST PU HOLDS'!A2</f>
        <v>0</v>
      </c>
      <c r="B1" s="1354"/>
      <c r="C1" s="1354"/>
      <c r="D1" s="1354"/>
      <c r="E1">
        <f>'PROD.LIST PU HOLDS'!M2</f>
        <v>0</v>
      </c>
      <c r="K1"/>
    </row>
    <row r="2" spans="1:11" ht="14.25" customHeight="1">
      <c r="A2" s="67"/>
      <c r="B2" s="26"/>
      <c r="C2" s="26"/>
      <c r="D2" s="26"/>
      <c r="K2"/>
    </row>
    <row r="3" spans="1:11" s="23" customFormat="1" ht="26.25" customHeight="1">
      <c r="A3" s="139" t="s">
        <v>1000</v>
      </c>
      <c r="B3" s="28" t="s">
        <v>942</v>
      </c>
      <c r="C3" s="28" t="s">
        <v>988</v>
      </c>
      <c r="D3" s="16" t="s">
        <v>947</v>
      </c>
      <c r="E3" s="16" t="s">
        <v>1114</v>
      </c>
      <c r="F3" s="16" t="s">
        <v>54</v>
      </c>
    </row>
    <row r="4" spans="1:11" s="24" customFormat="1" ht="22.5" customHeight="1">
      <c r="A4" s="36" t="str">
        <f>'360 accessories'!C11</f>
        <v>DENIM toolbag with magnet</v>
      </c>
      <c r="B4" s="140">
        <f>'360 accessories'!K11</f>
        <v>0</v>
      </c>
      <c r="C4" s="140">
        <f>'360 accessories'!L11</f>
        <v>0</v>
      </c>
      <c r="D4" s="141" t="str">
        <f>'360 accessories'!M11</f>
        <v xml:space="preserve">not available </v>
      </c>
      <c r="E4" s="141" t="str">
        <f>'360 accessories'!N11</f>
        <v xml:space="preserve">not available </v>
      </c>
      <c r="F4" s="142">
        <f>'360 accessories'!H11</f>
        <v>0</v>
      </c>
    </row>
    <row r="5" spans="1:11" s="24" customFormat="1" ht="22.5" customHeight="1">
      <c r="A5" s="36" t="str">
        <f>'360 accessories'!C12</f>
        <v>DENIM + 
MINI DENIM
 toolbag with magnet</v>
      </c>
      <c r="B5" s="140">
        <f>'360 accessories'!K12</f>
        <v>0</v>
      </c>
      <c r="C5" s="140">
        <f>'360 accessories'!L12</f>
        <v>0</v>
      </c>
      <c r="D5" s="141" t="str">
        <f>'360 accessories'!M12</f>
        <v xml:space="preserve">not available </v>
      </c>
      <c r="E5" s="141" t="str">
        <f>'360 accessories'!N12</f>
        <v xml:space="preserve">not available </v>
      </c>
      <c r="F5" s="142">
        <f>'360 accessories'!H12</f>
        <v>0</v>
      </c>
    </row>
    <row r="6" spans="1:11" s="24" customFormat="1" ht="22.5" customHeight="1">
      <c r="A6" s="36" t="str">
        <f>'360 accessories'!C13</f>
        <v>MINI DENIM 
tool bag</v>
      </c>
      <c r="B6" s="143">
        <f>'360 accessories'!K13</f>
        <v>0</v>
      </c>
      <c r="C6" s="143">
        <f>'360 accessories'!L13</f>
        <v>0</v>
      </c>
      <c r="D6" s="140">
        <f>'360 accessories'!M13</f>
        <v>0</v>
      </c>
      <c r="E6" s="140">
        <f>'360 accessories'!N13</f>
        <v>0</v>
      </c>
      <c r="F6" s="142">
        <f>'360 accessories'!H13</f>
        <v>0</v>
      </c>
    </row>
    <row r="7" spans="1:11" s="24" customFormat="1" ht="22.5" customHeight="1">
      <c r="A7" s="36"/>
      <c r="B7" s="1355" t="s">
        <v>1115</v>
      </c>
      <c r="C7" s="1356"/>
      <c r="D7" s="1241" t="s">
        <v>942</v>
      </c>
      <c r="E7" s="1242"/>
      <c r="F7" s="142"/>
    </row>
    <row r="8" spans="1:11" s="24" customFormat="1" ht="22.5" customHeight="1">
      <c r="A8" s="36" t="str">
        <f>'360 accessories'!C16</f>
        <v xml:space="preserve">LEATHER toolbag with magnet </v>
      </c>
      <c r="B8" s="1213">
        <f>'360 accessories'!K16</f>
        <v>0</v>
      </c>
      <c r="C8" s="1215"/>
      <c r="D8" s="1213">
        <f>'360 accessories'!L16</f>
        <v>0</v>
      </c>
      <c r="E8" s="1215"/>
      <c r="F8" s="142">
        <f>'360 accessories'!H16</f>
        <v>0</v>
      </c>
    </row>
    <row r="9" spans="1:11" s="24" customFormat="1" ht="22.5" customHeight="1">
      <c r="A9" s="36" t="str">
        <f>'360 accessories'!C17</f>
        <v xml:space="preserve">LEATHER + 
MINI LEATHER 
toolbag with magnet </v>
      </c>
      <c r="B9" s="1213">
        <f>'360 accessories'!K17</f>
        <v>0</v>
      </c>
      <c r="C9" s="1215"/>
      <c r="D9" s="1213">
        <f>'360 accessories'!L17</f>
        <v>0</v>
      </c>
      <c r="E9" s="1215"/>
      <c r="F9" s="142">
        <f>'360 accessories'!H17</f>
        <v>0</v>
      </c>
    </row>
    <row r="10" spans="1:11" s="24" customFormat="1" ht="22.5" customHeight="1">
      <c r="A10" s="36" t="str">
        <f>'360 accessories'!C18</f>
        <v>MINI LEATHER 
tool bag</v>
      </c>
      <c r="B10" s="1213">
        <f>'360 accessories'!K18</f>
        <v>0</v>
      </c>
      <c r="C10" s="1215"/>
      <c r="D10" s="1213">
        <f>'360 accessories'!L18</f>
        <v>0</v>
      </c>
      <c r="E10" s="1215"/>
      <c r="F10" s="142">
        <f>'360 accessories'!H18</f>
        <v>0</v>
      </c>
    </row>
    <row r="11" spans="1:11" s="24" customFormat="1" ht="21.95" customHeight="1">
      <c r="A11" s="1351"/>
      <c r="B11" s="1352"/>
      <c r="C11" s="1352"/>
      <c r="D11" s="1352"/>
      <c r="E11" s="1352"/>
      <c r="F11" s="1353"/>
    </row>
    <row r="12" spans="1:11" ht="21.95" customHeight="1">
      <c r="A12" s="36" t="str">
        <f>'360 accessories'!C20</f>
        <v>Women sportclimbing chalk bag</v>
      </c>
      <c r="B12" s="1213"/>
      <c r="C12" s="1214"/>
      <c r="D12" s="1214"/>
      <c r="E12" s="1215"/>
      <c r="F12" s="142">
        <f>'360 accessories'!H20</f>
        <v>0</v>
      </c>
    </row>
    <row r="13" spans="1:11" ht="21.95" customHeight="1">
      <c r="A13" s="36" t="str">
        <f>'360 accessories'!C21</f>
        <v>Men sportclimbing chalk bag</v>
      </c>
      <c r="B13" s="1213"/>
      <c r="C13" s="1214"/>
      <c r="D13" s="1214"/>
      <c r="E13" s="1215"/>
      <c r="F13" s="142">
        <f>'360 accessories'!H21</f>
        <v>0</v>
      </c>
    </row>
    <row r="14" spans="1:11" ht="21.95" customHeight="1">
      <c r="A14" s="36" t="str">
        <f>'360 accessories'!C22</f>
        <v>Bouldering 
chalk bag</v>
      </c>
      <c r="B14" s="1213"/>
      <c r="C14" s="1214"/>
      <c r="D14" s="1214"/>
      <c r="E14" s="1215"/>
      <c r="F14" s="142">
        <f>'360 accessories'!H22</f>
        <v>0</v>
      </c>
    </row>
    <row r="15" spans="1:11">
      <c r="B15"/>
      <c r="C15"/>
      <c r="D15"/>
    </row>
    <row r="16" spans="1:11">
      <c r="A16" s="148" t="s">
        <v>1049</v>
      </c>
      <c r="B16" s="41"/>
      <c r="C16" s="41" t="s">
        <v>1050</v>
      </c>
      <c r="D16" s="42"/>
      <c r="E16" s="42"/>
      <c r="F16" s="43"/>
    </row>
    <row r="17" spans="1:6">
      <c r="A17" s="148" t="s">
        <v>1051</v>
      </c>
      <c r="B17" s="41"/>
      <c r="C17" s="41" t="s">
        <v>1052</v>
      </c>
      <c r="D17" s="34"/>
      <c r="E17" s="34"/>
      <c r="F17" s="43"/>
    </row>
    <row r="18" spans="1:6">
      <c r="B18" s="41"/>
      <c r="C18" s="41" t="s">
        <v>1053</v>
      </c>
      <c r="D18" s="34"/>
      <c r="E18" s="34"/>
      <c r="F18" s="43"/>
    </row>
    <row r="19" spans="1:6">
      <c r="B19"/>
      <c r="C19"/>
      <c r="D19"/>
    </row>
  </sheetData>
  <autoFilter ref="F4:F14" xr:uid="{00000000-0009-0000-0000-00000D000000}"/>
  <mergeCells count="13">
    <mergeCell ref="A1:D1"/>
    <mergeCell ref="B7:C7"/>
    <mergeCell ref="D7:E7"/>
    <mergeCell ref="B8:C8"/>
    <mergeCell ref="D8:E8"/>
    <mergeCell ref="B12:E12"/>
    <mergeCell ref="B13:E13"/>
    <mergeCell ref="B14:E14"/>
    <mergeCell ref="B9:C9"/>
    <mergeCell ref="D9:E9"/>
    <mergeCell ref="B10:C10"/>
    <mergeCell ref="D10:E10"/>
    <mergeCell ref="A11:F11"/>
  </mergeCells>
  <pageMargins left="0.25" right="0.25" top="0.75" bottom="0.75" header="0.3" footer="0.3"/>
  <pageSetup paperSize="9" orientation="portrait"/>
  <headerFooter>
    <oddHeader>&amp;LPACKING LIST&amp;C360 ACCESSORIES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8" filterMode="1">
    <tabColor theme="8" tint="0.39994506668294322"/>
    <pageSetUpPr fitToPage="1"/>
  </sheetPr>
  <dimension ref="A1:R238"/>
  <sheetViews>
    <sheetView showGridLines="0" topLeftCell="A196" workbookViewId="0">
      <selection activeCell="K1" sqref="K1:N1"/>
    </sheetView>
  </sheetViews>
  <sheetFormatPr defaultColWidth="12" defaultRowHeight="23.25" customHeight="1"/>
  <cols>
    <col min="1" max="1" width="11.375" style="123" customWidth="1"/>
    <col min="2" max="2" width="7.375" style="124" customWidth="1"/>
    <col min="3" max="17" width="5.5" style="40" customWidth="1"/>
    <col min="18" max="18" width="4.875" style="125" customWidth="1"/>
    <col min="19" max="16384" width="12" style="40"/>
  </cols>
  <sheetData>
    <row r="1" spans="1:18" ht="29.1" customHeight="1">
      <c r="A1" s="1357">
        <f>'PRODUCTION LIST GRP VOLUMES'!A3</f>
        <v>0</v>
      </c>
      <c r="B1" s="1357"/>
      <c r="C1" s="1357"/>
      <c r="D1" s="1357"/>
      <c r="E1" s="1357"/>
      <c r="F1" s="1357"/>
      <c r="G1" s="1357"/>
      <c r="H1" s="1357"/>
      <c r="I1" s="1357"/>
      <c r="J1" s="1357"/>
      <c r="K1" s="1358">
        <f>'PRODUCTION LIST GRP VOLUMES'!M3</f>
        <v>0</v>
      </c>
      <c r="L1" s="1358"/>
      <c r="M1" s="1358"/>
      <c r="N1" s="1358"/>
      <c r="O1" s="125"/>
      <c r="P1" s="125"/>
      <c r="Q1" s="125"/>
      <c r="R1" s="133">
        <f>SUM(R3:R235)</f>
        <v>58.5</v>
      </c>
    </row>
    <row r="2" spans="1:18" ht="24.6" customHeight="1">
      <c r="A2" s="126" t="s">
        <v>1047</v>
      </c>
      <c r="B2" s="127" t="s">
        <v>1116</v>
      </c>
      <c r="C2" s="128" t="s">
        <v>60</v>
      </c>
      <c r="D2" s="128" t="s">
        <v>61</v>
      </c>
      <c r="E2" s="128" t="s">
        <v>176</v>
      </c>
      <c r="F2" s="128" t="s">
        <v>177</v>
      </c>
      <c r="G2" s="128" t="s">
        <v>178</v>
      </c>
      <c r="H2" s="128" t="s">
        <v>646</v>
      </c>
      <c r="I2" s="128" t="s">
        <v>180</v>
      </c>
      <c r="J2" s="132" t="s">
        <v>181</v>
      </c>
      <c r="K2" s="128" t="s">
        <v>182</v>
      </c>
      <c r="L2" s="128" t="s">
        <v>1117</v>
      </c>
      <c r="M2" s="128" t="s">
        <v>184</v>
      </c>
      <c r="N2" s="128" t="s">
        <v>647</v>
      </c>
      <c r="O2" s="132" t="s">
        <v>1118</v>
      </c>
      <c r="P2" s="132" t="s">
        <v>1119</v>
      </c>
      <c r="Q2" s="132" t="s">
        <v>1120</v>
      </c>
      <c r="R2" s="127" t="s">
        <v>1044</v>
      </c>
    </row>
    <row r="3" spans="1:18" ht="23.25" hidden="1" customHeight="1">
      <c r="A3" s="129" t="str">
        <f>'PRODUCTION LIST GRP VOLUMES'!A6</f>
        <v>360-001</v>
      </c>
      <c r="B3" s="48"/>
      <c r="C3" s="48" t="str">
        <f>'PRODUCTION LIST GRP VOLUMES'!C6</f>
        <v/>
      </c>
      <c r="D3" s="48" t="str">
        <f>'PRODUCTION LIST GRP VOLUMES'!D6</f>
        <v/>
      </c>
      <c r="E3" s="48" t="str">
        <f>'PRODUCTION LIST GRP VOLUMES'!E6</f>
        <v/>
      </c>
      <c r="F3" s="48" t="str">
        <f>'PRODUCTION LIST GRP VOLUMES'!F6</f>
        <v/>
      </c>
      <c r="G3" s="48" t="str">
        <f>'PRODUCTION LIST GRP VOLUMES'!G6</f>
        <v/>
      </c>
      <c r="H3" s="48" t="str">
        <f>'PRODUCTION LIST GRP VOLUMES'!H6</f>
        <v/>
      </c>
      <c r="I3" s="48" t="str">
        <f>'PRODUCTION LIST GRP VOLUMES'!I6</f>
        <v/>
      </c>
      <c r="J3" s="48" t="str">
        <f>'PRODUCTION LIST GRP VOLUMES'!J6</f>
        <v/>
      </c>
      <c r="K3" s="48" t="str">
        <f>'PRODUCTION LIST GRP VOLUMES'!K6</f>
        <v/>
      </c>
      <c r="L3" s="48" t="str">
        <f>'PRODUCTION LIST GRP VOLUMES'!L6</f>
        <v/>
      </c>
      <c r="M3" s="48" t="str">
        <f>'PRODUCTION LIST GRP VOLUMES'!M6</f>
        <v/>
      </c>
      <c r="N3" s="48" t="str">
        <f>'PRODUCTION LIST GRP VOLUMES'!N6</f>
        <v/>
      </c>
      <c r="O3" s="48" t="str">
        <f>'PRODUCTION LIST GRP VOLUMES'!O6</f>
        <v/>
      </c>
      <c r="P3" s="48" t="str">
        <f>'PRODUCTION LIST GRP VOLUMES'!P6</f>
        <v/>
      </c>
      <c r="Q3" s="48" t="str">
        <f>'PRODUCTION LIST GRP VOLUMES'!Q6</f>
        <v/>
      </c>
      <c r="R3" s="134">
        <f>'PRODUCTION LIST GRP VOLUMES'!R6</f>
        <v>0</v>
      </c>
    </row>
    <row r="4" spans="1:18" ht="23.25" hidden="1" customHeight="1">
      <c r="A4" s="129" t="str">
        <f>'PRODUCTION LIST GRP VOLUMES'!A7</f>
        <v>360-009</v>
      </c>
      <c r="B4" s="130"/>
      <c r="C4" s="48" t="str">
        <f>'PRODUCTION LIST GRP VOLUMES'!C7</f>
        <v/>
      </c>
      <c r="D4" s="48" t="str">
        <f>'PRODUCTION LIST GRP VOLUMES'!D7</f>
        <v/>
      </c>
      <c r="E4" s="48" t="str">
        <f>'PRODUCTION LIST GRP VOLUMES'!E7</f>
        <v/>
      </c>
      <c r="F4" s="48" t="str">
        <f>'PRODUCTION LIST GRP VOLUMES'!F7</f>
        <v/>
      </c>
      <c r="G4" s="48" t="str">
        <f>'PRODUCTION LIST GRP VOLUMES'!G7</f>
        <v/>
      </c>
      <c r="H4" s="48" t="str">
        <f>'PRODUCTION LIST GRP VOLUMES'!H7</f>
        <v/>
      </c>
      <c r="I4" s="48" t="str">
        <f>'PRODUCTION LIST GRP VOLUMES'!I7</f>
        <v/>
      </c>
      <c r="J4" s="48" t="str">
        <f>'PRODUCTION LIST GRP VOLUMES'!J7</f>
        <v/>
      </c>
      <c r="K4" s="48" t="str">
        <f>'PRODUCTION LIST GRP VOLUMES'!K7</f>
        <v/>
      </c>
      <c r="L4" s="48" t="str">
        <f>'PRODUCTION LIST GRP VOLUMES'!L7</f>
        <v/>
      </c>
      <c r="M4" s="48" t="str">
        <f>'PRODUCTION LIST GRP VOLUMES'!M7</f>
        <v/>
      </c>
      <c r="N4" s="48" t="str">
        <f>'PRODUCTION LIST GRP VOLUMES'!N7</f>
        <v/>
      </c>
      <c r="O4" s="48" t="str">
        <f>'PRODUCTION LIST GRP VOLUMES'!O7</f>
        <v/>
      </c>
      <c r="P4" s="48" t="str">
        <f>'PRODUCTION LIST GRP VOLUMES'!P7</f>
        <v/>
      </c>
      <c r="Q4" s="48" t="str">
        <f>'PRODUCTION LIST GRP VOLUMES'!Q7</f>
        <v/>
      </c>
      <c r="R4" s="134">
        <f>'PRODUCTION LIST GRP VOLUMES'!R7</f>
        <v>0</v>
      </c>
    </row>
    <row r="5" spans="1:18" ht="23.25" hidden="1" customHeight="1">
      <c r="A5" s="129" t="str">
        <f>'PRODUCTION LIST GRP VOLUMES'!A8</f>
        <v>360-010</v>
      </c>
      <c r="B5" s="130"/>
      <c r="C5" s="48" t="str">
        <f>'PRODUCTION LIST GRP VOLUMES'!C8</f>
        <v/>
      </c>
      <c r="D5" s="48" t="str">
        <f>'PRODUCTION LIST GRP VOLUMES'!D8</f>
        <v/>
      </c>
      <c r="E5" s="48" t="str">
        <f>'PRODUCTION LIST GRP VOLUMES'!E8</f>
        <v/>
      </c>
      <c r="F5" s="48" t="str">
        <f>'PRODUCTION LIST GRP VOLUMES'!F8</f>
        <v/>
      </c>
      <c r="G5" s="48" t="str">
        <f>'PRODUCTION LIST GRP VOLUMES'!G8</f>
        <v/>
      </c>
      <c r="H5" s="48" t="str">
        <f>'PRODUCTION LIST GRP VOLUMES'!H8</f>
        <v/>
      </c>
      <c r="I5" s="48" t="str">
        <f>'PRODUCTION LIST GRP VOLUMES'!I8</f>
        <v/>
      </c>
      <c r="J5" s="48" t="str">
        <f>'PRODUCTION LIST GRP VOLUMES'!J8</f>
        <v/>
      </c>
      <c r="K5" s="48" t="str">
        <f>'PRODUCTION LIST GRP VOLUMES'!K8</f>
        <v/>
      </c>
      <c r="L5" s="48" t="str">
        <f>'PRODUCTION LIST GRP VOLUMES'!L8</f>
        <v/>
      </c>
      <c r="M5" s="48" t="str">
        <f>'PRODUCTION LIST GRP VOLUMES'!M8</f>
        <v/>
      </c>
      <c r="N5" s="48" t="str">
        <f>'PRODUCTION LIST GRP VOLUMES'!N8</f>
        <v/>
      </c>
      <c r="O5" s="48" t="str">
        <f>'PRODUCTION LIST GRP VOLUMES'!O8</f>
        <v/>
      </c>
      <c r="P5" s="48" t="str">
        <f>'PRODUCTION LIST GRP VOLUMES'!P8</f>
        <v/>
      </c>
      <c r="Q5" s="48" t="str">
        <f>'PRODUCTION LIST GRP VOLUMES'!Q8</f>
        <v/>
      </c>
      <c r="R5" s="134">
        <f>'PRODUCTION LIST GRP VOLUMES'!R8</f>
        <v>0</v>
      </c>
    </row>
    <row r="6" spans="1:18" ht="23.25" hidden="1" customHeight="1">
      <c r="A6" s="129" t="str">
        <f>'PRODUCTION LIST GRP VOLUMES'!A9</f>
        <v>360-011-B</v>
      </c>
      <c r="B6" s="130"/>
      <c r="C6" s="48" t="str">
        <f>'PRODUCTION LIST GRP VOLUMES'!C9</f>
        <v/>
      </c>
      <c r="D6" s="48" t="str">
        <f>'PRODUCTION LIST GRP VOLUMES'!D9</f>
        <v/>
      </c>
      <c r="E6" s="48" t="str">
        <f>'PRODUCTION LIST GRP VOLUMES'!E9</f>
        <v/>
      </c>
      <c r="F6" s="48" t="str">
        <f>'PRODUCTION LIST GRP VOLUMES'!F9</f>
        <v/>
      </c>
      <c r="G6" s="48" t="str">
        <f>'PRODUCTION LIST GRP VOLUMES'!G9</f>
        <v/>
      </c>
      <c r="H6" s="48" t="str">
        <f>'PRODUCTION LIST GRP VOLUMES'!H9</f>
        <v/>
      </c>
      <c r="I6" s="48" t="str">
        <f>'PRODUCTION LIST GRP VOLUMES'!I9</f>
        <v/>
      </c>
      <c r="J6" s="48" t="str">
        <f>'PRODUCTION LIST GRP VOLUMES'!J9</f>
        <v/>
      </c>
      <c r="K6" s="48" t="str">
        <f>'PRODUCTION LIST GRP VOLUMES'!K9</f>
        <v/>
      </c>
      <c r="L6" s="48" t="str">
        <f>'PRODUCTION LIST GRP VOLUMES'!L9</f>
        <v/>
      </c>
      <c r="M6" s="48" t="str">
        <f>'PRODUCTION LIST GRP VOLUMES'!M9</f>
        <v/>
      </c>
      <c r="N6" s="48" t="str">
        <f>'PRODUCTION LIST GRP VOLUMES'!N9</f>
        <v/>
      </c>
      <c r="O6" s="48" t="str">
        <f>'PRODUCTION LIST GRP VOLUMES'!O9</f>
        <v/>
      </c>
      <c r="P6" s="48" t="str">
        <f>'PRODUCTION LIST GRP VOLUMES'!P9</f>
        <v/>
      </c>
      <c r="Q6" s="48" t="str">
        <f>'PRODUCTION LIST GRP VOLUMES'!Q9</f>
        <v/>
      </c>
      <c r="R6" s="134">
        <f>'PRODUCTION LIST GRP VOLUMES'!R9</f>
        <v>0</v>
      </c>
    </row>
    <row r="7" spans="1:18" ht="23.25" hidden="1" customHeight="1">
      <c r="A7" s="129" t="str">
        <f>'PRODUCTION LIST GRP VOLUMES'!A10</f>
        <v>360-014</v>
      </c>
      <c r="B7" s="130"/>
      <c r="C7" s="48" t="str">
        <f>'PRODUCTION LIST GRP VOLUMES'!C10</f>
        <v/>
      </c>
      <c r="D7" s="48" t="str">
        <f>'PRODUCTION LIST GRP VOLUMES'!D10</f>
        <v/>
      </c>
      <c r="E7" s="48" t="str">
        <f>'PRODUCTION LIST GRP VOLUMES'!E10</f>
        <v/>
      </c>
      <c r="F7" s="48" t="str">
        <f>'PRODUCTION LIST GRP VOLUMES'!F10</f>
        <v/>
      </c>
      <c r="G7" s="48" t="str">
        <f>'PRODUCTION LIST GRP VOLUMES'!G10</f>
        <v/>
      </c>
      <c r="H7" s="48" t="str">
        <f>'PRODUCTION LIST GRP VOLUMES'!H10</f>
        <v/>
      </c>
      <c r="I7" s="48" t="str">
        <f>'PRODUCTION LIST GRP VOLUMES'!I10</f>
        <v/>
      </c>
      <c r="J7" s="48" t="str">
        <f>'PRODUCTION LIST GRP VOLUMES'!J10</f>
        <v/>
      </c>
      <c r="K7" s="48" t="str">
        <f>'PRODUCTION LIST GRP VOLUMES'!K10</f>
        <v/>
      </c>
      <c r="L7" s="48" t="str">
        <f>'PRODUCTION LIST GRP VOLUMES'!L10</f>
        <v/>
      </c>
      <c r="M7" s="48" t="str">
        <f>'PRODUCTION LIST GRP VOLUMES'!M10</f>
        <v/>
      </c>
      <c r="N7" s="48" t="str">
        <f>'PRODUCTION LIST GRP VOLUMES'!N10</f>
        <v/>
      </c>
      <c r="O7" s="48" t="str">
        <f>'PRODUCTION LIST GRP VOLUMES'!O10</f>
        <v/>
      </c>
      <c r="P7" s="48" t="str">
        <f>'PRODUCTION LIST GRP VOLUMES'!P10</f>
        <v/>
      </c>
      <c r="Q7" s="48" t="str">
        <f>'PRODUCTION LIST GRP VOLUMES'!Q10</f>
        <v/>
      </c>
      <c r="R7" s="134">
        <f>'PRODUCTION LIST GRP VOLUMES'!R10</f>
        <v>0</v>
      </c>
    </row>
    <row r="8" spans="1:18" ht="23.25" hidden="1" customHeight="1">
      <c r="A8" s="129" t="str">
        <f>'PRODUCTION LIST GRP VOLUMES'!A11</f>
        <v>360-014-DT</v>
      </c>
      <c r="B8" s="130" t="str">
        <f>IF('PRODUCTION LIST GRP VOLUMES'!C241=0,"",'PRODUCTION LIST GRP VOLUMES'!C241)</f>
        <v/>
      </c>
      <c r="C8" s="48" t="str">
        <f>'PRODUCTION LIST GRP VOLUMES'!C11</f>
        <v/>
      </c>
      <c r="D8" s="48" t="str">
        <f>'PRODUCTION LIST GRP VOLUMES'!D11</f>
        <v/>
      </c>
      <c r="E8" s="48" t="str">
        <f>'PRODUCTION LIST GRP VOLUMES'!E11</f>
        <v/>
      </c>
      <c r="F8" s="48" t="str">
        <f>'PRODUCTION LIST GRP VOLUMES'!F11</f>
        <v/>
      </c>
      <c r="G8" s="48" t="str">
        <f>'PRODUCTION LIST GRP VOLUMES'!G11</f>
        <v/>
      </c>
      <c r="H8" s="48" t="str">
        <f>'PRODUCTION LIST GRP VOLUMES'!H11</f>
        <v/>
      </c>
      <c r="I8" s="48" t="str">
        <f>'PRODUCTION LIST GRP VOLUMES'!I11</f>
        <v/>
      </c>
      <c r="J8" s="48" t="str">
        <f>'PRODUCTION LIST GRP VOLUMES'!J11</f>
        <v/>
      </c>
      <c r="K8" s="48" t="str">
        <f>'PRODUCTION LIST GRP VOLUMES'!K11</f>
        <v/>
      </c>
      <c r="L8" s="48" t="str">
        <f>'PRODUCTION LIST GRP VOLUMES'!L11</f>
        <v/>
      </c>
      <c r="M8" s="48" t="str">
        <f>'PRODUCTION LIST GRP VOLUMES'!M11</f>
        <v/>
      </c>
      <c r="N8" s="48" t="str">
        <f>'PRODUCTION LIST GRP VOLUMES'!N11</f>
        <v/>
      </c>
      <c r="O8" s="48" t="str">
        <f>'PRODUCTION LIST GRP VOLUMES'!O11</f>
        <v/>
      </c>
      <c r="P8" s="48"/>
      <c r="Q8" s="48"/>
      <c r="R8" s="134">
        <f>'PRODUCTION LIST GRP VOLUMES'!R11+'PRODUCTION LIST GRP VOLUMES'!R241</f>
        <v>0</v>
      </c>
    </row>
    <row r="9" spans="1:18" ht="23.25" hidden="1" customHeight="1">
      <c r="A9" s="129" t="str">
        <f>'PRODUCTION LIST GRP VOLUMES'!A12</f>
        <v>360-016-DT</v>
      </c>
      <c r="B9" s="130" t="str">
        <f>IF('PRODUCTION LIST GRP VOLUMES'!C242=0,"",'PRODUCTION LIST GRP VOLUMES'!C242)</f>
        <v/>
      </c>
      <c r="C9" s="48" t="str">
        <f>'PRODUCTION LIST GRP VOLUMES'!C12</f>
        <v/>
      </c>
      <c r="D9" s="48" t="str">
        <f>'PRODUCTION LIST GRP VOLUMES'!D12</f>
        <v/>
      </c>
      <c r="E9" s="48" t="str">
        <f>'PRODUCTION LIST GRP VOLUMES'!E12</f>
        <v/>
      </c>
      <c r="F9" s="48" t="str">
        <f>'PRODUCTION LIST GRP VOLUMES'!F12</f>
        <v/>
      </c>
      <c r="G9" s="48" t="str">
        <f>'PRODUCTION LIST GRP VOLUMES'!G12</f>
        <v/>
      </c>
      <c r="H9" s="48" t="str">
        <f>'PRODUCTION LIST GRP VOLUMES'!H12</f>
        <v/>
      </c>
      <c r="I9" s="48" t="str">
        <f>'PRODUCTION LIST GRP VOLUMES'!I12</f>
        <v/>
      </c>
      <c r="J9" s="48" t="str">
        <f>'PRODUCTION LIST GRP VOLUMES'!J12</f>
        <v/>
      </c>
      <c r="K9" s="48" t="str">
        <f>'PRODUCTION LIST GRP VOLUMES'!K12</f>
        <v/>
      </c>
      <c r="L9" s="48" t="str">
        <f>'PRODUCTION LIST GRP VOLUMES'!L12</f>
        <v/>
      </c>
      <c r="M9" s="48" t="str">
        <f>'PRODUCTION LIST GRP VOLUMES'!M12</f>
        <v/>
      </c>
      <c r="N9" s="48" t="str">
        <f>'PRODUCTION LIST GRP VOLUMES'!N12</f>
        <v/>
      </c>
      <c r="O9" s="48" t="str">
        <f>'PRODUCTION LIST GRP VOLUMES'!O12</f>
        <v/>
      </c>
      <c r="P9" s="48"/>
      <c r="Q9" s="48"/>
      <c r="R9" s="134">
        <f>'PRODUCTION LIST GRP VOLUMES'!R12+'PRODUCTION LIST GRP VOLUMES'!R242</f>
        <v>0</v>
      </c>
    </row>
    <row r="10" spans="1:18" ht="23.25" hidden="1" customHeight="1">
      <c r="A10" s="129" t="str">
        <f>'PRODUCTION LIST GRP VOLUMES'!A13</f>
        <v>360-017</v>
      </c>
      <c r="B10" s="130"/>
      <c r="C10" s="48" t="str">
        <f>'PRODUCTION LIST GRP VOLUMES'!C13</f>
        <v/>
      </c>
      <c r="D10" s="48" t="str">
        <f>'PRODUCTION LIST GRP VOLUMES'!D13</f>
        <v/>
      </c>
      <c r="E10" s="48" t="str">
        <f>'PRODUCTION LIST GRP VOLUMES'!E13</f>
        <v/>
      </c>
      <c r="F10" s="48" t="str">
        <f>'PRODUCTION LIST GRP VOLUMES'!F13</f>
        <v/>
      </c>
      <c r="G10" s="48" t="str">
        <f>'PRODUCTION LIST GRP VOLUMES'!G13</f>
        <v/>
      </c>
      <c r="H10" s="48" t="str">
        <f>'PRODUCTION LIST GRP VOLUMES'!H13</f>
        <v/>
      </c>
      <c r="I10" s="48" t="str">
        <f>'PRODUCTION LIST GRP VOLUMES'!I13</f>
        <v/>
      </c>
      <c r="J10" s="48" t="str">
        <f>'PRODUCTION LIST GRP VOLUMES'!J13</f>
        <v/>
      </c>
      <c r="K10" s="48" t="str">
        <f>'PRODUCTION LIST GRP VOLUMES'!K13</f>
        <v/>
      </c>
      <c r="L10" s="48" t="str">
        <f>'PRODUCTION LIST GRP VOLUMES'!L13</f>
        <v/>
      </c>
      <c r="M10" s="48" t="str">
        <f>'PRODUCTION LIST GRP VOLUMES'!M13</f>
        <v/>
      </c>
      <c r="N10" s="48" t="str">
        <f>'PRODUCTION LIST GRP VOLUMES'!N13</f>
        <v/>
      </c>
      <c r="O10" s="48" t="str">
        <f>'PRODUCTION LIST GRP VOLUMES'!O13</f>
        <v/>
      </c>
      <c r="P10" s="48" t="str">
        <f>'PRODUCTION LIST GRP VOLUMES'!P13</f>
        <v/>
      </c>
      <c r="Q10" s="48" t="str">
        <f>'PRODUCTION LIST GRP VOLUMES'!Q13</f>
        <v/>
      </c>
      <c r="R10" s="134">
        <f>'PRODUCTION LIST GRP VOLUMES'!R13</f>
        <v>0</v>
      </c>
    </row>
    <row r="11" spans="1:18" ht="23.25" hidden="1" customHeight="1">
      <c r="A11" s="129" t="str">
        <f>'PRODUCTION LIST GRP VOLUMES'!A14</f>
        <v>360-018-B</v>
      </c>
      <c r="B11" s="130"/>
      <c r="C11" s="48" t="str">
        <f>'PRODUCTION LIST GRP VOLUMES'!C14</f>
        <v/>
      </c>
      <c r="D11" s="48" t="str">
        <f>'PRODUCTION LIST GRP VOLUMES'!D14</f>
        <v/>
      </c>
      <c r="E11" s="48" t="str">
        <f>'PRODUCTION LIST GRP VOLUMES'!E14</f>
        <v/>
      </c>
      <c r="F11" s="48" t="str">
        <f>'PRODUCTION LIST GRP VOLUMES'!F14</f>
        <v/>
      </c>
      <c r="G11" s="48" t="str">
        <f>'PRODUCTION LIST GRP VOLUMES'!G14</f>
        <v/>
      </c>
      <c r="H11" s="48" t="str">
        <f>'PRODUCTION LIST GRP VOLUMES'!H14</f>
        <v/>
      </c>
      <c r="I11" s="48" t="str">
        <f>'PRODUCTION LIST GRP VOLUMES'!I14</f>
        <v/>
      </c>
      <c r="J11" s="48" t="str">
        <f>'PRODUCTION LIST GRP VOLUMES'!J14</f>
        <v/>
      </c>
      <c r="K11" s="48" t="str">
        <f>'PRODUCTION LIST GRP VOLUMES'!K14</f>
        <v/>
      </c>
      <c r="L11" s="48" t="str">
        <f>'PRODUCTION LIST GRP VOLUMES'!L14</f>
        <v/>
      </c>
      <c r="M11" s="48" t="str">
        <f>'PRODUCTION LIST GRP VOLUMES'!M14</f>
        <v/>
      </c>
      <c r="N11" s="48" t="str">
        <f>'PRODUCTION LIST GRP VOLUMES'!N14</f>
        <v/>
      </c>
      <c r="O11" s="48" t="str">
        <f>'PRODUCTION LIST GRP VOLUMES'!O14</f>
        <v/>
      </c>
      <c r="P11" s="48" t="str">
        <f>'PRODUCTION LIST GRP VOLUMES'!P14</f>
        <v/>
      </c>
      <c r="Q11" s="48" t="str">
        <f>'PRODUCTION LIST GRP VOLUMES'!Q14</f>
        <v/>
      </c>
      <c r="R11" s="134">
        <f>'PRODUCTION LIST GRP VOLUMES'!R14</f>
        <v>0</v>
      </c>
    </row>
    <row r="12" spans="1:18" ht="23.25" hidden="1" customHeight="1">
      <c r="A12" s="129">
        <f>'PRODUCTION LIST GRP VOLUMES'!A15</f>
        <v>0</v>
      </c>
      <c r="B12" s="130"/>
      <c r="C12" s="48" t="str">
        <f>'PRODUCTION LIST GRP VOLUMES'!C15</f>
        <v/>
      </c>
      <c r="D12" s="48" t="str">
        <f>'PRODUCTION LIST GRP VOLUMES'!D15</f>
        <v/>
      </c>
      <c r="E12" s="48" t="str">
        <f>'PRODUCTION LIST GRP VOLUMES'!E15</f>
        <v/>
      </c>
      <c r="F12" s="48" t="str">
        <f>'PRODUCTION LIST GRP VOLUMES'!F15</f>
        <v/>
      </c>
      <c r="G12" s="48" t="str">
        <f>'PRODUCTION LIST GRP VOLUMES'!G15</f>
        <v/>
      </c>
      <c r="H12" s="48" t="str">
        <f>'PRODUCTION LIST GRP VOLUMES'!H15</f>
        <v/>
      </c>
      <c r="I12" s="48" t="str">
        <f>'PRODUCTION LIST GRP VOLUMES'!I15</f>
        <v/>
      </c>
      <c r="J12" s="48" t="str">
        <f>'PRODUCTION LIST GRP VOLUMES'!J15</f>
        <v/>
      </c>
      <c r="K12" s="48" t="str">
        <f>'PRODUCTION LIST GRP VOLUMES'!K15</f>
        <v/>
      </c>
      <c r="L12" s="48" t="str">
        <f>'PRODUCTION LIST GRP VOLUMES'!L15</f>
        <v/>
      </c>
      <c r="M12" s="48" t="str">
        <f>'PRODUCTION LIST GRP VOLUMES'!M15</f>
        <v/>
      </c>
      <c r="N12" s="48" t="str">
        <f>'PRODUCTION LIST GRP VOLUMES'!N15</f>
        <v/>
      </c>
      <c r="O12" s="48" t="str">
        <f>'PRODUCTION LIST GRP VOLUMES'!O15</f>
        <v/>
      </c>
      <c r="P12" s="48" t="str">
        <f>'PRODUCTION LIST GRP VOLUMES'!P15</f>
        <v/>
      </c>
      <c r="Q12" s="48" t="str">
        <f>'PRODUCTION LIST GRP VOLUMES'!Q15</f>
        <v/>
      </c>
      <c r="R12" s="134">
        <f>'PRODUCTION LIST GRP VOLUMES'!R15</f>
        <v>0</v>
      </c>
    </row>
    <row r="13" spans="1:18" ht="23.25" customHeight="1">
      <c r="A13" s="129" t="str">
        <f>'PRODUCTION LIST GRP VOLUMES'!A16</f>
        <v>360-021</v>
      </c>
      <c r="B13" s="130"/>
      <c r="C13" s="48" t="str">
        <f>'PRODUCTION LIST GRP VOLUMES'!C16</f>
        <v/>
      </c>
      <c r="D13" s="48">
        <f>'PRODUCTION LIST GRP VOLUMES'!D16</f>
        <v>1</v>
      </c>
      <c r="E13" s="48" t="str">
        <f>'PRODUCTION LIST GRP VOLUMES'!E16</f>
        <v/>
      </c>
      <c r="F13" s="48" t="str">
        <f>'PRODUCTION LIST GRP VOLUMES'!F16</f>
        <v/>
      </c>
      <c r="G13" s="48" t="str">
        <f>'PRODUCTION LIST GRP VOLUMES'!G16</f>
        <v/>
      </c>
      <c r="H13" s="48" t="str">
        <f>'PRODUCTION LIST GRP VOLUMES'!H16</f>
        <v/>
      </c>
      <c r="I13" s="48" t="str">
        <f>'PRODUCTION LIST GRP VOLUMES'!I16</f>
        <v/>
      </c>
      <c r="J13" s="48" t="str">
        <f>'PRODUCTION LIST GRP VOLUMES'!J16</f>
        <v/>
      </c>
      <c r="K13" s="48" t="str">
        <f>'PRODUCTION LIST GRP VOLUMES'!K16</f>
        <v/>
      </c>
      <c r="L13" s="48" t="str">
        <f>'PRODUCTION LIST GRP VOLUMES'!L16</f>
        <v/>
      </c>
      <c r="M13" s="48" t="str">
        <f>'PRODUCTION LIST GRP VOLUMES'!M16</f>
        <v/>
      </c>
      <c r="N13" s="48" t="str">
        <f>'PRODUCTION LIST GRP VOLUMES'!N16</f>
        <v/>
      </c>
      <c r="O13" s="48" t="str">
        <f>'PRODUCTION LIST GRP VOLUMES'!O16</f>
        <v/>
      </c>
      <c r="P13" s="48" t="str">
        <f>'PRODUCTION LIST GRP VOLUMES'!P16</f>
        <v/>
      </c>
      <c r="Q13" s="48" t="str">
        <f>'PRODUCTION LIST GRP VOLUMES'!Q16</f>
        <v/>
      </c>
      <c r="R13" s="134">
        <f>'PRODUCTION LIST GRP VOLUMES'!R16</f>
        <v>1</v>
      </c>
    </row>
    <row r="14" spans="1:18" ht="23.25" customHeight="1">
      <c r="A14" s="129" t="str">
        <f>'PRODUCTION LIST GRP VOLUMES'!A17</f>
        <v>360-022</v>
      </c>
      <c r="B14" s="130"/>
      <c r="C14" s="48" t="str">
        <f>'PRODUCTION LIST GRP VOLUMES'!C17</f>
        <v/>
      </c>
      <c r="D14" s="48">
        <f>'PRODUCTION LIST GRP VOLUMES'!D17</f>
        <v>1</v>
      </c>
      <c r="E14" s="48" t="str">
        <f>'PRODUCTION LIST GRP VOLUMES'!E17</f>
        <v/>
      </c>
      <c r="F14" s="48" t="str">
        <f>'PRODUCTION LIST GRP VOLUMES'!F17</f>
        <v/>
      </c>
      <c r="G14" s="48" t="str">
        <f>'PRODUCTION LIST GRP VOLUMES'!G17</f>
        <v/>
      </c>
      <c r="H14" s="48" t="str">
        <f>'PRODUCTION LIST GRP VOLUMES'!H17</f>
        <v/>
      </c>
      <c r="I14" s="48" t="str">
        <f>'PRODUCTION LIST GRP VOLUMES'!I17</f>
        <v/>
      </c>
      <c r="J14" s="48" t="str">
        <f>'PRODUCTION LIST GRP VOLUMES'!J17</f>
        <v/>
      </c>
      <c r="K14" s="48" t="str">
        <f>'PRODUCTION LIST GRP VOLUMES'!K17</f>
        <v/>
      </c>
      <c r="L14" s="48" t="str">
        <f>'PRODUCTION LIST GRP VOLUMES'!L17</f>
        <v/>
      </c>
      <c r="M14" s="48" t="str">
        <f>'PRODUCTION LIST GRP VOLUMES'!M17</f>
        <v/>
      </c>
      <c r="N14" s="48" t="str">
        <f>'PRODUCTION LIST GRP VOLUMES'!N17</f>
        <v/>
      </c>
      <c r="O14" s="48" t="str">
        <f>'PRODUCTION LIST GRP VOLUMES'!O17</f>
        <v/>
      </c>
      <c r="P14" s="48" t="str">
        <f>'PRODUCTION LIST GRP VOLUMES'!P17</f>
        <v/>
      </c>
      <c r="Q14" s="48" t="str">
        <f>'PRODUCTION LIST GRP VOLUMES'!Q17</f>
        <v/>
      </c>
      <c r="R14" s="134">
        <f>'PRODUCTION LIST GRP VOLUMES'!R17</f>
        <v>1</v>
      </c>
    </row>
    <row r="15" spans="1:18" ht="23.25" customHeight="1">
      <c r="A15" s="129" t="str">
        <f>'PRODUCTION LIST GRP VOLUMES'!A18</f>
        <v>360-023</v>
      </c>
      <c r="B15" s="130"/>
      <c r="C15" s="48" t="str">
        <f>'PRODUCTION LIST GRP VOLUMES'!C18</f>
        <v/>
      </c>
      <c r="D15" s="48">
        <f>'PRODUCTION LIST GRP VOLUMES'!D18</f>
        <v>1</v>
      </c>
      <c r="E15" s="48" t="str">
        <f>'PRODUCTION LIST GRP VOLUMES'!E18</f>
        <v/>
      </c>
      <c r="F15" s="48" t="str">
        <f>'PRODUCTION LIST GRP VOLUMES'!F18</f>
        <v/>
      </c>
      <c r="G15" s="48" t="str">
        <f>'PRODUCTION LIST GRP VOLUMES'!G18</f>
        <v/>
      </c>
      <c r="H15" s="48" t="str">
        <f>'PRODUCTION LIST GRP VOLUMES'!H18</f>
        <v/>
      </c>
      <c r="I15" s="48" t="str">
        <f>'PRODUCTION LIST GRP VOLUMES'!I18</f>
        <v/>
      </c>
      <c r="J15" s="48" t="str">
        <f>'PRODUCTION LIST GRP VOLUMES'!J18</f>
        <v/>
      </c>
      <c r="K15" s="48" t="str">
        <f>'PRODUCTION LIST GRP VOLUMES'!K18</f>
        <v/>
      </c>
      <c r="L15" s="48" t="str">
        <f>'PRODUCTION LIST GRP VOLUMES'!L18</f>
        <v/>
      </c>
      <c r="M15" s="48" t="str">
        <f>'PRODUCTION LIST GRP VOLUMES'!M18</f>
        <v/>
      </c>
      <c r="N15" s="48" t="str">
        <f>'PRODUCTION LIST GRP VOLUMES'!N18</f>
        <v/>
      </c>
      <c r="O15" s="48" t="str">
        <f>'PRODUCTION LIST GRP VOLUMES'!O18</f>
        <v/>
      </c>
      <c r="P15" s="48" t="str">
        <f>'PRODUCTION LIST GRP VOLUMES'!P18</f>
        <v/>
      </c>
      <c r="Q15" s="48" t="str">
        <f>'PRODUCTION LIST GRP VOLUMES'!Q18</f>
        <v/>
      </c>
      <c r="R15" s="134">
        <f>'PRODUCTION LIST GRP VOLUMES'!R18</f>
        <v>1</v>
      </c>
    </row>
    <row r="16" spans="1:18" ht="23.25" customHeight="1">
      <c r="A16" s="129" t="str">
        <f>'PRODUCTION LIST GRP VOLUMES'!A19</f>
        <v>360-025</v>
      </c>
      <c r="B16" s="130"/>
      <c r="C16" s="48" t="str">
        <f>'PRODUCTION LIST GRP VOLUMES'!C19</f>
        <v/>
      </c>
      <c r="D16" s="48">
        <f>'PRODUCTION LIST GRP VOLUMES'!D19</f>
        <v>1</v>
      </c>
      <c r="E16" s="48" t="str">
        <f>'PRODUCTION LIST GRP VOLUMES'!E19</f>
        <v/>
      </c>
      <c r="F16" s="48" t="str">
        <f>'PRODUCTION LIST GRP VOLUMES'!F19</f>
        <v/>
      </c>
      <c r="G16" s="48" t="str">
        <f>'PRODUCTION LIST GRP VOLUMES'!G19</f>
        <v/>
      </c>
      <c r="H16" s="48" t="str">
        <f>'PRODUCTION LIST GRP VOLUMES'!H19</f>
        <v/>
      </c>
      <c r="I16" s="48" t="str">
        <f>'PRODUCTION LIST GRP VOLUMES'!I19</f>
        <v/>
      </c>
      <c r="J16" s="48" t="str">
        <f>'PRODUCTION LIST GRP VOLUMES'!J19</f>
        <v/>
      </c>
      <c r="K16" s="48" t="str">
        <f>'PRODUCTION LIST GRP VOLUMES'!K19</f>
        <v/>
      </c>
      <c r="L16" s="48" t="str">
        <f>'PRODUCTION LIST GRP VOLUMES'!L19</f>
        <v/>
      </c>
      <c r="M16" s="48" t="str">
        <f>'PRODUCTION LIST GRP VOLUMES'!M19</f>
        <v/>
      </c>
      <c r="N16" s="48" t="str">
        <f>'PRODUCTION LIST GRP VOLUMES'!N19</f>
        <v/>
      </c>
      <c r="O16" s="48" t="str">
        <f>'PRODUCTION LIST GRP VOLUMES'!O19</f>
        <v/>
      </c>
      <c r="P16" s="48" t="str">
        <f>'PRODUCTION LIST GRP VOLUMES'!P19</f>
        <v/>
      </c>
      <c r="Q16" s="48" t="str">
        <f>'PRODUCTION LIST GRP VOLUMES'!Q19</f>
        <v/>
      </c>
      <c r="R16" s="134">
        <f>'PRODUCTION LIST GRP VOLUMES'!R19</f>
        <v>1</v>
      </c>
    </row>
    <row r="17" spans="1:18" ht="23.25" customHeight="1">
      <c r="A17" s="129" t="str">
        <f>'PRODUCTION LIST GRP VOLUMES'!A20</f>
        <v>360-027</v>
      </c>
      <c r="B17" s="130"/>
      <c r="C17" s="48" t="str">
        <f>'PRODUCTION LIST GRP VOLUMES'!C20</f>
        <v/>
      </c>
      <c r="D17" s="48">
        <f>'PRODUCTION LIST GRP VOLUMES'!D20</f>
        <v>1</v>
      </c>
      <c r="E17" s="48" t="str">
        <f>'PRODUCTION LIST GRP VOLUMES'!E20</f>
        <v/>
      </c>
      <c r="F17" s="48" t="str">
        <f>'PRODUCTION LIST GRP VOLUMES'!F20</f>
        <v/>
      </c>
      <c r="G17" s="48" t="str">
        <f>'PRODUCTION LIST GRP VOLUMES'!G20</f>
        <v/>
      </c>
      <c r="H17" s="48" t="str">
        <f>'PRODUCTION LIST GRP VOLUMES'!H20</f>
        <v/>
      </c>
      <c r="I17" s="48" t="str">
        <f>'PRODUCTION LIST GRP VOLUMES'!I20</f>
        <v/>
      </c>
      <c r="J17" s="48" t="str">
        <f>'PRODUCTION LIST GRP VOLUMES'!J20</f>
        <v/>
      </c>
      <c r="K17" s="48" t="str">
        <f>'PRODUCTION LIST GRP VOLUMES'!K20</f>
        <v/>
      </c>
      <c r="L17" s="48" t="str">
        <f>'PRODUCTION LIST GRP VOLUMES'!L20</f>
        <v/>
      </c>
      <c r="M17" s="48" t="str">
        <f>'PRODUCTION LIST GRP VOLUMES'!M20</f>
        <v/>
      </c>
      <c r="N17" s="48" t="str">
        <f>'PRODUCTION LIST GRP VOLUMES'!N20</f>
        <v/>
      </c>
      <c r="O17" s="48" t="str">
        <f>'PRODUCTION LIST GRP VOLUMES'!O20</f>
        <v/>
      </c>
      <c r="P17" s="48" t="str">
        <f>'PRODUCTION LIST GRP VOLUMES'!P20</f>
        <v/>
      </c>
      <c r="Q17" s="48" t="str">
        <f>'PRODUCTION LIST GRP VOLUMES'!Q20</f>
        <v/>
      </c>
      <c r="R17" s="134">
        <f>'PRODUCTION LIST GRP VOLUMES'!R20</f>
        <v>1</v>
      </c>
    </row>
    <row r="18" spans="1:18" ht="23.25" customHeight="1">
      <c r="A18" s="129" t="str">
        <f>'PRODUCTION LIST GRP VOLUMES'!A21</f>
        <v>360-028</v>
      </c>
      <c r="B18" s="130"/>
      <c r="C18" s="48" t="str">
        <f>'PRODUCTION LIST GRP VOLUMES'!C21</f>
        <v/>
      </c>
      <c r="D18" s="48">
        <f>'PRODUCTION LIST GRP VOLUMES'!D21</f>
        <v>1</v>
      </c>
      <c r="E18" s="48" t="str">
        <f>'PRODUCTION LIST GRP VOLUMES'!E21</f>
        <v/>
      </c>
      <c r="F18" s="48" t="str">
        <f>'PRODUCTION LIST GRP VOLUMES'!F21</f>
        <v/>
      </c>
      <c r="G18" s="48" t="str">
        <f>'PRODUCTION LIST GRP VOLUMES'!G21</f>
        <v/>
      </c>
      <c r="H18" s="48" t="str">
        <f>'PRODUCTION LIST GRP VOLUMES'!H21</f>
        <v/>
      </c>
      <c r="I18" s="48" t="str">
        <f>'PRODUCTION LIST GRP VOLUMES'!I21</f>
        <v/>
      </c>
      <c r="J18" s="48" t="str">
        <f>'PRODUCTION LIST GRP VOLUMES'!J21</f>
        <v/>
      </c>
      <c r="K18" s="48" t="str">
        <f>'PRODUCTION LIST GRP VOLUMES'!K21</f>
        <v/>
      </c>
      <c r="L18" s="48" t="str">
        <f>'PRODUCTION LIST GRP VOLUMES'!L21</f>
        <v/>
      </c>
      <c r="M18" s="48" t="str">
        <f>'PRODUCTION LIST GRP VOLUMES'!M21</f>
        <v/>
      </c>
      <c r="N18" s="48" t="str">
        <f>'PRODUCTION LIST GRP VOLUMES'!N21</f>
        <v/>
      </c>
      <c r="O18" s="48" t="str">
        <f>'PRODUCTION LIST GRP VOLUMES'!O21</f>
        <v/>
      </c>
      <c r="P18" s="48" t="str">
        <f>'PRODUCTION LIST GRP VOLUMES'!P21</f>
        <v/>
      </c>
      <c r="Q18" s="48" t="str">
        <f>'PRODUCTION LIST GRP VOLUMES'!Q21</f>
        <v/>
      </c>
      <c r="R18" s="134">
        <f>'PRODUCTION LIST GRP VOLUMES'!R21</f>
        <v>1</v>
      </c>
    </row>
    <row r="19" spans="1:18" ht="23.25" customHeight="1">
      <c r="A19" s="129" t="str">
        <f>'PRODUCTION LIST GRP VOLUMES'!A22</f>
        <v>360-029</v>
      </c>
      <c r="B19" s="130"/>
      <c r="C19" s="48" t="str">
        <f>'PRODUCTION LIST GRP VOLUMES'!C22</f>
        <v/>
      </c>
      <c r="D19" s="48">
        <f>'PRODUCTION LIST GRP VOLUMES'!D22</f>
        <v>1</v>
      </c>
      <c r="E19" s="48" t="str">
        <f>'PRODUCTION LIST GRP VOLUMES'!E22</f>
        <v/>
      </c>
      <c r="F19" s="48" t="str">
        <f>'PRODUCTION LIST GRP VOLUMES'!F22</f>
        <v/>
      </c>
      <c r="G19" s="48" t="str">
        <f>'PRODUCTION LIST GRP VOLUMES'!G22</f>
        <v/>
      </c>
      <c r="H19" s="48" t="str">
        <f>'PRODUCTION LIST GRP VOLUMES'!H22</f>
        <v/>
      </c>
      <c r="I19" s="48" t="str">
        <f>'PRODUCTION LIST GRP VOLUMES'!I22</f>
        <v/>
      </c>
      <c r="J19" s="48" t="str">
        <f>'PRODUCTION LIST GRP VOLUMES'!J22</f>
        <v/>
      </c>
      <c r="K19" s="48" t="str">
        <f>'PRODUCTION LIST GRP VOLUMES'!K22</f>
        <v/>
      </c>
      <c r="L19" s="48" t="str">
        <f>'PRODUCTION LIST GRP VOLUMES'!L22</f>
        <v/>
      </c>
      <c r="M19" s="48" t="str">
        <f>'PRODUCTION LIST GRP VOLUMES'!M22</f>
        <v/>
      </c>
      <c r="N19" s="48" t="str">
        <f>'PRODUCTION LIST GRP VOLUMES'!N22</f>
        <v/>
      </c>
      <c r="O19" s="48" t="str">
        <f>'PRODUCTION LIST GRP VOLUMES'!O22</f>
        <v/>
      </c>
      <c r="P19" s="48" t="str">
        <f>'PRODUCTION LIST GRP VOLUMES'!P22</f>
        <v/>
      </c>
      <c r="Q19" s="48" t="str">
        <f>'PRODUCTION LIST GRP VOLUMES'!Q22</f>
        <v/>
      </c>
      <c r="R19" s="134">
        <f>'PRODUCTION LIST GRP VOLUMES'!R22</f>
        <v>1</v>
      </c>
    </row>
    <row r="20" spans="1:18" ht="23.25" customHeight="1">
      <c r="A20" s="129" t="str">
        <f>'PRODUCTION LIST GRP VOLUMES'!A23</f>
        <v>360-030</v>
      </c>
      <c r="B20" s="130"/>
      <c r="C20" s="48" t="str">
        <f>'PRODUCTION LIST GRP VOLUMES'!C23</f>
        <v/>
      </c>
      <c r="D20" s="48">
        <f>'PRODUCTION LIST GRP VOLUMES'!D23</f>
        <v>1</v>
      </c>
      <c r="E20" s="48" t="str">
        <f>'PRODUCTION LIST GRP VOLUMES'!E23</f>
        <v/>
      </c>
      <c r="F20" s="48" t="str">
        <f>'PRODUCTION LIST GRP VOLUMES'!F23</f>
        <v/>
      </c>
      <c r="G20" s="48" t="str">
        <f>'PRODUCTION LIST GRP VOLUMES'!G23</f>
        <v/>
      </c>
      <c r="H20" s="48" t="str">
        <f>'PRODUCTION LIST GRP VOLUMES'!H23</f>
        <v/>
      </c>
      <c r="I20" s="48" t="str">
        <f>'PRODUCTION LIST GRP VOLUMES'!I23</f>
        <v/>
      </c>
      <c r="J20" s="48" t="str">
        <f>'PRODUCTION LIST GRP VOLUMES'!J23</f>
        <v/>
      </c>
      <c r="K20" s="48" t="str">
        <f>'PRODUCTION LIST GRP VOLUMES'!K23</f>
        <v/>
      </c>
      <c r="L20" s="48" t="str">
        <f>'PRODUCTION LIST GRP VOLUMES'!L23</f>
        <v/>
      </c>
      <c r="M20" s="48" t="str">
        <f>'PRODUCTION LIST GRP VOLUMES'!M23</f>
        <v/>
      </c>
      <c r="N20" s="48" t="str">
        <f>'PRODUCTION LIST GRP VOLUMES'!N23</f>
        <v/>
      </c>
      <c r="O20" s="48" t="str">
        <f>'PRODUCTION LIST GRP VOLUMES'!O23</f>
        <v/>
      </c>
      <c r="P20" s="48" t="str">
        <f>'PRODUCTION LIST GRP VOLUMES'!P23</f>
        <v/>
      </c>
      <c r="Q20" s="48" t="str">
        <f>'PRODUCTION LIST GRP VOLUMES'!Q23</f>
        <v/>
      </c>
      <c r="R20" s="134">
        <f>'PRODUCTION LIST GRP VOLUMES'!R23</f>
        <v>1</v>
      </c>
    </row>
    <row r="21" spans="1:18" ht="23.25" customHeight="1">
      <c r="A21" s="129" t="str">
        <f>'PRODUCTION LIST GRP VOLUMES'!A24</f>
        <v>360-031</v>
      </c>
      <c r="B21" s="130"/>
      <c r="C21" s="48" t="str">
        <f>'PRODUCTION LIST GRP VOLUMES'!C24</f>
        <v/>
      </c>
      <c r="D21" s="48">
        <f>'PRODUCTION LIST GRP VOLUMES'!D24</f>
        <v>1</v>
      </c>
      <c r="E21" s="48" t="str">
        <f>'PRODUCTION LIST GRP VOLUMES'!E24</f>
        <v/>
      </c>
      <c r="F21" s="48" t="str">
        <f>'PRODUCTION LIST GRP VOLUMES'!F24</f>
        <v/>
      </c>
      <c r="G21" s="48" t="str">
        <f>'PRODUCTION LIST GRP VOLUMES'!G24</f>
        <v/>
      </c>
      <c r="H21" s="48" t="str">
        <f>'PRODUCTION LIST GRP VOLUMES'!H24</f>
        <v/>
      </c>
      <c r="I21" s="48" t="str">
        <f>'PRODUCTION LIST GRP VOLUMES'!I24</f>
        <v/>
      </c>
      <c r="J21" s="48" t="str">
        <f>'PRODUCTION LIST GRP VOLUMES'!J24</f>
        <v/>
      </c>
      <c r="K21" s="48" t="str">
        <f>'PRODUCTION LIST GRP VOLUMES'!K24</f>
        <v/>
      </c>
      <c r="L21" s="48" t="str">
        <f>'PRODUCTION LIST GRP VOLUMES'!L24</f>
        <v/>
      </c>
      <c r="M21" s="48" t="str">
        <f>'PRODUCTION LIST GRP VOLUMES'!M24</f>
        <v/>
      </c>
      <c r="N21" s="48" t="str">
        <f>'PRODUCTION LIST GRP VOLUMES'!N24</f>
        <v/>
      </c>
      <c r="O21" s="48" t="str">
        <f>'PRODUCTION LIST GRP VOLUMES'!O24</f>
        <v/>
      </c>
      <c r="P21" s="48" t="str">
        <f>'PRODUCTION LIST GRP VOLUMES'!P24</f>
        <v/>
      </c>
      <c r="Q21" s="48" t="str">
        <f>'PRODUCTION LIST GRP VOLUMES'!Q24</f>
        <v/>
      </c>
      <c r="R21" s="134">
        <f>'PRODUCTION LIST GRP VOLUMES'!R24</f>
        <v>1</v>
      </c>
    </row>
    <row r="22" spans="1:18" ht="23.25" customHeight="1">
      <c r="A22" s="129" t="str">
        <f>'PRODUCTION LIST GRP VOLUMES'!A25</f>
        <v>360-034</v>
      </c>
      <c r="B22" s="130"/>
      <c r="C22" s="48" t="str">
        <f>'PRODUCTION LIST GRP VOLUMES'!C25</f>
        <v/>
      </c>
      <c r="D22" s="48">
        <f>'PRODUCTION LIST GRP VOLUMES'!D25</f>
        <v>1</v>
      </c>
      <c r="E22" s="48" t="str">
        <f>'PRODUCTION LIST GRP VOLUMES'!E25</f>
        <v/>
      </c>
      <c r="F22" s="48" t="str">
        <f>'PRODUCTION LIST GRP VOLUMES'!F25</f>
        <v/>
      </c>
      <c r="G22" s="48" t="str">
        <f>'PRODUCTION LIST GRP VOLUMES'!G25</f>
        <v/>
      </c>
      <c r="H22" s="48" t="str">
        <f>'PRODUCTION LIST GRP VOLUMES'!H25</f>
        <v/>
      </c>
      <c r="I22" s="48" t="str">
        <f>'PRODUCTION LIST GRP VOLUMES'!I25</f>
        <v/>
      </c>
      <c r="J22" s="48" t="str">
        <f>'PRODUCTION LIST GRP VOLUMES'!J25</f>
        <v/>
      </c>
      <c r="K22" s="48" t="str">
        <f>'PRODUCTION LIST GRP VOLUMES'!K25</f>
        <v/>
      </c>
      <c r="L22" s="48" t="str">
        <f>'PRODUCTION LIST GRP VOLUMES'!L25</f>
        <v/>
      </c>
      <c r="M22" s="48" t="str">
        <f>'PRODUCTION LIST GRP VOLUMES'!M25</f>
        <v/>
      </c>
      <c r="N22" s="48" t="str">
        <f>'PRODUCTION LIST GRP VOLUMES'!N25</f>
        <v/>
      </c>
      <c r="O22" s="48" t="str">
        <f>'PRODUCTION LIST GRP VOLUMES'!O25</f>
        <v/>
      </c>
      <c r="P22" s="48" t="str">
        <f>'PRODUCTION LIST GRP VOLUMES'!P25</f>
        <v/>
      </c>
      <c r="Q22" s="48" t="str">
        <f>'PRODUCTION LIST GRP VOLUMES'!Q25</f>
        <v/>
      </c>
      <c r="R22" s="134">
        <f>'PRODUCTION LIST GRP VOLUMES'!R25</f>
        <v>1</v>
      </c>
    </row>
    <row r="23" spans="1:18" ht="23.25" customHeight="1">
      <c r="A23" s="129" t="str">
        <f>'PRODUCTION LIST GRP VOLUMES'!A26</f>
        <v>360-035</v>
      </c>
      <c r="B23" s="130"/>
      <c r="C23" s="48" t="str">
        <f>'PRODUCTION LIST GRP VOLUMES'!C26</f>
        <v/>
      </c>
      <c r="D23" s="48">
        <f>'PRODUCTION LIST GRP VOLUMES'!D26</f>
        <v>1</v>
      </c>
      <c r="E23" s="48" t="str">
        <f>'PRODUCTION LIST GRP VOLUMES'!E26</f>
        <v/>
      </c>
      <c r="F23" s="48" t="str">
        <f>'PRODUCTION LIST GRP VOLUMES'!F26</f>
        <v/>
      </c>
      <c r="G23" s="48" t="str">
        <f>'PRODUCTION LIST GRP VOLUMES'!G26</f>
        <v/>
      </c>
      <c r="H23" s="48" t="str">
        <f>'PRODUCTION LIST GRP VOLUMES'!H26</f>
        <v/>
      </c>
      <c r="I23" s="48" t="str">
        <f>'PRODUCTION LIST GRP VOLUMES'!I26</f>
        <v/>
      </c>
      <c r="J23" s="48" t="str">
        <f>'PRODUCTION LIST GRP VOLUMES'!J26</f>
        <v/>
      </c>
      <c r="K23" s="48" t="str">
        <f>'PRODUCTION LIST GRP VOLUMES'!K26</f>
        <v/>
      </c>
      <c r="L23" s="48" t="str">
        <f>'PRODUCTION LIST GRP VOLUMES'!L26</f>
        <v/>
      </c>
      <c r="M23" s="48" t="str">
        <f>'PRODUCTION LIST GRP VOLUMES'!M26</f>
        <v/>
      </c>
      <c r="N23" s="48" t="str">
        <f>'PRODUCTION LIST GRP VOLUMES'!N26</f>
        <v/>
      </c>
      <c r="O23" s="48" t="str">
        <f>'PRODUCTION LIST GRP VOLUMES'!O26</f>
        <v/>
      </c>
      <c r="P23" s="48" t="str">
        <f>'PRODUCTION LIST GRP VOLUMES'!P26</f>
        <v/>
      </c>
      <c r="Q23" s="48" t="str">
        <f>'PRODUCTION LIST GRP VOLUMES'!Q26</f>
        <v/>
      </c>
      <c r="R23" s="134">
        <f>'PRODUCTION LIST GRP VOLUMES'!R26</f>
        <v>1</v>
      </c>
    </row>
    <row r="24" spans="1:18" ht="23.25" customHeight="1">
      <c r="A24" s="129" t="str">
        <f>'PRODUCTION LIST GRP VOLUMES'!A27</f>
        <v>360-036</v>
      </c>
      <c r="B24" s="130"/>
      <c r="C24" s="48" t="str">
        <f>'PRODUCTION LIST GRP VOLUMES'!C27</f>
        <v/>
      </c>
      <c r="D24" s="48">
        <f>'PRODUCTION LIST GRP VOLUMES'!D27</f>
        <v>1</v>
      </c>
      <c r="E24" s="48" t="str">
        <f>'PRODUCTION LIST GRP VOLUMES'!E27</f>
        <v/>
      </c>
      <c r="F24" s="48" t="str">
        <f>'PRODUCTION LIST GRP VOLUMES'!F27</f>
        <v/>
      </c>
      <c r="G24" s="48" t="str">
        <f>'PRODUCTION LIST GRP VOLUMES'!G27</f>
        <v/>
      </c>
      <c r="H24" s="48" t="str">
        <f>'PRODUCTION LIST GRP VOLUMES'!H27</f>
        <v/>
      </c>
      <c r="I24" s="48" t="str">
        <f>'PRODUCTION LIST GRP VOLUMES'!I27</f>
        <v/>
      </c>
      <c r="J24" s="48" t="str">
        <f>'PRODUCTION LIST GRP VOLUMES'!J27</f>
        <v/>
      </c>
      <c r="K24" s="48" t="str">
        <f>'PRODUCTION LIST GRP VOLUMES'!K27</f>
        <v/>
      </c>
      <c r="L24" s="48" t="str">
        <f>'PRODUCTION LIST GRP VOLUMES'!L27</f>
        <v/>
      </c>
      <c r="M24" s="48" t="str">
        <f>'PRODUCTION LIST GRP VOLUMES'!M27</f>
        <v/>
      </c>
      <c r="N24" s="48" t="str">
        <f>'PRODUCTION LIST GRP VOLUMES'!N27</f>
        <v/>
      </c>
      <c r="O24" s="48" t="str">
        <f>'PRODUCTION LIST GRP VOLUMES'!O27</f>
        <v/>
      </c>
      <c r="P24" s="48" t="str">
        <f>'PRODUCTION LIST GRP VOLUMES'!P27</f>
        <v/>
      </c>
      <c r="Q24" s="48" t="str">
        <f>'PRODUCTION LIST GRP VOLUMES'!Q27</f>
        <v/>
      </c>
      <c r="R24" s="134">
        <f>'PRODUCTION LIST GRP VOLUMES'!R27</f>
        <v>1</v>
      </c>
    </row>
    <row r="25" spans="1:18" ht="23.25" hidden="1" customHeight="1">
      <c r="A25" s="129">
        <f>'PRODUCTION LIST GRP VOLUMES'!A28</f>
        <v>0</v>
      </c>
      <c r="B25" s="130"/>
      <c r="C25" s="48" t="str">
        <f>'PRODUCTION LIST GRP VOLUMES'!C28</f>
        <v/>
      </c>
      <c r="D25" s="48" t="str">
        <f>'PRODUCTION LIST GRP VOLUMES'!D28</f>
        <v/>
      </c>
      <c r="E25" s="48" t="str">
        <f>'PRODUCTION LIST GRP VOLUMES'!E28</f>
        <v/>
      </c>
      <c r="F25" s="48" t="str">
        <f>'PRODUCTION LIST GRP VOLUMES'!F28</f>
        <v/>
      </c>
      <c r="G25" s="48" t="str">
        <f>'PRODUCTION LIST GRP VOLUMES'!G28</f>
        <v/>
      </c>
      <c r="H25" s="48" t="str">
        <f>'PRODUCTION LIST GRP VOLUMES'!H28</f>
        <v/>
      </c>
      <c r="I25" s="48" t="str">
        <f>'PRODUCTION LIST GRP VOLUMES'!I28</f>
        <v/>
      </c>
      <c r="J25" s="48" t="str">
        <f>'PRODUCTION LIST GRP VOLUMES'!J28</f>
        <v/>
      </c>
      <c r="K25" s="48" t="str">
        <f>'PRODUCTION LIST GRP VOLUMES'!K28</f>
        <v/>
      </c>
      <c r="L25" s="48" t="str">
        <f>'PRODUCTION LIST GRP VOLUMES'!L28</f>
        <v/>
      </c>
      <c r="M25" s="48" t="str">
        <f>'PRODUCTION LIST GRP VOLUMES'!M28</f>
        <v/>
      </c>
      <c r="N25" s="48" t="str">
        <f>'PRODUCTION LIST GRP VOLUMES'!N28</f>
        <v/>
      </c>
      <c r="O25" s="48" t="str">
        <f>'PRODUCTION LIST GRP VOLUMES'!O28</f>
        <v/>
      </c>
      <c r="P25" s="48" t="str">
        <f>'PRODUCTION LIST GRP VOLUMES'!P28</f>
        <v/>
      </c>
      <c r="Q25" s="48" t="str">
        <f>'PRODUCTION LIST GRP VOLUMES'!Q28</f>
        <v/>
      </c>
      <c r="R25" s="134">
        <f>'PRODUCTION LIST GRP VOLUMES'!R28</f>
        <v>0</v>
      </c>
    </row>
    <row r="26" spans="1:18" ht="23.25" hidden="1" customHeight="1">
      <c r="A26" s="129" t="str">
        <f>'PRODUCTION LIST GRP VOLUMES'!A29</f>
        <v>360-092</v>
      </c>
      <c r="B26" s="130"/>
      <c r="C26" s="48" t="str">
        <f>'PRODUCTION LIST GRP VOLUMES'!C29</f>
        <v/>
      </c>
      <c r="D26" s="48" t="str">
        <f>'PRODUCTION LIST GRP VOLUMES'!D29</f>
        <v/>
      </c>
      <c r="E26" s="48" t="str">
        <f>'PRODUCTION LIST GRP VOLUMES'!E29</f>
        <v/>
      </c>
      <c r="F26" s="48" t="str">
        <f>'PRODUCTION LIST GRP VOLUMES'!F29</f>
        <v/>
      </c>
      <c r="G26" s="48" t="str">
        <f>'PRODUCTION LIST GRP VOLUMES'!G29</f>
        <v/>
      </c>
      <c r="H26" s="48" t="str">
        <f>'PRODUCTION LIST GRP VOLUMES'!H29</f>
        <v/>
      </c>
      <c r="I26" s="48" t="str">
        <f>'PRODUCTION LIST GRP VOLUMES'!I29</f>
        <v/>
      </c>
      <c r="J26" s="48" t="str">
        <f>'PRODUCTION LIST GRP VOLUMES'!J29</f>
        <v/>
      </c>
      <c r="K26" s="48" t="str">
        <f>'PRODUCTION LIST GRP VOLUMES'!K29</f>
        <v/>
      </c>
      <c r="L26" s="48" t="str">
        <f>'PRODUCTION LIST GRP VOLUMES'!L29</f>
        <v/>
      </c>
      <c r="M26" s="48" t="str">
        <f>'PRODUCTION LIST GRP VOLUMES'!M29</f>
        <v/>
      </c>
      <c r="N26" s="48" t="str">
        <f>'PRODUCTION LIST GRP VOLUMES'!N29</f>
        <v/>
      </c>
      <c r="O26" s="48" t="str">
        <f>'PRODUCTION LIST GRP VOLUMES'!O29</f>
        <v/>
      </c>
      <c r="P26" s="48" t="str">
        <f>'PRODUCTION LIST GRP VOLUMES'!P29</f>
        <v/>
      </c>
      <c r="Q26" s="48" t="str">
        <f>'PRODUCTION LIST GRP VOLUMES'!Q29</f>
        <v/>
      </c>
      <c r="R26" s="134">
        <f>'PRODUCTION LIST GRP VOLUMES'!R29</f>
        <v>0</v>
      </c>
    </row>
    <row r="27" spans="1:18" ht="23.25" hidden="1" customHeight="1">
      <c r="A27" s="129" t="str">
        <f>'PRODUCTION LIST GRP VOLUMES'!A30</f>
        <v>360-094</v>
      </c>
      <c r="B27" s="130"/>
      <c r="C27" s="48" t="str">
        <f>'PRODUCTION LIST GRP VOLUMES'!C30</f>
        <v/>
      </c>
      <c r="D27" s="48" t="str">
        <f>'PRODUCTION LIST GRP VOLUMES'!D30</f>
        <v/>
      </c>
      <c r="E27" s="48" t="str">
        <f>'PRODUCTION LIST GRP VOLUMES'!E30</f>
        <v/>
      </c>
      <c r="F27" s="48" t="str">
        <f>'PRODUCTION LIST GRP VOLUMES'!F30</f>
        <v/>
      </c>
      <c r="G27" s="48" t="str">
        <f>'PRODUCTION LIST GRP VOLUMES'!G30</f>
        <v/>
      </c>
      <c r="H27" s="48" t="str">
        <f>'PRODUCTION LIST GRP VOLUMES'!H30</f>
        <v/>
      </c>
      <c r="I27" s="48" t="str">
        <f>'PRODUCTION LIST GRP VOLUMES'!I30</f>
        <v/>
      </c>
      <c r="J27" s="48" t="str">
        <f>'PRODUCTION LIST GRP VOLUMES'!J30</f>
        <v/>
      </c>
      <c r="K27" s="48" t="str">
        <f>'PRODUCTION LIST GRP VOLUMES'!K30</f>
        <v/>
      </c>
      <c r="L27" s="48" t="str">
        <f>'PRODUCTION LIST GRP VOLUMES'!L30</f>
        <v/>
      </c>
      <c r="M27" s="48" t="str">
        <f>'PRODUCTION LIST GRP VOLUMES'!M30</f>
        <v/>
      </c>
      <c r="N27" s="48" t="str">
        <f>'PRODUCTION LIST GRP VOLUMES'!N30</f>
        <v/>
      </c>
      <c r="O27" s="48" t="str">
        <f>'PRODUCTION LIST GRP VOLUMES'!O30</f>
        <v/>
      </c>
      <c r="P27" s="48" t="str">
        <f>'PRODUCTION LIST GRP VOLUMES'!P30</f>
        <v/>
      </c>
      <c r="Q27" s="48" t="str">
        <f>'PRODUCTION LIST GRP VOLUMES'!Q30</f>
        <v/>
      </c>
      <c r="R27" s="134">
        <f>'PRODUCTION LIST GRP VOLUMES'!R30</f>
        <v>0</v>
      </c>
    </row>
    <row r="28" spans="1:18" ht="23.25" hidden="1" customHeight="1">
      <c r="A28" s="129" t="str">
        <f>'PRODUCTION LIST GRP VOLUMES'!A31</f>
        <v>360-096</v>
      </c>
      <c r="B28" s="130"/>
      <c r="C28" s="48" t="str">
        <f>'PRODUCTION LIST GRP VOLUMES'!C31</f>
        <v/>
      </c>
      <c r="D28" s="48" t="str">
        <f>'PRODUCTION LIST GRP VOLUMES'!D31</f>
        <v/>
      </c>
      <c r="E28" s="48" t="str">
        <f>'PRODUCTION LIST GRP VOLUMES'!E31</f>
        <v/>
      </c>
      <c r="F28" s="48" t="str">
        <f>'PRODUCTION LIST GRP VOLUMES'!F31</f>
        <v/>
      </c>
      <c r="G28" s="48" t="str">
        <f>'PRODUCTION LIST GRP VOLUMES'!G31</f>
        <v/>
      </c>
      <c r="H28" s="48" t="str">
        <f>'PRODUCTION LIST GRP VOLUMES'!H31</f>
        <v/>
      </c>
      <c r="I28" s="48" t="str">
        <f>'PRODUCTION LIST GRP VOLUMES'!I31</f>
        <v/>
      </c>
      <c r="J28" s="48" t="str">
        <f>'PRODUCTION LIST GRP VOLUMES'!J31</f>
        <v/>
      </c>
      <c r="K28" s="48" t="str">
        <f>'PRODUCTION LIST GRP VOLUMES'!K31</f>
        <v/>
      </c>
      <c r="L28" s="48" t="str">
        <f>'PRODUCTION LIST GRP VOLUMES'!L31</f>
        <v/>
      </c>
      <c r="M28" s="48" t="str">
        <f>'PRODUCTION LIST GRP VOLUMES'!M31</f>
        <v/>
      </c>
      <c r="N28" s="48" t="str">
        <f>'PRODUCTION LIST GRP VOLUMES'!N31</f>
        <v/>
      </c>
      <c r="O28" s="48" t="str">
        <f>'PRODUCTION LIST GRP VOLUMES'!O31</f>
        <v/>
      </c>
      <c r="P28" s="48" t="str">
        <f>'PRODUCTION LIST GRP VOLUMES'!P31</f>
        <v/>
      </c>
      <c r="Q28" s="48" t="str">
        <f>'PRODUCTION LIST GRP VOLUMES'!Q31</f>
        <v/>
      </c>
      <c r="R28" s="134">
        <f>'PRODUCTION LIST GRP VOLUMES'!R31</f>
        <v>0</v>
      </c>
    </row>
    <row r="29" spans="1:18" ht="23.25" hidden="1" customHeight="1">
      <c r="A29" s="129" t="str">
        <f>'PRODUCTION LIST GRP VOLUMES'!A32</f>
        <v>360-098</v>
      </c>
      <c r="B29" s="130"/>
      <c r="C29" s="48" t="str">
        <f>'PRODUCTION LIST GRP VOLUMES'!C32</f>
        <v/>
      </c>
      <c r="D29" s="48" t="str">
        <f>'PRODUCTION LIST GRP VOLUMES'!D32</f>
        <v/>
      </c>
      <c r="E29" s="48" t="str">
        <f>'PRODUCTION LIST GRP VOLUMES'!E32</f>
        <v/>
      </c>
      <c r="F29" s="48" t="str">
        <f>'PRODUCTION LIST GRP VOLUMES'!F32</f>
        <v/>
      </c>
      <c r="G29" s="48" t="str">
        <f>'PRODUCTION LIST GRP VOLUMES'!G32</f>
        <v/>
      </c>
      <c r="H29" s="48" t="str">
        <f>'PRODUCTION LIST GRP VOLUMES'!H32</f>
        <v/>
      </c>
      <c r="I29" s="48" t="str">
        <f>'PRODUCTION LIST GRP VOLUMES'!I32</f>
        <v/>
      </c>
      <c r="J29" s="48" t="str">
        <f>'PRODUCTION LIST GRP VOLUMES'!J32</f>
        <v/>
      </c>
      <c r="K29" s="48" t="str">
        <f>'PRODUCTION LIST GRP VOLUMES'!K32</f>
        <v/>
      </c>
      <c r="L29" s="48" t="str">
        <f>'PRODUCTION LIST GRP VOLUMES'!L32</f>
        <v/>
      </c>
      <c r="M29" s="48" t="str">
        <f>'PRODUCTION LIST GRP VOLUMES'!M32</f>
        <v/>
      </c>
      <c r="N29" s="48" t="str">
        <f>'PRODUCTION LIST GRP VOLUMES'!N32</f>
        <v/>
      </c>
      <c r="O29" s="48" t="str">
        <f>'PRODUCTION LIST GRP VOLUMES'!O32</f>
        <v/>
      </c>
      <c r="P29" s="48" t="str">
        <f>'PRODUCTION LIST GRP VOLUMES'!P32</f>
        <v/>
      </c>
      <c r="Q29" s="48" t="str">
        <f>'PRODUCTION LIST GRP VOLUMES'!Q32</f>
        <v/>
      </c>
      <c r="R29" s="134">
        <f>'PRODUCTION LIST GRP VOLUMES'!R32</f>
        <v>0</v>
      </c>
    </row>
    <row r="30" spans="1:18" ht="23.25" hidden="1" customHeight="1">
      <c r="A30" s="129" t="str">
        <f>'PRODUCTION LIST GRP VOLUMES'!A33</f>
        <v>360-100</v>
      </c>
      <c r="B30" s="130"/>
      <c r="C30" s="48" t="str">
        <f>'PRODUCTION LIST GRP VOLUMES'!C33</f>
        <v/>
      </c>
      <c r="D30" s="48" t="str">
        <f>'PRODUCTION LIST GRP VOLUMES'!D33</f>
        <v/>
      </c>
      <c r="E30" s="48" t="str">
        <f>'PRODUCTION LIST GRP VOLUMES'!E33</f>
        <v/>
      </c>
      <c r="F30" s="48" t="str">
        <f>'PRODUCTION LIST GRP VOLUMES'!F33</f>
        <v/>
      </c>
      <c r="G30" s="48" t="str">
        <f>'PRODUCTION LIST GRP VOLUMES'!G33</f>
        <v/>
      </c>
      <c r="H30" s="48" t="str">
        <f>'PRODUCTION LIST GRP VOLUMES'!H33</f>
        <v/>
      </c>
      <c r="I30" s="48" t="str">
        <f>'PRODUCTION LIST GRP VOLUMES'!I33</f>
        <v/>
      </c>
      <c r="J30" s="48" t="str">
        <f>'PRODUCTION LIST GRP VOLUMES'!J33</f>
        <v/>
      </c>
      <c r="K30" s="48" t="str">
        <f>'PRODUCTION LIST GRP VOLUMES'!K33</f>
        <v/>
      </c>
      <c r="L30" s="48" t="str">
        <f>'PRODUCTION LIST GRP VOLUMES'!L33</f>
        <v/>
      </c>
      <c r="M30" s="48" t="str">
        <f>'PRODUCTION LIST GRP VOLUMES'!M33</f>
        <v/>
      </c>
      <c r="N30" s="48" t="str">
        <f>'PRODUCTION LIST GRP VOLUMES'!N33</f>
        <v/>
      </c>
      <c r="O30" s="48" t="str">
        <f>'PRODUCTION LIST GRP VOLUMES'!O33</f>
        <v/>
      </c>
      <c r="P30" s="48" t="str">
        <f>'PRODUCTION LIST GRP VOLUMES'!P33</f>
        <v/>
      </c>
      <c r="Q30" s="48" t="str">
        <f>'PRODUCTION LIST GRP VOLUMES'!Q33</f>
        <v/>
      </c>
      <c r="R30" s="134">
        <f>'PRODUCTION LIST GRP VOLUMES'!R33</f>
        <v>0</v>
      </c>
    </row>
    <row r="31" spans="1:18" ht="23.25" hidden="1" customHeight="1">
      <c r="A31" s="129">
        <f>'PRODUCTION LIST GRP VOLUMES'!A34</f>
        <v>0</v>
      </c>
      <c r="B31" s="130"/>
      <c r="C31" s="48" t="str">
        <f>'PRODUCTION LIST GRP VOLUMES'!C34</f>
        <v/>
      </c>
      <c r="D31" s="48" t="str">
        <f>'PRODUCTION LIST GRP VOLUMES'!D34</f>
        <v/>
      </c>
      <c r="E31" s="48" t="str">
        <f>'PRODUCTION LIST GRP VOLUMES'!E34</f>
        <v/>
      </c>
      <c r="F31" s="48" t="str">
        <f>'PRODUCTION LIST GRP VOLUMES'!F34</f>
        <v/>
      </c>
      <c r="G31" s="48" t="str">
        <f>'PRODUCTION LIST GRP VOLUMES'!G34</f>
        <v/>
      </c>
      <c r="H31" s="48" t="str">
        <f>'PRODUCTION LIST GRP VOLUMES'!H34</f>
        <v/>
      </c>
      <c r="I31" s="48" t="str">
        <f>'PRODUCTION LIST GRP VOLUMES'!I34</f>
        <v/>
      </c>
      <c r="J31" s="48" t="str">
        <f>'PRODUCTION LIST GRP VOLUMES'!J34</f>
        <v/>
      </c>
      <c r="K31" s="48" t="str">
        <f>'PRODUCTION LIST GRP VOLUMES'!K34</f>
        <v/>
      </c>
      <c r="L31" s="48" t="str">
        <f>'PRODUCTION LIST GRP VOLUMES'!L34</f>
        <v/>
      </c>
      <c r="M31" s="48" t="str">
        <f>'PRODUCTION LIST GRP VOLUMES'!M34</f>
        <v/>
      </c>
      <c r="N31" s="48" t="str">
        <f>'PRODUCTION LIST GRP VOLUMES'!N34</f>
        <v/>
      </c>
      <c r="O31" s="48" t="str">
        <f>'PRODUCTION LIST GRP VOLUMES'!O34</f>
        <v/>
      </c>
      <c r="P31" s="48" t="str">
        <f>'PRODUCTION LIST GRP VOLUMES'!P34</f>
        <v/>
      </c>
      <c r="Q31" s="48" t="str">
        <f>'PRODUCTION LIST GRP VOLUMES'!Q34</f>
        <v/>
      </c>
      <c r="R31" s="134">
        <f>'PRODUCTION LIST GRP VOLUMES'!R34</f>
        <v>0</v>
      </c>
    </row>
    <row r="32" spans="1:18" ht="23.25" customHeight="1">
      <c r="A32" s="129" t="str">
        <f>'PRODUCTION LIST GRP VOLUMES'!A35</f>
        <v>360-121</v>
      </c>
      <c r="B32" s="130"/>
      <c r="C32" s="48" t="str">
        <f>'PRODUCTION LIST GRP VOLUMES'!C35</f>
        <v/>
      </c>
      <c r="D32" s="48" t="str">
        <f>'PRODUCTION LIST GRP VOLUMES'!D35</f>
        <v/>
      </c>
      <c r="E32" s="48" t="str">
        <f>'PRODUCTION LIST GRP VOLUMES'!E35</f>
        <v/>
      </c>
      <c r="F32" s="48">
        <f>'PRODUCTION LIST GRP VOLUMES'!F35</f>
        <v>1</v>
      </c>
      <c r="G32" s="48" t="str">
        <f>'PRODUCTION LIST GRP VOLUMES'!G35</f>
        <v/>
      </c>
      <c r="H32" s="48" t="str">
        <f>'PRODUCTION LIST GRP VOLUMES'!H35</f>
        <v/>
      </c>
      <c r="I32" s="48" t="str">
        <f>'PRODUCTION LIST GRP VOLUMES'!I35</f>
        <v/>
      </c>
      <c r="J32" s="48" t="str">
        <f>'PRODUCTION LIST GRP VOLUMES'!J35</f>
        <v/>
      </c>
      <c r="K32" s="48" t="str">
        <f>'PRODUCTION LIST GRP VOLUMES'!K35</f>
        <v/>
      </c>
      <c r="L32" s="48" t="str">
        <f>'PRODUCTION LIST GRP VOLUMES'!L35</f>
        <v/>
      </c>
      <c r="M32" s="48" t="str">
        <f>'PRODUCTION LIST GRP VOLUMES'!M35</f>
        <v/>
      </c>
      <c r="N32" s="48" t="str">
        <f>'PRODUCTION LIST GRP VOLUMES'!N35</f>
        <v/>
      </c>
      <c r="O32" s="48" t="str">
        <f>'PRODUCTION LIST GRP VOLUMES'!O35</f>
        <v/>
      </c>
      <c r="P32" s="48" t="str">
        <f>'PRODUCTION LIST GRP VOLUMES'!P35</f>
        <v/>
      </c>
      <c r="Q32" s="48" t="str">
        <f>'PRODUCTION LIST GRP VOLUMES'!Q35</f>
        <v/>
      </c>
      <c r="R32" s="134">
        <f>'PRODUCTION LIST GRP VOLUMES'!R35</f>
        <v>1</v>
      </c>
    </row>
    <row r="33" spans="1:18" ht="23.25" customHeight="1">
      <c r="A33" s="129" t="str">
        <f>'PRODUCTION LIST GRP VOLUMES'!A36</f>
        <v>360-121-DT</v>
      </c>
      <c r="B33" s="130" t="str">
        <f>IF('PRODUCTION LIST GRP VOLUMES'!C244=0,"",'PRODUCTION LIST GRP VOLUMES'!C244)</f>
        <v/>
      </c>
      <c r="C33" s="48" t="str">
        <f>'PRODUCTION LIST GRP VOLUMES'!C36</f>
        <v/>
      </c>
      <c r="D33" s="48" t="str">
        <f>'PRODUCTION LIST GRP VOLUMES'!D36</f>
        <v/>
      </c>
      <c r="E33" s="48" t="str">
        <f>'PRODUCTION LIST GRP VOLUMES'!E36</f>
        <v/>
      </c>
      <c r="F33" s="48" t="str">
        <f>'PRODUCTION LIST GRP VOLUMES'!F36</f>
        <v/>
      </c>
      <c r="G33" s="48" t="str">
        <f>'PRODUCTION LIST GRP VOLUMES'!G36</f>
        <v/>
      </c>
      <c r="H33" s="48" t="str">
        <f>'PRODUCTION LIST GRP VOLUMES'!H36</f>
        <v/>
      </c>
      <c r="I33" s="48" t="str">
        <f>'PRODUCTION LIST GRP VOLUMES'!I36</f>
        <v/>
      </c>
      <c r="J33" s="48" t="str">
        <f>'PRODUCTION LIST GRP VOLUMES'!J36</f>
        <v/>
      </c>
      <c r="K33" s="48" t="str">
        <f>'PRODUCTION LIST GRP VOLUMES'!K36</f>
        <v/>
      </c>
      <c r="L33" s="48" t="str">
        <f>'PRODUCTION LIST GRP VOLUMES'!L36</f>
        <v/>
      </c>
      <c r="M33" s="48" t="str">
        <f>'PRODUCTION LIST GRP VOLUMES'!M36</f>
        <v/>
      </c>
      <c r="N33" s="48" t="str">
        <f>'PRODUCTION LIST GRP VOLUMES'!N36</f>
        <v/>
      </c>
      <c r="O33" s="48" t="str">
        <f>'PRODUCTION LIST GRP VOLUMES'!O36</f>
        <v/>
      </c>
      <c r="P33" s="48"/>
      <c r="Q33" s="48"/>
      <c r="R33" s="134">
        <f>'PRODUCTION LIST GRP VOLUMES'!R36+'PRODUCTION LIST GRP VOLUMES'!R244</f>
        <v>0</v>
      </c>
    </row>
    <row r="34" spans="1:18" ht="23.25" customHeight="1">
      <c r="A34" s="129" t="str">
        <f>'PRODUCTION LIST GRP VOLUMES'!A37</f>
        <v>360-122</v>
      </c>
      <c r="B34" s="130"/>
      <c r="C34" s="48" t="str">
        <f>'PRODUCTION LIST GRP VOLUMES'!C37</f>
        <v/>
      </c>
      <c r="D34" s="48" t="str">
        <f>'PRODUCTION LIST GRP VOLUMES'!D37</f>
        <v/>
      </c>
      <c r="E34" s="48" t="str">
        <f>'PRODUCTION LIST GRP VOLUMES'!E37</f>
        <v/>
      </c>
      <c r="F34" s="48" t="str">
        <f>'PRODUCTION LIST GRP VOLUMES'!F37</f>
        <v/>
      </c>
      <c r="G34" s="48" t="str">
        <f>'PRODUCTION LIST GRP VOLUMES'!G37</f>
        <v/>
      </c>
      <c r="H34" s="48" t="str">
        <f>'PRODUCTION LIST GRP VOLUMES'!H37</f>
        <v/>
      </c>
      <c r="I34" s="48" t="str">
        <f>'PRODUCTION LIST GRP VOLUMES'!I37</f>
        <v/>
      </c>
      <c r="J34" s="48" t="str">
        <f>'PRODUCTION LIST GRP VOLUMES'!J37</f>
        <v/>
      </c>
      <c r="K34" s="48" t="str">
        <f>'PRODUCTION LIST GRP VOLUMES'!K37</f>
        <v/>
      </c>
      <c r="L34" s="48" t="str">
        <f>'PRODUCTION LIST GRP VOLUMES'!L37</f>
        <v/>
      </c>
      <c r="M34" s="48" t="str">
        <f>'PRODUCTION LIST GRP VOLUMES'!M37</f>
        <v/>
      </c>
      <c r="N34" s="48" t="str">
        <f>'PRODUCTION LIST GRP VOLUMES'!N37</f>
        <v/>
      </c>
      <c r="O34" s="48" t="str">
        <f>'PRODUCTION LIST GRP VOLUMES'!O37</f>
        <v/>
      </c>
      <c r="P34" s="48" t="str">
        <f>'PRODUCTION LIST GRP VOLUMES'!P37</f>
        <v/>
      </c>
      <c r="Q34" s="48" t="str">
        <f>'PRODUCTION LIST GRP VOLUMES'!Q37</f>
        <v/>
      </c>
      <c r="R34" s="134">
        <f>'PRODUCTION LIST GRP VOLUMES'!R37</f>
        <v>0</v>
      </c>
    </row>
    <row r="35" spans="1:18" ht="23.25" customHeight="1">
      <c r="A35" s="129" t="str">
        <f>'PRODUCTION LIST GRP VOLUMES'!A38</f>
        <v>360-122-DT</v>
      </c>
      <c r="B35" s="130" t="str">
        <f>IF('PRODUCTION LIST GRP VOLUMES'!C245=0,"",'PRODUCTION LIST GRP VOLUMES'!C245)</f>
        <v/>
      </c>
      <c r="C35" s="48" t="str">
        <f>'PRODUCTION LIST GRP VOLUMES'!C38</f>
        <v/>
      </c>
      <c r="D35" s="48" t="str">
        <f>'PRODUCTION LIST GRP VOLUMES'!D38</f>
        <v/>
      </c>
      <c r="E35" s="48" t="str">
        <f>'PRODUCTION LIST GRP VOLUMES'!E38</f>
        <v/>
      </c>
      <c r="F35" s="48" t="str">
        <f>'PRODUCTION LIST GRP VOLUMES'!F38</f>
        <v/>
      </c>
      <c r="G35" s="48" t="str">
        <f>'PRODUCTION LIST GRP VOLUMES'!G38</f>
        <v/>
      </c>
      <c r="H35" s="48" t="str">
        <f>'PRODUCTION LIST GRP VOLUMES'!H38</f>
        <v/>
      </c>
      <c r="I35" s="48" t="str">
        <f>'PRODUCTION LIST GRP VOLUMES'!I38</f>
        <v/>
      </c>
      <c r="J35" s="48" t="str">
        <f>'PRODUCTION LIST GRP VOLUMES'!J38</f>
        <v/>
      </c>
      <c r="K35" s="48" t="str">
        <f>'PRODUCTION LIST GRP VOLUMES'!K38</f>
        <v/>
      </c>
      <c r="L35" s="48" t="str">
        <f>'PRODUCTION LIST GRP VOLUMES'!L38</f>
        <v/>
      </c>
      <c r="M35" s="48" t="str">
        <f>'PRODUCTION LIST GRP VOLUMES'!M38</f>
        <v/>
      </c>
      <c r="N35" s="48" t="str">
        <f>'PRODUCTION LIST GRP VOLUMES'!N38</f>
        <v/>
      </c>
      <c r="O35" s="48" t="str">
        <f>'PRODUCTION LIST GRP VOLUMES'!O38</f>
        <v/>
      </c>
      <c r="P35" s="48"/>
      <c r="Q35" s="48"/>
      <c r="R35" s="134">
        <f>'PRODUCTION LIST GRP VOLUMES'!R38+'PRODUCTION LIST GRP VOLUMES'!R245</f>
        <v>0</v>
      </c>
    </row>
    <row r="36" spans="1:18" ht="23.25" customHeight="1">
      <c r="A36" s="129" t="str">
        <f>'PRODUCTION LIST GRP VOLUMES'!A39</f>
        <v>360-123</v>
      </c>
      <c r="B36" s="130"/>
      <c r="C36" s="48" t="str">
        <f>'PRODUCTION LIST GRP VOLUMES'!C39</f>
        <v/>
      </c>
      <c r="D36" s="48" t="str">
        <f>'PRODUCTION LIST GRP VOLUMES'!D39</f>
        <v/>
      </c>
      <c r="E36" s="48" t="str">
        <f>'PRODUCTION LIST GRP VOLUMES'!E39</f>
        <v/>
      </c>
      <c r="F36" s="48">
        <f>'PRODUCTION LIST GRP VOLUMES'!F39</f>
        <v>1</v>
      </c>
      <c r="G36" s="48" t="str">
        <f>'PRODUCTION LIST GRP VOLUMES'!G39</f>
        <v/>
      </c>
      <c r="H36" s="48" t="str">
        <f>'PRODUCTION LIST GRP VOLUMES'!H39</f>
        <v/>
      </c>
      <c r="I36" s="48" t="str">
        <f>'PRODUCTION LIST GRP VOLUMES'!I39</f>
        <v/>
      </c>
      <c r="J36" s="48" t="str">
        <f>'PRODUCTION LIST GRP VOLUMES'!J39</f>
        <v/>
      </c>
      <c r="K36" s="48" t="str">
        <f>'PRODUCTION LIST GRP VOLUMES'!K39</f>
        <v/>
      </c>
      <c r="L36" s="48" t="str">
        <f>'PRODUCTION LIST GRP VOLUMES'!L39</f>
        <v/>
      </c>
      <c r="M36" s="48" t="str">
        <f>'PRODUCTION LIST GRP VOLUMES'!M39</f>
        <v/>
      </c>
      <c r="N36" s="48" t="str">
        <f>'PRODUCTION LIST GRP VOLUMES'!N39</f>
        <v/>
      </c>
      <c r="O36" s="48" t="str">
        <f>'PRODUCTION LIST GRP VOLUMES'!O39</f>
        <v/>
      </c>
      <c r="P36" s="48" t="str">
        <f>'PRODUCTION LIST GRP VOLUMES'!P39</f>
        <v/>
      </c>
      <c r="Q36" s="48" t="str">
        <f>'PRODUCTION LIST GRP VOLUMES'!Q39</f>
        <v/>
      </c>
      <c r="R36" s="134">
        <f>'PRODUCTION LIST GRP VOLUMES'!R39</f>
        <v>1</v>
      </c>
    </row>
    <row r="37" spans="1:18" ht="23.25" customHeight="1">
      <c r="A37" s="129" t="str">
        <f>'PRODUCTION LIST GRP VOLUMES'!A40</f>
        <v>360-123-DT</v>
      </c>
      <c r="B37" s="130" t="str">
        <f>IF('PRODUCTION LIST GRP VOLUMES'!C246=0,"",'PRODUCTION LIST GRP VOLUMES'!C246)</f>
        <v/>
      </c>
      <c r="C37" s="48" t="str">
        <f>'PRODUCTION LIST GRP VOLUMES'!C40</f>
        <v/>
      </c>
      <c r="D37" s="48" t="str">
        <f>'PRODUCTION LIST GRP VOLUMES'!D40</f>
        <v/>
      </c>
      <c r="E37" s="48" t="str">
        <f>'PRODUCTION LIST GRP VOLUMES'!E40</f>
        <v/>
      </c>
      <c r="F37" s="48" t="str">
        <f>'PRODUCTION LIST GRP VOLUMES'!F40</f>
        <v/>
      </c>
      <c r="G37" s="48" t="str">
        <f>'PRODUCTION LIST GRP VOLUMES'!G40</f>
        <v/>
      </c>
      <c r="H37" s="48" t="str">
        <f>'PRODUCTION LIST GRP VOLUMES'!H40</f>
        <v/>
      </c>
      <c r="I37" s="48" t="str">
        <f>'PRODUCTION LIST GRP VOLUMES'!I40</f>
        <v/>
      </c>
      <c r="J37" s="48" t="str">
        <f>'PRODUCTION LIST GRP VOLUMES'!J40</f>
        <v/>
      </c>
      <c r="K37" s="48" t="str">
        <f>'PRODUCTION LIST GRP VOLUMES'!K40</f>
        <v/>
      </c>
      <c r="L37" s="48" t="str">
        <f>'PRODUCTION LIST GRP VOLUMES'!L40</f>
        <v/>
      </c>
      <c r="M37" s="48" t="str">
        <f>'PRODUCTION LIST GRP VOLUMES'!M40</f>
        <v/>
      </c>
      <c r="N37" s="48" t="str">
        <f>'PRODUCTION LIST GRP VOLUMES'!N40</f>
        <v/>
      </c>
      <c r="O37" s="48" t="str">
        <f>'PRODUCTION LIST GRP VOLUMES'!O40</f>
        <v/>
      </c>
      <c r="P37" s="48"/>
      <c r="Q37" s="48"/>
      <c r="R37" s="134">
        <f>'PRODUCTION LIST GRP VOLUMES'!R40+'PRODUCTION LIST GRP VOLUMES'!R246</f>
        <v>0</v>
      </c>
    </row>
    <row r="38" spans="1:18" ht="23.25" hidden="1" customHeight="1">
      <c r="A38" s="129" t="str">
        <f>'PRODUCTION LIST GRP VOLUMES'!A41</f>
        <v>360-124</v>
      </c>
      <c r="B38" s="130"/>
      <c r="C38" s="48" t="str">
        <f>'PRODUCTION LIST GRP VOLUMES'!C41</f>
        <v/>
      </c>
      <c r="D38" s="48" t="str">
        <f>'PRODUCTION LIST GRP VOLUMES'!D41</f>
        <v/>
      </c>
      <c r="E38" s="48" t="str">
        <f>'PRODUCTION LIST GRP VOLUMES'!E41</f>
        <v/>
      </c>
      <c r="F38" s="48" t="str">
        <f>'PRODUCTION LIST GRP VOLUMES'!F41</f>
        <v/>
      </c>
      <c r="G38" s="48" t="str">
        <f>'PRODUCTION LIST GRP VOLUMES'!G41</f>
        <v/>
      </c>
      <c r="H38" s="48" t="str">
        <f>'PRODUCTION LIST GRP VOLUMES'!H41</f>
        <v/>
      </c>
      <c r="I38" s="48" t="str">
        <f>'PRODUCTION LIST GRP VOLUMES'!I41</f>
        <v/>
      </c>
      <c r="J38" s="48" t="str">
        <f>'PRODUCTION LIST GRP VOLUMES'!J41</f>
        <v/>
      </c>
      <c r="K38" s="48" t="str">
        <f>'PRODUCTION LIST GRP VOLUMES'!K41</f>
        <v/>
      </c>
      <c r="L38" s="48" t="str">
        <f>'PRODUCTION LIST GRP VOLUMES'!L41</f>
        <v/>
      </c>
      <c r="M38" s="48" t="str">
        <f>'PRODUCTION LIST GRP VOLUMES'!M41</f>
        <v/>
      </c>
      <c r="N38" s="48" t="str">
        <f>'PRODUCTION LIST GRP VOLUMES'!N41</f>
        <v/>
      </c>
      <c r="O38" s="48" t="str">
        <f>'PRODUCTION LIST GRP VOLUMES'!O41</f>
        <v/>
      </c>
      <c r="P38" s="48" t="str">
        <f>'PRODUCTION LIST GRP VOLUMES'!P41</f>
        <v/>
      </c>
      <c r="Q38" s="48" t="str">
        <f>'PRODUCTION LIST GRP VOLUMES'!Q41</f>
        <v/>
      </c>
      <c r="R38" s="134">
        <f>'PRODUCTION LIST GRP VOLUMES'!R41</f>
        <v>0</v>
      </c>
    </row>
    <row r="39" spans="1:18" ht="23.25" customHeight="1">
      <c r="A39" s="129" t="str">
        <f>'PRODUCTION LIST GRP VOLUMES'!A42</f>
        <v>360-125</v>
      </c>
      <c r="B39" s="130"/>
      <c r="C39" s="48" t="str">
        <f>'PRODUCTION LIST GRP VOLUMES'!C42</f>
        <v/>
      </c>
      <c r="D39" s="48" t="str">
        <f>'PRODUCTION LIST GRP VOLUMES'!D42</f>
        <v/>
      </c>
      <c r="E39" s="48" t="str">
        <f>'PRODUCTION LIST GRP VOLUMES'!E42</f>
        <v/>
      </c>
      <c r="F39" s="48" t="str">
        <f>'PRODUCTION LIST GRP VOLUMES'!F42</f>
        <v/>
      </c>
      <c r="G39" s="48">
        <f>'PRODUCTION LIST GRP VOLUMES'!G42</f>
        <v>1</v>
      </c>
      <c r="H39" s="48" t="str">
        <f>'PRODUCTION LIST GRP VOLUMES'!H42</f>
        <v/>
      </c>
      <c r="I39" s="48" t="str">
        <f>'PRODUCTION LIST GRP VOLUMES'!I42</f>
        <v/>
      </c>
      <c r="J39" s="48" t="str">
        <f>'PRODUCTION LIST GRP VOLUMES'!J42</f>
        <v/>
      </c>
      <c r="K39" s="48" t="str">
        <f>'PRODUCTION LIST GRP VOLUMES'!K42</f>
        <v/>
      </c>
      <c r="L39" s="48" t="str">
        <f>'PRODUCTION LIST GRP VOLUMES'!L42</f>
        <v/>
      </c>
      <c r="M39" s="48" t="str">
        <f>'PRODUCTION LIST GRP VOLUMES'!M42</f>
        <v/>
      </c>
      <c r="N39" s="48" t="str">
        <f>'PRODUCTION LIST GRP VOLUMES'!N42</f>
        <v/>
      </c>
      <c r="O39" s="48" t="str">
        <f>'PRODUCTION LIST GRP VOLUMES'!O42</f>
        <v/>
      </c>
      <c r="P39" s="48" t="str">
        <f>'PRODUCTION LIST GRP VOLUMES'!P42</f>
        <v/>
      </c>
      <c r="Q39" s="48" t="str">
        <f>'PRODUCTION LIST GRP VOLUMES'!Q42</f>
        <v/>
      </c>
      <c r="R39" s="134">
        <f>'PRODUCTION LIST GRP VOLUMES'!R42</f>
        <v>1</v>
      </c>
    </row>
    <row r="40" spans="1:18" ht="23.25" customHeight="1">
      <c r="A40" s="129" t="str">
        <f>'PRODUCTION LIST GRP VOLUMES'!A43</f>
        <v>360-125-WI</v>
      </c>
      <c r="B40" s="130"/>
      <c r="C40" s="48" t="str">
        <f>'PRODUCTION LIST GRP VOLUMES'!C43</f>
        <v/>
      </c>
      <c r="D40" s="48" t="str">
        <f>'PRODUCTION LIST GRP VOLUMES'!D43</f>
        <v/>
      </c>
      <c r="E40" s="48" t="str">
        <f>'PRODUCTION LIST GRP VOLUMES'!E43</f>
        <v/>
      </c>
      <c r="F40" s="48" t="str">
        <f>'PRODUCTION LIST GRP VOLUMES'!F43</f>
        <v/>
      </c>
      <c r="G40" s="48">
        <f>'PRODUCTION LIST GRP VOLUMES'!G43</f>
        <v>1</v>
      </c>
      <c r="H40" s="48" t="str">
        <f>'PRODUCTION LIST GRP VOLUMES'!H43</f>
        <v/>
      </c>
      <c r="I40" s="48" t="str">
        <f>'PRODUCTION LIST GRP VOLUMES'!I43</f>
        <v/>
      </c>
      <c r="J40" s="48" t="str">
        <f>'PRODUCTION LIST GRP VOLUMES'!J43</f>
        <v/>
      </c>
      <c r="K40" s="48" t="str">
        <f>'PRODUCTION LIST GRP VOLUMES'!K43</f>
        <v/>
      </c>
      <c r="L40" s="48" t="str">
        <f>'PRODUCTION LIST GRP VOLUMES'!L43</f>
        <v/>
      </c>
      <c r="M40" s="48" t="str">
        <f>'PRODUCTION LIST GRP VOLUMES'!M43</f>
        <v/>
      </c>
      <c r="N40" s="48" t="str">
        <f>'PRODUCTION LIST GRP VOLUMES'!N43</f>
        <v/>
      </c>
      <c r="O40" s="48" t="str">
        <f>'PRODUCTION LIST GRP VOLUMES'!O43</f>
        <v/>
      </c>
      <c r="P40" s="48" t="str">
        <f>'PRODUCTION LIST GRP VOLUMES'!P43</f>
        <v/>
      </c>
      <c r="Q40" s="48" t="str">
        <f>'PRODUCTION LIST GRP VOLUMES'!Q43</f>
        <v/>
      </c>
      <c r="R40" s="134">
        <f>'PRODUCTION LIST GRP VOLUMES'!R43</f>
        <v>1</v>
      </c>
    </row>
    <row r="41" spans="1:18" ht="23.25" customHeight="1">
      <c r="A41" s="129" t="str">
        <f>'PRODUCTION LIST GRP VOLUMES'!A44</f>
        <v>360-127</v>
      </c>
      <c r="B41" s="130"/>
      <c r="C41" s="48" t="str">
        <f>'PRODUCTION LIST GRP VOLUMES'!C44</f>
        <v/>
      </c>
      <c r="D41" s="48" t="str">
        <f>'PRODUCTION LIST GRP VOLUMES'!D44</f>
        <v/>
      </c>
      <c r="E41" s="48" t="str">
        <f>'PRODUCTION LIST GRP VOLUMES'!E44</f>
        <v/>
      </c>
      <c r="F41" s="48" t="str">
        <f>'PRODUCTION LIST GRP VOLUMES'!F44</f>
        <v/>
      </c>
      <c r="G41" s="48">
        <f>'PRODUCTION LIST GRP VOLUMES'!G44</f>
        <v>1</v>
      </c>
      <c r="H41" s="48" t="str">
        <f>'PRODUCTION LIST GRP VOLUMES'!H44</f>
        <v/>
      </c>
      <c r="I41" s="48" t="str">
        <f>'PRODUCTION LIST GRP VOLUMES'!I44</f>
        <v/>
      </c>
      <c r="J41" s="48" t="str">
        <f>'PRODUCTION LIST GRP VOLUMES'!J44</f>
        <v/>
      </c>
      <c r="K41" s="48" t="str">
        <f>'PRODUCTION LIST GRP VOLUMES'!K44</f>
        <v/>
      </c>
      <c r="L41" s="48" t="str">
        <f>'PRODUCTION LIST GRP VOLUMES'!L44</f>
        <v/>
      </c>
      <c r="M41" s="48" t="str">
        <f>'PRODUCTION LIST GRP VOLUMES'!M44</f>
        <v/>
      </c>
      <c r="N41" s="48" t="str">
        <f>'PRODUCTION LIST GRP VOLUMES'!N44</f>
        <v/>
      </c>
      <c r="O41" s="48" t="str">
        <f>'PRODUCTION LIST GRP VOLUMES'!O44</f>
        <v/>
      </c>
      <c r="P41" s="48" t="str">
        <f>'PRODUCTION LIST GRP VOLUMES'!P44</f>
        <v/>
      </c>
      <c r="Q41" s="48" t="str">
        <f>'PRODUCTION LIST GRP VOLUMES'!Q44</f>
        <v/>
      </c>
      <c r="R41" s="134">
        <f>'PRODUCTION LIST GRP VOLUMES'!R44</f>
        <v>1</v>
      </c>
    </row>
    <row r="42" spans="1:18" ht="23.25" customHeight="1">
      <c r="A42" s="129" t="str">
        <f>'PRODUCTION LIST GRP VOLUMES'!A45</f>
        <v>360-127-WI</v>
      </c>
      <c r="B42" s="130"/>
      <c r="C42" s="48" t="str">
        <f>'PRODUCTION LIST GRP VOLUMES'!C45</f>
        <v/>
      </c>
      <c r="D42" s="48" t="str">
        <f>'PRODUCTION LIST GRP VOLUMES'!D45</f>
        <v/>
      </c>
      <c r="E42" s="48" t="str">
        <f>'PRODUCTION LIST GRP VOLUMES'!E45</f>
        <v/>
      </c>
      <c r="F42" s="48" t="str">
        <f>'PRODUCTION LIST GRP VOLUMES'!F45</f>
        <v/>
      </c>
      <c r="G42" s="48">
        <f>'PRODUCTION LIST GRP VOLUMES'!G45</f>
        <v>1</v>
      </c>
      <c r="H42" s="48" t="str">
        <f>'PRODUCTION LIST GRP VOLUMES'!H45</f>
        <v/>
      </c>
      <c r="I42" s="48" t="str">
        <f>'PRODUCTION LIST GRP VOLUMES'!I45</f>
        <v/>
      </c>
      <c r="J42" s="48" t="str">
        <f>'PRODUCTION LIST GRP VOLUMES'!J45</f>
        <v/>
      </c>
      <c r="K42" s="48" t="str">
        <f>'PRODUCTION LIST GRP VOLUMES'!K45</f>
        <v/>
      </c>
      <c r="L42" s="48" t="str">
        <f>'PRODUCTION LIST GRP VOLUMES'!L45</f>
        <v/>
      </c>
      <c r="M42" s="48" t="str">
        <f>'PRODUCTION LIST GRP VOLUMES'!M45</f>
        <v/>
      </c>
      <c r="N42" s="48" t="str">
        <f>'PRODUCTION LIST GRP VOLUMES'!N45</f>
        <v/>
      </c>
      <c r="O42" s="48" t="str">
        <f>'PRODUCTION LIST GRP VOLUMES'!O45</f>
        <v/>
      </c>
      <c r="P42" s="48" t="str">
        <f>'PRODUCTION LIST GRP VOLUMES'!P45</f>
        <v/>
      </c>
      <c r="Q42" s="48" t="str">
        <f>'PRODUCTION LIST GRP VOLUMES'!Q45</f>
        <v/>
      </c>
      <c r="R42" s="134">
        <f>'PRODUCTION LIST GRP VOLUMES'!R45</f>
        <v>1</v>
      </c>
    </row>
    <row r="43" spans="1:18" ht="23.25" customHeight="1">
      <c r="A43" s="129" t="str">
        <f>'PRODUCTION LIST GRP VOLUMES'!A46</f>
        <v>360-128</v>
      </c>
      <c r="B43" s="130"/>
      <c r="C43" s="48" t="str">
        <f>'PRODUCTION LIST GRP VOLUMES'!C46</f>
        <v/>
      </c>
      <c r="D43" s="48" t="str">
        <f>'PRODUCTION LIST GRP VOLUMES'!D46</f>
        <v/>
      </c>
      <c r="E43" s="48" t="str">
        <f>'PRODUCTION LIST GRP VOLUMES'!E46</f>
        <v/>
      </c>
      <c r="F43" s="48" t="str">
        <f>'PRODUCTION LIST GRP VOLUMES'!F46</f>
        <v/>
      </c>
      <c r="G43" s="48">
        <f>'PRODUCTION LIST GRP VOLUMES'!G46</f>
        <v>1</v>
      </c>
      <c r="H43" s="48" t="str">
        <f>'PRODUCTION LIST GRP VOLUMES'!H46</f>
        <v/>
      </c>
      <c r="I43" s="48" t="str">
        <f>'PRODUCTION LIST GRP VOLUMES'!I46</f>
        <v/>
      </c>
      <c r="J43" s="48" t="str">
        <f>'PRODUCTION LIST GRP VOLUMES'!J46</f>
        <v/>
      </c>
      <c r="K43" s="48" t="str">
        <f>'PRODUCTION LIST GRP VOLUMES'!K46</f>
        <v/>
      </c>
      <c r="L43" s="48" t="str">
        <f>'PRODUCTION LIST GRP VOLUMES'!L46</f>
        <v/>
      </c>
      <c r="M43" s="48" t="str">
        <f>'PRODUCTION LIST GRP VOLUMES'!M46</f>
        <v/>
      </c>
      <c r="N43" s="48" t="str">
        <f>'PRODUCTION LIST GRP VOLUMES'!N46</f>
        <v/>
      </c>
      <c r="O43" s="48" t="str">
        <f>'PRODUCTION LIST GRP VOLUMES'!O46</f>
        <v/>
      </c>
      <c r="P43" s="48" t="str">
        <f>'PRODUCTION LIST GRP VOLUMES'!P46</f>
        <v/>
      </c>
      <c r="Q43" s="48" t="str">
        <f>'PRODUCTION LIST GRP VOLUMES'!Q46</f>
        <v/>
      </c>
      <c r="R43" s="134">
        <f>'PRODUCTION LIST GRP VOLUMES'!R46</f>
        <v>1</v>
      </c>
    </row>
    <row r="44" spans="1:18" ht="23.25" customHeight="1">
      <c r="A44" s="129" t="str">
        <f>'PRODUCTION LIST GRP VOLUMES'!A47</f>
        <v>360-128-WI</v>
      </c>
      <c r="B44" s="130"/>
      <c r="C44" s="48" t="str">
        <f>'PRODUCTION LIST GRP VOLUMES'!C47</f>
        <v/>
      </c>
      <c r="D44" s="48" t="str">
        <f>'PRODUCTION LIST GRP VOLUMES'!D47</f>
        <v/>
      </c>
      <c r="E44" s="48" t="str">
        <f>'PRODUCTION LIST GRP VOLUMES'!E47</f>
        <v/>
      </c>
      <c r="F44" s="48" t="str">
        <f>'PRODUCTION LIST GRP VOLUMES'!F47</f>
        <v/>
      </c>
      <c r="G44" s="48">
        <f>'PRODUCTION LIST GRP VOLUMES'!G47</f>
        <v>1</v>
      </c>
      <c r="H44" s="48" t="str">
        <f>'PRODUCTION LIST GRP VOLUMES'!H47</f>
        <v/>
      </c>
      <c r="I44" s="48" t="str">
        <f>'PRODUCTION LIST GRP VOLUMES'!I47</f>
        <v/>
      </c>
      <c r="J44" s="48" t="str">
        <f>'PRODUCTION LIST GRP VOLUMES'!J47</f>
        <v/>
      </c>
      <c r="K44" s="48" t="str">
        <f>'PRODUCTION LIST GRP VOLUMES'!K47</f>
        <v/>
      </c>
      <c r="L44" s="48" t="str">
        <f>'PRODUCTION LIST GRP VOLUMES'!L47</f>
        <v/>
      </c>
      <c r="M44" s="48" t="str">
        <f>'PRODUCTION LIST GRP VOLUMES'!M47</f>
        <v/>
      </c>
      <c r="N44" s="48" t="str">
        <f>'PRODUCTION LIST GRP VOLUMES'!N47</f>
        <v/>
      </c>
      <c r="O44" s="48" t="str">
        <f>'PRODUCTION LIST GRP VOLUMES'!O47</f>
        <v/>
      </c>
      <c r="P44" s="48" t="str">
        <f>'PRODUCTION LIST GRP VOLUMES'!P47</f>
        <v/>
      </c>
      <c r="Q44" s="48" t="str">
        <f>'PRODUCTION LIST GRP VOLUMES'!Q47</f>
        <v/>
      </c>
      <c r="R44" s="134">
        <f>'PRODUCTION LIST GRP VOLUMES'!R47</f>
        <v>1</v>
      </c>
    </row>
    <row r="45" spans="1:18" ht="23.25" customHeight="1">
      <c r="A45" s="129" t="str">
        <f>'PRODUCTION LIST GRP VOLUMES'!A48</f>
        <v>360-129</v>
      </c>
      <c r="B45" s="130"/>
      <c r="C45" s="48" t="str">
        <f>'PRODUCTION LIST GRP VOLUMES'!C48</f>
        <v/>
      </c>
      <c r="D45" s="48" t="str">
        <f>'PRODUCTION LIST GRP VOLUMES'!D48</f>
        <v/>
      </c>
      <c r="E45" s="48" t="str">
        <f>'PRODUCTION LIST GRP VOLUMES'!E48</f>
        <v/>
      </c>
      <c r="F45" s="48" t="str">
        <f>'PRODUCTION LIST GRP VOLUMES'!F48</f>
        <v/>
      </c>
      <c r="G45" s="48">
        <f>'PRODUCTION LIST GRP VOLUMES'!G48</f>
        <v>1</v>
      </c>
      <c r="H45" s="48" t="str">
        <f>'PRODUCTION LIST GRP VOLUMES'!H48</f>
        <v/>
      </c>
      <c r="I45" s="48" t="str">
        <f>'PRODUCTION LIST GRP VOLUMES'!I48</f>
        <v/>
      </c>
      <c r="J45" s="48" t="str">
        <f>'PRODUCTION LIST GRP VOLUMES'!J48</f>
        <v/>
      </c>
      <c r="K45" s="48" t="str">
        <f>'PRODUCTION LIST GRP VOLUMES'!K48</f>
        <v/>
      </c>
      <c r="L45" s="48" t="str">
        <f>'PRODUCTION LIST GRP VOLUMES'!L48</f>
        <v/>
      </c>
      <c r="M45" s="48" t="str">
        <f>'PRODUCTION LIST GRP VOLUMES'!M48</f>
        <v/>
      </c>
      <c r="N45" s="48" t="str">
        <f>'PRODUCTION LIST GRP VOLUMES'!N48</f>
        <v/>
      </c>
      <c r="O45" s="48" t="str">
        <f>'PRODUCTION LIST GRP VOLUMES'!O48</f>
        <v/>
      </c>
      <c r="P45" s="48" t="str">
        <f>'PRODUCTION LIST GRP VOLUMES'!P48</f>
        <v/>
      </c>
      <c r="Q45" s="48" t="str">
        <f>'PRODUCTION LIST GRP VOLUMES'!Q48</f>
        <v/>
      </c>
      <c r="R45" s="134">
        <f>'PRODUCTION LIST GRP VOLUMES'!R48</f>
        <v>1</v>
      </c>
    </row>
    <row r="46" spans="1:18" ht="23.25" customHeight="1">
      <c r="A46" s="129" t="str">
        <f>'PRODUCTION LIST GRP VOLUMES'!A49</f>
        <v>360-129-WI</v>
      </c>
      <c r="B46" s="130"/>
      <c r="C46" s="48" t="str">
        <f>'PRODUCTION LIST GRP VOLUMES'!C49</f>
        <v/>
      </c>
      <c r="D46" s="48" t="str">
        <f>'PRODUCTION LIST GRP VOLUMES'!D49</f>
        <v/>
      </c>
      <c r="E46" s="48" t="str">
        <f>'PRODUCTION LIST GRP VOLUMES'!E49</f>
        <v/>
      </c>
      <c r="F46" s="48" t="str">
        <f>'PRODUCTION LIST GRP VOLUMES'!F49</f>
        <v/>
      </c>
      <c r="G46" s="48">
        <f>'PRODUCTION LIST GRP VOLUMES'!G49</f>
        <v>1</v>
      </c>
      <c r="H46" s="48" t="str">
        <f>'PRODUCTION LIST GRP VOLUMES'!H49</f>
        <v/>
      </c>
      <c r="I46" s="48" t="str">
        <f>'PRODUCTION LIST GRP VOLUMES'!I49</f>
        <v/>
      </c>
      <c r="J46" s="48" t="str">
        <f>'PRODUCTION LIST GRP VOLUMES'!J49</f>
        <v/>
      </c>
      <c r="K46" s="48" t="str">
        <f>'PRODUCTION LIST GRP VOLUMES'!K49</f>
        <v/>
      </c>
      <c r="L46" s="48" t="str">
        <f>'PRODUCTION LIST GRP VOLUMES'!L49</f>
        <v/>
      </c>
      <c r="M46" s="48" t="str">
        <f>'PRODUCTION LIST GRP VOLUMES'!M49</f>
        <v/>
      </c>
      <c r="N46" s="48" t="str">
        <f>'PRODUCTION LIST GRP VOLUMES'!N49</f>
        <v/>
      </c>
      <c r="O46" s="48" t="str">
        <f>'PRODUCTION LIST GRP VOLUMES'!O49</f>
        <v/>
      </c>
      <c r="P46" s="48" t="str">
        <f>'PRODUCTION LIST GRP VOLUMES'!P49</f>
        <v/>
      </c>
      <c r="Q46" s="48" t="str">
        <f>'PRODUCTION LIST GRP VOLUMES'!Q49</f>
        <v/>
      </c>
      <c r="R46" s="134">
        <f>'PRODUCTION LIST GRP VOLUMES'!R49</f>
        <v>1</v>
      </c>
    </row>
    <row r="47" spans="1:18" ht="23.25" customHeight="1">
      <c r="A47" s="129" t="str">
        <f>'PRODUCTION LIST GRP VOLUMES'!A50</f>
        <v>360-132</v>
      </c>
      <c r="B47" s="130"/>
      <c r="C47" s="48" t="str">
        <f>'PRODUCTION LIST GRP VOLUMES'!C50</f>
        <v/>
      </c>
      <c r="D47" s="48" t="str">
        <f>'PRODUCTION LIST GRP VOLUMES'!D50</f>
        <v/>
      </c>
      <c r="E47" s="48" t="str">
        <f>'PRODUCTION LIST GRP VOLUMES'!E50</f>
        <v/>
      </c>
      <c r="F47" s="48" t="str">
        <f>'PRODUCTION LIST GRP VOLUMES'!F50</f>
        <v/>
      </c>
      <c r="G47" s="48">
        <f>'PRODUCTION LIST GRP VOLUMES'!G50</f>
        <v>1</v>
      </c>
      <c r="H47" s="48" t="str">
        <f>'PRODUCTION LIST GRP VOLUMES'!H50</f>
        <v/>
      </c>
      <c r="I47" s="48" t="str">
        <f>'PRODUCTION LIST GRP VOLUMES'!I50</f>
        <v/>
      </c>
      <c r="J47" s="48" t="str">
        <f>'PRODUCTION LIST GRP VOLUMES'!J50</f>
        <v/>
      </c>
      <c r="K47" s="48" t="str">
        <f>'PRODUCTION LIST GRP VOLUMES'!K50</f>
        <v/>
      </c>
      <c r="L47" s="48" t="str">
        <f>'PRODUCTION LIST GRP VOLUMES'!L50</f>
        <v/>
      </c>
      <c r="M47" s="48" t="str">
        <f>'PRODUCTION LIST GRP VOLUMES'!M50</f>
        <v/>
      </c>
      <c r="N47" s="48" t="str">
        <f>'PRODUCTION LIST GRP VOLUMES'!N50</f>
        <v/>
      </c>
      <c r="O47" s="48" t="str">
        <f>'PRODUCTION LIST GRP VOLUMES'!O50</f>
        <v/>
      </c>
      <c r="P47" s="48" t="str">
        <f>'PRODUCTION LIST GRP VOLUMES'!P50</f>
        <v/>
      </c>
      <c r="Q47" s="48" t="str">
        <f>'PRODUCTION LIST GRP VOLUMES'!Q50</f>
        <v/>
      </c>
      <c r="R47" s="134">
        <f>'PRODUCTION LIST GRP VOLUMES'!R50</f>
        <v>1</v>
      </c>
    </row>
    <row r="48" spans="1:18" ht="23.25" customHeight="1">
      <c r="A48" s="129" t="str">
        <f>'PRODUCTION LIST GRP VOLUMES'!A51</f>
        <v>360-132-WI</v>
      </c>
      <c r="B48" s="130"/>
      <c r="C48" s="48" t="str">
        <f>'PRODUCTION LIST GRP VOLUMES'!C51</f>
        <v/>
      </c>
      <c r="D48" s="48" t="str">
        <f>'PRODUCTION LIST GRP VOLUMES'!D51</f>
        <v/>
      </c>
      <c r="E48" s="48" t="str">
        <f>'PRODUCTION LIST GRP VOLUMES'!E51</f>
        <v/>
      </c>
      <c r="F48" s="48" t="str">
        <f>'PRODUCTION LIST GRP VOLUMES'!F51</f>
        <v/>
      </c>
      <c r="G48" s="48">
        <f>'PRODUCTION LIST GRP VOLUMES'!G51</f>
        <v>1</v>
      </c>
      <c r="H48" s="48" t="str">
        <f>'PRODUCTION LIST GRP VOLUMES'!H51</f>
        <v/>
      </c>
      <c r="I48" s="48" t="str">
        <f>'PRODUCTION LIST GRP VOLUMES'!I51</f>
        <v/>
      </c>
      <c r="J48" s="48" t="str">
        <f>'PRODUCTION LIST GRP VOLUMES'!J51</f>
        <v/>
      </c>
      <c r="K48" s="48" t="str">
        <f>'PRODUCTION LIST GRP VOLUMES'!K51</f>
        <v/>
      </c>
      <c r="L48" s="48" t="str">
        <f>'PRODUCTION LIST GRP VOLUMES'!L51</f>
        <v/>
      </c>
      <c r="M48" s="48" t="str">
        <f>'PRODUCTION LIST GRP VOLUMES'!M51</f>
        <v/>
      </c>
      <c r="N48" s="48" t="str">
        <f>'PRODUCTION LIST GRP VOLUMES'!N51</f>
        <v/>
      </c>
      <c r="O48" s="48" t="str">
        <f>'PRODUCTION LIST GRP VOLUMES'!O51</f>
        <v/>
      </c>
      <c r="P48" s="48" t="str">
        <f>'PRODUCTION LIST GRP VOLUMES'!P51</f>
        <v/>
      </c>
      <c r="Q48" s="48" t="str">
        <f>'PRODUCTION LIST GRP VOLUMES'!Q51</f>
        <v/>
      </c>
      <c r="R48" s="134">
        <f>'PRODUCTION LIST GRP VOLUMES'!R51</f>
        <v>1</v>
      </c>
    </row>
    <row r="49" spans="1:18" ht="23.25" hidden="1" customHeight="1">
      <c r="A49" s="129">
        <f>'PRODUCTION LIST GRP VOLUMES'!A52</f>
        <v>0</v>
      </c>
      <c r="B49" s="130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 t="str">
        <f>'PRODUCTION LIST GRP VOLUMES'!P52</f>
        <v/>
      </c>
      <c r="Q49" s="48" t="str">
        <f>'PRODUCTION LIST GRP VOLUMES'!Q52</f>
        <v/>
      </c>
      <c r="R49" s="134">
        <f>'PRODUCTION LIST GRP VOLUMES'!R52</f>
        <v>0</v>
      </c>
    </row>
    <row r="50" spans="1:18" ht="23.25" hidden="1" customHeight="1">
      <c r="A50" s="129" t="str">
        <f>'PRODUCTION LIST GRP VOLUMES'!A53</f>
        <v>360-141</v>
      </c>
      <c r="B50" s="130"/>
      <c r="C50" s="48" t="str">
        <f>'PRODUCTION LIST GRP VOLUMES'!C53</f>
        <v/>
      </c>
      <c r="D50" s="48" t="str">
        <f>'PRODUCTION LIST GRP VOLUMES'!D53</f>
        <v/>
      </c>
      <c r="E50" s="48" t="str">
        <f>'PRODUCTION LIST GRP VOLUMES'!E53</f>
        <v/>
      </c>
      <c r="F50" s="48" t="str">
        <f>'PRODUCTION LIST GRP VOLUMES'!F53</f>
        <v/>
      </c>
      <c r="G50" s="48" t="str">
        <f>'PRODUCTION LIST GRP VOLUMES'!G53</f>
        <v/>
      </c>
      <c r="H50" s="48" t="str">
        <f>'PRODUCTION LIST GRP VOLUMES'!H53</f>
        <v/>
      </c>
      <c r="I50" s="48" t="str">
        <f>'PRODUCTION LIST GRP VOLUMES'!I53</f>
        <v/>
      </c>
      <c r="J50" s="48" t="str">
        <f>'PRODUCTION LIST GRP VOLUMES'!J53</f>
        <v/>
      </c>
      <c r="K50" s="48" t="str">
        <f>'PRODUCTION LIST GRP VOLUMES'!K53</f>
        <v/>
      </c>
      <c r="L50" s="48" t="str">
        <f>'PRODUCTION LIST GRP VOLUMES'!L53</f>
        <v/>
      </c>
      <c r="M50" s="48" t="str">
        <f>'PRODUCTION LIST GRP VOLUMES'!M53</f>
        <v/>
      </c>
      <c r="N50" s="48" t="str">
        <f>'PRODUCTION LIST GRP VOLUMES'!N53</f>
        <v/>
      </c>
      <c r="O50" s="48" t="str">
        <f>'PRODUCTION LIST GRP VOLUMES'!O53</f>
        <v/>
      </c>
      <c r="P50" s="48" t="str">
        <f>'PRODUCTION LIST GRP VOLUMES'!P53</f>
        <v/>
      </c>
      <c r="Q50" s="48" t="str">
        <f>'PRODUCTION LIST GRP VOLUMES'!Q53</f>
        <v/>
      </c>
      <c r="R50" s="134">
        <f>'PRODUCTION LIST GRP VOLUMES'!R53</f>
        <v>0</v>
      </c>
    </row>
    <row r="51" spans="1:18" ht="23.25" hidden="1" customHeight="1">
      <c r="A51" s="129" t="str">
        <f>'PRODUCTION LIST GRP VOLUMES'!A54</f>
        <v>360-142</v>
      </c>
      <c r="B51" s="130"/>
      <c r="C51" s="48" t="str">
        <f>'PRODUCTION LIST GRP VOLUMES'!C54</f>
        <v/>
      </c>
      <c r="D51" s="48" t="str">
        <f>'PRODUCTION LIST GRP VOLUMES'!D54</f>
        <v/>
      </c>
      <c r="E51" s="48" t="str">
        <f>'PRODUCTION LIST GRP VOLUMES'!E54</f>
        <v/>
      </c>
      <c r="F51" s="48" t="str">
        <f>'PRODUCTION LIST GRP VOLUMES'!F54</f>
        <v/>
      </c>
      <c r="G51" s="48" t="str">
        <f>'PRODUCTION LIST GRP VOLUMES'!G54</f>
        <v/>
      </c>
      <c r="H51" s="48" t="str">
        <f>'PRODUCTION LIST GRP VOLUMES'!H54</f>
        <v/>
      </c>
      <c r="I51" s="48" t="str">
        <f>'PRODUCTION LIST GRP VOLUMES'!I54</f>
        <v/>
      </c>
      <c r="J51" s="48" t="str">
        <f>'PRODUCTION LIST GRP VOLUMES'!J54</f>
        <v/>
      </c>
      <c r="K51" s="48" t="str">
        <f>'PRODUCTION LIST GRP VOLUMES'!K54</f>
        <v/>
      </c>
      <c r="L51" s="48" t="str">
        <f>'PRODUCTION LIST GRP VOLUMES'!L54</f>
        <v/>
      </c>
      <c r="M51" s="48" t="str">
        <f>'PRODUCTION LIST GRP VOLUMES'!M54</f>
        <v/>
      </c>
      <c r="N51" s="48" t="str">
        <f>'PRODUCTION LIST GRP VOLUMES'!N54</f>
        <v/>
      </c>
      <c r="O51" s="48" t="str">
        <f>'PRODUCTION LIST GRP VOLUMES'!O54</f>
        <v/>
      </c>
      <c r="P51" s="48" t="str">
        <f>'PRODUCTION LIST GRP VOLUMES'!P54</f>
        <v/>
      </c>
      <c r="Q51" s="48" t="str">
        <f>'PRODUCTION LIST GRP VOLUMES'!Q54</f>
        <v/>
      </c>
      <c r="R51" s="134">
        <f>'PRODUCTION LIST GRP VOLUMES'!R54</f>
        <v>0</v>
      </c>
    </row>
    <row r="52" spans="1:18" ht="23.25" hidden="1" customHeight="1">
      <c r="A52" s="129" t="str">
        <f>'PRODUCTION LIST GRP VOLUMES'!A55</f>
        <v>360-142-B</v>
      </c>
      <c r="B52" s="130"/>
      <c r="C52" s="48" t="str">
        <f>'PRODUCTION LIST GRP VOLUMES'!C55</f>
        <v/>
      </c>
      <c r="D52" s="48" t="str">
        <f>'PRODUCTION LIST GRP VOLUMES'!D55</f>
        <v/>
      </c>
      <c r="E52" s="48" t="str">
        <f>'PRODUCTION LIST GRP VOLUMES'!E55</f>
        <v/>
      </c>
      <c r="F52" s="48" t="str">
        <f>'PRODUCTION LIST GRP VOLUMES'!F55</f>
        <v/>
      </c>
      <c r="G52" s="48" t="str">
        <f>'PRODUCTION LIST GRP VOLUMES'!G55</f>
        <v/>
      </c>
      <c r="H52" s="48" t="str">
        <f>'PRODUCTION LIST GRP VOLUMES'!H55</f>
        <v/>
      </c>
      <c r="I52" s="48" t="str">
        <f>'PRODUCTION LIST GRP VOLUMES'!I55</f>
        <v/>
      </c>
      <c r="J52" s="48" t="str">
        <f>'PRODUCTION LIST GRP VOLUMES'!J55</f>
        <v/>
      </c>
      <c r="K52" s="48" t="str">
        <f>'PRODUCTION LIST GRP VOLUMES'!K55</f>
        <v/>
      </c>
      <c r="L52" s="48" t="str">
        <f>'PRODUCTION LIST GRP VOLUMES'!L55</f>
        <v/>
      </c>
      <c r="M52" s="48" t="str">
        <f>'PRODUCTION LIST GRP VOLUMES'!M55</f>
        <v/>
      </c>
      <c r="N52" s="48" t="str">
        <f>'PRODUCTION LIST GRP VOLUMES'!N55</f>
        <v/>
      </c>
      <c r="O52" s="48" t="str">
        <f>'PRODUCTION LIST GRP VOLUMES'!O55</f>
        <v/>
      </c>
      <c r="P52" s="48" t="str">
        <f>'PRODUCTION LIST GRP VOLUMES'!P55</f>
        <v/>
      </c>
      <c r="Q52" s="48" t="str">
        <f>'PRODUCTION LIST GRP VOLUMES'!Q55</f>
        <v/>
      </c>
      <c r="R52" s="134">
        <f>'PRODUCTION LIST GRP VOLUMES'!R55</f>
        <v>0</v>
      </c>
    </row>
    <row r="53" spans="1:18" ht="23.25" hidden="1" customHeight="1">
      <c r="A53" s="129" t="str">
        <f>'PRODUCTION LIST GRP VOLUMES'!A56</f>
        <v>360-143</v>
      </c>
      <c r="B53" s="130"/>
      <c r="C53" s="48" t="str">
        <f>'PRODUCTION LIST GRP VOLUMES'!C56</f>
        <v/>
      </c>
      <c r="D53" s="48" t="str">
        <f>'PRODUCTION LIST GRP VOLUMES'!D56</f>
        <v/>
      </c>
      <c r="E53" s="48" t="str">
        <f>'PRODUCTION LIST GRP VOLUMES'!E56</f>
        <v/>
      </c>
      <c r="F53" s="48" t="str">
        <f>'PRODUCTION LIST GRP VOLUMES'!F56</f>
        <v/>
      </c>
      <c r="G53" s="48" t="str">
        <f>'PRODUCTION LIST GRP VOLUMES'!G56</f>
        <v/>
      </c>
      <c r="H53" s="48" t="str">
        <f>'PRODUCTION LIST GRP VOLUMES'!H56</f>
        <v/>
      </c>
      <c r="I53" s="48" t="str">
        <f>'PRODUCTION LIST GRP VOLUMES'!I56</f>
        <v/>
      </c>
      <c r="J53" s="48" t="str">
        <f>'PRODUCTION LIST GRP VOLUMES'!J56</f>
        <v/>
      </c>
      <c r="K53" s="48" t="str">
        <f>'PRODUCTION LIST GRP VOLUMES'!K56</f>
        <v/>
      </c>
      <c r="L53" s="48" t="str">
        <f>'PRODUCTION LIST GRP VOLUMES'!L56</f>
        <v/>
      </c>
      <c r="M53" s="48" t="str">
        <f>'PRODUCTION LIST GRP VOLUMES'!M56</f>
        <v/>
      </c>
      <c r="N53" s="48" t="str">
        <f>'PRODUCTION LIST GRP VOLUMES'!N56</f>
        <v/>
      </c>
      <c r="O53" s="48" t="str">
        <f>'PRODUCTION LIST GRP VOLUMES'!O56</f>
        <v/>
      </c>
      <c r="P53" s="48" t="str">
        <f>'PRODUCTION LIST GRP VOLUMES'!P56</f>
        <v/>
      </c>
      <c r="Q53" s="48" t="str">
        <f>'PRODUCTION LIST GRP VOLUMES'!Q56</f>
        <v/>
      </c>
      <c r="R53" s="134">
        <f>'PRODUCTION LIST GRP VOLUMES'!R56</f>
        <v>0</v>
      </c>
    </row>
    <row r="54" spans="1:18" ht="23.25" hidden="1" customHeight="1">
      <c r="A54" s="129" t="str">
        <f>'PRODUCTION LIST GRP VOLUMES'!A57</f>
        <v>360-144</v>
      </c>
      <c r="B54" s="130"/>
      <c r="C54" s="48" t="str">
        <f>'PRODUCTION LIST GRP VOLUMES'!C57</f>
        <v/>
      </c>
      <c r="D54" s="48" t="str">
        <f>'PRODUCTION LIST GRP VOLUMES'!D57</f>
        <v/>
      </c>
      <c r="E54" s="48" t="str">
        <f>'PRODUCTION LIST GRP VOLUMES'!E57</f>
        <v/>
      </c>
      <c r="F54" s="48" t="str">
        <f>'PRODUCTION LIST GRP VOLUMES'!F57</f>
        <v/>
      </c>
      <c r="G54" s="48" t="str">
        <f>'PRODUCTION LIST GRP VOLUMES'!G57</f>
        <v/>
      </c>
      <c r="H54" s="48" t="str">
        <f>'PRODUCTION LIST GRP VOLUMES'!H57</f>
        <v/>
      </c>
      <c r="I54" s="48" t="str">
        <f>'PRODUCTION LIST GRP VOLUMES'!I57</f>
        <v/>
      </c>
      <c r="J54" s="48" t="str">
        <f>'PRODUCTION LIST GRP VOLUMES'!J57</f>
        <v/>
      </c>
      <c r="K54" s="48" t="str">
        <f>'PRODUCTION LIST GRP VOLUMES'!K57</f>
        <v/>
      </c>
      <c r="L54" s="48" t="str">
        <f>'PRODUCTION LIST GRP VOLUMES'!L57</f>
        <v/>
      </c>
      <c r="M54" s="48" t="str">
        <f>'PRODUCTION LIST GRP VOLUMES'!M57</f>
        <v/>
      </c>
      <c r="N54" s="48" t="str">
        <f>'PRODUCTION LIST GRP VOLUMES'!N57</f>
        <v/>
      </c>
      <c r="O54" s="48" t="str">
        <f>'PRODUCTION LIST GRP VOLUMES'!O57</f>
        <v/>
      </c>
      <c r="P54" s="48" t="str">
        <f>'PRODUCTION LIST GRP VOLUMES'!P57</f>
        <v/>
      </c>
      <c r="Q54" s="48" t="str">
        <f>'PRODUCTION LIST GRP VOLUMES'!Q57</f>
        <v/>
      </c>
      <c r="R54" s="134">
        <f>'PRODUCTION LIST GRP VOLUMES'!R57</f>
        <v>0</v>
      </c>
    </row>
    <row r="55" spans="1:18" ht="23.25" hidden="1" customHeight="1">
      <c r="A55" s="129" t="str">
        <f>'PRODUCTION LIST GRP VOLUMES'!A58</f>
        <v>360-145</v>
      </c>
      <c r="B55" s="130"/>
      <c r="C55" s="48" t="str">
        <f>'PRODUCTION LIST GRP VOLUMES'!C58</f>
        <v/>
      </c>
      <c r="D55" s="48" t="str">
        <f>'PRODUCTION LIST GRP VOLUMES'!D58</f>
        <v/>
      </c>
      <c r="E55" s="48" t="str">
        <f>'PRODUCTION LIST GRP VOLUMES'!E58</f>
        <v/>
      </c>
      <c r="F55" s="48" t="str">
        <f>'PRODUCTION LIST GRP VOLUMES'!F58</f>
        <v/>
      </c>
      <c r="G55" s="48" t="str">
        <f>'PRODUCTION LIST GRP VOLUMES'!G58</f>
        <v/>
      </c>
      <c r="H55" s="48" t="str">
        <f>'PRODUCTION LIST GRP VOLUMES'!H58</f>
        <v/>
      </c>
      <c r="I55" s="48" t="str">
        <f>'PRODUCTION LIST GRP VOLUMES'!I58</f>
        <v/>
      </c>
      <c r="J55" s="48" t="str">
        <f>'PRODUCTION LIST GRP VOLUMES'!J58</f>
        <v/>
      </c>
      <c r="K55" s="48" t="str">
        <f>'PRODUCTION LIST GRP VOLUMES'!K58</f>
        <v/>
      </c>
      <c r="L55" s="48" t="str">
        <f>'PRODUCTION LIST GRP VOLUMES'!L58</f>
        <v/>
      </c>
      <c r="M55" s="48" t="str">
        <f>'PRODUCTION LIST GRP VOLUMES'!M58</f>
        <v/>
      </c>
      <c r="N55" s="48" t="str">
        <f>'PRODUCTION LIST GRP VOLUMES'!N58</f>
        <v/>
      </c>
      <c r="O55" s="48" t="str">
        <f>'PRODUCTION LIST GRP VOLUMES'!O58</f>
        <v/>
      </c>
      <c r="P55" s="48" t="str">
        <f>'PRODUCTION LIST GRP VOLUMES'!P58</f>
        <v/>
      </c>
      <c r="Q55" s="48" t="str">
        <f>'PRODUCTION LIST GRP VOLUMES'!Q58</f>
        <v/>
      </c>
      <c r="R55" s="134">
        <f>'PRODUCTION LIST GRP VOLUMES'!R58</f>
        <v>0</v>
      </c>
    </row>
    <row r="56" spans="1:18" ht="23.25" hidden="1" customHeight="1">
      <c r="A56" s="129" t="str">
        <f>'PRODUCTION LIST GRP VOLUMES'!A59</f>
        <v>360-145-B</v>
      </c>
      <c r="B56" s="130"/>
      <c r="C56" s="48" t="str">
        <f>'PRODUCTION LIST GRP VOLUMES'!C59</f>
        <v/>
      </c>
      <c r="D56" s="48" t="str">
        <f>'PRODUCTION LIST GRP VOLUMES'!D59</f>
        <v/>
      </c>
      <c r="E56" s="48" t="str">
        <f>'PRODUCTION LIST GRP VOLUMES'!E59</f>
        <v/>
      </c>
      <c r="F56" s="48" t="str">
        <f>'PRODUCTION LIST GRP VOLUMES'!F59</f>
        <v/>
      </c>
      <c r="G56" s="48" t="str">
        <f>'PRODUCTION LIST GRP VOLUMES'!G59</f>
        <v/>
      </c>
      <c r="H56" s="48" t="str">
        <f>'PRODUCTION LIST GRP VOLUMES'!H59</f>
        <v/>
      </c>
      <c r="I56" s="48" t="str">
        <f>'PRODUCTION LIST GRP VOLUMES'!I59</f>
        <v/>
      </c>
      <c r="J56" s="48" t="str">
        <f>'PRODUCTION LIST GRP VOLUMES'!J59</f>
        <v/>
      </c>
      <c r="K56" s="48" t="str">
        <f>'PRODUCTION LIST GRP VOLUMES'!K59</f>
        <v/>
      </c>
      <c r="L56" s="48" t="str">
        <f>'PRODUCTION LIST GRP VOLUMES'!L59</f>
        <v/>
      </c>
      <c r="M56" s="48" t="str">
        <f>'PRODUCTION LIST GRP VOLUMES'!M59</f>
        <v/>
      </c>
      <c r="N56" s="48" t="str">
        <f>'PRODUCTION LIST GRP VOLUMES'!N59</f>
        <v/>
      </c>
      <c r="O56" s="48" t="str">
        <f>'PRODUCTION LIST GRP VOLUMES'!O59</f>
        <v/>
      </c>
      <c r="P56" s="48" t="str">
        <f>'PRODUCTION LIST GRP VOLUMES'!P59</f>
        <v/>
      </c>
      <c r="Q56" s="48" t="str">
        <f>'PRODUCTION LIST GRP VOLUMES'!Q59</f>
        <v/>
      </c>
      <c r="R56" s="134">
        <f>'PRODUCTION LIST GRP VOLUMES'!R59</f>
        <v>0</v>
      </c>
    </row>
    <row r="57" spans="1:18" ht="23.25" hidden="1" customHeight="1">
      <c r="A57" s="129" t="str">
        <f>'PRODUCTION LIST GRP VOLUMES'!A60</f>
        <v>360-146</v>
      </c>
      <c r="B57" s="130"/>
      <c r="C57" s="48" t="str">
        <f>'PRODUCTION LIST GRP VOLUMES'!C60</f>
        <v/>
      </c>
      <c r="D57" s="48" t="str">
        <f>'PRODUCTION LIST GRP VOLUMES'!D60</f>
        <v/>
      </c>
      <c r="E57" s="48" t="str">
        <f>'PRODUCTION LIST GRP VOLUMES'!E60</f>
        <v/>
      </c>
      <c r="F57" s="48" t="str">
        <f>'PRODUCTION LIST GRP VOLUMES'!F60</f>
        <v/>
      </c>
      <c r="G57" s="48" t="str">
        <f>'PRODUCTION LIST GRP VOLUMES'!G60</f>
        <v/>
      </c>
      <c r="H57" s="48" t="str">
        <f>'PRODUCTION LIST GRP VOLUMES'!H60</f>
        <v/>
      </c>
      <c r="I57" s="48" t="str">
        <f>'PRODUCTION LIST GRP VOLUMES'!I60</f>
        <v/>
      </c>
      <c r="J57" s="48" t="str">
        <f>'PRODUCTION LIST GRP VOLUMES'!J60</f>
        <v/>
      </c>
      <c r="K57" s="48" t="str">
        <f>'PRODUCTION LIST GRP VOLUMES'!K60</f>
        <v/>
      </c>
      <c r="L57" s="48" t="str">
        <f>'PRODUCTION LIST GRP VOLUMES'!L60</f>
        <v/>
      </c>
      <c r="M57" s="48" t="str">
        <f>'PRODUCTION LIST GRP VOLUMES'!M60</f>
        <v/>
      </c>
      <c r="N57" s="48" t="str">
        <f>'PRODUCTION LIST GRP VOLUMES'!N60</f>
        <v/>
      </c>
      <c r="O57" s="48" t="str">
        <f>'PRODUCTION LIST GRP VOLUMES'!O60</f>
        <v/>
      </c>
      <c r="P57" s="48" t="str">
        <f>'PRODUCTION LIST GRP VOLUMES'!P60</f>
        <v/>
      </c>
      <c r="Q57" s="48" t="str">
        <f>'PRODUCTION LIST GRP VOLUMES'!Q60</f>
        <v/>
      </c>
      <c r="R57" s="134">
        <f>'PRODUCTION LIST GRP VOLUMES'!R60</f>
        <v>0</v>
      </c>
    </row>
    <row r="58" spans="1:18" ht="23.25" hidden="1" customHeight="1">
      <c r="A58" s="129" t="str">
        <f>'PRODUCTION LIST GRP VOLUMES'!A61</f>
        <v>360-146-B</v>
      </c>
      <c r="B58" s="130"/>
      <c r="C58" s="48" t="str">
        <f>'PRODUCTION LIST GRP VOLUMES'!C61</f>
        <v/>
      </c>
      <c r="D58" s="48" t="str">
        <f>'PRODUCTION LIST GRP VOLUMES'!D61</f>
        <v/>
      </c>
      <c r="E58" s="48" t="str">
        <f>'PRODUCTION LIST GRP VOLUMES'!E61</f>
        <v/>
      </c>
      <c r="F58" s="48" t="str">
        <f>'PRODUCTION LIST GRP VOLUMES'!F61</f>
        <v/>
      </c>
      <c r="G58" s="48" t="str">
        <f>'PRODUCTION LIST GRP VOLUMES'!G61</f>
        <v/>
      </c>
      <c r="H58" s="48" t="str">
        <f>'PRODUCTION LIST GRP VOLUMES'!H61</f>
        <v/>
      </c>
      <c r="I58" s="48" t="str">
        <f>'PRODUCTION LIST GRP VOLUMES'!I61</f>
        <v/>
      </c>
      <c r="J58" s="48" t="str">
        <f>'PRODUCTION LIST GRP VOLUMES'!J61</f>
        <v/>
      </c>
      <c r="K58" s="48" t="str">
        <f>'PRODUCTION LIST GRP VOLUMES'!K61</f>
        <v/>
      </c>
      <c r="L58" s="48" t="str">
        <f>'PRODUCTION LIST GRP VOLUMES'!L61</f>
        <v/>
      </c>
      <c r="M58" s="48" t="str">
        <f>'PRODUCTION LIST GRP VOLUMES'!M61</f>
        <v/>
      </c>
      <c r="N58" s="48" t="str">
        <f>'PRODUCTION LIST GRP VOLUMES'!N61</f>
        <v/>
      </c>
      <c r="O58" s="48" t="str">
        <f>'PRODUCTION LIST GRP VOLUMES'!O61</f>
        <v/>
      </c>
      <c r="P58" s="48" t="str">
        <f>'PRODUCTION LIST GRP VOLUMES'!P61</f>
        <v/>
      </c>
      <c r="Q58" s="48" t="str">
        <f>'PRODUCTION LIST GRP VOLUMES'!Q61</f>
        <v/>
      </c>
      <c r="R58" s="134">
        <f>'PRODUCTION LIST GRP VOLUMES'!R61</f>
        <v>0</v>
      </c>
    </row>
    <row r="59" spans="1:18" ht="23.25" customHeight="1">
      <c r="A59" s="129" t="str">
        <f>'PRODUCTION LIST GRP VOLUMES'!A62</f>
        <v>360-147</v>
      </c>
      <c r="B59" s="130"/>
      <c r="C59" s="48" t="str">
        <f>'PRODUCTION LIST GRP VOLUMES'!C62</f>
        <v/>
      </c>
      <c r="D59" s="48" t="str">
        <f>'PRODUCTION LIST GRP VOLUMES'!D62</f>
        <v/>
      </c>
      <c r="E59" s="48">
        <f>'PRODUCTION LIST GRP VOLUMES'!E62</f>
        <v>1</v>
      </c>
      <c r="F59" s="48" t="str">
        <f>'PRODUCTION LIST GRP VOLUMES'!F62</f>
        <v/>
      </c>
      <c r="G59" s="48" t="str">
        <f>'PRODUCTION LIST GRP VOLUMES'!G62</f>
        <v/>
      </c>
      <c r="H59" s="48" t="str">
        <f>'PRODUCTION LIST GRP VOLUMES'!H62</f>
        <v/>
      </c>
      <c r="I59" s="48" t="str">
        <f>'PRODUCTION LIST GRP VOLUMES'!I62</f>
        <v/>
      </c>
      <c r="J59" s="48" t="str">
        <f>'PRODUCTION LIST GRP VOLUMES'!J62</f>
        <v/>
      </c>
      <c r="K59" s="48" t="str">
        <f>'PRODUCTION LIST GRP VOLUMES'!K62</f>
        <v/>
      </c>
      <c r="L59" s="48" t="str">
        <f>'PRODUCTION LIST GRP VOLUMES'!L62</f>
        <v/>
      </c>
      <c r="M59" s="48" t="str">
        <f>'PRODUCTION LIST GRP VOLUMES'!M62</f>
        <v/>
      </c>
      <c r="N59" s="48" t="str">
        <f>'PRODUCTION LIST GRP VOLUMES'!N62</f>
        <v/>
      </c>
      <c r="O59" s="48" t="str">
        <f>'PRODUCTION LIST GRP VOLUMES'!O62</f>
        <v/>
      </c>
      <c r="P59" s="48" t="str">
        <f>'PRODUCTION LIST GRP VOLUMES'!P62</f>
        <v/>
      </c>
      <c r="Q59" s="48" t="str">
        <f>'PRODUCTION LIST GRP VOLUMES'!Q62</f>
        <v/>
      </c>
      <c r="R59" s="134">
        <f>'PRODUCTION LIST GRP VOLUMES'!R62</f>
        <v>1</v>
      </c>
    </row>
    <row r="60" spans="1:18" ht="23.25" customHeight="1">
      <c r="A60" s="129" t="str">
        <f>'PRODUCTION LIST GRP VOLUMES'!A63</f>
        <v>360-147-B</v>
      </c>
      <c r="B60" s="130"/>
      <c r="C60" s="48" t="str">
        <f>'PRODUCTION LIST GRP VOLUMES'!C63</f>
        <v/>
      </c>
      <c r="D60" s="48" t="str">
        <f>'PRODUCTION LIST GRP VOLUMES'!D63</f>
        <v/>
      </c>
      <c r="E60" s="48">
        <f>'PRODUCTION LIST GRP VOLUMES'!E63</f>
        <v>1</v>
      </c>
      <c r="F60" s="48" t="str">
        <f>'PRODUCTION LIST GRP VOLUMES'!F63</f>
        <v/>
      </c>
      <c r="G60" s="48" t="str">
        <f>'PRODUCTION LIST GRP VOLUMES'!G63</f>
        <v/>
      </c>
      <c r="H60" s="48" t="str">
        <f>'PRODUCTION LIST GRP VOLUMES'!H63</f>
        <v/>
      </c>
      <c r="I60" s="48" t="str">
        <f>'PRODUCTION LIST GRP VOLUMES'!I63</f>
        <v/>
      </c>
      <c r="J60" s="48" t="str">
        <f>'PRODUCTION LIST GRP VOLUMES'!J63</f>
        <v/>
      </c>
      <c r="K60" s="48" t="str">
        <f>'PRODUCTION LIST GRP VOLUMES'!K63</f>
        <v/>
      </c>
      <c r="L60" s="48" t="str">
        <f>'PRODUCTION LIST GRP VOLUMES'!L63</f>
        <v/>
      </c>
      <c r="M60" s="48" t="str">
        <f>'PRODUCTION LIST GRP VOLUMES'!M63</f>
        <v/>
      </c>
      <c r="N60" s="48" t="str">
        <f>'PRODUCTION LIST GRP VOLUMES'!N63</f>
        <v/>
      </c>
      <c r="O60" s="48" t="str">
        <f>'PRODUCTION LIST GRP VOLUMES'!O63</f>
        <v/>
      </c>
      <c r="P60" s="48" t="str">
        <f>'PRODUCTION LIST GRP VOLUMES'!P63</f>
        <v/>
      </c>
      <c r="Q60" s="48" t="str">
        <f>'PRODUCTION LIST GRP VOLUMES'!Q63</f>
        <v/>
      </c>
      <c r="R60" s="134">
        <f>'PRODUCTION LIST GRP VOLUMES'!R63</f>
        <v>1</v>
      </c>
    </row>
    <row r="61" spans="1:18" ht="23.25" customHeight="1">
      <c r="A61" s="129" t="str">
        <f>'PRODUCTION LIST GRP VOLUMES'!A64</f>
        <v>360-148</v>
      </c>
      <c r="B61" s="130"/>
      <c r="C61" s="48" t="str">
        <f>'PRODUCTION LIST GRP VOLUMES'!C64</f>
        <v/>
      </c>
      <c r="D61" s="48" t="str">
        <f>'PRODUCTION LIST GRP VOLUMES'!D64</f>
        <v/>
      </c>
      <c r="E61" s="48">
        <f>'PRODUCTION LIST GRP VOLUMES'!E64</f>
        <v>0.5</v>
      </c>
      <c r="F61" s="48" t="str">
        <f>'PRODUCTION LIST GRP VOLUMES'!F64</f>
        <v/>
      </c>
      <c r="G61" s="48" t="str">
        <f>'PRODUCTION LIST GRP VOLUMES'!G64</f>
        <v/>
      </c>
      <c r="H61" s="48" t="str">
        <f>'PRODUCTION LIST GRP VOLUMES'!H64</f>
        <v/>
      </c>
      <c r="I61" s="48" t="str">
        <f>'PRODUCTION LIST GRP VOLUMES'!I64</f>
        <v/>
      </c>
      <c r="J61" s="48" t="str">
        <f>'PRODUCTION LIST GRP VOLUMES'!J64</f>
        <v/>
      </c>
      <c r="K61" s="48" t="str">
        <f>'PRODUCTION LIST GRP VOLUMES'!K64</f>
        <v/>
      </c>
      <c r="L61" s="48" t="str">
        <f>'PRODUCTION LIST GRP VOLUMES'!L64</f>
        <v/>
      </c>
      <c r="M61" s="48" t="str">
        <f>'PRODUCTION LIST GRP VOLUMES'!M64</f>
        <v/>
      </c>
      <c r="N61" s="48" t="str">
        <f>'PRODUCTION LIST GRP VOLUMES'!N64</f>
        <v/>
      </c>
      <c r="O61" s="48" t="str">
        <f>'PRODUCTION LIST GRP VOLUMES'!O64</f>
        <v/>
      </c>
      <c r="P61" s="48" t="str">
        <f>'PRODUCTION LIST GRP VOLUMES'!P64</f>
        <v/>
      </c>
      <c r="Q61" s="48" t="str">
        <f>'PRODUCTION LIST GRP VOLUMES'!Q64</f>
        <v/>
      </c>
      <c r="R61" s="134">
        <f>'PRODUCTION LIST GRP VOLUMES'!R64</f>
        <v>0.5</v>
      </c>
    </row>
    <row r="62" spans="1:18" ht="23.25" customHeight="1">
      <c r="A62" s="129" t="str">
        <f>'PRODUCTION LIST GRP VOLUMES'!A65</f>
        <v>360-148-B</v>
      </c>
      <c r="B62" s="130"/>
      <c r="C62" s="48" t="str">
        <f>'PRODUCTION LIST GRP VOLUMES'!C65</f>
        <v/>
      </c>
      <c r="D62" s="48" t="str">
        <f>'PRODUCTION LIST GRP VOLUMES'!D65</f>
        <v/>
      </c>
      <c r="E62" s="48">
        <f>'PRODUCTION LIST GRP VOLUMES'!E65</f>
        <v>1</v>
      </c>
      <c r="F62" s="48" t="str">
        <f>'PRODUCTION LIST GRP VOLUMES'!F65</f>
        <v/>
      </c>
      <c r="G62" s="48" t="str">
        <f>'PRODUCTION LIST GRP VOLUMES'!G65</f>
        <v/>
      </c>
      <c r="H62" s="48" t="str">
        <f>'PRODUCTION LIST GRP VOLUMES'!H65</f>
        <v/>
      </c>
      <c r="I62" s="48" t="str">
        <f>'PRODUCTION LIST GRP VOLUMES'!I65</f>
        <v/>
      </c>
      <c r="J62" s="48" t="str">
        <f>'PRODUCTION LIST GRP VOLUMES'!J65</f>
        <v/>
      </c>
      <c r="K62" s="48" t="str">
        <f>'PRODUCTION LIST GRP VOLUMES'!K65</f>
        <v/>
      </c>
      <c r="L62" s="48" t="str">
        <f>'PRODUCTION LIST GRP VOLUMES'!L65</f>
        <v/>
      </c>
      <c r="M62" s="48" t="str">
        <f>'PRODUCTION LIST GRP VOLUMES'!M65</f>
        <v/>
      </c>
      <c r="N62" s="48" t="str">
        <f>'PRODUCTION LIST GRP VOLUMES'!N65</f>
        <v/>
      </c>
      <c r="O62" s="48" t="str">
        <f>'PRODUCTION LIST GRP VOLUMES'!O65</f>
        <v/>
      </c>
      <c r="P62" s="48" t="str">
        <f>'PRODUCTION LIST GRP VOLUMES'!P65</f>
        <v/>
      </c>
      <c r="Q62" s="48" t="str">
        <f>'PRODUCTION LIST GRP VOLUMES'!Q65</f>
        <v/>
      </c>
      <c r="R62" s="134">
        <f>'PRODUCTION LIST GRP VOLUMES'!R65</f>
        <v>1</v>
      </c>
    </row>
    <row r="63" spans="1:18" ht="23.25" customHeight="1">
      <c r="A63" s="129" t="str">
        <f>'PRODUCTION LIST GRP VOLUMES'!A66</f>
        <v>360-149</v>
      </c>
      <c r="B63" s="130"/>
      <c r="C63" s="48" t="str">
        <f>'PRODUCTION LIST GRP VOLUMES'!C66</f>
        <v/>
      </c>
      <c r="D63" s="48" t="str">
        <f>'PRODUCTION LIST GRP VOLUMES'!D66</f>
        <v/>
      </c>
      <c r="E63" s="48">
        <f>'PRODUCTION LIST GRP VOLUMES'!E66</f>
        <v>1</v>
      </c>
      <c r="F63" s="48" t="str">
        <f>'PRODUCTION LIST GRP VOLUMES'!F66</f>
        <v/>
      </c>
      <c r="G63" s="48" t="str">
        <f>'PRODUCTION LIST GRP VOLUMES'!G66</f>
        <v/>
      </c>
      <c r="H63" s="48" t="str">
        <f>'PRODUCTION LIST GRP VOLUMES'!H66</f>
        <v/>
      </c>
      <c r="I63" s="48" t="str">
        <f>'PRODUCTION LIST GRP VOLUMES'!I66</f>
        <v/>
      </c>
      <c r="J63" s="48" t="str">
        <f>'PRODUCTION LIST GRP VOLUMES'!J66</f>
        <v/>
      </c>
      <c r="K63" s="48" t="str">
        <f>'PRODUCTION LIST GRP VOLUMES'!K66</f>
        <v/>
      </c>
      <c r="L63" s="48" t="str">
        <f>'PRODUCTION LIST GRP VOLUMES'!L66</f>
        <v/>
      </c>
      <c r="M63" s="48" t="str">
        <f>'PRODUCTION LIST GRP VOLUMES'!M66</f>
        <v/>
      </c>
      <c r="N63" s="48" t="str">
        <f>'PRODUCTION LIST GRP VOLUMES'!N66</f>
        <v/>
      </c>
      <c r="O63" s="48" t="str">
        <f>'PRODUCTION LIST GRP VOLUMES'!O66</f>
        <v/>
      </c>
      <c r="P63" s="48" t="str">
        <f>'PRODUCTION LIST GRP VOLUMES'!P66</f>
        <v/>
      </c>
      <c r="Q63" s="48" t="str">
        <f>'PRODUCTION LIST GRP VOLUMES'!Q66</f>
        <v/>
      </c>
      <c r="R63" s="134">
        <f>'PRODUCTION LIST GRP VOLUMES'!R66</f>
        <v>1</v>
      </c>
    </row>
    <row r="64" spans="1:18" ht="23.25" customHeight="1">
      <c r="A64" s="129" t="str">
        <f>'PRODUCTION LIST GRP VOLUMES'!A67</f>
        <v>360-149-B</v>
      </c>
      <c r="B64" s="130"/>
      <c r="C64" s="48" t="str">
        <f>'PRODUCTION LIST GRP VOLUMES'!C67</f>
        <v/>
      </c>
      <c r="D64" s="48" t="str">
        <f>'PRODUCTION LIST GRP VOLUMES'!D67</f>
        <v/>
      </c>
      <c r="E64" s="48">
        <f>'PRODUCTION LIST GRP VOLUMES'!E67</f>
        <v>1</v>
      </c>
      <c r="F64" s="48" t="str">
        <f>'PRODUCTION LIST GRP VOLUMES'!F67</f>
        <v/>
      </c>
      <c r="G64" s="48" t="str">
        <f>'PRODUCTION LIST GRP VOLUMES'!G67</f>
        <v/>
      </c>
      <c r="H64" s="48" t="str">
        <f>'PRODUCTION LIST GRP VOLUMES'!H67</f>
        <v/>
      </c>
      <c r="I64" s="48" t="str">
        <f>'PRODUCTION LIST GRP VOLUMES'!I67</f>
        <v/>
      </c>
      <c r="J64" s="48" t="str">
        <f>'PRODUCTION LIST GRP VOLUMES'!J67</f>
        <v/>
      </c>
      <c r="K64" s="48" t="str">
        <f>'PRODUCTION LIST GRP VOLUMES'!K67</f>
        <v/>
      </c>
      <c r="L64" s="48" t="str">
        <f>'PRODUCTION LIST GRP VOLUMES'!L67</f>
        <v/>
      </c>
      <c r="M64" s="48" t="str">
        <f>'PRODUCTION LIST GRP VOLUMES'!M67</f>
        <v/>
      </c>
      <c r="N64" s="48" t="str">
        <f>'PRODUCTION LIST GRP VOLUMES'!N67</f>
        <v/>
      </c>
      <c r="O64" s="48" t="str">
        <f>'PRODUCTION LIST GRP VOLUMES'!O67</f>
        <v/>
      </c>
      <c r="P64" s="48" t="str">
        <f>'PRODUCTION LIST GRP VOLUMES'!P67</f>
        <v/>
      </c>
      <c r="Q64" s="48" t="str">
        <f>'PRODUCTION LIST GRP VOLUMES'!Q67</f>
        <v/>
      </c>
      <c r="R64" s="134">
        <f>'PRODUCTION LIST GRP VOLUMES'!R67</f>
        <v>1</v>
      </c>
    </row>
    <row r="65" spans="1:18" ht="23.25" customHeight="1">
      <c r="A65" s="129" t="str">
        <f>'PRODUCTION LIST GRP VOLUMES'!A68</f>
        <v>360-150</v>
      </c>
      <c r="B65" s="130"/>
      <c r="C65" s="48" t="str">
        <f>'PRODUCTION LIST GRP VOLUMES'!C68</f>
        <v/>
      </c>
      <c r="D65" s="48" t="str">
        <f>'PRODUCTION LIST GRP VOLUMES'!D68</f>
        <v/>
      </c>
      <c r="E65" s="48">
        <f>'PRODUCTION LIST GRP VOLUMES'!E68</f>
        <v>1</v>
      </c>
      <c r="F65" s="48" t="str">
        <f>'PRODUCTION LIST GRP VOLUMES'!F68</f>
        <v/>
      </c>
      <c r="G65" s="48" t="str">
        <f>'PRODUCTION LIST GRP VOLUMES'!G68</f>
        <v/>
      </c>
      <c r="H65" s="48" t="str">
        <f>'PRODUCTION LIST GRP VOLUMES'!H68</f>
        <v/>
      </c>
      <c r="I65" s="48" t="str">
        <f>'PRODUCTION LIST GRP VOLUMES'!I68</f>
        <v/>
      </c>
      <c r="J65" s="48" t="str">
        <f>'PRODUCTION LIST GRP VOLUMES'!J68</f>
        <v/>
      </c>
      <c r="K65" s="48" t="str">
        <f>'PRODUCTION LIST GRP VOLUMES'!K68</f>
        <v/>
      </c>
      <c r="L65" s="48" t="str">
        <f>'PRODUCTION LIST GRP VOLUMES'!L68</f>
        <v/>
      </c>
      <c r="M65" s="48" t="str">
        <f>'PRODUCTION LIST GRP VOLUMES'!M68</f>
        <v/>
      </c>
      <c r="N65" s="48" t="str">
        <f>'PRODUCTION LIST GRP VOLUMES'!N68</f>
        <v/>
      </c>
      <c r="O65" s="48" t="str">
        <f>'PRODUCTION LIST GRP VOLUMES'!O68</f>
        <v/>
      </c>
      <c r="P65" s="48" t="str">
        <f>'PRODUCTION LIST GRP VOLUMES'!P68</f>
        <v/>
      </c>
      <c r="Q65" s="48" t="str">
        <f>'PRODUCTION LIST GRP VOLUMES'!Q68</f>
        <v/>
      </c>
      <c r="R65" s="134">
        <f>'PRODUCTION LIST GRP VOLUMES'!R68</f>
        <v>1</v>
      </c>
    </row>
    <row r="66" spans="1:18" ht="23.25" customHeight="1">
      <c r="A66" s="129" t="str">
        <f>'PRODUCTION LIST GRP VOLUMES'!A69</f>
        <v>360-150-B</v>
      </c>
      <c r="B66" s="130"/>
      <c r="C66" s="48" t="str">
        <f>'PRODUCTION LIST GRP VOLUMES'!C69</f>
        <v/>
      </c>
      <c r="D66" s="48" t="str">
        <f>'PRODUCTION LIST GRP VOLUMES'!D69</f>
        <v/>
      </c>
      <c r="E66" s="48">
        <f>'PRODUCTION LIST GRP VOLUMES'!E69</f>
        <v>1</v>
      </c>
      <c r="F66" s="48" t="str">
        <f>'PRODUCTION LIST GRP VOLUMES'!F69</f>
        <v/>
      </c>
      <c r="G66" s="48" t="str">
        <f>'PRODUCTION LIST GRP VOLUMES'!G69</f>
        <v/>
      </c>
      <c r="H66" s="48" t="str">
        <f>'PRODUCTION LIST GRP VOLUMES'!H69</f>
        <v/>
      </c>
      <c r="I66" s="48" t="str">
        <f>'PRODUCTION LIST GRP VOLUMES'!I69</f>
        <v/>
      </c>
      <c r="J66" s="48" t="str">
        <f>'PRODUCTION LIST GRP VOLUMES'!J69</f>
        <v/>
      </c>
      <c r="K66" s="48" t="str">
        <f>'PRODUCTION LIST GRP VOLUMES'!K69</f>
        <v/>
      </c>
      <c r="L66" s="48" t="str">
        <f>'PRODUCTION LIST GRP VOLUMES'!L69</f>
        <v/>
      </c>
      <c r="M66" s="48" t="str">
        <f>'PRODUCTION LIST GRP VOLUMES'!M69</f>
        <v/>
      </c>
      <c r="N66" s="48" t="str">
        <f>'PRODUCTION LIST GRP VOLUMES'!N69</f>
        <v/>
      </c>
      <c r="O66" s="48" t="str">
        <f>'PRODUCTION LIST GRP VOLUMES'!O69</f>
        <v/>
      </c>
      <c r="P66" s="48" t="str">
        <f>'PRODUCTION LIST GRP VOLUMES'!P69</f>
        <v/>
      </c>
      <c r="Q66" s="48" t="str">
        <f>'PRODUCTION LIST GRP VOLUMES'!Q69</f>
        <v/>
      </c>
      <c r="R66" s="134">
        <f>'PRODUCTION LIST GRP VOLUMES'!R69</f>
        <v>1</v>
      </c>
    </row>
    <row r="67" spans="1:18" ht="23.25" hidden="1" customHeight="1">
      <c r="A67" s="129" t="str">
        <f>'PRODUCTION LIST GRP VOLUMES'!A70</f>
        <v>360-151</v>
      </c>
      <c r="B67" s="130"/>
      <c r="C67" s="48" t="str">
        <f>'PRODUCTION LIST GRP VOLUMES'!C70</f>
        <v/>
      </c>
      <c r="D67" s="48" t="str">
        <f>'PRODUCTION LIST GRP VOLUMES'!D70</f>
        <v/>
      </c>
      <c r="E67" s="48" t="str">
        <f>'PRODUCTION LIST GRP VOLUMES'!E70</f>
        <v/>
      </c>
      <c r="F67" s="48" t="str">
        <f>'PRODUCTION LIST GRP VOLUMES'!F70</f>
        <v/>
      </c>
      <c r="G67" s="48" t="str">
        <f>'PRODUCTION LIST GRP VOLUMES'!G70</f>
        <v/>
      </c>
      <c r="H67" s="48" t="str">
        <f>'PRODUCTION LIST GRP VOLUMES'!H70</f>
        <v/>
      </c>
      <c r="I67" s="48" t="str">
        <f>'PRODUCTION LIST GRP VOLUMES'!I70</f>
        <v/>
      </c>
      <c r="J67" s="48" t="str">
        <f>'PRODUCTION LIST GRP VOLUMES'!J70</f>
        <v/>
      </c>
      <c r="K67" s="48" t="str">
        <f>'PRODUCTION LIST GRP VOLUMES'!K70</f>
        <v/>
      </c>
      <c r="L67" s="48" t="str">
        <f>'PRODUCTION LIST GRP VOLUMES'!L70</f>
        <v/>
      </c>
      <c r="M67" s="48" t="str">
        <f>'PRODUCTION LIST GRP VOLUMES'!M70</f>
        <v/>
      </c>
      <c r="N67" s="48" t="str">
        <f>'PRODUCTION LIST GRP VOLUMES'!N70</f>
        <v/>
      </c>
      <c r="O67" s="48" t="str">
        <f>'PRODUCTION LIST GRP VOLUMES'!O70</f>
        <v/>
      </c>
      <c r="P67" s="48" t="str">
        <f>'PRODUCTION LIST GRP VOLUMES'!P70</f>
        <v/>
      </c>
      <c r="Q67" s="48" t="str">
        <f>'PRODUCTION LIST GRP VOLUMES'!Q70</f>
        <v/>
      </c>
      <c r="R67" s="134">
        <f>'PRODUCTION LIST GRP VOLUMES'!R70</f>
        <v>0</v>
      </c>
    </row>
    <row r="68" spans="1:18" ht="23.25" customHeight="1">
      <c r="A68" s="129" t="str">
        <f>'PRODUCTION LIST GRP VOLUMES'!A71</f>
        <v>360-152</v>
      </c>
      <c r="B68" s="130"/>
      <c r="C68" s="48">
        <f>'PRODUCTION LIST GRP VOLUMES'!C71</f>
        <v>1</v>
      </c>
      <c r="D68" s="48" t="str">
        <f>'PRODUCTION LIST GRP VOLUMES'!D71</f>
        <v/>
      </c>
      <c r="E68" s="48" t="str">
        <f>'PRODUCTION LIST GRP VOLUMES'!E71</f>
        <v/>
      </c>
      <c r="F68" s="48" t="str">
        <f>'PRODUCTION LIST GRP VOLUMES'!F71</f>
        <v/>
      </c>
      <c r="G68" s="48" t="str">
        <f>'PRODUCTION LIST GRP VOLUMES'!G71</f>
        <v/>
      </c>
      <c r="H68" s="48" t="str">
        <f>'PRODUCTION LIST GRP VOLUMES'!H71</f>
        <v/>
      </c>
      <c r="I68" s="48" t="str">
        <f>'PRODUCTION LIST GRP VOLUMES'!I71</f>
        <v/>
      </c>
      <c r="J68" s="48" t="str">
        <f>'PRODUCTION LIST GRP VOLUMES'!J71</f>
        <v/>
      </c>
      <c r="K68" s="48" t="str">
        <f>'PRODUCTION LIST GRP VOLUMES'!K71</f>
        <v/>
      </c>
      <c r="L68" s="48" t="str">
        <f>'PRODUCTION LIST GRP VOLUMES'!L71</f>
        <v/>
      </c>
      <c r="M68" s="48" t="str">
        <f>'PRODUCTION LIST GRP VOLUMES'!M71</f>
        <v/>
      </c>
      <c r="N68" s="48" t="str">
        <f>'PRODUCTION LIST GRP VOLUMES'!N71</f>
        <v/>
      </c>
      <c r="O68" s="48" t="str">
        <f>'PRODUCTION LIST GRP VOLUMES'!O71</f>
        <v/>
      </c>
      <c r="P68" s="48" t="str">
        <f>'PRODUCTION LIST GRP VOLUMES'!P71</f>
        <v/>
      </c>
      <c r="Q68" s="48" t="str">
        <f>'PRODUCTION LIST GRP VOLUMES'!Q71</f>
        <v/>
      </c>
      <c r="R68" s="134">
        <f>'PRODUCTION LIST GRP VOLUMES'!R71</f>
        <v>1</v>
      </c>
    </row>
    <row r="69" spans="1:18" ht="23.25" customHeight="1">
      <c r="A69" s="129" t="str">
        <f>'PRODUCTION LIST GRP VOLUMES'!A72</f>
        <v>360-152-B</v>
      </c>
      <c r="B69" s="130"/>
      <c r="C69" s="48">
        <f>'PRODUCTION LIST GRP VOLUMES'!C72</f>
        <v>1</v>
      </c>
      <c r="D69" s="48" t="str">
        <f>'PRODUCTION LIST GRP VOLUMES'!D72</f>
        <v/>
      </c>
      <c r="E69" s="48" t="str">
        <f>'PRODUCTION LIST GRP VOLUMES'!E72</f>
        <v/>
      </c>
      <c r="F69" s="48" t="str">
        <f>'PRODUCTION LIST GRP VOLUMES'!F72</f>
        <v/>
      </c>
      <c r="G69" s="48" t="str">
        <f>'PRODUCTION LIST GRP VOLUMES'!G72</f>
        <v/>
      </c>
      <c r="H69" s="48" t="str">
        <f>'PRODUCTION LIST GRP VOLUMES'!H72</f>
        <v/>
      </c>
      <c r="I69" s="48" t="str">
        <f>'PRODUCTION LIST GRP VOLUMES'!I72</f>
        <v/>
      </c>
      <c r="J69" s="48" t="str">
        <f>'PRODUCTION LIST GRP VOLUMES'!J72</f>
        <v/>
      </c>
      <c r="K69" s="48" t="str">
        <f>'PRODUCTION LIST GRP VOLUMES'!K72</f>
        <v/>
      </c>
      <c r="L69" s="48" t="str">
        <f>'PRODUCTION LIST GRP VOLUMES'!L72</f>
        <v/>
      </c>
      <c r="M69" s="48" t="str">
        <f>'PRODUCTION LIST GRP VOLUMES'!M72</f>
        <v/>
      </c>
      <c r="N69" s="48" t="str">
        <f>'PRODUCTION LIST GRP VOLUMES'!N72</f>
        <v/>
      </c>
      <c r="O69" s="48" t="str">
        <f>'PRODUCTION LIST GRP VOLUMES'!O72</f>
        <v/>
      </c>
      <c r="P69" s="48" t="str">
        <f>'PRODUCTION LIST GRP VOLUMES'!P72</f>
        <v/>
      </c>
      <c r="Q69" s="48" t="str">
        <f>'PRODUCTION LIST GRP VOLUMES'!Q72</f>
        <v/>
      </c>
      <c r="R69" s="134">
        <f>'PRODUCTION LIST GRP VOLUMES'!R72</f>
        <v>1</v>
      </c>
    </row>
    <row r="70" spans="1:18" ht="23.25" customHeight="1">
      <c r="A70" s="129" t="str">
        <f>'PRODUCTION LIST GRP VOLUMES'!A73</f>
        <v>360-153</v>
      </c>
      <c r="B70" s="130"/>
      <c r="C70" s="48">
        <f>'PRODUCTION LIST GRP VOLUMES'!C73</f>
        <v>1</v>
      </c>
      <c r="D70" s="48" t="str">
        <f>'PRODUCTION LIST GRP VOLUMES'!D73</f>
        <v/>
      </c>
      <c r="E70" s="48" t="str">
        <f>'PRODUCTION LIST GRP VOLUMES'!E73</f>
        <v/>
      </c>
      <c r="F70" s="48" t="str">
        <f>'PRODUCTION LIST GRP VOLUMES'!F73</f>
        <v/>
      </c>
      <c r="G70" s="48" t="str">
        <f>'PRODUCTION LIST GRP VOLUMES'!G73</f>
        <v/>
      </c>
      <c r="H70" s="48" t="str">
        <f>'PRODUCTION LIST GRP VOLUMES'!H73</f>
        <v/>
      </c>
      <c r="I70" s="48" t="str">
        <f>'PRODUCTION LIST GRP VOLUMES'!I73</f>
        <v/>
      </c>
      <c r="J70" s="48" t="str">
        <f>'PRODUCTION LIST GRP VOLUMES'!J73</f>
        <v/>
      </c>
      <c r="K70" s="48" t="str">
        <f>'PRODUCTION LIST GRP VOLUMES'!K73</f>
        <v/>
      </c>
      <c r="L70" s="48" t="str">
        <f>'PRODUCTION LIST GRP VOLUMES'!L73</f>
        <v/>
      </c>
      <c r="M70" s="48" t="str">
        <f>'PRODUCTION LIST GRP VOLUMES'!M73</f>
        <v/>
      </c>
      <c r="N70" s="48" t="str">
        <f>'PRODUCTION LIST GRP VOLUMES'!N73</f>
        <v/>
      </c>
      <c r="O70" s="48" t="str">
        <f>'PRODUCTION LIST GRP VOLUMES'!O73</f>
        <v/>
      </c>
      <c r="P70" s="48" t="str">
        <f>'PRODUCTION LIST GRP VOLUMES'!P73</f>
        <v/>
      </c>
      <c r="Q70" s="48" t="str">
        <f>'PRODUCTION LIST GRP VOLUMES'!Q73</f>
        <v/>
      </c>
      <c r="R70" s="134">
        <f>'PRODUCTION LIST GRP VOLUMES'!R73</f>
        <v>1</v>
      </c>
    </row>
    <row r="71" spans="1:18" ht="23.25" customHeight="1">
      <c r="A71" s="129" t="str">
        <f>'PRODUCTION LIST GRP VOLUMES'!A74</f>
        <v>360-153-B</v>
      </c>
      <c r="B71" s="130"/>
      <c r="C71" s="48">
        <f>'PRODUCTION LIST GRP VOLUMES'!C74</f>
        <v>1</v>
      </c>
      <c r="D71" s="48" t="str">
        <f>'PRODUCTION LIST GRP VOLUMES'!D74</f>
        <v/>
      </c>
      <c r="E71" s="48" t="str">
        <f>'PRODUCTION LIST GRP VOLUMES'!E74</f>
        <v/>
      </c>
      <c r="F71" s="48" t="str">
        <f>'PRODUCTION LIST GRP VOLUMES'!F74</f>
        <v/>
      </c>
      <c r="G71" s="48" t="str">
        <f>'PRODUCTION LIST GRP VOLUMES'!G74</f>
        <v/>
      </c>
      <c r="H71" s="48" t="str">
        <f>'PRODUCTION LIST GRP VOLUMES'!H74</f>
        <v/>
      </c>
      <c r="I71" s="48" t="str">
        <f>'PRODUCTION LIST GRP VOLUMES'!I74</f>
        <v/>
      </c>
      <c r="J71" s="48" t="str">
        <f>'PRODUCTION LIST GRP VOLUMES'!J74</f>
        <v/>
      </c>
      <c r="K71" s="48" t="str">
        <f>'PRODUCTION LIST GRP VOLUMES'!K74</f>
        <v/>
      </c>
      <c r="L71" s="48" t="str">
        <f>'PRODUCTION LIST GRP VOLUMES'!L74</f>
        <v/>
      </c>
      <c r="M71" s="48" t="str">
        <f>'PRODUCTION LIST GRP VOLUMES'!M74</f>
        <v/>
      </c>
      <c r="N71" s="48" t="str">
        <f>'PRODUCTION LIST GRP VOLUMES'!N74</f>
        <v/>
      </c>
      <c r="O71" s="48" t="str">
        <f>'PRODUCTION LIST GRP VOLUMES'!O74</f>
        <v/>
      </c>
      <c r="P71" s="48" t="str">
        <f>'PRODUCTION LIST GRP VOLUMES'!P74</f>
        <v/>
      </c>
      <c r="Q71" s="48" t="str">
        <f>'PRODUCTION LIST GRP VOLUMES'!Q74</f>
        <v/>
      </c>
      <c r="R71" s="134">
        <f>'PRODUCTION LIST GRP VOLUMES'!R74</f>
        <v>1</v>
      </c>
    </row>
    <row r="72" spans="1:18" ht="23.25" customHeight="1">
      <c r="A72" s="129" t="str">
        <f>'PRODUCTION LIST GRP VOLUMES'!A75</f>
        <v>360-154</v>
      </c>
      <c r="B72" s="130"/>
      <c r="C72" s="48">
        <f>'PRODUCTION LIST GRP VOLUMES'!C75</f>
        <v>1</v>
      </c>
      <c r="D72" s="48" t="str">
        <f>'PRODUCTION LIST GRP VOLUMES'!D75</f>
        <v/>
      </c>
      <c r="E72" s="48" t="str">
        <f>'PRODUCTION LIST GRP VOLUMES'!E75</f>
        <v/>
      </c>
      <c r="F72" s="48" t="str">
        <f>'PRODUCTION LIST GRP VOLUMES'!F75</f>
        <v/>
      </c>
      <c r="G72" s="48" t="str">
        <f>'PRODUCTION LIST GRP VOLUMES'!G75</f>
        <v/>
      </c>
      <c r="H72" s="48" t="str">
        <f>'PRODUCTION LIST GRP VOLUMES'!H75</f>
        <v/>
      </c>
      <c r="I72" s="48" t="str">
        <f>'PRODUCTION LIST GRP VOLUMES'!I75</f>
        <v/>
      </c>
      <c r="J72" s="48" t="str">
        <f>'PRODUCTION LIST GRP VOLUMES'!J75</f>
        <v/>
      </c>
      <c r="K72" s="48" t="str">
        <f>'PRODUCTION LIST GRP VOLUMES'!K75</f>
        <v/>
      </c>
      <c r="L72" s="48" t="str">
        <f>'PRODUCTION LIST GRP VOLUMES'!L75</f>
        <v/>
      </c>
      <c r="M72" s="48" t="str">
        <f>'PRODUCTION LIST GRP VOLUMES'!M75</f>
        <v/>
      </c>
      <c r="N72" s="48" t="str">
        <f>'PRODUCTION LIST GRP VOLUMES'!N75</f>
        <v/>
      </c>
      <c r="O72" s="48" t="str">
        <f>'PRODUCTION LIST GRP VOLUMES'!O75</f>
        <v/>
      </c>
      <c r="P72" s="48" t="str">
        <f>'PRODUCTION LIST GRP VOLUMES'!P75</f>
        <v/>
      </c>
      <c r="Q72" s="48" t="str">
        <f>'PRODUCTION LIST GRP VOLUMES'!Q75</f>
        <v/>
      </c>
      <c r="R72" s="134">
        <f>'PRODUCTION LIST GRP VOLUMES'!R75</f>
        <v>1</v>
      </c>
    </row>
    <row r="73" spans="1:18" ht="23.25" customHeight="1">
      <c r="A73" s="129" t="str">
        <f>'PRODUCTION LIST GRP VOLUMES'!A76</f>
        <v>360-154-B</v>
      </c>
      <c r="B73" s="130"/>
      <c r="C73" s="48">
        <f>'PRODUCTION LIST GRP VOLUMES'!C76</f>
        <v>1</v>
      </c>
      <c r="D73" s="48" t="str">
        <f>'PRODUCTION LIST GRP VOLUMES'!D76</f>
        <v/>
      </c>
      <c r="E73" s="48" t="str">
        <f>'PRODUCTION LIST GRP VOLUMES'!E76</f>
        <v/>
      </c>
      <c r="F73" s="48" t="str">
        <f>'PRODUCTION LIST GRP VOLUMES'!F76</f>
        <v/>
      </c>
      <c r="G73" s="48" t="str">
        <f>'PRODUCTION LIST GRP VOLUMES'!G76</f>
        <v/>
      </c>
      <c r="H73" s="48" t="str">
        <f>'PRODUCTION LIST GRP VOLUMES'!H76</f>
        <v/>
      </c>
      <c r="I73" s="48" t="str">
        <f>'PRODUCTION LIST GRP VOLUMES'!I76</f>
        <v/>
      </c>
      <c r="J73" s="48" t="str">
        <f>'PRODUCTION LIST GRP VOLUMES'!J76</f>
        <v/>
      </c>
      <c r="K73" s="48" t="str">
        <f>'PRODUCTION LIST GRP VOLUMES'!K76</f>
        <v/>
      </c>
      <c r="L73" s="48" t="str">
        <f>'PRODUCTION LIST GRP VOLUMES'!L76</f>
        <v/>
      </c>
      <c r="M73" s="48" t="str">
        <f>'PRODUCTION LIST GRP VOLUMES'!M76</f>
        <v/>
      </c>
      <c r="N73" s="48" t="str">
        <f>'PRODUCTION LIST GRP VOLUMES'!N76</f>
        <v/>
      </c>
      <c r="O73" s="48" t="str">
        <f>'PRODUCTION LIST GRP VOLUMES'!O76</f>
        <v/>
      </c>
      <c r="P73" s="48" t="str">
        <f>'PRODUCTION LIST GRP VOLUMES'!P76</f>
        <v/>
      </c>
      <c r="Q73" s="48" t="str">
        <f>'PRODUCTION LIST GRP VOLUMES'!Q76</f>
        <v/>
      </c>
      <c r="R73" s="134">
        <f>'PRODUCTION LIST GRP VOLUMES'!R76</f>
        <v>1</v>
      </c>
    </row>
    <row r="74" spans="1:18" ht="23.25" customHeight="1">
      <c r="A74" s="129" t="str">
        <f>'PRODUCTION LIST GRP VOLUMES'!A77</f>
        <v>360-155</v>
      </c>
      <c r="B74" s="130"/>
      <c r="C74" s="48" t="str">
        <f>'PRODUCTION LIST GRP VOLUMES'!C77</f>
        <v/>
      </c>
      <c r="D74" s="48" t="str">
        <f>'PRODUCTION LIST GRP VOLUMES'!D77</f>
        <v/>
      </c>
      <c r="E74" s="48" t="str">
        <f>'PRODUCTION LIST GRP VOLUMES'!E77</f>
        <v/>
      </c>
      <c r="F74" s="48">
        <f>'PRODUCTION LIST GRP VOLUMES'!F77</f>
        <v>1</v>
      </c>
      <c r="G74" s="48" t="str">
        <f>'PRODUCTION LIST GRP VOLUMES'!G77</f>
        <v/>
      </c>
      <c r="H74" s="48" t="str">
        <f>'PRODUCTION LIST GRP VOLUMES'!H77</f>
        <v/>
      </c>
      <c r="I74" s="48" t="str">
        <f>'PRODUCTION LIST GRP VOLUMES'!I77</f>
        <v/>
      </c>
      <c r="J74" s="48" t="str">
        <f>'PRODUCTION LIST GRP VOLUMES'!J77</f>
        <v/>
      </c>
      <c r="K74" s="48" t="str">
        <f>'PRODUCTION LIST GRP VOLUMES'!K77</f>
        <v/>
      </c>
      <c r="L74" s="48" t="str">
        <f>'PRODUCTION LIST GRP VOLUMES'!L77</f>
        <v/>
      </c>
      <c r="M74" s="48" t="str">
        <f>'PRODUCTION LIST GRP VOLUMES'!M77</f>
        <v/>
      </c>
      <c r="N74" s="48" t="str">
        <f>'PRODUCTION LIST GRP VOLUMES'!N77</f>
        <v/>
      </c>
      <c r="O74" s="48" t="str">
        <f>'PRODUCTION LIST GRP VOLUMES'!O77</f>
        <v/>
      </c>
      <c r="P74" s="48" t="str">
        <f>'PRODUCTION LIST GRP VOLUMES'!P77</f>
        <v/>
      </c>
      <c r="Q74" s="48" t="str">
        <f>'PRODUCTION LIST GRP VOLUMES'!Q77</f>
        <v/>
      </c>
      <c r="R74" s="134">
        <f>'PRODUCTION LIST GRP VOLUMES'!R77</f>
        <v>1</v>
      </c>
    </row>
    <row r="75" spans="1:18" ht="23.25" customHeight="1">
      <c r="A75" s="129" t="str">
        <f>'PRODUCTION LIST GRP VOLUMES'!A78</f>
        <v>360-156</v>
      </c>
      <c r="B75" s="130"/>
      <c r="C75" s="48" t="str">
        <f>'PRODUCTION LIST GRP VOLUMES'!C78</f>
        <v/>
      </c>
      <c r="D75" s="48" t="str">
        <f>'PRODUCTION LIST GRP VOLUMES'!D78</f>
        <v/>
      </c>
      <c r="E75" s="48" t="str">
        <f>'PRODUCTION LIST GRP VOLUMES'!E78</f>
        <v/>
      </c>
      <c r="F75" s="48">
        <f>'PRODUCTION LIST GRP VOLUMES'!F78</f>
        <v>1</v>
      </c>
      <c r="G75" s="48" t="str">
        <f>'PRODUCTION LIST GRP VOLUMES'!G78</f>
        <v/>
      </c>
      <c r="H75" s="48" t="str">
        <f>'PRODUCTION LIST GRP VOLUMES'!H78</f>
        <v/>
      </c>
      <c r="I75" s="48" t="str">
        <f>'PRODUCTION LIST GRP VOLUMES'!I78</f>
        <v/>
      </c>
      <c r="J75" s="48" t="str">
        <f>'PRODUCTION LIST GRP VOLUMES'!J78</f>
        <v/>
      </c>
      <c r="K75" s="48" t="str">
        <f>'PRODUCTION LIST GRP VOLUMES'!K78</f>
        <v/>
      </c>
      <c r="L75" s="48" t="str">
        <f>'PRODUCTION LIST GRP VOLUMES'!L78</f>
        <v/>
      </c>
      <c r="M75" s="48" t="str">
        <f>'PRODUCTION LIST GRP VOLUMES'!M78</f>
        <v/>
      </c>
      <c r="N75" s="48" t="str">
        <f>'PRODUCTION LIST GRP VOLUMES'!N78</f>
        <v/>
      </c>
      <c r="O75" s="48" t="str">
        <f>'PRODUCTION LIST GRP VOLUMES'!O78</f>
        <v/>
      </c>
      <c r="P75" s="48" t="str">
        <f>'PRODUCTION LIST GRP VOLUMES'!P78</f>
        <v/>
      </c>
      <c r="Q75" s="48" t="str">
        <f>'PRODUCTION LIST GRP VOLUMES'!Q78</f>
        <v/>
      </c>
      <c r="R75" s="134">
        <f>'PRODUCTION LIST GRP VOLUMES'!R78</f>
        <v>1</v>
      </c>
    </row>
    <row r="76" spans="1:18" ht="23.25" customHeight="1">
      <c r="A76" s="129" t="str">
        <f>'PRODUCTION LIST GRP VOLUMES'!A79</f>
        <v>360-156-B</v>
      </c>
      <c r="B76" s="130"/>
      <c r="C76" s="48" t="str">
        <f>'PRODUCTION LIST GRP VOLUMES'!C79</f>
        <v/>
      </c>
      <c r="D76" s="48" t="str">
        <f>'PRODUCTION LIST GRP VOLUMES'!D79</f>
        <v/>
      </c>
      <c r="E76" s="48" t="str">
        <f>'PRODUCTION LIST GRP VOLUMES'!E79</f>
        <v/>
      </c>
      <c r="F76" s="48">
        <f>'PRODUCTION LIST GRP VOLUMES'!F79</f>
        <v>1</v>
      </c>
      <c r="G76" s="48" t="str">
        <f>'PRODUCTION LIST GRP VOLUMES'!G79</f>
        <v/>
      </c>
      <c r="H76" s="48" t="str">
        <f>'PRODUCTION LIST GRP VOLUMES'!H79</f>
        <v/>
      </c>
      <c r="I76" s="48" t="str">
        <f>'PRODUCTION LIST GRP VOLUMES'!I79</f>
        <v/>
      </c>
      <c r="J76" s="48" t="str">
        <f>'PRODUCTION LIST GRP VOLUMES'!J79</f>
        <v/>
      </c>
      <c r="K76" s="48" t="str">
        <f>'PRODUCTION LIST GRP VOLUMES'!K79</f>
        <v/>
      </c>
      <c r="L76" s="48" t="str">
        <f>'PRODUCTION LIST GRP VOLUMES'!L79</f>
        <v/>
      </c>
      <c r="M76" s="48" t="str">
        <f>'PRODUCTION LIST GRP VOLUMES'!M79</f>
        <v/>
      </c>
      <c r="N76" s="48" t="str">
        <f>'PRODUCTION LIST GRP VOLUMES'!N79</f>
        <v/>
      </c>
      <c r="O76" s="48" t="str">
        <f>'PRODUCTION LIST GRP VOLUMES'!O79</f>
        <v/>
      </c>
      <c r="P76" s="48" t="str">
        <f>'PRODUCTION LIST GRP VOLUMES'!P79</f>
        <v/>
      </c>
      <c r="Q76" s="48" t="str">
        <f>'PRODUCTION LIST GRP VOLUMES'!Q79</f>
        <v/>
      </c>
      <c r="R76" s="134">
        <f>'PRODUCTION LIST GRP VOLUMES'!R79</f>
        <v>1</v>
      </c>
    </row>
    <row r="77" spans="1:18" ht="23.25" customHeight="1">
      <c r="A77" s="129" t="str">
        <f>'PRODUCTION LIST GRP VOLUMES'!A80</f>
        <v>360-157</v>
      </c>
      <c r="B77" s="130"/>
      <c r="C77" s="48" t="str">
        <f>'PRODUCTION LIST GRP VOLUMES'!C80</f>
        <v/>
      </c>
      <c r="D77" s="48" t="str">
        <f>'PRODUCTION LIST GRP VOLUMES'!D80</f>
        <v/>
      </c>
      <c r="E77" s="48" t="str">
        <f>'PRODUCTION LIST GRP VOLUMES'!E80</f>
        <v/>
      </c>
      <c r="F77" s="48">
        <f>'PRODUCTION LIST GRP VOLUMES'!F80</f>
        <v>1</v>
      </c>
      <c r="G77" s="48" t="str">
        <f>'PRODUCTION LIST GRP VOLUMES'!G80</f>
        <v/>
      </c>
      <c r="H77" s="48" t="str">
        <f>'PRODUCTION LIST GRP VOLUMES'!H80</f>
        <v/>
      </c>
      <c r="I77" s="48" t="str">
        <f>'PRODUCTION LIST GRP VOLUMES'!I80</f>
        <v/>
      </c>
      <c r="J77" s="48" t="str">
        <f>'PRODUCTION LIST GRP VOLUMES'!J80</f>
        <v/>
      </c>
      <c r="K77" s="48" t="str">
        <f>'PRODUCTION LIST GRP VOLUMES'!K80</f>
        <v/>
      </c>
      <c r="L77" s="48" t="str">
        <f>'PRODUCTION LIST GRP VOLUMES'!L80</f>
        <v/>
      </c>
      <c r="M77" s="48" t="str">
        <f>'PRODUCTION LIST GRP VOLUMES'!M80</f>
        <v/>
      </c>
      <c r="N77" s="48" t="str">
        <f>'PRODUCTION LIST GRP VOLUMES'!N80</f>
        <v/>
      </c>
      <c r="O77" s="48" t="str">
        <f>'PRODUCTION LIST GRP VOLUMES'!O80</f>
        <v/>
      </c>
      <c r="P77" s="48" t="str">
        <f>'PRODUCTION LIST GRP VOLUMES'!P80</f>
        <v/>
      </c>
      <c r="Q77" s="48" t="str">
        <f>'PRODUCTION LIST GRP VOLUMES'!Q80</f>
        <v/>
      </c>
      <c r="R77" s="134">
        <f>'PRODUCTION LIST GRP VOLUMES'!R80</f>
        <v>1</v>
      </c>
    </row>
    <row r="78" spans="1:18" ht="23.25" customHeight="1">
      <c r="A78" s="129" t="str">
        <f>'PRODUCTION LIST GRP VOLUMES'!A81</f>
        <v>360-157-B</v>
      </c>
      <c r="B78" s="130"/>
      <c r="C78" s="48" t="str">
        <f>'PRODUCTION LIST GRP VOLUMES'!C81</f>
        <v/>
      </c>
      <c r="D78" s="48" t="str">
        <f>'PRODUCTION LIST GRP VOLUMES'!D81</f>
        <v/>
      </c>
      <c r="E78" s="48" t="str">
        <f>'PRODUCTION LIST GRP VOLUMES'!E81</f>
        <v/>
      </c>
      <c r="F78" s="48">
        <f>'PRODUCTION LIST GRP VOLUMES'!F81</f>
        <v>1</v>
      </c>
      <c r="G78" s="48" t="str">
        <f>'PRODUCTION LIST GRP VOLUMES'!G81</f>
        <v/>
      </c>
      <c r="H78" s="48" t="str">
        <f>'PRODUCTION LIST GRP VOLUMES'!H81</f>
        <v/>
      </c>
      <c r="I78" s="48" t="str">
        <f>'PRODUCTION LIST GRP VOLUMES'!I81</f>
        <v/>
      </c>
      <c r="J78" s="48" t="str">
        <f>'PRODUCTION LIST GRP VOLUMES'!J81</f>
        <v/>
      </c>
      <c r="K78" s="48" t="str">
        <f>'PRODUCTION LIST GRP VOLUMES'!K81</f>
        <v/>
      </c>
      <c r="L78" s="48" t="str">
        <f>'PRODUCTION LIST GRP VOLUMES'!L81</f>
        <v/>
      </c>
      <c r="M78" s="48" t="str">
        <f>'PRODUCTION LIST GRP VOLUMES'!M81</f>
        <v/>
      </c>
      <c r="N78" s="48" t="str">
        <f>'PRODUCTION LIST GRP VOLUMES'!N81</f>
        <v/>
      </c>
      <c r="O78" s="48" t="str">
        <f>'PRODUCTION LIST GRP VOLUMES'!O81</f>
        <v/>
      </c>
      <c r="P78" s="48" t="str">
        <f>'PRODUCTION LIST GRP VOLUMES'!P81</f>
        <v/>
      </c>
      <c r="Q78" s="48" t="str">
        <f>'PRODUCTION LIST GRP VOLUMES'!Q81</f>
        <v/>
      </c>
      <c r="R78" s="134">
        <f>'PRODUCTION LIST GRP VOLUMES'!R81</f>
        <v>1</v>
      </c>
    </row>
    <row r="79" spans="1:18" ht="23.25" customHeight="1">
      <c r="A79" s="129" t="str">
        <f>'PRODUCTION LIST GRP VOLUMES'!A82</f>
        <v>360-158</v>
      </c>
      <c r="B79" s="130"/>
      <c r="C79" s="48" t="str">
        <f>'PRODUCTION LIST GRP VOLUMES'!C82</f>
        <v/>
      </c>
      <c r="D79" s="48" t="str">
        <f>'PRODUCTION LIST GRP VOLUMES'!D82</f>
        <v/>
      </c>
      <c r="E79" s="48" t="str">
        <f>'PRODUCTION LIST GRP VOLUMES'!E82</f>
        <v/>
      </c>
      <c r="F79" s="48">
        <f>'PRODUCTION LIST GRP VOLUMES'!F82</f>
        <v>1</v>
      </c>
      <c r="G79" s="48" t="str">
        <f>'PRODUCTION LIST GRP VOLUMES'!G82</f>
        <v/>
      </c>
      <c r="H79" s="48" t="str">
        <f>'PRODUCTION LIST GRP VOLUMES'!H82</f>
        <v/>
      </c>
      <c r="I79" s="48" t="str">
        <f>'PRODUCTION LIST GRP VOLUMES'!I82</f>
        <v/>
      </c>
      <c r="J79" s="48" t="str">
        <f>'PRODUCTION LIST GRP VOLUMES'!J82</f>
        <v/>
      </c>
      <c r="K79" s="48" t="str">
        <f>'PRODUCTION LIST GRP VOLUMES'!K82</f>
        <v/>
      </c>
      <c r="L79" s="48" t="str">
        <f>'PRODUCTION LIST GRP VOLUMES'!L82</f>
        <v/>
      </c>
      <c r="M79" s="48" t="str">
        <f>'PRODUCTION LIST GRP VOLUMES'!M82</f>
        <v/>
      </c>
      <c r="N79" s="48" t="str">
        <f>'PRODUCTION LIST GRP VOLUMES'!N82</f>
        <v/>
      </c>
      <c r="O79" s="48" t="str">
        <f>'PRODUCTION LIST GRP VOLUMES'!O82</f>
        <v/>
      </c>
      <c r="P79" s="48" t="str">
        <f>'PRODUCTION LIST GRP VOLUMES'!P82</f>
        <v/>
      </c>
      <c r="Q79" s="48" t="str">
        <f>'PRODUCTION LIST GRP VOLUMES'!Q82</f>
        <v/>
      </c>
      <c r="R79" s="134">
        <f>'PRODUCTION LIST GRP VOLUMES'!R82</f>
        <v>1</v>
      </c>
    </row>
    <row r="80" spans="1:18" ht="23.25" customHeight="1">
      <c r="A80" s="129" t="str">
        <f>'PRODUCTION LIST GRP VOLUMES'!A83</f>
        <v>360-158-B</v>
      </c>
      <c r="B80" s="130"/>
      <c r="C80" s="48" t="str">
        <f>'PRODUCTION LIST GRP VOLUMES'!C83</f>
        <v/>
      </c>
      <c r="D80" s="48" t="str">
        <f>'PRODUCTION LIST GRP VOLUMES'!D83</f>
        <v/>
      </c>
      <c r="E80" s="48" t="str">
        <f>'PRODUCTION LIST GRP VOLUMES'!E83</f>
        <v/>
      </c>
      <c r="F80" s="48">
        <f>'PRODUCTION LIST GRP VOLUMES'!F83</f>
        <v>1</v>
      </c>
      <c r="G80" s="48" t="str">
        <f>'PRODUCTION LIST GRP VOLUMES'!G83</f>
        <v/>
      </c>
      <c r="H80" s="48" t="str">
        <f>'PRODUCTION LIST GRP VOLUMES'!H83</f>
        <v/>
      </c>
      <c r="I80" s="48" t="str">
        <f>'PRODUCTION LIST GRP VOLUMES'!I83</f>
        <v/>
      </c>
      <c r="J80" s="48" t="str">
        <f>'PRODUCTION LIST GRP VOLUMES'!J83</f>
        <v/>
      </c>
      <c r="K80" s="48" t="str">
        <f>'PRODUCTION LIST GRP VOLUMES'!K83</f>
        <v/>
      </c>
      <c r="L80" s="48" t="str">
        <f>'PRODUCTION LIST GRP VOLUMES'!L83</f>
        <v/>
      </c>
      <c r="M80" s="48" t="str">
        <f>'PRODUCTION LIST GRP VOLUMES'!M83</f>
        <v/>
      </c>
      <c r="N80" s="48" t="str">
        <f>'PRODUCTION LIST GRP VOLUMES'!N83</f>
        <v/>
      </c>
      <c r="O80" s="48" t="str">
        <f>'PRODUCTION LIST GRP VOLUMES'!O83</f>
        <v/>
      </c>
      <c r="P80" s="48" t="str">
        <f>'PRODUCTION LIST GRP VOLUMES'!P83</f>
        <v/>
      </c>
      <c r="Q80" s="48" t="str">
        <f>'PRODUCTION LIST GRP VOLUMES'!Q83</f>
        <v/>
      </c>
      <c r="R80" s="134">
        <f>'PRODUCTION LIST GRP VOLUMES'!R83</f>
        <v>1</v>
      </c>
    </row>
    <row r="81" spans="1:18" ht="23.25" customHeight="1">
      <c r="A81" s="129" t="str">
        <f>'PRODUCTION LIST GRP VOLUMES'!A84</f>
        <v>360-159</v>
      </c>
      <c r="B81" s="130"/>
      <c r="C81" s="48" t="str">
        <f>'PRODUCTION LIST GRP VOLUMES'!C84</f>
        <v/>
      </c>
      <c r="D81" s="48" t="str">
        <f>'PRODUCTION LIST GRP VOLUMES'!D84</f>
        <v/>
      </c>
      <c r="E81" s="48" t="str">
        <f>'PRODUCTION LIST GRP VOLUMES'!E84</f>
        <v/>
      </c>
      <c r="F81" s="48">
        <f>'PRODUCTION LIST GRP VOLUMES'!F84</f>
        <v>1</v>
      </c>
      <c r="G81" s="48" t="str">
        <f>'PRODUCTION LIST GRP VOLUMES'!G84</f>
        <v/>
      </c>
      <c r="H81" s="48" t="str">
        <f>'PRODUCTION LIST GRP VOLUMES'!H84</f>
        <v/>
      </c>
      <c r="I81" s="48" t="str">
        <f>'PRODUCTION LIST GRP VOLUMES'!I84</f>
        <v/>
      </c>
      <c r="J81" s="48" t="str">
        <f>'PRODUCTION LIST GRP VOLUMES'!J84</f>
        <v/>
      </c>
      <c r="K81" s="48" t="str">
        <f>'PRODUCTION LIST GRP VOLUMES'!K84</f>
        <v/>
      </c>
      <c r="L81" s="48" t="str">
        <f>'PRODUCTION LIST GRP VOLUMES'!L84</f>
        <v/>
      </c>
      <c r="M81" s="48" t="str">
        <f>'PRODUCTION LIST GRP VOLUMES'!M84</f>
        <v/>
      </c>
      <c r="N81" s="48" t="str">
        <f>'PRODUCTION LIST GRP VOLUMES'!N84</f>
        <v/>
      </c>
      <c r="O81" s="48" t="str">
        <f>'PRODUCTION LIST GRP VOLUMES'!O84</f>
        <v/>
      </c>
      <c r="P81" s="48" t="str">
        <f>'PRODUCTION LIST GRP VOLUMES'!P84</f>
        <v/>
      </c>
      <c r="Q81" s="48" t="str">
        <f>'PRODUCTION LIST GRP VOLUMES'!Q84</f>
        <v/>
      </c>
      <c r="R81" s="134">
        <f>'PRODUCTION LIST GRP VOLUMES'!R84</f>
        <v>1</v>
      </c>
    </row>
    <row r="82" spans="1:18" ht="23.1" customHeight="1">
      <c r="A82" s="129" t="str">
        <f>'PRODUCTION LIST GRP VOLUMES'!A85</f>
        <v>360-159-B</v>
      </c>
      <c r="B82" s="130"/>
      <c r="C82" s="48" t="str">
        <f>'PRODUCTION LIST GRP VOLUMES'!C85</f>
        <v/>
      </c>
      <c r="D82" s="48" t="str">
        <f>'PRODUCTION LIST GRP VOLUMES'!D85</f>
        <v/>
      </c>
      <c r="E82" s="48" t="str">
        <f>'PRODUCTION LIST GRP VOLUMES'!E85</f>
        <v/>
      </c>
      <c r="F82" s="48">
        <f>'PRODUCTION LIST GRP VOLUMES'!F85</f>
        <v>1</v>
      </c>
      <c r="G82" s="48" t="str">
        <f>'PRODUCTION LIST GRP VOLUMES'!G85</f>
        <v/>
      </c>
      <c r="H82" s="48" t="str">
        <f>'PRODUCTION LIST GRP VOLUMES'!H85</f>
        <v/>
      </c>
      <c r="I82" s="48" t="str">
        <f>'PRODUCTION LIST GRP VOLUMES'!I85</f>
        <v/>
      </c>
      <c r="J82" s="48" t="str">
        <f>'PRODUCTION LIST GRP VOLUMES'!J85</f>
        <v/>
      </c>
      <c r="K82" s="48" t="str">
        <f>'PRODUCTION LIST GRP VOLUMES'!K85</f>
        <v/>
      </c>
      <c r="L82" s="48" t="str">
        <f>'PRODUCTION LIST GRP VOLUMES'!L85</f>
        <v/>
      </c>
      <c r="M82" s="48" t="str">
        <f>'PRODUCTION LIST GRP VOLUMES'!M85</f>
        <v/>
      </c>
      <c r="N82" s="48" t="str">
        <f>'PRODUCTION LIST GRP VOLUMES'!N85</f>
        <v/>
      </c>
      <c r="O82" s="48" t="str">
        <f>'PRODUCTION LIST GRP VOLUMES'!O85</f>
        <v/>
      </c>
      <c r="P82" s="48" t="str">
        <f>'PRODUCTION LIST GRP VOLUMES'!P85</f>
        <v/>
      </c>
      <c r="Q82" s="48" t="str">
        <f>'PRODUCTION LIST GRP VOLUMES'!Q85</f>
        <v/>
      </c>
      <c r="R82" s="134">
        <f>'PRODUCTION LIST GRP VOLUMES'!R85</f>
        <v>1</v>
      </c>
    </row>
    <row r="83" spans="1:18" ht="23.25" customHeight="1">
      <c r="A83" s="129" t="str">
        <f>'PRODUCTION LIST GRP VOLUMES'!A86</f>
        <v>360-160</v>
      </c>
      <c r="B83" s="130"/>
      <c r="C83" s="48" t="str">
        <f>'PRODUCTION LIST GRP VOLUMES'!C86</f>
        <v/>
      </c>
      <c r="D83" s="48" t="str">
        <f>'PRODUCTION LIST GRP VOLUMES'!D86</f>
        <v/>
      </c>
      <c r="E83" s="48" t="str">
        <f>'PRODUCTION LIST GRP VOLUMES'!E86</f>
        <v/>
      </c>
      <c r="F83" s="48">
        <f>'PRODUCTION LIST GRP VOLUMES'!F86</f>
        <v>1</v>
      </c>
      <c r="G83" s="48" t="str">
        <f>'PRODUCTION LIST GRP VOLUMES'!G86</f>
        <v/>
      </c>
      <c r="H83" s="48" t="str">
        <f>'PRODUCTION LIST GRP VOLUMES'!H86</f>
        <v/>
      </c>
      <c r="I83" s="48" t="str">
        <f>'PRODUCTION LIST GRP VOLUMES'!I86</f>
        <v/>
      </c>
      <c r="J83" s="48" t="str">
        <f>'PRODUCTION LIST GRP VOLUMES'!J86</f>
        <v/>
      </c>
      <c r="K83" s="48" t="str">
        <f>'PRODUCTION LIST GRP VOLUMES'!K86</f>
        <v/>
      </c>
      <c r="L83" s="48" t="str">
        <f>'PRODUCTION LIST GRP VOLUMES'!L86</f>
        <v/>
      </c>
      <c r="M83" s="48" t="str">
        <f>'PRODUCTION LIST GRP VOLUMES'!M86</f>
        <v/>
      </c>
      <c r="N83" s="48" t="str">
        <f>'PRODUCTION LIST GRP VOLUMES'!N86</f>
        <v/>
      </c>
      <c r="O83" s="48" t="str">
        <f>'PRODUCTION LIST GRP VOLUMES'!O86</f>
        <v/>
      </c>
      <c r="P83" s="48" t="str">
        <f>'PRODUCTION LIST GRP VOLUMES'!P86</f>
        <v/>
      </c>
      <c r="Q83" s="48" t="str">
        <f>'PRODUCTION LIST GRP VOLUMES'!Q86</f>
        <v/>
      </c>
      <c r="R83" s="134">
        <f>'PRODUCTION LIST GRP VOLUMES'!R86</f>
        <v>1</v>
      </c>
    </row>
    <row r="84" spans="1:18" ht="23.25" customHeight="1">
      <c r="A84" s="129" t="str">
        <f>'PRODUCTION LIST GRP VOLUMES'!A87</f>
        <v>360-160-B</v>
      </c>
      <c r="B84" s="130"/>
      <c r="C84" s="48" t="str">
        <f>'PRODUCTION LIST GRP VOLUMES'!C87</f>
        <v/>
      </c>
      <c r="D84" s="48" t="str">
        <f>'PRODUCTION LIST GRP VOLUMES'!D87</f>
        <v/>
      </c>
      <c r="E84" s="48" t="str">
        <f>'PRODUCTION LIST GRP VOLUMES'!E87</f>
        <v/>
      </c>
      <c r="F84" s="48">
        <f>'PRODUCTION LIST GRP VOLUMES'!F87</f>
        <v>1</v>
      </c>
      <c r="G84" s="48" t="str">
        <f>'PRODUCTION LIST GRP VOLUMES'!G87</f>
        <v/>
      </c>
      <c r="H84" s="48" t="str">
        <f>'PRODUCTION LIST GRP VOLUMES'!H87</f>
        <v/>
      </c>
      <c r="I84" s="48" t="str">
        <f>'PRODUCTION LIST GRP VOLUMES'!I87</f>
        <v/>
      </c>
      <c r="J84" s="48" t="str">
        <f>'PRODUCTION LIST GRP VOLUMES'!J87</f>
        <v/>
      </c>
      <c r="K84" s="48" t="str">
        <f>'PRODUCTION LIST GRP VOLUMES'!K87</f>
        <v/>
      </c>
      <c r="L84" s="48" t="str">
        <f>'PRODUCTION LIST GRP VOLUMES'!L87</f>
        <v/>
      </c>
      <c r="M84" s="48" t="str">
        <f>'PRODUCTION LIST GRP VOLUMES'!M87</f>
        <v/>
      </c>
      <c r="N84" s="48" t="str">
        <f>'PRODUCTION LIST GRP VOLUMES'!N87</f>
        <v/>
      </c>
      <c r="O84" s="48" t="str">
        <f>'PRODUCTION LIST GRP VOLUMES'!O87</f>
        <v/>
      </c>
      <c r="P84" s="48" t="str">
        <f>'PRODUCTION LIST GRP VOLUMES'!P87</f>
        <v/>
      </c>
      <c r="Q84" s="48" t="str">
        <f>'PRODUCTION LIST GRP VOLUMES'!Q87</f>
        <v/>
      </c>
      <c r="R84" s="134">
        <f>'PRODUCTION LIST GRP VOLUMES'!R87</f>
        <v>1</v>
      </c>
    </row>
    <row r="85" spans="1:18" ht="23.25" hidden="1" customHeight="1">
      <c r="A85" s="129"/>
      <c r="B85" s="130"/>
      <c r="C85" s="48" t="str">
        <f>'PRODUCTION LIST GRP VOLUMES'!C88</f>
        <v/>
      </c>
      <c r="D85" s="48" t="str">
        <f>'PRODUCTION LIST GRP VOLUMES'!D88</f>
        <v/>
      </c>
      <c r="E85" s="48" t="str">
        <f>'PRODUCTION LIST GRP VOLUMES'!E88</f>
        <v/>
      </c>
      <c r="F85" s="48" t="str">
        <f>'PRODUCTION LIST GRP VOLUMES'!F88</f>
        <v/>
      </c>
      <c r="G85" s="48" t="str">
        <f>'PRODUCTION LIST GRP VOLUMES'!G88</f>
        <v/>
      </c>
      <c r="H85" s="48" t="str">
        <f>'PRODUCTION LIST GRP VOLUMES'!H88</f>
        <v/>
      </c>
      <c r="I85" s="48" t="str">
        <f>'PRODUCTION LIST GRP VOLUMES'!I88</f>
        <v/>
      </c>
      <c r="J85" s="48" t="str">
        <f>'PRODUCTION LIST GRP VOLUMES'!J88</f>
        <v/>
      </c>
      <c r="K85" s="48" t="str">
        <f>'PRODUCTION LIST GRP VOLUMES'!K88</f>
        <v/>
      </c>
      <c r="L85" s="48" t="str">
        <f>'PRODUCTION LIST GRP VOLUMES'!L88</f>
        <v/>
      </c>
      <c r="M85" s="48" t="str">
        <f>'PRODUCTION LIST GRP VOLUMES'!M88</f>
        <v/>
      </c>
      <c r="N85" s="48" t="str">
        <f>'PRODUCTION LIST GRP VOLUMES'!N88</f>
        <v/>
      </c>
      <c r="O85" s="48" t="str">
        <f>'PRODUCTION LIST GRP VOLUMES'!O88</f>
        <v/>
      </c>
      <c r="P85" s="48" t="str">
        <f>'PRODUCTION LIST GRP VOLUMES'!P88</f>
        <v/>
      </c>
      <c r="Q85" s="48" t="str">
        <f>'PRODUCTION LIST GRP VOLUMES'!Q88</f>
        <v/>
      </c>
      <c r="R85" s="134">
        <f>'PRODUCTION LIST GRP VOLUMES'!R88</f>
        <v>0</v>
      </c>
    </row>
    <row r="86" spans="1:18" ht="23.25" customHeight="1">
      <c r="A86" s="129" t="str">
        <f>'PRODUCTION LIST GRP VOLUMES'!A89</f>
        <v>360-221-DT</v>
      </c>
      <c r="B86" s="130" t="str">
        <f>IF('PRODUCTION LIST GRP VOLUMES'!C248=0,"",'PRODUCTION LIST GRP VOLUMES'!C248)</f>
        <v/>
      </c>
      <c r="C86" s="48" t="str">
        <f>'PRODUCTION LIST GRP VOLUMES'!C89</f>
        <v/>
      </c>
      <c r="D86" s="48" t="str">
        <f>'PRODUCTION LIST GRP VOLUMES'!D89</f>
        <v/>
      </c>
      <c r="E86" s="48">
        <f>'PRODUCTION LIST GRP VOLUMES'!E89</f>
        <v>1</v>
      </c>
      <c r="F86" s="48" t="str">
        <f>'PRODUCTION LIST GRP VOLUMES'!F89</f>
        <v/>
      </c>
      <c r="G86" s="48" t="str">
        <f>'PRODUCTION LIST GRP VOLUMES'!G89</f>
        <v/>
      </c>
      <c r="H86" s="48" t="str">
        <f>'PRODUCTION LIST GRP VOLUMES'!H89</f>
        <v/>
      </c>
      <c r="I86" s="48" t="str">
        <f>'PRODUCTION LIST GRP VOLUMES'!I89</f>
        <v/>
      </c>
      <c r="J86" s="48" t="str">
        <f>'PRODUCTION LIST GRP VOLUMES'!J89</f>
        <v/>
      </c>
      <c r="K86" s="48" t="str">
        <f>'PRODUCTION LIST GRP VOLUMES'!K89</f>
        <v/>
      </c>
      <c r="L86" s="48" t="str">
        <f>'PRODUCTION LIST GRP VOLUMES'!L89</f>
        <v/>
      </c>
      <c r="M86" s="48" t="str">
        <f>'PRODUCTION LIST GRP VOLUMES'!M89</f>
        <v/>
      </c>
      <c r="N86" s="48" t="str">
        <f>'PRODUCTION LIST GRP VOLUMES'!N89</f>
        <v/>
      </c>
      <c r="O86" s="48" t="str">
        <f>'PRODUCTION LIST GRP VOLUMES'!O89</f>
        <v/>
      </c>
      <c r="P86" s="48"/>
      <c r="Q86" s="48"/>
      <c r="R86" s="134">
        <f>'PRODUCTION LIST GRP VOLUMES'!R89+'PRODUCTION LIST GRP VOLUMES'!R248</f>
        <v>1</v>
      </c>
    </row>
    <row r="87" spans="1:18" ht="23.25" customHeight="1">
      <c r="A87" s="129" t="str">
        <f>'PRODUCTION LIST GRP VOLUMES'!A90</f>
        <v>360-222-DT</v>
      </c>
      <c r="B87" s="130" t="str">
        <f>IF('PRODUCTION LIST GRP VOLUMES'!C249=0,"",'PRODUCTION LIST GRP VOLUMES'!C249)</f>
        <v/>
      </c>
      <c r="C87" s="48" t="str">
        <f>'PRODUCTION LIST GRP VOLUMES'!C90</f>
        <v/>
      </c>
      <c r="D87" s="48" t="str">
        <f>'PRODUCTION LIST GRP VOLUMES'!D90</f>
        <v/>
      </c>
      <c r="E87" s="48">
        <f>'PRODUCTION LIST GRP VOLUMES'!E90</f>
        <v>1</v>
      </c>
      <c r="F87" s="48" t="str">
        <f>'PRODUCTION LIST GRP VOLUMES'!F90</f>
        <v/>
      </c>
      <c r="G87" s="48" t="str">
        <f>'PRODUCTION LIST GRP VOLUMES'!G90</f>
        <v/>
      </c>
      <c r="H87" s="48" t="str">
        <f>'PRODUCTION LIST GRP VOLUMES'!H90</f>
        <v/>
      </c>
      <c r="I87" s="48" t="str">
        <f>'PRODUCTION LIST GRP VOLUMES'!I90</f>
        <v/>
      </c>
      <c r="J87" s="48" t="str">
        <f>'PRODUCTION LIST GRP VOLUMES'!J90</f>
        <v/>
      </c>
      <c r="K87" s="48" t="str">
        <f>'PRODUCTION LIST GRP VOLUMES'!K90</f>
        <v/>
      </c>
      <c r="L87" s="48" t="str">
        <f>'PRODUCTION LIST GRP VOLUMES'!L90</f>
        <v/>
      </c>
      <c r="M87" s="48" t="str">
        <f>'PRODUCTION LIST GRP VOLUMES'!M90</f>
        <v/>
      </c>
      <c r="N87" s="48" t="str">
        <f>'PRODUCTION LIST GRP VOLUMES'!N90</f>
        <v/>
      </c>
      <c r="O87" s="48" t="str">
        <f>'PRODUCTION LIST GRP VOLUMES'!O90</f>
        <v/>
      </c>
      <c r="P87" s="48"/>
      <c r="Q87" s="48"/>
      <c r="R87" s="134">
        <f>'PRODUCTION LIST GRP VOLUMES'!R90+'PRODUCTION LIST GRP VOLUMES'!R249</f>
        <v>1</v>
      </c>
    </row>
    <row r="88" spans="1:18" ht="23.25" customHeight="1">
      <c r="A88" s="129" t="str">
        <f>'PRODUCTION LIST GRP VOLUMES'!A91</f>
        <v>360-223-DT</v>
      </c>
      <c r="B88" s="130" t="str">
        <f>IF('PRODUCTION LIST GRP VOLUMES'!C250=0,"",'PRODUCTION LIST GRP VOLUMES'!C250)</f>
        <v/>
      </c>
      <c r="C88" s="48" t="str">
        <f>'PRODUCTION LIST GRP VOLUMES'!C91</f>
        <v/>
      </c>
      <c r="D88" s="48" t="str">
        <f>'PRODUCTION LIST GRP VOLUMES'!D91</f>
        <v/>
      </c>
      <c r="E88" s="48">
        <f>'PRODUCTION LIST GRP VOLUMES'!E91</f>
        <v>1</v>
      </c>
      <c r="F88" s="48" t="str">
        <f>'PRODUCTION LIST GRP VOLUMES'!F91</f>
        <v/>
      </c>
      <c r="G88" s="48" t="str">
        <f>'PRODUCTION LIST GRP VOLUMES'!G91</f>
        <v/>
      </c>
      <c r="H88" s="48" t="str">
        <f>'PRODUCTION LIST GRP VOLUMES'!H91</f>
        <v/>
      </c>
      <c r="I88" s="48" t="str">
        <f>'PRODUCTION LIST GRP VOLUMES'!I91</f>
        <v/>
      </c>
      <c r="J88" s="48" t="str">
        <f>'PRODUCTION LIST GRP VOLUMES'!J91</f>
        <v/>
      </c>
      <c r="K88" s="48" t="str">
        <f>'PRODUCTION LIST GRP VOLUMES'!K91</f>
        <v/>
      </c>
      <c r="L88" s="48" t="str">
        <f>'PRODUCTION LIST GRP VOLUMES'!L91</f>
        <v/>
      </c>
      <c r="M88" s="48" t="str">
        <f>'PRODUCTION LIST GRP VOLUMES'!M91</f>
        <v/>
      </c>
      <c r="N88" s="48" t="str">
        <f>'PRODUCTION LIST GRP VOLUMES'!N91</f>
        <v/>
      </c>
      <c r="O88" s="48" t="str">
        <f>'PRODUCTION LIST GRP VOLUMES'!O91</f>
        <v/>
      </c>
      <c r="P88" s="48"/>
      <c r="Q88" s="48"/>
      <c r="R88" s="134">
        <f>'PRODUCTION LIST GRP VOLUMES'!R91+'PRODUCTION LIST GRP VOLUMES'!R250</f>
        <v>1</v>
      </c>
    </row>
    <row r="89" spans="1:18" ht="23.25" customHeight="1">
      <c r="A89" s="129" t="str">
        <f>'PRODUCTION LIST GRP VOLUMES'!A92</f>
        <v>360-224-DT</v>
      </c>
      <c r="B89" s="130" t="str">
        <f>IF('PRODUCTION LIST GRP VOLUMES'!C251=0,"",'PRODUCTION LIST GRP VOLUMES'!C251)</f>
        <v/>
      </c>
      <c r="C89" s="48" t="str">
        <f>'PRODUCTION LIST GRP VOLUMES'!C92</f>
        <v/>
      </c>
      <c r="D89" s="48" t="str">
        <f>'PRODUCTION LIST GRP VOLUMES'!D92</f>
        <v/>
      </c>
      <c r="E89" s="48">
        <f>'PRODUCTION LIST GRP VOLUMES'!E92</f>
        <v>1</v>
      </c>
      <c r="F89" s="48" t="str">
        <f>'PRODUCTION LIST GRP VOLUMES'!F92</f>
        <v/>
      </c>
      <c r="G89" s="48" t="str">
        <f>'PRODUCTION LIST GRP VOLUMES'!G92</f>
        <v/>
      </c>
      <c r="H89" s="48" t="str">
        <f>'PRODUCTION LIST GRP VOLUMES'!H92</f>
        <v/>
      </c>
      <c r="I89" s="48" t="str">
        <f>'PRODUCTION LIST GRP VOLUMES'!I92</f>
        <v/>
      </c>
      <c r="J89" s="48" t="str">
        <f>'PRODUCTION LIST GRP VOLUMES'!J92</f>
        <v/>
      </c>
      <c r="K89" s="48" t="str">
        <f>'PRODUCTION LIST GRP VOLUMES'!K92</f>
        <v/>
      </c>
      <c r="L89" s="48" t="str">
        <f>'PRODUCTION LIST GRP VOLUMES'!L92</f>
        <v/>
      </c>
      <c r="M89" s="48" t="str">
        <f>'PRODUCTION LIST GRP VOLUMES'!M92</f>
        <v/>
      </c>
      <c r="N89" s="48" t="str">
        <f>'PRODUCTION LIST GRP VOLUMES'!N92</f>
        <v/>
      </c>
      <c r="O89" s="48" t="str">
        <f>'PRODUCTION LIST GRP VOLUMES'!O92</f>
        <v/>
      </c>
      <c r="P89" s="48"/>
      <c r="Q89" s="48"/>
      <c r="R89" s="134">
        <f>'PRODUCTION LIST GRP VOLUMES'!R92+'PRODUCTION LIST GRP VOLUMES'!R251</f>
        <v>1</v>
      </c>
    </row>
    <row r="90" spans="1:18" ht="23.25" customHeight="1">
      <c r="A90" s="129" t="str">
        <f>'PRODUCTION LIST GRP VOLUMES'!A93</f>
        <v>360-225-DT</v>
      </c>
      <c r="B90" s="130" t="str">
        <f>IF('PRODUCTION LIST GRP VOLUMES'!C252=0,"",'PRODUCTION LIST GRP VOLUMES'!C252)</f>
        <v/>
      </c>
      <c r="C90" s="48" t="str">
        <f>'PRODUCTION LIST GRP VOLUMES'!C93</f>
        <v/>
      </c>
      <c r="D90" s="48" t="str">
        <f>'PRODUCTION LIST GRP VOLUMES'!D93</f>
        <v/>
      </c>
      <c r="E90" s="48">
        <f>'PRODUCTION LIST GRP VOLUMES'!E93</f>
        <v>1</v>
      </c>
      <c r="F90" s="48" t="str">
        <f>'PRODUCTION LIST GRP VOLUMES'!F93</f>
        <v/>
      </c>
      <c r="G90" s="48" t="str">
        <f>'PRODUCTION LIST GRP VOLUMES'!G93</f>
        <v/>
      </c>
      <c r="H90" s="48" t="str">
        <f>'PRODUCTION LIST GRP VOLUMES'!H93</f>
        <v/>
      </c>
      <c r="I90" s="48" t="str">
        <f>'PRODUCTION LIST GRP VOLUMES'!I93</f>
        <v/>
      </c>
      <c r="J90" s="48" t="str">
        <f>'PRODUCTION LIST GRP VOLUMES'!J93</f>
        <v/>
      </c>
      <c r="K90" s="48" t="str">
        <f>'PRODUCTION LIST GRP VOLUMES'!K93</f>
        <v/>
      </c>
      <c r="L90" s="48" t="str">
        <f>'PRODUCTION LIST GRP VOLUMES'!L93</f>
        <v/>
      </c>
      <c r="M90" s="48" t="str">
        <f>'PRODUCTION LIST GRP VOLUMES'!M93</f>
        <v/>
      </c>
      <c r="N90" s="48" t="str">
        <f>'PRODUCTION LIST GRP VOLUMES'!N93</f>
        <v/>
      </c>
      <c r="O90" s="48" t="str">
        <f>'PRODUCTION LIST GRP VOLUMES'!O93</f>
        <v/>
      </c>
      <c r="P90" s="48"/>
      <c r="Q90" s="48"/>
      <c r="R90" s="134">
        <f>'PRODUCTION LIST GRP VOLUMES'!R93+'PRODUCTION LIST GRP VOLUMES'!R252</f>
        <v>1</v>
      </c>
    </row>
    <row r="91" spans="1:18" ht="23.25" customHeight="1">
      <c r="A91" s="129" t="str">
        <f>'PRODUCTION LIST GRP VOLUMES'!A94</f>
        <v>360-226-DT</v>
      </c>
      <c r="B91" s="130" t="str">
        <f>IF('PRODUCTION LIST GRP VOLUMES'!C253=0,"",'PRODUCTION LIST GRP VOLUMES'!C253)</f>
        <v/>
      </c>
      <c r="C91" s="48" t="str">
        <f>'PRODUCTION LIST GRP VOLUMES'!C94</f>
        <v/>
      </c>
      <c r="D91" s="48" t="str">
        <f>'PRODUCTION LIST GRP VOLUMES'!D94</f>
        <v/>
      </c>
      <c r="E91" s="48" t="str">
        <f>'PRODUCTION LIST GRP VOLUMES'!E94</f>
        <v/>
      </c>
      <c r="F91" s="48" t="str">
        <f>'PRODUCTION LIST GRP VOLUMES'!F94</f>
        <v/>
      </c>
      <c r="G91" s="48" t="str">
        <f>'PRODUCTION LIST GRP VOLUMES'!G94</f>
        <v/>
      </c>
      <c r="H91" s="48" t="str">
        <f>'PRODUCTION LIST GRP VOLUMES'!H94</f>
        <v/>
      </c>
      <c r="I91" s="48" t="str">
        <f>'PRODUCTION LIST GRP VOLUMES'!I94</f>
        <v/>
      </c>
      <c r="J91" s="48" t="str">
        <f>'PRODUCTION LIST GRP VOLUMES'!J94</f>
        <v/>
      </c>
      <c r="K91" s="48" t="str">
        <f>'PRODUCTION LIST GRP VOLUMES'!K94</f>
        <v/>
      </c>
      <c r="L91" s="48" t="str">
        <f>'PRODUCTION LIST GRP VOLUMES'!L94</f>
        <v/>
      </c>
      <c r="M91" s="48" t="str">
        <f>'PRODUCTION LIST GRP VOLUMES'!M94</f>
        <v/>
      </c>
      <c r="N91" s="48" t="str">
        <f>'PRODUCTION LIST GRP VOLUMES'!N94</f>
        <v/>
      </c>
      <c r="O91" s="48" t="str">
        <f>'PRODUCTION LIST GRP VOLUMES'!O94</f>
        <v/>
      </c>
      <c r="P91" s="48"/>
      <c r="Q91" s="48"/>
      <c r="R91" s="134">
        <f>'PRODUCTION LIST GRP VOLUMES'!R94+'PRODUCTION LIST GRP VOLUMES'!R253</f>
        <v>0</v>
      </c>
    </row>
    <row r="92" spans="1:18" ht="23.25" customHeight="1">
      <c r="A92" s="129" t="str">
        <f>'PRODUCTION LIST GRP VOLUMES'!A95</f>
        <v>360-227-DT</v>
      </c>
      <c r="B92" s="130" t="str">
        <f>IF('PRODUCTION LIST GRP VOLUMES'!C254=0,"",'PRODUCTION LIST GRP VOLUMES'!C254)</f>
        <v/>
      </c>
      <c r="C92" s="48" t="str">
        <f>'PRODUCTION LIST GRP VOLUMES'!C95</f>
        <v/>
      </c>
      <c r="D92" s="48" t="str">
        <f>'PRODUCTION LIST GRP VOLUMES'!D95</f>
        <v/>
      </c>
      <c r="E92" s="48">
        <f>'PRODUCTION LIST GRP VOLUMES'!E95</f>
        <v>1</v>
      </c>
      <c r="F92" s="48" t="str">
        <f>'PRODUCTION LIST GRP VOLUMES'!F95</f>
        <v/>
      </c>
      <c r="G92" s="48" t="str">
        <f>'PRODUCTION LIST GRP VOLUMES'!G95</f>
        <v/>
      </c>
      <c r="H92" s="48" t="str">
        <f>'PRODUCTION LIST GRP VOLUMES'!H95</f>
        <v/>
      </c>
      <c r="I92" s="48" t="str">
        <f>'PRODUCTION LIST GRP VOLUMES'!I95</f>
        <v/>
      </c>
      <c r="J92" s="48" t="str">
        <f>'PRODUCTION LIST GRP VOLUMES'!J95</f>
        <v/>
      </c>
      <c r="K92" s="48" t="str">
        <f>'PRODUCTION LIST GRP VOLUMES'!K95</f>
        <v/>
      </c>
      <c r="L92" s="48" t="str">
        <f>'PRODUCTION LIST GRP VOLUMES'!L95</f>
        <v/>
      </c>
      <c r="M92" s="48" t="str">
        <f>'PRODUCTION LIST GRP VOLUMES'!M95</f>
        <v/>
      </c>
      <c r="N92" s="48" t="str">
        <f>'PRODUCTION LIST GRP VOLUMES'!N95</f>
        <v/>
      </c>
      <c r="O92" s="48" t="str">
        <f>'PRODUCTION LIST GRP VOLUMES'!O95</f>
        <v/>
      </c>
      <c r="P92" s="48"/>
      <c r="Q92" s="48"/>
      <c r="R92" s="134">
        <f>'PRODUCTION LIST GRP VOLUMES'!R95+'PRODUCTION LIST GRP VOLUMES'!R254</f>
        <v>1</v>
      </c>
    </row>
    <row r="93" spans="1:18" ht="23.25" customHeight="1">
      <c r="A93" s="129" t="str">
        <f>'PRODUCTION LIST GRP VOLUMES'!A96</f>
        <v>360-228-DT</v>
      </c>
      <c r="B93" s="130" t="str">
        <f>IF('PRODUCTION LIST GRP VOLUMES'!C255=0,"",'PRODUCTION LIST GRP VOLUMES'!C255)</f>
        <v/>
      </c>
      <c r="C93" s="48" t="str">
        <f>'PRODUCTION LIST GRP VOLUMES'!C96</f>
        <v/>
      </c>
      <c r="D93" s="48" t="str">
        <f>'PRODUCTION LIST GRP VOLUMES'!D96</f>
        <v/>
      </c>
      <c r="E93" s="48">
        <f>'PRODUCTION LIST GRP VOLUMES'!E96</f>
        <v>1</v>
      </c>
      <c r="F93" s="48" t="str">
        <f>'PRODUCTION LIST GRP VOLUMES'!F96</f>
        <v/>
      </c>
      <c r="G93" s="48" t="str">
        <f>'PRODUCTION LIST GRP VOLUMES'!G96</f>
        <v/>
      </c>
      <c r="H93" s="48" t="str">
        <f>'PRODUCTION LIST GRP VOLUMES'!H96</f>
        <v/>
      </c>
      <c r="I93" s="48" t="str">
        <f>'PRODUCTION LIST GRP VOLUMES'!I96</f>
        <v/>
      </c>
      <c r="J93" s="48" t="str">
        <f>'PRODUCTION LIST GRP VOLUMES'!J96</f>
        <v/>
      </c>
      <c r="K93" s="48" t="str">
        <f>'PRODUCTION LIST GRP VOLUMES'!K96</f>
        <v/>
      </c>
      <c r="L93" s="48" t="str">
        <f>'PRODUCTION LIST GRP VOLUMES'!L96</f>
        <v/>
      </c>
      <c r="M93" s="48" t="str">
        <f>'PRODUCTION LIST GRP VOLUMES'!M96</f>
        <v/>
      </c>
      <c r="N93" s="48" t="str">
        <f>'PRODUCTION LIST GRP VOLUMES'!N96</f>
        <v/>
      </c>
      <c r="O93" s="48" t="str">
        <f>'PRODUCTION LIST GRP VOLUMES'!O96</f>
        <v/>
      </c>
      <c r="P93" s="48"/>
      <c r="Q93" s="48"/>
      <c r="R93" s="134">
        <f>'PRODUCTION LIST GRP VOLUMES'!R96+'PRODUCTION LIST GRP VOLUMES'!R255</f>
        <v>1</v>
      </c>
    </row>
    <row r="94" spans="1:18" ht="23.25" customHeight="1">
      <c r="A94" s="129" t="str">
        <f>'PRODUCTION LIST GRP VOLUMES'!A97</f>
        <v>360-229-DT</v>
      </c>
      <c r="B94" s="130" t="str">
        <f>IF('PRODUCTION LIST GRP VOLUMES'!C256=0,"",'PRODUCTION LIST GRP VOLUMES'!C256)</f>
        <v/>
      </c>
      <c r="C94" s="48" t="str">
        <f>'PRODUCTION LIST GRP VOLUMES'!C97</f>
        <v/>
      </c>
      <c r="D94" s="48" t="str">
        <f>'PRODUCTION LIST GRP VOLUMES'!D97</f>
        <v/>
      </c>
      <c r="E94" s="48">
        <f>'PRODUCTION LIST GRP VOLUMES'!E97</f>
        <v>1</v>
      </c>
      <c r="F94" s="48" t="str">
        <f>'PRODUCTION LIST GRP VOLUMES'!F97</f>
        <v/>
      </c>
      <c r="G94" s="48" t="str">
        <f>'PRODUCTION LIST GRP VOLUMES'!G97</f>
        <v/>
      </c>
      <c r="H94" s="48" t="str">
        <f>'PRODUCTION LIST GRP VOLUMES'!H97</f>
        <v/>
      </c>
      <c r="I94" s="48" t="str">
        <f>'PRODUCTION LIST GRP VOLUMES'!I97</f>
        <v/>
      </c>
      <c r="J94" s="48" t="str">
        <f>'PRODUCTION LIST GRP VOLUMES'!J97</f>
        <v/>
      </c>
      <c r="K94" s="48" t="str">
        <f>'PRODUCTION LIST GRP VOLUMES'!K97</f>
        <v/>
      </c>
      <c r="L94" s="48" t="str">
        <f>'PRODUCTION LIST GRP VOLUMES'!L97</f>
        <v/>
      </c>
      <c r="M94" s="48" t="str">
        <f>'PRODUCTION LIST GRP VOLUMES'!M97</f>
        <v/>
      </c>
      <c r="N94" s="48" t="str">
        <f>'PRODUCTION LIST GRP VOLUMES'!N97</f>
        <v/>
      </c>
      <c r="O94" s="48" t="str">
        <f>'PRODUCTION LIST GRP VOLUMES'!O97</f>
        <v/>
      </c>
      <c r="P94" s="48"/>
      <c r="Q94" s="48"/>
      <c r="R94" s="134">
        <f>'PRODUCTION LIST GRP VOLUMES'!R97+'PRODUCTION LIST GRP VOLUMES'!R256</f>
        <v>1</v>
      </c>
    </row>
    <row r="95" spans="1:18" ht="23.25" customHeight="1">
      <c r="A95" s="129" t="str">
        <f>'PRODUCTION LIST GRP VOLUMES'!A98</f>
        <v>360-230-DT</v>
      </c>
      <c r="B95" s="130" t="str">
        <f>IF('PRODUCTION LIST GRP VOLUMES'!C257=0,"",'PRODUCTION LIST GRP VOLUMES'!C257)</f>
        <v/>
      </c>
      <c r="C95" s="48" t="str">
        <f>'PRODUCTION LIST GRP VOLUMES'!C98</f>
        <v/>
      </c>
      <c r="D95" s="48" t="str">
        <f>'PRODUCTION LIST GRP VOLUMES'!D98</f>
        <v/>
      </c>
      <c r="E95" s="48">
        <f>'PRODUCTION LIST GRP VOLUMES'!E98</f>
        <v>1</v>
      </c>
      <c r="F95" s="48" t="str">
        <f>'PRODUCTION LIST GRP VOLUMES'!F98</f>
        <v/>
      </c>
      <c r="G95" s="48" t="str">
        <f>'PRODUCTION LIST GRP VOLUMES'!G98</f>
        <v/>
      </c>
      <c r="H95" s="48" t="str">
        <f>'PRODUCTION LIST GRP VOLUMES'!H98</f>
        <v/>
      </c>
      <c r="I95" s="48" t="str">
        <f>'PRODUCTION LIST GRP VOLUMES'!I98</f>
        <v/>
      </c>
      <c r="J95" s="48" t="str">
        <f>'PRODUCTION LIST GRP VOLUMES'!J98</f>
        <v/>
      </c>
      <c r="K95" s="48" t="str">
        <f>'PRODUCTION LIST GRP VOLUMES'!K98</f>
        <v/>
      </c>
      <c r="L95" s="48" t="str">
        <f>'PRODUCTION LIST GRP VOLUMES'!L98</f>
        <v/>
      </c>
      <c r="M95" s="48" t="str">
        <f>'PRODUCTION LIST GRP VOLUMES'!M98</f>
        <v/>
      </c>
      <c r="N95" s="48" t="str">
        <f>'PRODUCTION LIST GRP VOLUMES'!N98</f>
        <v/>
      </c>
      <c r="O95" s="48" t="str">
        <f>'PRODUCTION LIST GRP VOLUMES'!O98</f>
        <v/>
      </c>
      <c r="P95" s="48"/>
      <c r="Q95" s="48"/>
      <c r="R95" s="134">
        <f>'PRODUCTION LIST GRP VOLUMES'!R98+'PRODUCTION LIST GRP VOLUMES'!R257</f>
        <v>1</v>
      </c>
    </row>
    <row r="96" spans="1:18" ht="23.25" hidden="1" customHeight="1">
      <c r="A96" s="129" t="str">
        <f>'PRODUCTION LIST GRP VOLUMES'!A99</f>
        <v>360-231</v>
      </c>
      <c r="B96" s="130"/>
      <c r="C96" s="48" t="str">
        <f>'PRODUCTION LIST GRP VOLUMES'!C99</f>
        <v/>
      </c>
      <c r="D96" s="48" t="str">
        <f>'PRODUCTION LIST GRP VOLUMES'!D99</f>
        <v/>
      </c>
      <c r="E96" s="48" t="str">
        <f>'PRODUCTION LIST GRP VOLUMES'!E99</f>
        <v/>
      </c>
      <c r="F96" s="48" t="str">
        <f>'PRODUCTION LIST GRP VOLUMES'!F99</f>
        <v/>
      </c>
      <c r="G96" s="48" t="str">
        <f>'PRODUCTION LIST GRP VOLUMES'!G99</f>
        <v/>
      </c>
      <c r="H96" s="48" t="str">
        <f>'PRODUCTION LIST GRP VOLUMES'!H99</f>
        <v/>
      </c>
      <c r="I96" s="48" t="str">
        <f>'PRODUCTION LIST GRP VOLUMES'!I99</f>
        <v/>
      </c>
      <c r="J96" s="48" t="str">
        <f>'PRODUCTION LIST GRP VOLUMES'!J99</f>
        <v/>
      </c>
      <c r="K96" s="48" t="str">
        <f>'PRODUCTION LIST GRP VOLUMES'!K99</f>
        <v/>
      </c>
      <c r="L96" s="48" t="str">
        <f>'PRODUCTION LIST GRP VOLUMES'!L99</f>
        <v/>
      </c>
      <c r="M96" s="48" t="str">
        <f>'PRODUCTION LIST GRP VOLUMES'!M99</f>
        <v/>
      </c>
      <c r="N96" s="48" t="str">
        <f>'PRODUCTION LIST GRP VOLUMES'!N99</f>
        <v/>
      </c>
      <c r="O96" s="48" t="str">
        <f>'PRODUCTION LIST GRP VOLUMES'!O99</f>
        <v/>
      </c>
      <c r="P96" s="48" t="str">
        <f>'PRODUCTION LIST GRP VOLUMES'!P99</f>
        <v/>
      </c>
      <c r="Q96" s="48" t="str">
        <f>'PRODUCTION LIST GRP VOLUMES'!Q99</f>
        <v/>
      </c>
      <c r="R96" s="134">
        <f>'PRODUCTION LIST GRP VOLUMES'!R99</f>
        <v>0</v>
      </c>
    </row>
    <row r="97" spans="1:18" ht="23.25" hidden="1" customHeight="1">
      <c r="A97" s="129" t="str">
        <f>'PRODUCTION LIST GRP VOLUMES'!A100</f>
        <v>360-232</v>
      </c>
      <c r="B97" s="130"/>
      <c r="C97" s="48" t="str">
        <f>'PRODUCTION LIST GRP VOLUMES'!C100</f>
        <v/>
      </c>
      <c r="D97" s="48" t="str">
        <f>'PRODUCTION LIST GRP VOLUMES'!D100</f>
        <v/>
      </c>
      <c r="E97" s="48" t="str">
        <f>'PRODUCTION LIST GRP VOLUMES'!E100</f>
        <v/>
      </c>
      <c r="F97" s="48" t="str">
        <f>'PRODUCTION LIST GRP VOLUMES'!F100</f>
        <v/>
      </c>
      <c r="G97" s="48" t="str">
        <f>'PRODUCTION LIST GRP VOLUMES'!G100</f>
        <v/>
      </c>
      <c r="H97" s="48" t="str">
        <f>'PRODUCTION LIST GRP VOLUMES'!H100</f>
        <v/>
      </c>
      <c r="I97" s="48" t="str">
        <f>'PRODUCTION LIST GRP VOLUMES'!I100</f>
        <v/>
      </c>
      <c r="J97" s="48" t="str">
        <f>'PRODUCTION LIST GRP VOLUMES'!J100</f>
        <v/>
      </c>
      <c r="K97" s="48" t="str">
        <f>'PRODUCTION LIST GRP VOLUMES'!K100</f>
        <v/>
      </c>
      <c r="L97" s="48" t="str">
        <f>'PRODUCTION LIST GRP VOLUMES'!L100</f>
        <v/>
      </c>
      <c r="M97" s="48" t="str">
        <f>'PRODUCTION LIST GRP VOLUMES'!M100</f>
        <v/>
      </c>
      <c r="N97" s="48" t="str">
        <f>'PRODUCTION LIST GRP VOLUMES'!N100</f>
        <v/>
      </c>
      <c r="O97" s="48" t="str">
        <f>'PRODUCTION LIST GRP VOLUMES'!O100</f>
        <v/>
      </c>
      <c r="P97" s="48" t="str">
        <f>'PRODUCTION LIST GRP VOLUMES'!P100</f>
        <v/>
      </c>
      <c r="Q97" s="48" t="str">
        <f>'PRODUCTION LIST GRP VOLUMES'!Q100</f>
        <v/>
      </c>
      <c r="R97" s="134">
        <f>'PRODUCTION LIST GRP VOLUMES'!R100</f>
        <v>0</v>
      </c>
    </row>
    <row r="98" spans="1:18" ht="23.25" hidden="1" customHeight="1">
      <c r="A98" s="129" t="str">
        <f>'PRODUCTION LIST GRP VOLUMES'!A101</f>
        <v>360-233</v>
      </c>
      <c r="B98" s="130"/>
      <c r="C98" s="48" t="str">
        <f>'PRODUCTION LIST GRP VOLUMES'!C101</f>
        <v/>
      </c>
      <c r="D98" s="48" t="str">
        <f>'PRODUCTION LIST GRP VOLUMES'!D101</f>
        <v/>
      </c>
      <c r="E98" s="48" t="str">
        <f>'PRODUCTION LIST GRP VOLUMES'!E101</f>
        <v/>
      </c>
      <c r="F98" s="48" t="str">
        <f>'PRODUCTION LIST GRP VOLUMES'!F101</f>
        <v/>
      </c>
      <c r="G98" s="48" t="str">
        <f>'PRODUCTION LIST GRP VOLUMES'!G101</f>
        <v/>
      </c>
      <c r="H98" s="48" t="str">
        <f>'PRODUCTION LIST GRP VOLUMES'!H101</f>
        <v/>
      </c>
      <c r="I98" s="48" t="str">
        <f>'PRODUCTION LIST GRP VOLUMES'!I101</f>
        <v/>
      </c>
      <c r="J98" s="48" t="str">
        <f>'PRODUCTION LIST GRP VOLUMES'!J101</f>
        <v/>
      </c>
      <c r="K98" s="48" t="str">
        <f>'PRODUCTION LIST GRP VOLUMES'!K101</f>
        <v/>
      </c>
      <c r="L98" s="48" t="str">
        <f>'PRODUCTION LIST GRP VOLUMES'!L101</f>
        <v/>
      </c>
      <c r="M98" s="48" t="str">
        <f>'PRODUCTION LIST GRP VOLUMES'!M101</f>
        <v/>
      </c>
      <c r="N98" s="48" t="str">
        <f>'PRODUCTION LIST GRP VOLUMES'!N101</f>
        <v/>
      </c>
      <c r="O98" s="48" t="str">
        <f>'PRODUCTION LIST GRP VOLUMES'!O101</f>
        <v/>
      </c>
      <c r="P98" s="48" t="str">
        <f>'PRODUCTION LIST GRP VOLUMES'!P101</f>
        <v/>
      </c>
      <c r="Q98" s="48" t="str">
        <f>'PRODUCTION LIST GRP VOLUMES'!Q101</f>
        <v/>
      </c>
      <c r="R98" s="134">
        <f>'PRODUCTION LIST GRP VOLUMES'!R101</f>
        <v>0</v>
      </c>
    </row>
    <row r="99" spans="1:18" ht="23.25" hidden="1" customHeight="1">
      <c r="A99" s="129" t="str">
        <f>'PRODUCTION LIST GRP VOLUMES'!A102</f>
        <v>360-234</v>
      </c>
      <c r="B99" s="130"/>
      <c r="C99" s="48" t="str">
        <f>'PRODUCTION LIST GRP VOLUMES'!C102</f>
        <v/>
      </c>
      <c r="D99" s="48" t="str">
        <f>'PRODUCTION LIST GRP VOLUMES'!D102</f>
        <v/>
      </c>
      <c r="E99" s="48" t="str">
        <f>'PRODUCTION LIST GRP VOLUMES'!E102</f>
        <v/>
      </c>
      <c r="F99" s="48" t="str">
        <f>'PRODUCTION LIST GRP VOLUMES'!F102</f>
        <v/>
      </c>
      <c r="G99" s="48" t="str">
        <f>'PRODUCTION LIST GRP VOLUMES'!G102</f>
        <v/>
      </c>
      <c r="H99" s="48" t="str">
        <f>'PRODUCTION LIST GRP VOLUMES'!H102</f>
        <v/>
      </c>
      <c r="I99" s="48" t="str">
        <f>'PRODUCTION LIST GRP VOLUMES'!I102</f>
        <v/>
      </c>
      <c r="J99" s="48" t="str">
        <f>'PRODUCTION LIST GRP VOLUMES'!J102</f>
        <v/>
      </c>
      <c r="K99" s="48" t="str">
        <f>'PRODUCTION LIST GRP VOLUMES'!K102</f>
        <v/>
      </c>
      <c r="L99" s="48" t="str">
        <f>'PRODUCTION LIST GRP VOLUMES'!L102</f>
        <v/>
      </c>
      <c r="M99" s="48" t="str">
        <f>'PRODUCTION LIST GRP VOLUMES'!M102</f>
        <v/>
      </c>
      <c r="N99" s="48" t="str">
        <f>'PRODUCTION LIST GRP VOLUMES'!N102</f>
        <v/>
      </c>
      <c r="O99" s="48" t="str">
        <f>'PRODUCTION LIST GRP VOLUMES'!O102</f>
        <v/>
      </c>
      <c r="P99" s="48" t="str">
        <f>'PRODUCTION LIST GRP VOLUMES'!P102</f>
        <v/>
      </c>
      <c r="Q99" s="48" t="str">
        <f>'PRODUCTION LIST GRP VOLUMES'!Q102</f>
        <v/>
      </c>
      <c r="R99" s="134">
        <f>'PRODUCTION LIST GRP VOLUMES'!R102</f>
        <v>0</v>
      </c>
    </row>
    <row r="100" spans="1:18" ht="23.25" hidden="1" customHeight="1">
      <c r="A100" s="129" t="str">
        <f>'PRODUCTION LIST GRP VOLUMES'!A103</f>
        <v>360-235</v>
      </c>
      <c r="B100" s="130"/>
      <c r="C100" s="48" t="str">
        <f>'PRODUCTION LIST GRP VOLUMES'!C103</f>
        <v/>
      </c>
      <c r="D100" s="48" t="str">
        <f>'PRODUCTION LIST GRP VOLUMES'!D103</f>
        <v/>
      </c>
      <c r="E100" s="48" t="str">
        <f>'PRODUCTION LIST GRP VOLUMES'!E103</f>
        <v/>
      </c>
      <c r="F100" s="48" t="str">
        <f>'PRODUCTION LIST GRP VOLUMES'!F103</f>
        <v/>
      </c>
      <c r="G100" s="48" t="str">
        <f>'PRODUCTION LIST GRP VOLUMES'!G103</f>
        <v/>
      </c>
      <c r="H100" s="48" t="str">
        <f>'PRODUCTION LIST GRP VOLUMES'!H103</f>
        <v/>
      </c>
      <c r="I100" s="48" t="str">
        <f>'PRODUCTION LIST GRP VOLUMES'!I103</f>
        <v/>
      </c>
      <c r="J100" s="48" t="str">
        <f>'PRODUCTION LIST GRP VOLUMES'!J103</f>
        <v/>
      </c>
      <c r="K100" s="48" t="str">
        <f>'PRODUCTION LIST GRP VOLUMES'!K103</f>
        <v/>
      </c>
      <c r="L100" s="48" t="str">
        <f>'PRODUCTION LIST GRP VOLUMES'!L103</f>
        <v/>
      </c>
      <c r="M100" s="48" t="str">
        <f>'PRODUCTION LIST GRP VOLUMES'!M103</f>
        <v/>
      </c>
      <c r="N100" s="48" t="str">
        <f>'PRODUCTION LIST GRP VOLUMES'!N103</f>
        <v/>
      </c>
      <c r="O100" s="48" t="str">
        <f>'PRODUCTION LIST GRP VOLUMES'!O103</f>
        <v/>
      </c>
      <c r="P100" s="48" t="str">
        <f>'PRODUCTION LIST GRP VOLUMES'!P103</f>
        <v/>
      </c>
      <c r="Q100" s="48" t="str">
        <f>'PRODUCTION LIST GRP VOLUMES'!Q103</f>
        <v/>
      </c>
      <c r="R100" s="134">
        <f>'PRODUCTION LIST GRP VOLUMES'!R103</f>
        <v>0</v>
      </c>
    </row>
    <row r="101" spans="1:18" ht="23.25" hidden="1" customHeight="1">
      <c r="A101" s="129" t="str">
        <f>'PRODUCTION LIST GRP VOLUMES'!A104</f>
        <v>360-236</v>
      </c>
      <c r="B101" s="130"/>
      <c r="C101" s="48" t="str">
        <f>'PRODUCTION LIST GRP VOLUMES'!C104</f>
        <v/>
      </c>
      <c r="D101" s="48" t="str">
        <f>'PRODUCTION LIST GRP VOLUMES'!D104</f>
        <v/>
      </c>
      <c r="E101" s="48" t="str">
        <f>'PRODUCTION LIST GRP VOLUMES'!E104</f>
        <v/>
      </c>
      <c r="F101" s="48" t="str">
        <f>'PRODUCTION LIST GRP VOLUMES'!F104</f>
        <v/>
      </c>
      <c r="G101" s="48" t="str">
        <f>'PRODUCTION LIST GRP VOLUMES'!G104</f>
        <v/>
      </c>
      <c r="H101" s="48" t="str">
        <f>'PRODUCTION LIST GRP VOLUMES'!H104</f>
        <v/>
      </c>
      <c r="I101" s="48" t="str">
        <f>'PRODUCTION LIST GRP VOLUMES'!I104</f>
        <v/>
      </c>
      <c r="J101" s="48" t="str">
        <f>'PRODUCTION LIST GRP VOLUMES'!J104</f>
        <v/>
      </c>
      <c r="K101" s="48" t="str">
        <f>'PRODUCTION LIST GRP VOLUMES'!K104</f>
        <v/>
      </c>
      <c r="L101" s="48" t="str">
        <f>'PRODUCTION LIST GRP VOLUMES'!L104</f>
        <v/>
      </c>
      <c r="M101" s="48" t="str">
        <f>'PRODUCTION LIST GRP VOLUMES'!M104</f>
        <v/>
      </c>
      <c r="N101" s="48" t="str">
        <f>'PRODUCTION LIST GRP VOLUMES'!N104</f>
        <v/>
      </c>
      <c r="O101" s="48" t="str">
        <f>'PRODUCTION LIST GRP VOLUMES'!O104</f>
        <v/>
      </c>
      <c r="P101" s="48" t="str">
        <f>'PRODUCTION LIST GRP VOLUMES'!P104</f>
        <v/>
      </c>
      <c r="Q101" s="48" t="str">
        <f>'PRODUCTION LIST GRP VOLUMES'!Q104</f>
        <v/>
      </c>
      <c r="R101" s="134">
        <f>'PRODUCTION LIST GRP VOLUMES'!R104</f>
        <v>0</v>
      </c>
    </row>
    <row r="102" spans="1:18" ht="23.25" hidden="1" customHeight="1">
      <c r="A102" s="129" t="str">
        <f>'PRODUCTION LIST GRP VOLUMES'!A105</f>
        <v>360-237</v>
      </c>
      <c r="B102" s="130"/>
      <c r="C102" s="48" t="str">
        <f>'PRODUCTION LIST GRP VOLUMES'!C105</f>
        <v/>
      </c>
      <c r="D102" s="48" t="str">
        <f>'PRODUCTION LIST GRP VOLUMES'!D105</f>
        <v/>
      </c>
      <c r="E102" s="48" t="str">
        <f>'PRODUCTION LIST GRP VOLUMES'!E105</f>
        <v/>
      </c>
      <c r="F102" s="48" t="str">
        <f>'PRODUCTION LIST GRP VOLUMES'!F105</f>
        <v/>
      </c>
      <c r="G102" s="48" t="str">
        <f>'PRODUCTION LIST GRP VOLUMES'!G105</f>
        <v/>
      </c>
      <c r="H102" s="48" t="str">
        <f>'PRODUCTION LIST GRP VOLUMES'!H105</f>
        <v/>
      </c>
      <c r="I102" s="48" t="str">
        <f>'PRODUCTION LIST GRP VOLUMES'!I105</f>
        <v/>
      </c>
      <c r="J102" s="48" t="str">
        <f>'PRODUCTION LIST GRP VOLUMES'!J105</f>
        <v/>
      </c>
      <c r="K102" s="48" t="str">
        <f>'PRODUCTION LIST GRP VOLUMES'!K105</f>
        <v/>
      </c>
      <c r="L102" s="48" t="str">
        <f>'PRODUCTION LIST GRP VOLUMES'!L105</f>
        <v/>
      </c>
      <c r="M102" s="48" t="str">
        <f>'PRODUCTION LIST GRP VOLUMES'!M105</f>
        <v/>
      </c>
      <c r="N102" s="48" t="str">
        <f>'PRODUCTION LIST GRP VOLUMES'!N105</f>
        <v/>
      </c>
      <c r="O102" s="48" t="str">
        <f>'PRODUCTION LIST GRP VOLUMES'!O105</f>
        <v/>
      </c>
      <c r="P102" s="48" t="str">
        <f>'PRODUCTION LIST GRP VOLUMES'!P105</f>
        <v/>
      </c>
      <c r="Q102" s="48" t="str">
        <f>'PRODUCTION LIST GRP VOLUMES'!Q105</f>
        <v/>
      </c>
      <c r="R102" s="134">
        <f>'PRODUCTION LIST GRP VOLUMES'!R105</f>
        <v>0</v>
      </c>
    </row>
    <row r="103" spans="1:18" ht="23.25" hidden="1" customHeight="1">
      <c r="A103" s="129" t="str">
        <f>'PRODUCTION LIST GRP VOLUMES'!A106</f>
        <v>360-238</v>
      </c>
      <c r="B103" s="130"/>
      <c r="C103" s="48" t="str">
        <f>'PRODUCTION LIST GRP VOLUMES'!C106</f>
        <v/>
      </c>
      <c r="D103" s="48" t="str">
        <f>'PRODUCTION LIST GRP VOLUMES'!D106</f>
        <v/>
      </c>
      <c r="E103" s="48" t="str">
        <f>'PRODUCTION LIST GRP VOLUMES'!E106</f>
        <v/>
      </c>
      <c r="F103" s="48" t="str">
        <f>'PRODUCTION LIST GRP VOLUMES'!F106</f>
        <v/>
      </c>
      <c r="G103" s="48" t="str">
        <f>'PRODUCTION LIST GRP VOLUMES'!G106</f>
        <v/>
      </c>
      <c r="H103" s="48" t="str">
        <f>'PRODUCTION LIST GRP VOLUMES'!H106</f>
        <v/>
      </c>
      <c r="I103" s="48" t="str">
        <f>'PRODUCTION LIST GRP VOLUMES'!I106</f>
        <v/>
      </c>
      <c r="J103" s="48" t="str">
        <f>'PRODUCTION LIST GRP VOLUMES'!J106</f>
        <v/>
      </c>
      <c r="K103" s="48" t="str">
        <f>'PRODUCTION LIST GRP VOLUMES'!K106</f>
        <v/>
      </c>
      <c r="L103" s="48" t="str">
        <f>'PRODUCTION LIST GRP VOLUMES'!L106</f>
        <v/>
      </c>
      <c r="M103" s="48" t="str">
        <f>'PRODUCTION LIST GRP VOLUMES'!M106</f>
        <v/>
      </c>
      <c r="N103" s="48" t="str">
        <f>'PRODUCTION LIST GRP VOLUMES'!N106</f>
        <v/>
      </c>
      <c r="O103" s="48" t="str">
        <f>'PRODUCTION LIST GRP VOLUMES'!O106</f>
        <v/>
      </c>
      <c r="P103" s="48" t="str">
        <f>'PRODUCTION LIST GRP VOLUMES'!P106</f>
        <v/>
      </c>
      <c r="Q103" s="48" t="str">
        <f>'PRODUCTION LIST GRP VOLUMES'!Q106</f>
        <v/>
      </c>
      <c r="R103" s="134">
        <f>'PRODUCTION LIST GRP VOLUMES'!R106</f>
        <v>0</v>
      </c>
    </row>
    <row r="104" spans="1:18" ht="23.25" hidden="1" customHeight="1">
      <c r="A104" s="129" t="str">
        <f>'PRODUCTION LIST GRP VOLUMES'!A107</f>
        <v>360-239</v>
      </c>
      <c r="B104" s="130"/>
      <c r="C104" s="48" t="str">
        <f>'PRODUCTION LIST GRP VOLUMES'!C107</f>
        <v/>
      </c>
      <c r="D104" s="48" t="str">
        <f>'PRODUCTION LIST GRP VOLUMES'!D107</f>
        <v/>
      </c>
      <c r="E104" s="48" t="str">
        <f>'PRODUCTION LIST GRP VOLUMES'!E107</f>
        <v/>
      </c>
      <c r="F104" s="48" t="str">
        <f>'PRODUCTION LIST GRP VOLUMES'!F107</f>
        <v/>
      </c>
      <c r="G104" s="48" t="str">
        <f>'PRODUCTION LIST GRP VOLUMES'!G107</f>
        <v/>
      </c>
      <c r="H104" s="48" t="str">
        <f>'PRODUCTION LIST GRP VOLUMES'!H107</f>
        <v/>
      </c>
      <c r="I104" s="48" t="str">
        <f>'PRODUCTION LIST GRP VOLUMES'!I107</f>
        <v/>
      </c>
      <c r="J104" s="48" t="str">
        <f>'PRODUCTION LIST GRP VOLUMES'!J107</f>
        <v/>
      </c>
      <c r="K104" s="48" t="str">
        <f>'PRODUCTION LIST GRP VOLUMES'!K107</f>
        <v/>
      </c>
      <c r="L104" s="48" t="str">
        <f>'PRODUCTION LIST GRP VOLUMES'!L107</f>
        <v/>
      </c>
      <c r="M104" s="48" t="str">
        <f>'PRODUCTION LIST GRP VOLUMES'!M107</f>
        <v/>
      </c>
      <c r="N104" s="48" t="str">
        <f>'PRODUCTION LIST GRP VOLUMES'!N107</f>
        <v/>
      </c>
      <c r="O104" s="48" t="str">
        <f>'PRODUCTION LIST GRP VOLUMES'!O107</f>
        <v/>
      </c>
      <c r="P104" s="48" t="str">
        <f>'PRODUCTION LIST GRP VOLUMES'!P107</f>
        <v/>
      </c>
      <c r="Q104" s="48" t="str">
        <f>'PRODUCTION LIST GRP VOLUMES'!Q107</f>
        <v/>
      </c>
      <c r="R104" s="134">
        <f>'PRODUCTION LIST GRP VOLUMES'!R107</f>
        <v>0</v>
      </c>
    </row>
    <row r="105" spans="1:18" ht="23.25" hidden="1" customHeight="1">
      <c r="A105" s="129" t="str">
        <f>'PRODUCTION LIST GRP VOLUMES'!A108</f>
        <v>360-240</v>
      </c>
      <c r="B105" s="130"/>
      <c r="C105" s="48" t="str">
        <f>'PRODUCTION LIST GRP VOLUMES'!C108</f>
        <v/>
      </c>
      <c r="D105" s="48" t="str">
        <f>'PRODUCTION LIST GRP VOLUMES'!D108</f>
        <v/>
      </c>
      <c r="E105" s="48" t="str">
        <f>'PRODUCTION LIST GRP VOLUMES'!E108</f>
        <v/>
      </c>
      <c r="F105" s="48" t="str">
        <f>'PRODUCTION LIST GRP VOLUMES'!F108</f>
        <v/>
      </c>
      <c r="G105" s="48" t="str">
        <f>'PRODUCTION LIST GRP VOLUMES'!G108</f>
        <v/>
      </c>
      <c r="H105" s="48" t="str">
        <f>'PRODUCTION LIST GRP VOLUMES'!H108</f>
        <v/>
      </c>
      <c r="I105" s="48" t="str">
        <f>'PRODUCTION LIST GRP VOLUMES'!I108</f>
        <v/>
      </c>
      <c r="J105" s="48" t="str">
        <f>'PRODUCTION LIST GRP VOLUMES'!J108</f>
        <v/>
      </c>
      <c r="K105" s="48" t="str">
        <f>'PRODUCTION LIST GRP VOLUMES'!K108</f>
        <v/>
      </c>
      <c r="L105" s="48" t="str">
        <f>'PRODUCTION LIST GRP VOLUMES'!L108</f>
        <v/>
      </c>
      <c r="M105" s="48" t="str">
        <f>'PRODUCTION LIST GRP VOLUMES'!M108</f>
        <v/>
      </c>
      <c r="N105" s="48" t="str">
        <f>'PRODUCTION LIST GRP VOLUMES'!N108</f>
        <v/>
      </c>
      <c r="O105" s="48" t="str">
        <f>'PRODUCTION LIST GRP VOLUMES'!O108</f>
        <v/>
      </c>
      <c r="P105" s="48" t="str">
        <f>'PRODUCTION LIST GRP VOLUMES'!P108</f>
        <v/>
      </c>
      <c r="Q105" s="48" t="str">
        <f>'PRODUCTION LIST GRP VOLUMES'!Q108</f>
        <v/>
      </c>
      <c r="R105" s="134">
        <f>'PRODUCTION LIST GRP VOLUMES'!R108</f>
        <v>0</v>
      </c>
    </row>
    <row r="106" spans="1:18" ht="23.25" hidden="1" customHeight="1">
      <c r="A106" s="129">
        <f>'PRODUCTION LIST GRP VOLUMES'!A109</f>
        <v>0</v>
      </c>
      <c r="B106" s="130"/>
      <c r="C106" s="48" t="str">
        <f>'PRODUCTION LIST GRP VOLUMES'!C109</f>
        <v/>
      </c>
      <c r="D106" s="48" t="str">
        <f>'PRODUCTION LIST GRP VOLUMES'!D109</f>
        <v/>
      </c>
      <c r="E106" s="48" t="str">
        <f>'PRODUCTION LIST GRP VOLUMES'!E109</f>
        <v/>
      </c>
      <c r="F106" s="48" t="str">
        <f>'PRODUCTION LIST GRP VOLUMES'!F109</f>
        <v/>
      </c>
      <c r="G106" s="48" t="str">
        <f>'PRODUCTION LIST GRP VOLUMES'!G109</f>
        <v/>
      </c>
      <c r="H106" s="48" t="str">
        <f>'PRODUCTION LIST GRP VOLUMES'!H109</f>
        <v/>
      </c>
      <c r="I106" s="48" t="str">
        <f>'PRODUCTION LIST GRP VOLUMES'!I109</f>
        <v/>
      </c>
      <c r="J106" s="48" t="str">
        <f>'PRODUCTION LIST GRP VOLUMES'!J109</f>
        <v/>
      </c>
      <c r="K106" s="48" t="str">
        <f>'PRODUCTION LIST GRP VOLUMES'!K109</f>
        <v/>
      </c>
      <c r="L106" s="48" t="str">
        <f>'PRODUCTION LIST GRP VOLUMES'!L109</f>
        <v/>
      </c>
      <c r="M106" s="48" t="str">
        <f>'PRODUCTION LIST GRP VOLUMES'!M109</f>
        <v/>
      </c>
      <c r="N106" s="48" t="str">
        <f>'PRODUCTION LIST GRP VOLUMES'!N109</f>
        <v/>
      </c>
      <c r="O106" s="48" t="str">
        <f>'PRODUCTION LIST GRP VOLUMES'!O109</f>
        <v/>
      </c>
      <c r="P106" s="48" t="str">
        <f>'PRODUCTION LIST GRP VOLUMES'!P109</f>
        <v/>
      </c>
      <c r="Q106" s="48" t="str">
        <f>'PRODUCTION LIST GRP VOLUMES'!Q109</f>
        <v/>
      </c>
      <c r="R106" s="134">
        <f>'PRODUCTION LIST GRP VOLUMES'!R109</f>
        <v>0</v>
      </c>
    </row>
    <row r="107" spans="1:18" ht="23.25" customHeight="1">
      <c r="A107" s="129" t="str">
        <f>'PRODUCTION LIST GRP VOLUMES'!A110</f>
        <v>360-281</v>
      </c>
      <c r="B107" s="130"/>
      <c r="C107" s="48">
        <f>'PRODUCTION LIST GRP VOLUMES'!C110</f>
        <v>1</v>
      </c>
      <c r="D107" s="48" t="str">
        <f>'PRODUCTION LIST GRP VOLUMES'!D110</f>
        <v/>
      </c>
      <c r="E107" s="48" t="str">
        <f>'PRODUCTION LIST GRP VOLUMES'!E110</f>
        <v/>
      </c>
      <c r="F107" s="48" t="str">
        <f>'PRODUCTION LIST GRP VOLUMES'!F110</f>
        <v/>
      </c>
      <c r="G107" s="48" t="str">
        <f>'PRODUCTION LIST GRP VOLUMES'!G110</f>
        <v/>
      </c>
      <c r="H107" s="48" t="str">
        <f>'PRODUCTION LIST GRP VOLUMES'!H110</f>
        <v/>
      </c>
      <c r="I107" s="48" t="str">
        <f>'PRODUCTION LIST GRP VOLUMES'!I110</f>
        <v/>
      </c>
      <c r="J107" s="48" t="str">
        <f>'PRODUCTION LIST GRP VOLUMES'!J110</f>
        <v/>
      </c>
      <c r="K107" s="48" t="str">
        <f>'PRODUCTION LIST GRP VOLUMES'!K110</f>
        <v/>
      </c>
      <c r="L107" s="48" t="str">
        <f>'PRODUCTION LIST GRP VOLUMES'!L110</f>
        <v/>
      </c>
      <c r="M107" s="48" t="str">
        <f>'PRODUCTION LIST GRP VOLUMES'!M110</f>
        <v/>
      </c>
      <c r="N107" s="48" t="str">
        <f>'PRODUCTION LIST GRP VOLUMES'!N110</f>
        <v/>
      </c>
      <c r="O107" s="48" t="str">
        <f>'PRODUCTION LIST GRP VOLUMES'!O110</f>
        <v/>
      </c>
      <c r="P107" s="48" t="str">
        <f>'PRODUCTION LIST GRP VOLUMES'!P110</f>
        <v/>
      </c>
      <c r="Q107" s="48" t="str">
        <f>'PRODUCTION LIST GRP VOLUMES'!Q110</f>
        <v/>
      </c>
      <c r="R107" s="134">
        <f>'PRODUCTION LIST GRP VOLUMES'!R110</f>
        <v>1</v>
      </c>
    </row>
    <row r="108" spans="1:18" ht="23.25" customHeight="1">
      <c r="A108" s="129" t="str">
        <f>'PRODUCTION LIST GRP VOLUMES'!A111</f>
        <v>360-289-B</v>
      </c>
      <c r="B108" s="130"/>
      <c r="C108" s="48" t="str">
        <f>'PRODUCTION LIST GRP VOLUMES'!C111</f>
        <v/>
      </c>
      <c r="D108" s="48" t="str">
        <f>'PRODUCTION LIST GRP VOLUMES'!D111</f>
        <v/>
      </c>
      <c r="E108" s="48" t="str">
        <f>'PRODUCTION LIST GRP VOLUMES'!E111</f>
        <v/>
      </c>
      <c r="F108" s="48" t="str">
        <f>'PRODUCTION LIST GRP VOLUMES'!F111</f>
        <v/>
      </c>
      <c r="G108" s="48" t="str">
        <f>'PRODUCTION LIST GRP VOLUMES'!G111</f>
        <v/>
      </c>
      <c r="H108" s="48" t="str">
        <f>'PRODUCTION LIST GRP VOLUMES'!H111</f>
        <v/>
      </c>
      <c r="I108" s="48" t="str">
        <f>'PRODUCTION LIST GRP VOLUMES'!I111</f>
        <v/>
      </c>
      <c r="J108" s="48" t="str">
        <f>'PRODUCTION LIST GRP VOLUMES'!J111</f>
        <v/>
      </c>
      <c r="K108" s="48" t="str">
        <f>'PRODUCTION LIST GRP VOLUMES'!K111</f>
        <v/>
      </c>
      <c r="L108" s="48" t="str">
        <f>'PRODUCTION LIST GRP VOLUMES'!L111</f>
        <v/>
      </c>
      <c r="M108" s="48" t="str">
        <f>'PRODUCTION LIST GRP VOLUMES'!M111</f>
        <v/>
      </c>
      <c r="N108" s="48" t="str">
        <f>'PRODUCTION LIST GRP VOLUMES'!N111</f>
        <v/>
      </c>
      <c r="O108" s="48" t="str">
        <f>'PRODUCTION LIST GRP VOLUMES'!O111</f>
        <v/>
      </c>
      <c r="P108" s="48" t="str">
        <f>'PRODUCTION LIST GRP VOLUMES'!P111</f>
        <v/>
      </c>
      <c r="Q108" s="48" t="str">
        <f>'PRODUCTION LIST GRP VOLUMES'!Q111</f>
        <v/>
      </c>
      <c r="R108" s="134">
        <f>'PRODUCTION LIST GRP VOLUMES'!R111</f>
        <v>0</v>
      </c>
    </row>
    <row r="109" spans="1:18" ht="23.25" customHeight="1">
      <c r="A109" s="129" t="str">
        <f>'PRODUCTION LIST GRP VOLUMES'!A112</f>
        <v>360-289-B-DT</v>
      </c>
      <c r="B109" s="130" t="str">
        <f>IF('PRODUCTION LIST GRP VOLUMES'!C259=0,"",'PRODUCTION LIST GRP VOLUMES'!C259)</f>
        <v/>
      </c>
      <c r="C109" s="48" t="str">
        <f>'PRODUCTION LIST GRP VOLUMES'!C112</f>
        <v/>
      </c>
      <c r="D109" s="48" t="str">
        <f>'PRODUCTION LIST GRP VOLUMES'!D112</f>
        <v/>
      </c>
      <c r="E109" s="48" t="str">
        <f>'PRODUCTION LIST GRP VOLUMES'!E112</f>
        <v/>
      </c>
      <c r="F109" s="48" t="str">
        <f>'PRODUCTION LIST GRP VOLUMES'!F112</f>
        <v/>
      </c>
      <c r="G109" s="48" t="str">
        <f>'PRODUCTION LIST GRP VOLUMES'!G112</f>
        <v/>
      </c>
      <c r="H109" s="48" t="str">
        <f>'PRODUCTION LIST GRP VOLUMES'!H112</f>
        <v/>
      </c>
      <c r="I109" s="48" t="str">
        <f>'PRODUCTION LIST GRP VOLUMES'!I112</f>
        <v/>
      </c>
      <c r="J109" s="48" t="str">
        <f>'PRODUCTION LIST GRP VOLUMES'!J112</f>
        <v/>
      </c>
      <c r="K109" s="48" t="str">
        <f>'PRODUCTION LIST GRP VOLUMES'!K112</f>
        <v/>
      </c>
      <c r="L109" s="48" t="str">
        <f>'PRODUCTION LIST GRP VOLUMES'!L112</f>
        <v/>
      </c>
      <c r="M109" s="48" t="str">
        <f>'PRODUCTION LIST GRP VOLUMES'!M112</f>
        <v/>
      </c>
      <c r="N109" s="48" t="str">
        <f>'PRODUCTION LIST GRP VOLUMES'!N112</f>
        <v/>
      </c>
      <c r="O109" s="48" t="str">
        <f>'PRODUCTION LIST GRP VOLUMES'!O112</f>
        <v/>
      </c>
      <c r="P109" s="48"/>
      <c r="Q109" s="48"/>
      <c r="R109" s="134">
        <f>'PRODUCTION LIST GRP VOLUMES'!R112+'PRODUCTION LIST GRP VOLUMES'!R259</f>
        <v>0</v>
      </c>
    </row>
    <row r="110" spans="1:18" ht="23.25" customHeight="1">
      <c r="A110" s="129" t="str">
        <f>'PRODUCTION LIST GRP VOLUMES'!A113</f>
        <v>360-290-B</v>
      </c>
      <c r="B110" s="130"/>
      <c r="C110" s="48" t="str">
        <f>'PRODUCTION LIST GRP VOLUMES'!C113</f>
        <v/>
      </c>
      <c r="D110" s="48" t="str">
        <f>'PRODUCTION LIST GRP VOLUMES'!D113</f>
        <v/>
      </c>
      <c r="E110" s="48" t="str">
        <f>'PRODUCTION LIST GRP VOLUMES'!E113</f>
        <v/>
      </c>
      <c r="F110" s="48" t="str">
        <f>'PRODUCTION LIST GRP VOLUMES'!F113</f>
        <v/>
      </c>
      <c r="G110" s="48" t="str">
        <f>'PRODUCTION LIST GRP VOLUMES'!G113</f>
        <v/>
      </c>
      <c r="H110" s="48" t="str">
        <f>'PRODUCTION LIST GRP VOLUMES'!H113</f>
        <v/>
      </c>
      <c r="I110" s="48" t="str">
        <f>'PRODUCTION LIST GRP VOLUMES'!I113</f>
        <v/>
      </c>
      <c r="J110" s="48" t="str">
        <f>'PRODUCTION LIST GRP VOLUMES'!J113</f>
        <v/>
      </c>
      <c r="K110" s="48" t="str">
        <f>'PRODUCTION LIST GRP VOLUMES'!K113</f>
        <v/>
      </c>
      <c r="L110" s="48" t="str">
        <f>'PRODUCTION LIST GRP VOLUMES'!L113</f>
        <v/>
      </c>
      <c r="M110" s="48" t="str">
        <f>'PRODUCTION LIST GRP VOLUMES'!M113</f>
        <v/>
      </c>
      <c r="N110" s="48" t="str">
        <f>'PRODUCTION LIST GRP VOLUMES'!N113</f>
        <v/>
      </c>
      <c r="O110" s="48" t="str">
        <f>'PRODUCTION LIST GRP VOLUMES'!O113</f>
        <v/>
      </c>
      <c r="P110" s="48" t="str">
        <f>'PRODUCTION LIST GRP VOLUMES'!P113</f>
        <v/>
      </c>
      <c r="Q110" s="48" t="str">
        <f>'PRODUCTION LIST GRP VOLUMES'!Q113</f>
        <v/>
      </c>
      <c r="R110" s="134">
        <f>'PRODUCTION LIST GRP VOLUMES'!R113</f>
        <v>0</v>
      </c>
    </row>
    <row r="111" spans="1:18" ht="23.25" customHeight="1">
      <c r="A111" s="129" t="str">
        <f>'PRODUCTION LIST GRP VOLUMES'!A114</f>
        <v>360-290-B-DT</v>
      </c>
      <c r="B111" s="130" t="str">
        <f>IF('PRODUCTION LIST GRP VOLUMES'!C260=0,"",'PRODUCTION LIST GRP VOLUMES'!C260)</f>
        <v/>
      </c>
      <c r="C111" s="48" t="str">
        <f>'PRODUCTION LIST GRP VOLUMES'!C114</f>
        <v/>
      </c>
      <c r="D111" s="48" t="str">
        <f>'PRODUCTION LIST GRP VOLUMES'!D114</f>
        <v/>
      </c>
      <c r="E111" s="48" t="str">
        <f>'PRODUCTION LIST GRP VOLUMES'!E114</f>
        <v/>
      </c>
      <c r="F111" s="48" t="str">
        <f>'PRODUCTION LIST GRP VOLUMES'!F114</f>
        <v/>
      </c>
      <c r="G111" s="48" t="str">
        <f>'PRODUCTION LIST GRP VOLUMES'!G114</f>
        <v/>
      </c>
      <c r="H111" s="48" t="str">
        <f>'PRODUCTION LIST GRP VOLUMES'!H114</f>
        <v/>
      </c>
      <c r="I111" s="48" t="str">
        <f>'PRODUCTION LIST GRP VOLUMES'!I114</f>
        <v/>
      </c>
      <c r="J111" s="48" t="str">
        <f>'PRODUCTION LIST GRP VOLUMES'!J114</f>
        <v/>
      </c>
      <c r="K111" s="48" t="str">
        <f>'PRODUCTION LIST GRP VOLUMES'!K114</f>
        <v/>
      </c>
      <c r="L111" s="48" t="str">
        <f>'PRODUCTION LIST GRP VOLUMES'!L114</f>
        <v/>
      </c>
      <c r="M111" s="48" t="str">
        <f>'PRODUCTION LIST GRP VOLUMES'!M114</f>
        <v/>
      </c>
      <c r="N111" s="48" t="str">
        <f>'PRODUCTION LIST GRP VOLUMES'!N114</f>
        <v/>
      </c>
      <c r="O111" s="48" t="str">
        <f>'PRODUCTION LIST GRP VOLUMES'!O114</f>
        <v/>
      </c>
      <c r="P111" s="48"/>
      <c r="Q111" s="48"/>
      <c r="R111" s="134">
        <f>'PRODUCTION LIST GRP VOLUMES'!R114+'PRODUCTION LIST GRP VOLUMES'!R260</f>
        <v>0</v>
      </c>
    </row>
    <row r="112" spans="1:18" ht="23.25" hidden="1" customHeight="1">
      <c r="A112" s="129" t="str">
        <f>'PRODUCTION LIST GRP VOLUMES'!A115</f>
        <v>360-291</v>
      </c>
      <c r="B112" s="130"/>
      <c r="C112" s="48" t="str">
        <f>'PRODUCTION LIST GRP VOLUMES'!C115</f>
        <v/>
      </c>
      <c r="D112" s="48" t="str">
        <f>'PRODUCTION LIST GRP VOLUMES'!D115</f>
        <v/>
      </c>
      <c r="E112" s="48" t="str">
        <f>'PRODUCTION LIST GRP VOLUMES'!E115</f>
        <v/>
      </c>
      <c r="F112" s="48" t="str">
        <f>'PRODUCTION LIST GRP VOLUMES'!F115</f>
        <v/>
      </c>
      <c r="G112" s="48" t="str">
        <f>'PRODUCTION LIST GRP VOLUMES'!G115</f>
        <v/>
      </c>
      <c r="H112" s="48" t="str">
        <f>'PRODUCTION LIST GRP VOLUMES'!H115</f>
        <v/>
      </c>
      <c r="I112" s="48" t="str">
        <f>'PRODUCTION LIST GRP VOLUMES'!I115</f>
        <v/>
      </c>
      <c r="J112" s="48" t="str">
        <f>'PRODUCTION LIST GRP VOLUMES'!J115</f>
        <v/>
      </c>
      <c r="K112" s="48" t="str">
        <f>'PRODUCTION LIST GRP VOLUMES'!K115</f>
        <v/>
      </c>
      <c r="L112" s="48" t="str">
        <f>'PRODUCTION LIST GRP VOLUMES'!L115</f>
        <v/>
      </c>
      <c r="M112" s="48" t="str">
        <f>'PRODUCTION LIST GRP VOLUMES'!M115</f>
        <v/>
      </c>
      <c r="N112" s="48" t="str">
        <f>'PRODUCTION LIST GRP VOLUMES'!N115</f>
        <v/>
      </c>
      <c r="O112" s="48" t="str">
        <f>'PRODUCTION LIST GRP VOLUMES'!O115</f>
        <v/>
      </c>
      <c r="P112" s="48" t="str">
        <f>'PRODUCTION LIST GRP VOLUMES'!P115</f>
        <v/>
      </c>
      <c r="Q112" s="48" t="str">
        <f>'PRODUCTION LIST GRP VOLUMES'!Q115</f>
        <v/>
      </c>
      <c r="R112" s="134">
        <f>'PRODUCTION LIST GRP VOLUMES'!R115</f>
        <v>0</v>
      </c>
    </row>
    <row r="113" spans="1:18" ht="23.25" hidden="1" customHeight="1">
      <c r="A113" s="129" t="str">
        <f>'PRODUCTION LIST GRP VOLUMES'!A116</f>
        <v>360-292</v>
      </c>
      <c r="B113" s="130"/>
      <c r="C113" s="48" t="str">
        <f>'PRODUCTION LIST GRP VOLUMES'!C116</f>
        <v/>
      </c>
      <c r="D113" s="48" t="str">
        <f>'PRODUCTION LIST GRP VOLUMES'!D116</f>
        <v/>
      </c>
      <c r="E113" s="48" t="str">
        <f>'PRODUCTION LIST GRP VOLUMES'!E116</f>
        <v/>
      </c>
      <c r="F113" s="48" t="str">
        <f>'PRODUCTION LIST GRP VOLUMES'!F116</f>
        <v/>
      </c>
      <c r="G113" s="48" t="str">
        <f>'PRODUCTION LIST GRP VOLUMES'!G116</f>
        <v/>
      </c>
      <c r="H113" s="48" t="str">
        <f>'PRODUCTION LIST GRP VOLUMES'!H116</f>
        <v/>
      </c>
      <c r="I113" s="48" t="str">
        <f>'PRODUCTION LIST GRP VOLUMES'!I116</f>
        <v/>
      </c>
      <c r="J113" s="48" t="str">
        <f>'PRODUCTION LIST GRP VOLUMES'!J116</f>
        <v/>
      </c>
      <c r="K113" s="48" t="str">
        <f>'PRODUCTION LIST GRP VOLUMES'!K116</f>
        <v/>
      </c>
      <c r="L113" s="48" t="str">
        <f>'PRODUCTION LIST GRP VOLUMES'!L116</f>
        <v/>
      </c>
      <c r="M113" s="48" t="str">
        <f>'PRODUCTION LIST GRP VOLUMES'!M116</f>
        <v/>
      </c>
      <c r="N113" s="48" t="str">
        <f>'PRODUCTION LIST GRP VOLUMES'!N116</f>
        <v/>
      </c>
      <c r="O113" s="48" t="str">
        <f>'PRODUCTION LIST GRP VOLUMES'!O116</f>
        <v/>
      </c>
      <c r="P113" s="48" t="str">
        <f>'PRODUCTION LIST GRP VOLUMES'!P116</f>
        <v/>
      </c>
      <c r="Q113" s="48" t="str">
        <f>'PRODUCTION LIST GRP VOLUMES'!Q116</f>
        <v/>
      </c>
      <c r="R113" s="134">
        <f>'PRODUCTION LIST GRP VOLUMES'!R116</f>
        <v>0</v>
      </c>
    </row>
    <row r="114" spans="1:18" ht="23.25" hidden="1" customHeight="1">
      <c r="A114" s="129" t="str">
        <f>'PRODUCTION LIST GRP VOLUMES'!A117</f>
        <v>360-293</v>
      </c>
      <c r="B114" s="130"/>
      <c r="C114" s="48" t="str">
        <f>'PRODUCTION LIST GRP VOLUMES'!C117</f>
        <v/>
      </c>
      <c r="D114" s="48" t="str">
        <f>'PRODUCTION LIST GRP VOLUMES'!D117</f>
        <v/>
      </c>
      <c r="E114" s="48" t="str">
        <f>'PRODUCTION LIST GRP VOLUMES'!E117</f>
        <v/>
      </c>
      <c r="F114" s="48" t="str">
        <f>'PRODUCTION LIST GRP VOLUMES'!F117</f>
        <v/>
      </c>
      <c r="G114" s="48" t="str">
        <f>'PRODUCTION LIST GRP VOLUMES'!G117</f>
        <v/>
      </c>
      <c r="H114" s="48" t="str">
        <f>'PRODUCTION LIST GRP VOLUMES'!H117</f>
        <v/>
      </c>
      <c r="I114" s="48" t="str">
        <f>'PRODUCTION LIST GRP VOLUMES'!I117</f>
        <v/>
      </c>
      <c r="J114" s="48" t="str">
        <f>'PRODUCTION LIST GRP VOLUMES'!J117</f>
        <v/>
      </c>
      <c r="K114" s="48" t="str">
        <f>'PRODUCTION LIST GRP VOLUMES'!K117</f>
        <v/>
      </c>
      <c r="L114" s="48" t="str">
        <f>'PRODUCTION LIST GRP VOLUMES'!L117</f>
        <v/>
      </c>
      <c r="M114" s="48" t="str">
        <f>'PRODUCTION LIST GRP VOLUMES'!M117</f>
        <v/>
      </c>
      <c r="N114" s="48" t="str">
        <f>'PRODUCTION LIST GRP VOLUMES'!N117</f>
        <v/>
      </c>
      <c r="O114" s="48" t="str">
        <f>'PRODUCTION LIST GRP VOLUMES'!O117</f>
        <v/>
      </c>
      <c r="P114" s="48" t="str">
        <f>'PRODUCTION LIST GRP VOLUMES'!P117</f>
        <v/>
      </c>
      <c r="Q114" s="48" t="str">
        <f>'PRODUCTION LIST GRP VOLUMES'!Q117</f>
        <v/>
      </c>
      <c r="R114" s="134">
        <f>'PRODUCTION LIST GRP VOLUMES'!R117</f>
        <v>0</v>
      </c>
    </row>
    <row r="115" spans="1:18" ht="23.25" hidden="1" customHeight="1">
      <c r="A115" s="129" t="str">
        <f>'PRODUCTION LIST GRP VOLUMES'!A118</f>
        <v>360-294</v>
      </c>
      <c r="B115" s="130"/>
      <c r="C115" s="48" t="str">
        <f>'PRODUCTION LIST GRP VOLUMES'!C118</f>
        <v/>
      </c>
      <c r="D115" s="48" t="str">
        <f>'PRODUCTION LIST GRP VOLUMES'!D118</f>
        <v/>
      </c>
      <c r="E115" s="48" t="str">
        <f>'PRODUCTION LIST GRP VOLUMES'!E118</f>
        <v/>
      </c>
      <c r="F115" s="48" t="str">
        <f>'PRODUCTION LIST GRP VOLUMES'!F118</f>
        <v/>
      </c>
      <c r="G115" s="48" t="str">
        <f>'PRODUCTION LIST GRP VOLUMES'!G118</f>
        <v/>
      </c>
      <c r="H115" s="48" t="str">
        <f>'PRODUCTION LIST GRP VOLUMES'!H118</f>
        <v/>
      </c>
      <c r="I115" s="48" t="str">
        <f>'PRODUCTION LIST GRP VOLUMES'!I118</f>
        <v/>
      </c>
      <c r="J115" s="48" t="str">
        <f>'PRODUCTION LIST GRP VOLUMES'!J118</f>
        <v/>
      </c>
      <c r="K115" s="48" t="str">
        <f>'PRODUCTION LIST GRP VOLUMES'!K118</f>
        <v/>
      </c>
      <c r="L115" s="48" t="str">
        <f>'PRODUCTION LIST GRP VOLUMES'!L118</f>
        <v/>
      </c>
      <c r="M115" s="48" t="str">
        <f>'PRODUCTION LIST GRP VOLUMES'!M118</f>
        <v/>
      </c>
      <c r="N115" s="48" t="str">
        <f>'PRODUCTION LIST GRP VOLUMES'!N118</f>
        <v/>
      </c>
      <c r="O115" s="48" t="str">
        <f>'PRODUCTION LIST GRP VOLUMES'!O118</f>
        <v/>
      </c>
      <c r="P115" s="48" t="str">
        <f>'PRODUCTION LIST GRP VOLUMES'!P118</f>
        <v/>
      </c>
      <c r="Q115" s="48" t="str">
        <f>'PRODUCTION LIST GRP VOLUMES'!Q118</f>
        <v/>
      </c>
      <c r="R115" s="134">
        <f>'PRODUCTION LIST GRP VOLUMES'!R118</f>
        <v>0</v>
      </c>
    </row>
    <row r="116" spans="1:18" ht="23.25" hidden="1" customHeight="1">
      <c r="A116" s="129" t="str">
        <f>'PRODUCTION LIST GRP VOLUMES'!A119</f>
        <v>360-295</v>
      </c>
      <c r="B116" s="130"/>
      <c r="C116" s="48" t="str">
        <f>'PRODUCTION LIST GRP VOLUMES'!C119</f>
        <v/>
      </c>
      <c r="D116" s="48" t="str">
        <f>'PRODUCTION LIST GRP VOLUMES'!D119</f>
        <v/>
      </c>
      <c r="E116" s="48" t="str">
        <f>'PRODUCTION LIST GRP VOLUMES'!E119</f>
        <v/>
      </c>
      <c r="F116" s="48" t="str">
        <f>'PRODUCTION LIST GRP VOLUMES'!F119</f>
        <v/>
      </c>
      <c r="G116" s="48" t="str">
        <f>'PRODUCTION LIST GRP VOLUMES'!G119</f>
        <v/>
      </c>
      <c r="H116" s="48" t="str">
        <f>'PRODUCTION LIST GRP VOLUMES'!H119</f>
        <v/>
      </c>
      <c r="I116" s="48" t="str">
        <f>'PRODUCTION LIST GRP VOLUMES'!I119</f>
        <v/>
      </c>
      <c r="J116" s="48" t="str">
        <f>'PRODUCTION LIST GRP VOLUMES'!J119</f>
        <v/>
      </c>
      <c r="K116" s="48" t="str">
        <f>'PRODUCTION LIST GRP VOLUMES'!K119</f>
        <v/>
      </c>
      <c r="L116" s="48" t="str">
        <f>'PRODUCTION LIST GRP VOLUMES'!L119</f>
        <v/>
      </c>
      <c r="M116" s="48" t="str">
        <f>'PRODUCTION LIST GRP VOLUMES'!M119</f>
        <v/>
      </c>
      <c r="N116" s="48" t="str">
        <f>'PRODUCTION LIST GRP VOLUMES'!N119</f>
        <v/>
      </c>
      <c r="O116" s="48" t="str">
        <f>'PRODUCTION LIST GRP VOLUMES'!O119</f>
        <v/>
      </c>
      <c r="P116" s="48" t="str">
        <f>'PRODUCTION LIST GRP VOLUMES'!P119</f>
        <v/>
      </c>
      <c r="Q116" s="48" t="str">
        <f>'PRODUCTION LIST GRP VOLUMES'!Q119</f>
        <v/>
      </c>
      <c r="R116" s="134">
        <f>'PRODUCTION LIST GRP VOLUMES'!R119</f>
        <v>0</v>
      </c>
    </row>
    <row r="117" spans="1:18" ht="23.25" hidden="1" customHeight="1">
      <c r="A117" s="129">
        <f>'PRODUCTION LIST GRP VOLUMES'!A120</f>
        <v>0</v>
      </c>
      <c r="B117" s="130"/>
      <c r="C117" s="48" t="str">
        <f>'PRODUCTION LIST GRP VOLUMES'!C120</f>
        <v/>
      </c>
      <c r="D117" s="48" t="str">
        <f>'PRODUCTION LIST GRP VOLUMES'!D120</f>
        <v/>
      </c>
      <c r="E117" s="48" t="str">
        <f>'PRODUCTION LIST GRP VOLUMES'!E120</f>
        <v/>
      </c>
      <c r="F117" s="48" t="str">
        <f>'PRODUCTION LIST GRP VOLUMES'!F120</f>
        <v/>
      </c>
      <c r="G117" s="48" t="str">
        <f>'PRODUCTION LIST GRP VOLUMES'!G120</f>
        <v/>
      </c>
      <c r="H117" s="48" t="str">
        <f>'PRODUCTION LIST GRP VOLUMES'!H120</f>
        <v/>
      </c>
      <c r="I117" s="48" t="str">
        <f>'PRODUCTION LIST GRP VOLUMES'!I120</f>
        <v/>
      </c>
      <c r="J117" s="48" t="str">
        <f>'PRODUCTION LIST GRP VOLUMES'!J120</f>
        <v/>
      </c>
      <c r="K117" s="48" t="str">
        <f>'PRODUCTION LIST GRP VOLUMES'!K120</f>
        <v/>
      </c>
      <c r="L117" s="48" t="str">
        <f>'PRODUCTION LIST GRP VOLUMES'!L120</f>
        <v/>
      </c>
      <c r="M117" s="48" t="str">
        <f>'PRODUCTION LIST GRP VOLUMES'!M120</f>
        <v/>
      </c>
      <c r="N117" s="48" t="str">
        <f>'PRODUCTION LIST GRP VOLUMES'!N120</f>
        <v/>
      </c>
      <c r="O117" s="48" t="str">
        <f>'PRODUCTION LIST GRP VOLUMES'!O120</f>
        <v/>
      </c>
      <c r="P117" s="48" t="str">
        <f>'PRODUCTION LIST GRP VOLUMES'!P120</f>
        <v/>
      </c>
      <c r="Q117" s="48" t="str">
        <f>'PRODUCTION LIST GRP VOLUMES'!Q120</f>
        <v/>
      </c>
      <c r="R117" s="134">
        <f>'PRODUCTION LIST GRP VOLUMES'!R120</f>
        <v>0</v>
      </c>
    </row>
    <row r="118" spans="1:18" ht="23.25" hidden="1" customHeight="1">
      <c r="A118" s="129" t="str">
        <f>'PRODUCTION LIST GRP VOLUMES'!A121</f>
        <v>360-300</v>
      </c>
      <c r="B118" s="130"/>
      <c r="C118" s="48" t="str">
        <f>'PRODUCTION LIST GRP VOLUMES'!C121</f>
        <v/>
      </c>
      <c r="D118" s="48" t="str">
        <f>'PRODUCTION LIST GRP VOLUMES'!D121</f>
        <v/>
      </c>
      <c r="E118" s="48" t="str">
        <f>'PRODUCTION LIST GRP VOLUMES'!E121</f>
        <v/>
      </c>
      <c r="F118" s="48" t="str">
        <f>'PRODUCTION LIST GRP VOLUMES'!F121</f>
        <v/>
      </c>
      <c r="G118" s="48" t="str">
        <f>'PRODUCTION LIST GRP VOLUMES'!G121</f>
        <v/>
      </c>
      <c r="H118" s="48" t="str">
        <f>'PRODUCTION LIST GRP VOLUMES'!H121</f>
        <v/>
      </c>
      <c r="I118" s="48" t="str">
        <f>'PRODUCTION LIST GRP VOLUMES'!I121</f>
        <v/>
      </c>
      <c r="J118" s="48" t="str">
        <f>'PRODUCTION LIST GRP VOLUMES'!J121</f>
        <v/>
      </c>
      <c r="K118" s="48" t="str">
        <f>'PRODUCTION LIST GRP VOLUMES'!K121</f>
        <v/>
      </c>
      <c r="L118" s="48" t="str">
        <f>'PRODUCTION LIST GRP VOLUMES'!L121</f>
        <v/>
      </c>
      <c r="M118" s="48" t="str">
        <f>'PRODUCTION LIST GRP VOLUMES'!M121</f>
        <v/>
      </c>
      <c r="N118" s="48" t="str">
        <f>'PRODUCTION LIST GRP VOLUMES'!N121</f>
        <v/>
      </c>
      <c r="O118" s="48" t="str">
        <f>'PRODUCTION LIST GRP VOLUMES'!O121</f>
        <v/>
      </c>
      <c r="P118" s="48" t="str">
        <f>'PRODUCTION LIST GRP VOLUMES'!P121</f>
        <v/>
      </c>
      <c r="Q118" s="48" t="str">
        <f>'PRODUCTION LIST GRP VOLUMES'!Q121</f>
        <v/>
      </c>
      <c r="R118" s="134">
        <f>'PRODUCTION LIST GRP VOLUMES'!R121</f>
        <v>0</v>
      </c>
    </row>
    <row r="119" spans="1:18" ht="23.25" customHeight="1">
      <c r="A119" s="129" t="str">
        <f>'PRODUCTION LIST GRP VOLUMES'!A122</f>
        <v>360-301</v>
      </c>
      <c r="B119" s="130"/>
      <c r="C119" s="48" t="str">
        <f>'PRODUCTION LIST GRP VOLUMES'!C122</f>
        <v/>
      </c>
      <c r="D119" s="48" t="str">
        <f>'PRODUCTION LIST GRP VOLUMES'!D122</f>
        <v/>
      </c>
      <c r="E119" s="48" t="str">
        <f>'PRODUCTION LIST GRP VOLUMES'!E122</f>
        <v/>
      </c>
      <c r="F119" s="48" t="str">
        <f>'PRODUCTION LIST GRP VOLUMES'!F122</f>
        <v/>
      </c>
      <c r="G119" s="48" t="str">
        <f>'PRODUCTION LIST GRP VOLUMES'!G122</f>
        <v/>
      </c>
      <c r="H119" s="48" t="str">
        <f>'PRODUCTION LIST GRP VOLUMES'!H122</f>
        <v/>
      </c>
      <c r="I119" s="48" t="str">
        <f>'PRODUCTION LIST GRP VOLUMES'!I122</f>
        <v/>
      </c>
      <c r="J119" s="48" t="str">
        <f>'PRODUCTION LIST GRP VOLUMES'!J122</f>
        <v/>
      </c>
      <c r="K119" s="48" t="str">
        <f>'PRODUCTION LIST GRP VOLUMES'!K122</f>
        <v/>
      </c>
      <c r="L119" s="48" t="str">
        <f>'PRODUCTION LIST GRP VOLUMES'!L122</f>
        <v/>
      </c>
      <c r="M119" s="48" t="str">
        <f>'PRODUCTION LIST GRP VOLUMES'!M122</f>
        <v/>
      </c>
      <c r="N119" s="48" t="str">
        <f>'PRODUCTION LIST GRP VOLUMES'!N122</f>
        <v/>
      </c>
      <c r="O119" s="48" t="str">
        <f>'PRODUCTION LIST GRP VOLUMES'!O122</f>
        <v/>
      </c>
      <c r="P119" s="48" t="str">
        <f>'PRODUCTION LIST GRP VOLUMES'!P122</f>
        <v/>
      </c>
      <c r="Q119" s="48" t="str">
        <f>'PRODUCTION LIST GRP VOLUMES'!Q122</f>
        <v/>
      </c>
      <c r="R119" s="134">
        <f>'PRODUCTION LIST GRP VOLUMES'!R122</f>
        <v>0</v>
      </c>
    </row>
    <row r="120" spans="1:18" ht="23.25" hidden="1" customHeight="1">
      <c r="A120" s="129" t="str">
        <f>'PRODUCTION LIST GRP VOLUMES'!A123</f>
        <v>360-301-DT</v>
      </c>
      <c r="B120" s="130" t="str">
        <f>IF('PRODUCTION LIST GRP VOLUMES'!C262=0,"",'PRODUCTION LIST GRP VOLUMES'!C262)</f>
        <v/>
      </c>
      <c r="C120" s="48" t="str">
        <f>'PRODUCTION LIST GRP VOLUMES'!C123</f>
        <v/>
      </c>
      <c r="D120" s="48" t="str">
        <f>'PRODUCTION LIST GRP VOLUMES'!D123</f>
        <v/>
      </c>
      <c r="E120" s="48" t="str">
        <f>'PRODUCTION LIST GRP VOLUMES'!E123</f>
        <v/>
      </c>
      <c r="F120" s="48" t="str">
        <f>'PRODUCTION LIST GRP VOLUMES'!F123</f>
        <v/>
      </c>
      <c r="G120" s="48" t="str">
        <f>'PRODUCTION LIST GRP VOLUMES'!G123</f>
        <v/>
      </c>
      <c r="H120" s="48" t="str">
        <f>'PRODUCTION LIST GRP VOLUMES'!H123</f>
        <v/>
      </c>
      <c r="I120" s="48" t="str">
        <f>'PRODUCTION LIST GRP VOLUMES'!I123</f>
        <v/>
      </c>
      <c r="J120" s="48" t="str">
        <f>'PRODUCTION LIST GRP VOLUMES'!J123</f>
        <v/>
      </c>
      <c r="K120" s="48" t="str">
        <f>'PRODUCTION LIST GRP VOLUMES'!K123</f>
        <v/>
      </c>
      <c r="L120" s="48" t="str">
        <f>'PRODUCTION LIST GRP VOLUMES'!L123</f>
        <v/>
      </c>
      <c r="M120" s="48" t="str">
        <f>'PRODUCTION LIST GRP VOLUMES'!M123</f>
        <v/>
      </c>
      <c r="N120" s="48" t="str">
        <f>'PRODUCTION LIST GRP VOLUMES'!N123</f>
        <v/>
      </c>
      <c r="O120" s="48" t="str">
        <f>'PRODUCTION LIST GRP VOLUMES'!O123</f>
        <v/>
      </c>
      <c r="P120" s="48"/>
      <c r="Q120" s="48"/>
      <c r="R120" s="134">
        <f>'PRODUCTION LIST GRP VOLUMES'!R123+'PRODUCTION LIST GRP VOLUMES'!R262</f>
        <v>0</v>
      </c>
    </row>
    <row r="121" spans="1:18" ht="23.25" customHeight="1">
      <c r="A121" s="129" t="str">
        <f>'PRODUCTION LIST GRP VOLUMES'!A124</f>
        <v>360-302</v>
      </c>
      <c r="B121" s="130"/>
      <c r="C121" s="48" t="str">
        <f>'PRODUCTION LIST GRP VOLUMES'!C124</f>
        <v/>
      </c>
      <c r="D121" s="48" t="str">
        <f>'PRODUCTION LIST GRP VOLUMES'!D124</f>
        <v/>
      </c>
      <c r="E121" s="48" t="str">
        <f>'PRODUCTION LIST GRP VOLUMES'!E124</f>
        <v/>
      </c>
      <c r="F121" s="48" t="str">
        <f>'PRODUCTION LIST GRP VOLUMES'!F124</f>
        <v/>
      </c>
      <c r="G121" s="48" t="str">
        <f>'PRODUCTION LIST GRP VOLUMES'!G124</f>
        <v/>
      </c>
      <c r="H121" s="48" t="str">
        <f>'PRODUCTION LIST GRP VOLUMES'!H124</f>
        <v/>
      </c>
      <c r="I121" s="48" t="str">
        <f>'PRODUCTION LIST GRP VOLUMES'!I124</f>
        <v/>
      </c>
      <c r="J121" s="48" t="str">
        <f>'PRODUCTION LIST GRP VOLUMES'!J124</f>
        <v/>
      </c>
      <c r="K121" s="48" t="str">
        <f>'PRODUCTION LIST GRP VOLUMES'!K124</f>
        <v/>
      </c>
      <c r="L121" s="48" t="str">
        <f>'PRODUCTION LIST GRP VOLUMES'!L124</f>
        <v/>
      </c>
      <c r="M121" s="48" t="str">
        <f>'PRODUCTION LIST GRP VOLUMES'!M124</f>
        <v/>
      </c>
      <c r="N121" s="48" t="str">
        <f>'PRODUCTION LIST GRP VOLUMES'!N124</f>
        <v/>
      </c>
      <c r="O121" s="48" t="str">
        <f>'PRODUCTION LIST GRP VOLUMES'!O124</f>
        <v/>
      </c>
      <c r="P121" s="48" t="str">
        <f>'PRODUCTION LIST GRP VOLUMES'!P124</f>
        <v/>
      </c>
      <c r="Q121" s="48" t="str">
        <f>'PRODUCTION LIST GRP VOLUMES'!Q124</f>
        <v/>
      </c>
      <c r="R121" s="134">
        <f>'PRODUCTION LIST GRP VOLUMES'!R124</f>
        <v>0</v>
      </c>
    </row>
    <row r="122" spans="1:18" ht="23.25" hidden="1" customHeight="1">
      <c r="A122" s="129" t="str">
        <f>'PRODUCTION LIST GRP VOLUMES'!A125</f>
        <v>360-302-DT</v>
      </c>
      <c r="B122" s="48" t="str">
        <f>IF('PRODUCTION LIST GRP VOLUMES'!C263=0,"",'PRODUCTION LIST GRP VOLUMES'!C263)</f>
        <v/>
      </c>
      <c r="C122" s="48" t="str">
        <f>'PRODUCTION LIST GRP VOLUMES'!C125</f>
        <v/>
      </c>
      <c r="D122" s="48" t="str">
        <f>'PRODUCTION LIST GRP VOLUMES'!D125</f>
        <v/>
      </c>
      <c r="E122" s="48" t="str">
        <f>'PRODUCTION LIST GRP VOLUMES'!E125</f>
        <v/>
      </c>
      <c r="F122" s="48" t="str">
        <f>'PRODUCTION LIST GRP VOLUMES'!F125</f>
        <v/>
      </c>
      <c r="G122" s="48" t="str">
        <f>'PRODUCTION LIST GRP VOLUMES'!G125</f>
        <v/>
      </c>
      <c r="H122" s="48" t="str">
        <f>'PRODUCTION LIST GRP VOLUMES'!H125</f>
        <v/>
      </c>
      <c r="I122" s="48" t="str">
        <f>'PRODUCTION LIST GRP VOLUMES'!I125</f>
        <v/>
      </c>
      <c r="J122" s="48" t="str">
        <f>'PRODUCTION LIST GRP VOLUMES'!J125</f>
        <v/>
      </c>
      <c r="K122" s="48" t="str">
        <f>'PRODUCTION LIST GRP VOLUMES'!K125</f>
        <v/>
      </c>
      <c r="L122" s="48" t="str">
        <f>'PRODUCTION LIST GRP VOLUMES'!L125</f>
        <v/>
      </c>
      <c r="M122" s="48" t="str">
        <f>'PRODUCTION LIST GRP VOLUMES'!M125</f>
        <v/>
      </c>
      <c r="N122" s="48" t="str">
        <f>'PRODUCTION LIST GRP VOLUMES'!N125</f>
        <v/>
      </c>
      <c r="O122" s="48" t="str">
        <f>'PRODUCTION LIST GRP VOLUMES'!O125</f>
        <v/>
      </c>
      <c r="P122" s="48"/>
      <c r="Q122" s="48"/>
      <c r="R122" s="134">
        <f>'PRODUCTION LIST GRP VOLUMES'!R125+'PRODUCTION LIST GRP VOLUMES'!R263</f>
        <v>0</v>
      </c>
    </row>
    <row r="123" spans="1:18" ht="23.25" hidden="1" customHeight="1">
      <c r="A123" s="129" t="str">
        <f>'PRODUCTION LIST GRP VOLUMES'!A126</f>
        <v>360-303</v>
      </c>
      <c r="B123" s="48"/>
      <c r="C123" s="48" t="str">
        <f>'PRODUCTION LIST GRP VOLUMES'!C126</f>
        <v/>
      </c>
      <c r="D123" s="48" t="str">
        <f>'PRODUCTION LIST GRP VOLUMES'!D126</f>
        <v/>
      </c>
      <c r="E123" s="48" t="str">
        <f>'PRODUCTION LIST GRP VOLUMES'!E126</f>
        <v/>
      </c>
      <c r="F123" s="48" t="str">
        <f>'PRODUCTION LIST GRP VOLUMES'!F126</f>
        <v/>
      </c>
      <c r="G123" s="48" t="str">
        <f>'PRODUCTION LIST GRP VOLUMES'!G126</f>
        <v/>
      </c>
      <c r="H123" s="48" t="str">
        <f>'PRODUCTION LIST GRP VOLUMES'!H126</f>
        <v/>
      </c>
      <c r="I123" s="48" t="str">
        <f>'PRODUCTION LIST GRP VOLUMES'!I126</f>
        <v/>
      </c>
      <c r="J123" s="48" t="str">
        <f>'PRODUCTION LIST GRP VOLUMES'!J126</f>
        <v/>
      </c>
      <c r="K123" s="48" t="str">
        <f>'PRODUCTION LIST GRP VOLUMES'!K126</f>
        <v/>
      </c>
      <c r="L123" s="48" t="str">
        <f>'PRODUCTION LIST GRP VOLUMES'!L126</f>
        <v/>
      </c>
      <c r="M123" s="48" t="str">
        <f>'PRODUCTION LIST GRP VOLUMES'!M126</f>
        <v/>
      </c>
      <c r="N123" s="48" t="str">
        <f>'PRODUCTION LIST GRP VOLUMES'!N126</f>
        <v/>
      </c>
      <c r="O123" s="48" t="str">
        <f>'PRODUCTION LIST GRP VOLUMES'!O126</f>
        <v/>
      </c>
      <c r="P123" s="48" t="str">
        <f>'PRODUCTION LIST GRP VOLUMES'!P126</f>
        <v/>
      </c>
      <c r="Q123" s="48" t="str">
        <f>'PRODUCTION LIST GRP VOLUMES'!Q126</f>
        <v/>
      </c>
      <c r="R123" s="134">
        <f>'PRODUCTION LIST GRP VOLUMES'!R126</f>
        <v>0</v>
      </c>
    </row>
    <row r="124" spans="1:18" ht="23.25" hidden="1" customHeight="1">
      <c r="A124" s="129" t="str">
        <f>'PRODUCTION LIST GRP VOLUMES'!A127</f>
        <v>360-303-DT</v>
      </c>
      <c r="B124" s="48" t="str">
        <f>IF('PRODUCTION LIST GRP VOLUMES'!C264=0,"",'PRODUCTION LIST GRP VOLUMES'!C264)</f>
        <v/>
      </c>
      <c r="C124" s="48" t="str">
        <f>'PRODUCTION LIST GRP VOLUMES'!C127</f>
        <v/>
      </c>
      <c r="D124" s="48" t="str">
        <f>'PRODUCTION LIST GRP VOLUMES'!D127</f>
        <v/>
      </c>
      <c r="E124" s="48" t="str">
        <f>'PRODUCTION LIST GRP VOLUMES'!E127</f>
        <v/>
      </c>
      <c r="F124" s="48" t="str">
        <f>'PRODUCTION LIST GRP VOLUMES'!F127</f>
        <v/>
      </c>
      <c r="G124" s="48" t="str">
        <f>'PRODUCTION LIST GRP VOLUMES'!G127</f>
        <v/>
      </c>
      <c r="H124" s="48" t="str">
        <f>'PRODUCTION LIST GRP VOLUMES'!H127</f>
        <v/>
      </c>
      <c r="I124" s="48" t="str">
        <f>'PRODUCTION LIST GRP VOLUMES'!I127</f>
        <v/>
      </c>
      <c r="J124" s="48" t="str">
        <f>'PRODUCTION LIST GRP VOLUMES'!J127</f>
        <v/>
      </c>
      <c r="K124" s="48" t="str">
        <f>'PRODUCTION LIST GRP VOLUMES'!K127</f>
        <v/>
      </c>
      <c r="L124" s="48" t="str">
        <f>'PRODUCTION LIST GRP VOLUMES'!L127</f>
        <v/>
      </c>
      <c r="M124" s="48" t="str">
        <f>'PRODUCTION LIST GRP VOLUMES'!M127</f>
        <v/>
      </c>
      <c r="N124" s="48" t="str">
        <f>'PRODUCTION LIST GRP VOLUMES'!N127</f>
        <v/>
      </c>
      <c r="O124" s="48" t="str">
        <f>'PRODUCTION LIST GRP VOLUMES'!O127</f>
        <v/>
      </c>
      <c r="P124" s="48"/>
      <c r="Q124" s="48"/>
      <c r="R124" s="134">
        <f>'PRODUCTION LIST GRP VOLUMES'!R127+'PRODUCTION LIST GRP VOLUMES'!R264</f>
        <v>0</v>
      </c>
    </row>
    <row r="125" spans="1:18" ht="23.25" hidden="1" customHeight="1">
      <c r="A125" s="129" t="str">
        <f>'PRODUCTION LIST GRP VOLUMES'!A128</f>
        <v>360-304</v>
      </c>
      <c r="B125" s="48"/>
      <c r="C125" s="48" t="str">
        <f>'PRODUCTION LIST GRP VOLUMES'!C128</f>
        <v/>
      </c>
      <c r="D125" s="48" t="str">
        <f>'PRODUCTION LIST GRP VOLUMES'!D128</f>
        <v/>
      </c>
      <c r="E125" s="48" t="str">
        <f>'PRODUCTION LIST GRP VOLUMES'!E128</f>
        <v/>
      </c>
      <c r="F125" s="48" t="str">
        <f>'PRODUCTION LIST GRP VOLUMES'!F128</f>
        <v/>
      </c>
      <c r="G125" s="48" t="str">
        <f>'PRODUCTION LIST GRP VOLUMES'!G128</f>
        <v/>
      </c>
      <c r="H125" s="48" t="str">
        <f>'PRODUCTION LIST GRP VOLUMES'!H128</f>
        <v/>
      </c>
      <c r="I125" s="48" t="str">
        <f>'PRODUCTION LIST GRP VOLUMES'!I128</f>
        <v/>
      </c>
      <c r="J125" s="48" t="str">
        <f>'PRODUCTION LIST GRP VOLUMES'!J128</f>
        <v/>
      </c>
      <c r="K125" s="48" t="str">
        <f>'PRODUCTION LIST GRP VOLUMES'!K128</f>
        <v/>
      </c>
      <c r="L125" s="48" t="str">
        <f>'PRODUCTION LIST GRP VOLUMES'!L128</f>
        <v/>
      </c>
      <c r="M125" s="48" t="str">
        <f>'PRODUCTION LIST GRP VOLUMES'!M128</f>
        <v/>
      </c>
      <c r="N125" s="48" t="str">
        <f>'PRODUCTION LIST GRP VOLUMES'!N128</f>
        <v/>
      </c>
      <c r="O125" s="48" t="str">
        <f>'PRODUCTION LIST GRP VOLUMES'!O128</f>
        <v/>
      </c>
      <c r="P125" s="48" t="str">
        <f>'PRODUCTION LIST GRP VOLUMES'!P128</f>
        <v/>
      </c>
      <c r="Q125" s="48" t="str">
        <f>'PRODUCTION LIST GRP VOLUMES'!Q128</f>
        <v/>
      </c>
      <c r="R125" s="134">
        <f>'PRODUCTION LIST GRP VOLUMES'!R128</f>
        <v>0</v>
      </c>
    </row>
    <row r="126" spans="1:18" ht="23.25" hidden="1" customHeight="1">
      <c r="A126" s="129" t="str">
        <f>'PRODUCTION LIST GRP VOLUMES'!A129</f>
        <v>360-304-DT</v>
      </c>
      <c r="B126" s="48" t="str">
        <f>IF('PRODUCTION LIST GRP VOLUMES'!C265=0,"",'PRODUCTION LIST GRP VOLUMES'!C265)</f>
        <v/>
      </c>
      <c r="C126" s="48" t="str">
        <f>'PRODUCTION LIST GRP VOLUMES'!C129</f>
        <v/>
      </c>
      <c r="D126" s="48" t="str">
        <f>'PRODUCTION LIST GRP VOLUMES'!D129</f>
        <v/>
      </c>
      <c r="E126" s="48" t="str">
        <f>'PRODUCTION LIST GRP VOLUMES'!E129</f>
        <v/>
      </c>
      <c r="F126" s="48" t="str">
        <f>'PRODUCTION LIST GRP VOLUMES'!F129</f>
        <v/>
      </c>
      <c r="G126" s="48" t="str">
        <f>'PRODUCTION LIST GRP VOLUMES'!G129</f>
        <v/>
      </c>
      <c r="H126" s="48" t="str">
        <f>'PRODUCTION LIST GRP VOLUMES'!H129</f>
        <v/>
      </c>
      <c r="I126" s="48" t="str">
        <f>'PRODUCTION LIST GRP VOLUMES'!I129</f>
        <v/>
      </c>
      <c r="J126" s="48" t="str">
        <f>'PRODUCTION LIST GRP VOLUMES'!J129</f>
        <v/>
      </c>
      <c r="K126" s="48" t="str">
        <f>'PRODUCTION LIST GRP VOLUMES'!K129</f>
        <v/>
      </c>
      <c r="L126" s="48" t="str">
        <f>'PRODUCTION LIST GRP VOLUMES'!L129</f>
        <v/>
      </c>
      <c r="M126" s="48" t="str">
        <f>'PRODUCTION LIST GRP VOLUMES'!M129</f>
        <v/>
      </c>
      <c r="N126" s="48" t="str">
        <f>'PRODUCTION LIST GRP VOLUMES'!N129</f>
        <v/>
      </c>
      <c r="O126" s="48" t="str">
        <f>'PRODUCTION LIST GRP VOLUMES'!O129</f>
        <v/>
      </c>
      <c r="P126" s="48"/>
      <c r="Q126" s="48"/>
      <c r="R126" s="134">
        <f>'PRODUCTION LIST GRP VOLUMES'!R129+'PRODUCTION LIST GRP VOLUMES'!R265</f>
        <v>0</v>
      </c>
    </row>
    <row r="127" spans="1:18" ht="23.25" hidden="1" customHeight="1">
      <c r="A127" s="129" t="str">
        <f>'PRODUCTION LIST GRP VOLUMES'!A130</f>
        <v>360-305</v>
      </c>
      <c r="B127" s="48"/>
      <c r="C127" s="48" t="str">
        <f>'PRODUCTION LIST GRP VOLUMES'!C130</f>
        <v/>
      </c>
      <c r="D127" s="48" t="str">
        <f>'PRODUCTION LIST GRP VOLUMES'!D130</f>
        <v/>
      </c>
      <c r="E127" s="48" t="str">
        <f>'PRODUCTION LIST GRP VOLUMES'!E130</f>
        <v/>
      </c>
      <c r="F127" s="48" t="str">
        <f>'PRODUCTION LIST GRP VOLUMES'!F130</f>
        <v/>
      </c>
      <c r="G127" s="48" t="str">
        <f>'PRODUCTION LIST GRP VOLUMES'!G130</f>
        <v/>
      </c>
      <c r="H127" s="48" t="str">
        <f>'PRODUCTION LIST GRP VOLUMES'!H130</f>
        <v/>
      </c>
      <c r="I127" s="48" t="str">
        <f>'PRODUCTION LIST GRP VOLUMES'!I130</f>
        <v/>
      </c>
      <c r="J127" s="48" t="str">
        <f>'PRODUCTION LIST GRP VOLUMES'!J130</f>
        <v/>
      </c>
      <c r="K127" s="48" t="str">
        <f>'PRODUCTION LIST GRP VOLUMES'!K130</f>
        <v/>
      </c>
      <c r="L127" s="48" t="str">
        <f>'PRODUCTION LIST GRP VOLUMES'!L130</f>
        <v/>
      </c>
      <c r="M127" s="48" t="str">
        <f>'PRODUCTION LIST GRP VOLUMES'!M130</f>
        <v/>
      </c>
      <c r="N127" s="48" t="str">
        <f>'PRODUCTION LIST GRP VOLUMES'!N130</f>
        <v/>
      </c>
      <c r="O127" s="48" t="str">
        <f>'PRODUCTION LIST GRP VOLUMES'!O130</f>
        <v/>
      </c>
      <c r="P127" s="48" t="str">
        <f>'PRODUCTION LIST GRP VOLUMES'!P130</f>
        <v/>
      </c>
      <c r="Q127" s="48" t="str">
        <f>'PRODUCTION LIST GRP VOLUMES'!Q130</f>
        <v/>
      </c>
      <c r="R127" s="134">
        <f>'PRODUCTION LIST GRP VOLUMES'!R130</f>
        <v>0</v>
      </c>
    </row>
    <row r="128" spans="1:18" ht="23.25" hidden="1" customHeight="1">
      <c r="A128" s="129" t="str">
        <f>'PRODUCTION LIST GRP VOLUMES'!A131</f>
        <v>360-305-DT</v>
      </c>
      <c r="B128" s="48" t="str">
        <f>IF('PRODUCTION LIST GRP VOLUMES'!C266=0,"",'PRODUCTION LIST GRP VOLUMES'!C266)</f>
        <v/>
      </c>
      <c r="C128" s="48" t="str">
        <f>'PRODUCTION LIST GRP VOLUMES'!C131</f>
        <v/>
      </c>
      <c r="D128" s="48" t="str">
        <f>'PRODUCTION LIST GRP VOLUMES'!D131</f>
        <v/>
      </c>
      <c r="E128" s="48" t="str">
        <f>'PRODUCTION LIST GRP VOLUMES'!E131</f>
        <v/>
      </c>
      <c r="F128" s="48" t="str">
        <f>'PRODUCTION LIST GRP VOLUMES'!F131</f>
        <v/>
      </c>
      <c r="G128" s="48" t="str">
        <f>'PRODUCTION LIST GRP VOLUMES'!G131</f>
        <v/>
      </c>
      <c r="H128" s="48" t="str">
        <f>'PRODUCTION LIST GRP VOLUMES'!H131</f>
        <v/>
      </c>
      <c r="I128" s="48" t="str">
        <f>'PRODUCTION LIST GRP VOLUMES'!I131</f>
        <v/>
      </c>
      <c r="J128" s="48" t="str">
        <f>'PRODUCTION LIST GRP VOLUMES'!J131</f>
        <v/>
      </c>
      <c r="K128" s="48" t="str">
        <f>'PRODUCTION LIST GRP VOLUMES'!K131</f>
        <v/>
      </c>
      <c r="L128" s="48" t="str">
        <f>'PRODUCTION LIST GRP VOLUMES'!L131</f>
        <v/>
      </c>
      <c r="M128" s="48" t="str">
        <f>'PRODUCTION LIST GRP VOLUMES'!M131</f>
        <v/>
      </c>
      <c r="N128" s="48" t="str">
        <f>'PRODUCTION LIST GRP VOLUMES'!N131</f>
        <v/>
      </c>
      <c r="O128" s="48" t="str">
        <f>'PRODUCTION LIST GRP VOLUMES'!O131</f>
        <v/>
      </c>
      <c r="P128" s="48"/>
      <c r="Q128" s="48"/>
      <c r="R128" s="134">
        <f>'PRODUCTION LIST GRP VOLUMES'!R131+'PRODUCTION LIST GRP VOLUMES'!R266</f>
        <v>0</v>
      </c>
    </row>
    <row r="129" spans="1:18" ht="23.25" hidden="1" customHeight="1">
      <c r="A129" s="129" t="str">
        <f>'PRODUCTION LIST GRP VOLUMES'!A132</f>
        <v>360-306</v>
      </c>
      <c r="B129" s="48"/>
      <c r="C129" s="48" t="str">
        <f>'PRODUCTION LIST GRP VOLUMES'!C132</f>
        <v/>
      </c>
      <c r="D129" s="48" t="str">
        <f>'PRODUCTION LIST GRP VOLUMES'!D132</f>
        <v/>
      </c>
      <c r="E129" s="48" t="str">
        <f>'PRODUCTION LIST GRP VOLUMES'!E132</f>
        <v/>
      </c>
      <c r="F129" s="48" t="str">
        <f>'PRODUCTION LIST GRP VOLUMES'!F132</f>
        <v/>
      </c>
      <c r="G129" s="48" t="str">
        <f>'PRODUCTION LIST GRP VOLUMES'!G132</f>
        <v/>
      </c>
      <c r="H129" s="48" t="str">
        <f>'PRODUCTION LIST GRP VOLUMES'!H132</f>
        <v/>
      </c>
      <c r="I129" s="48" t="str">
        <f>'PRODUCTION LIST GRP VOLUMES'!I132</f>
        <v/>
      </c>
      <c r="J129" s="48" t="str">
        <f>'PRODUCTION LIST GRP VOLUMES'!J132</f>
        <v/>
      </c>
      <c r="K129" s="48" t="str">
        <f>'PRODUCTION LIST GRP VOLUMES'!K132</f>
        <v/>
      </c>
      <c r="L129" s="48" t="str">
        <f>'PRODUCTION LIST GRP VOLUMES'!L132</f>
        <v/>
      </c>
      <c r="M129" s="48" t="str">
        <f>'PRODUCTION LIST GRP VOLUMES'!M132</f>
        <v/>
      </c>
      <c r="N129" s="48" t="str">
        <f>'PRODUCTION LIST GRP VOLUMES'!N132</f>
        <v/>
      </c>
      <c r="O129" s="48" t="str">
        <f>'PRODUCTION LIST GRP VOLUMES'!O132</f>
        <v/>
      </c>
      <c r="P129" s="48" t="str">
        <f>'PRODUCTION LIST GRP VOLUMES'!P132</f>
        <v/>
      </c>
      <c r="Q129" s="48" t="str">
        <f>'PRODUCTION LIST GRP VOLUMES'!Q132</f>
        <v/>
      </c>
      <c r="R129" s="134">
        <f>'PRODUCTION LIST GRP VOLUMES'!R132</f>
        <v>0</v>
      </c>
    </row>
    <row r="130" spans="1:18" ht="23.25" hidden="1" customHeight="1">
      <c r="A130" s="129" t="str">
        <f>'PRODUCTION LIST GRP VOLUMES'!A133</f>
        <v>360-306-DT</v>
      </c>
      <c r="B130" s="48" t="str">
        <f>IF('PRODUCTION LIST GRP VOLUMES'!C267=0,"",'PRODUCTION LIST GRP VOLUMES'!C267)</f>
        <v/>
      </c>
      <c r="C130" s="48" t="str">
        <f>'PRODUCTION LIST GRP VOLUMES'!C133</f>
        <v/>
      </c>
      <c r="D130" s="48" t="str">
        <f>'PRODUCTION LIST GRP VOLUMES'!D133</f>
        <v/>
      </c>
      <c r="E130" s="48" t="str">
        <f>'PRODUCTION LIST GRP VOLUMES'!E133</f>
        <v/>
      </c>
      <c r="F130" s="48" t="str">
        <f>'PRODUCTION LIST GRP VOLUMES'!F133</f>
        <v/>
      </c>
      <c r="G130" s="48" t="str">
        <f>'PRODUCTION LIST GRP VOLUMES'!G133</f>
        <v/>
      </c>
      <c r="H130" s="48" t="str">
        <f>'PRODUCTION LIST GRP VOLUMES'!H133</f>
        <v/>
      </c>
      <c r="I130" s="48" t="str">
        <f>'PRODUCTION LIST GRP VOLUMES'!I133</f>
        <v/>
      </c>
      <c r="J130" s="48" t="str">
        <f>'PRODUCTION LIST GRP VOLUMES'!J133</f>
        <v/>
      </c>
      <c r="K130" s="48" t="str">
        <f>'PRODUCTION LIST GRP VOLUMES'!K133</f>
        <v/>
      </c>
      <c r="L130" s="48" t="str">
        <f>'PRODUCTION LIST GRP VOLUMES'!L133</f>
        <v/>
      </c>
      <c r="M130" s="48" t="str">
        <f>'PRODUCTION LIST GRP VOLUMES'!M133</f>
        <v/>
      </c>
      <c r="N130" s="48" t="str">
        <f>'PRODUCTION LIST GRP VOLUMES'!N133</f>
        <v/>
      </c>
      <c r="O130" s="48" t="str">
        <f>'PRODUCTION LIST GRP VOLUMES'!O133</f>
        <v/>
      </c>
      <c r="P130" s="48"/>
      <c r="Q130" s="48"/>
      <c r="R130" s="134">
        <f>'PRODUCTION LIST GRP VOLUMES'!R133+'PRODUCTION LIST GRP VOLUMES'!R267</f>
        <v>0</v>
      </c>
    </row>
    <row r="131" spans="1:18" ht="23.25" hidden="1" customHeight="1">
      <c r="A131" s="129" t="str">
        <f>'PRODUCTION LIST GRP VOLUMES'!A134</f>
        <v>360-307</v>
      </c>
      <c r="B131" s="48"/>
      <c r="C131" s="48" t="str">
        <f>'PRODUCTION LIST GRP VOLUMES'!C134</f>
        <v/>
      </c>
      <c r="D131" s="48" t="str">
        <f>'PRODUCTION LIST GRP VOLUMES'!D134</f>
        <v/>
      </c>
      <c r="E131" s="48" t="str">
        <f>'PRODUCTION LIST GRP VOLUMES'!E134</f>
        <v/>
      </c>
      <c r="F131" s="48" t="str">
        <f>'PRODUCTION LIST GRP VOLUMES'!F134</f>
        <v/>
      </c>
      <c r="G131" s="48" t="str">
        <f>'PRODUCTION LIST GRP VOLUMES'!G134</f>
        <v/>
      </c>
      <c r="H131" s="48" t="str">
        <f>'PRODUCTION LIST GRP VOLUMES'!H134</f>
        <v/>
      </c>
      <c r="I131" s="48" t="str">
        <f>'PRODUCTION LIST GRP VOLUMES'!I134</f>
        <v/>
      </c>
      <c r="J131" s="48" t="str">
        <f>'PRODUCTION LIST GRP VOLUMES'!J134</f>
        <v/>
      </c>
      <c r="K131" s="48" t="str">
        <f>'PRODUCTION LIST GRP VOLUMES'!K134</f>
        <v/>
      </c>
      <c r="L131" s="48" t="str">
        <f>'PRODUCTION LIST GRP VOLUMES'!L134</f>
        <v/>
      </c>
      <c r="M131" s="48" t="str">
        <f>'PRODUCTION LIST GRP VOLUMES'!M134</f>
        <v/>
      </c>
      <c r="N131" s="48" t="str">
        <f>'PRODUCTION LIST GRP VOLUMES'!N134</f>
        <v/>
      </c>
      <c r="O131" s="48" t="str">
        <f>'PRODUCTION LIST GRP VOLUMES'!O134</f>
        <v/>
      </c>
      <c r="P131" s="48" t="str">
        <f>'PRODUCTION LIST GRP VOLUMES'!P134</f>
        <v/>
      </c>
      <c r="Q131" s="48" t="str">
        <f>'PRODUCTION LIST GRP VOLUMES'!Q134</f>
        <v/>
      </c>
      <c r="R131" s="134">
        <f>'PRODUCTION LIST GRP VOLUMES'!R134</f>
        <v>0</v>
      </c>
    </row>
    <row r="132" spans="1:18" ht="23.25" hidden="1" customHeight="1">
      <c r="A132" s="129" t="str">
        <f>'PRODUCTION LIST GRP VOLUMES'!A135</f>
        <v>360-307-DT</v>
      </c>
      <c r="B132" s="48" t="str">
        <f>IF('PRODUCTION LIST GRP VOLUMES'!C268=0,"",'PRODUCTION LIST GRP VOLUMES'!C268)</f>
        <v/>
      </c>
      <c r="C132" s="48" t="str">
        <f>'PRODUCTION LIST GRP VOLUMES'!C135</f>
        <v/>
      </c>
      <c r="D132" s="48" t="str">
        <f>'PRODUCTION LIST GRP VOLUMES'!D135</f>
        <v/>
      </c>
      <c r="E132" s="48" t="str">
        <f>'PRODUCTION LIST GRP VOLUMES'!E135</f>
        <v/>
      </c>
      <c r="F132" s="48" t="str">
        <f>'PRODUCTION LIST GRP VOLUMES'!F135</f>
        <v/>
      </c>
      <c r="G132" s="48" t="str">
        <f>'PRODUCTION LIST GRP VOLUMES'!G135</f>
        <v/>
      </c>
      <c r="H132" s="48" t="str">
        <f>'PRODUCTION LIST GRP VOLUMES'!H135</f>
        <v/>
      </c>
      <c r="I132" s="48" t="str">
        <f>'PRODUCTION LIST GRP VOLUMES'!I135</f>
        <v/>
      </c>
      <c r="J132" s="48" t="str">
        <f>'PRODUCTION LIST GRP VOLUMES'!J135</f>
        <v/>
      </c>
      <c r="K132" s="48" t="str">
        <f>'PRODUCTION LIST GRP VOLUMES'!K135</f>
        <v/>
      </c>
      <c r="L132" s="48" t="str">
        <f>'PRODUCTION LIST GRP VOLUMES'!L135</f>
        <v/>
      </c>
      <c r="M132" s="48" t="str">
        <f>'PRODUCTION LIST GRP VOLUMES'!M135</f>
        <v/>
      </c>
      <c r="N132" s="48" t="str">
        <f>'PRODUCTION LIST GRP VOLUMES'!N135</f>
        <v/>
      </c>
      <c r="O132" s="48" t="str">
        <f>'PRODUCTION LIST GRP VOLUMES'!O135</f>
        <v/>
      </c>
      <c r="P132" s="48"/>
      <c r="Q132" s="48"/>
      <c r="R132" s="134">
        <f>'PRODUCTION LIST GRP VOLUMES'!R135+'PRODUCTION LIST GRP VOLUMES'!R268</f>
        <v>0</v>
      </c>
    </row>
    <row r="133" spans="1:18" ht="23.25" hidden="1" customHeight="1">
      <c r="A133" s="129" t="str">
        <f>'PRODUCTION LIST GRP VOLUMES'!A136</f>
        <v>360-308</v>
      </c>
      <c r="B133" s="130"/>
      <c r="C133" s="48" t="str">
        <f>'PRODUCTION LIST GRP VOLUMES'!C136</f>
        <v/>
      </c>
      <c r="D133" s="48" t="str">
        <f>'PRODUCTION LIST GRP VOLUMES'!D136</f>
        <v/>
      </c>
      <c r="E133" s="48" t="str">
        <f>'PRODUCTION LIST GRP VOLUMES'!E136</f>
        <v/>
      </c>
      <c r="F133" s="48" t="str">
        <f>'PRODUCTION LIST GRP VOLUMES'!F136</f>
        <v/>
      </c>
      <c r="G133" s="48" t="str">
        <f>'PRODUCTION LIST GRP VOLUMES'!G136</f>
        <v/>
      </c>
      <c r="H133" s="48" t="str">
        <f>'PRODUCTION LIST GRP VOLUMES'!H136</f>
        <v/>
      </c>
      <c r="I133" s="48" t="str">
        <f>'PRODUCTION LIST GRP VOLUMES'!I136</f>
        <v/>
      </c>
      <c r="J133" s="48" t="str">
        <f>'PRODUCTION LIST GRP VOLUMES'!J136</f>
        <v/>
      </c>
      <c r="K133" s="48" t="str">
        <f>'PRODUCTION LIST GRP VOLUMES'!K136</f>
        <v/>
      </c>
      <c r="L133" s="48" t="str">
        <f>'PRODUCTION LIST GRP VOLUMES'!L136</f>
        <v/>
      </c>
      <c r="M133" s="48" t="str">
        <f>'PRODUCTION LIST GRP VOLUMES'!M136</f>
        <v/>
      </c>
      <c r="N133" s="48" t="str">
        <f>'PRODUCTION LIST GRP VOLUMES'!N136</f>
        <v/>
      </c>
      <c r="O133" s="48" t="str">
        <f>'PRODUCTION LIST GRP VOLUMES'!O136</f>
        <v/>
      </c>
      <c r="P133" s="48" t="str">
        <f>'PRODUCTION LIST GRP VOLUMES'!P136</f>
        <v/>
      </c>
      <c r="Q133" s="48" t="str">
        <f>'PRODUCTION LIST GRP VOLUMES'!Q136</f>
        <v/>
      </c>
      <c r="R133" s="134">
        <f>'PRODUCTION LIST GRP VOLUMES'!R136</f>
        <v>0</v>
      </c>
    </row>
    <row r="134" spans="1:18" ht="23.25" hidden="1" customHeight="1">
      <c r="A134" s="129" t="str">
        <f>'PRODUCTION LIST GRP VOLUMES'!A137</f>
        <v>360-308-DT</v>
      </c>
      <c r="B134" s="48" t="str">
        <f>IF('PRODUCTION LIST GRP VOLUMES'!C269=0,"",'PRODUCTION LIST GRP VOLUMES'!C269)</f>
        <v/>
      </c>
      <c r="C134" s="48" t="str">
        <f>'PRODUCTION LIST GRP VOLUMES'!C137</f>
        <v/>
      </c>
      <c r="D134" s="48" t="str">
        <f>'PRODUCTION LIST GRP VOLUMES'!D137</f>
        <v/>
      </c>
      <c r="E134" s="48" t="str">
        <f>'PRODUCTION LIST GRP VOLUMES'!E137</f>
        <v/>
      </c>
      <c r="F134" s="48" t="str">
        <f>'PRODUCTION LIST GRP VOLUMES'!F137</f>
        <v/>
      </c>
      <c r="G134" s="48" t="str">
        <f>'PRODUCTION LIST GRP VOLUMES'!G137</f>
        <v/>
      </c>
      <c r="H134" s="48" t="str">
        <f>'PRODUCTION LIST GRP VOLUMES'!H137</f>
        <v/>
      </c>
      <c r="I134" s="48" t="str">
        <f>'PRODUCTION LIST GRP VOLUMES'!I137</f>
        <v/>
      </c>
      <c r="J134" s="48" t="str">
        <f>'PRODUCTION LIST GRP VOLUMES'!J137</f>
        <v/>
      </c>
      <c r="K134" s="48" t="str">
        <f>'PRODUCTION LIST GRP VOLUMES'!K137</f>
        <v/>
      </c>
      <c r="L134" s="48" t="str">
        <f>'PRODUCTION LIST GRP VOLUMES'!L137</f>
        <v/>
      </c>
      <c r="M134" s="48" t="str">
        <f>'PRODUCTION LIST GRP VOLUMES'!M137</f>
        <v/>
      </c>
      <c r="N134" s="48" t="str">
        <f>'PRODUCTION LIST GRP VOLUMES'!N137</f>
        <v/>
      </c>
      <c r="O134" s="48" t="str">
        <f>'PRODUCTION LIST GRP VOLUMES'!O137</f>
        <v/>
      </c>
      <c r="P134" s="48"/>
      <c r="Q134" s="48"/>
      <c r="R134" s="134">
        <f>'PRODUCTION LIST GRP VOLUMES'!R137+'PRODUCTION LIST GRP VOLUMES'!R269</f>
        <v>0</v>
      </c>
    </row>
    <row r="135" spans="1:18" ht="21" hidden="1" customHeight="1">
      <c r="A135" s="129" t="str">
        <f>'PRODUCTION LIST GRP VOLUMES'!A138</f>
        <v>360-309</v>
      </c>
      <c r="B135" s="130"/>
      <c r="C135" s="48" t="str">
        <f>'PRODUCTION LIST GRP VOLUMES'!C138</f>
        <v/>
      </c>
      <c r="D135" s="48" t="str">
        <f>'PRODUCTION LIST GRP VOLUMES'!D138</f>
        <v/>
      </c>
      <c r="E135" s="48" t="str">
        <f>'PRODUCTION LIST GRP VOLUMES'!E138</f>
        <v/>
      </c>
      <c r="F135" s="48" t="str">
        <f>'PRODUCTION LIST GRP VOLUMES'!F138</f>
        <v/>
      </c>
      <c r="G135" s="48" t="str">
        <f>'PRODUCTION LIST GRP VOLUMES'!G138</f>
        <v/>
      </c>
      <c r="H135" s="48" t="str">
        <f>'PRODUCTION LIST GRP VOLUMES'!H138</f>
        <v/>
      </c>
      <c r="I135" s="48" t="str">
        <f>'PRODUCTION LIST GRP VOLUMES'!I138</f>
        <v/>
      </c>
      <c r="J135" s="48" t="str">
        <f>'PRODUCTION LIST GRP VOLUMES'!J138</f>
        <v/>
      </c>
      <c r="K135" s="48" t="str">
        <f>'PRODUCTION LIST GRP VOLUMES'!K138</f>
        <v/>
      </c>
      <c r="L135" s="48" t="str">
        <f>'PRODUCTION LIST GRP VOLUMES'!L138</f>
        <v/>
      </c>
      <c r="M135" s="48" t="str">
        <f>'PRODUCTION LIST GRP VOLUMES'!M138</f>
        <v/>
      </c>
      <c r="N135" s="48" t="str">
        <f>'PRODUCTION LIST GRP VOLUMES'!N138</f>
        <v/>
      </c>
      <c r="O135" s="48" t="str">
        <f>'PRODUCTION LIST GRP VOLUMES'!O138</f>
        <v/>
      </c>
      <c r="P135" s="48" t="str">
        <f>'PRODUCTION LIST GRP VOLUMES'!P138</f>
        <v/>
      </c>
      <c r="Q135" s="48" t="str">
        <f>'PRODUCTION LIST GRP VOLUMES'!Q138</f>
        <v/>
      </c>
      <c r="R135" s="134">
        <f>'PRODUCTION LIST GRP VOLUMES'!R138</f>
        <v>0</v>
      </c>
    </row>
    <row r="136" spans="1:18" ht="21" hidden="1" customHeight="1">
      <c r="A136" s="129" t="str">
        <f>'PRODUCTION LIST GRP VOLUMES'!A139</f>
        <v>360-309-DT</v>
      </c>
      <c r="B136" s="48" t="str">
        <f>IF('PRODUCTION LIST GRP VOLUMES'!C270=0,"",'PRODUCTION LIST GRP VOLUMES'!C270)</f>
        <v/>
      </c>
      <c r="C136" s="48" t="str">
        <f>'PRODUCTION LIST GRP VOLUMES'!C139</f>
        <v/>
      </c>
      <c r="D136" s="48" t="str">
        <f>'PRODUCTION LIST GRP VOLUMES'!D139</f>
        <v/>
      </c>
      <c r="E136" s="48" t="str">
        <f>'PRODUCTION LIST GRP VOLUMES'!E139</f>
        <v/>
      </c>
      <c r="F136" s="48" t="str">
        <f>'PRODUCTION LIST GRP VOLUMES'!F139</f>
        <v/>
      </c>
      <c r="G136" s="48" t="str">
        <f>'PRODUCTION LIST GRP VOLUMES'!G139</f>
        <v/>
      </c>
      <c r="H136" s="48" t="str">
        <f>'PRODUCTION LIST GRP VOLUMES'!H139</f>
        <v/>
      </c>
      <c r="I136" s="48" t="str">
        <f>'PRODUCTION LIST GRP VOLUMES'!I139</f>
        <v/>
      </c>
      <c r="J136" s="48" t="str">
        <f>'PRODUCTION LIST GRP VOLUMES'!J139</f>
        <v/>
      </c>
      <c r="K136" s="48" t="str">
        <f>'PRODUCTION LIST GRP VOLUMES'!K139</f>
        <v/>
      </c>
      <c r="L136" s="48" t="str">
        <f>'PRODUCTION LIST GRP VOLUMES'!L139</f>
        <v/>
      </c>
      <c r="M136" s="48" t="str">
        <f>'PRODUCTION LIST GRP VOLUMES'!M139</f>
        <v/>
      </c>
      <c r="N136" s="48" t="str">
        <f>'PRODUCTION LIST GRP VOLUMES'!N139</f>
        <v/>
      </c>
      <c r="O136" s="48" t="str">
        <f>'PRODUCTION LIST GRP VOLUMES'!O139</f>
        <v/>
      </c>
      <c r="P136" s="48"/>
      <c r="Q136" s="48"/>
      <c r="R136" s="134">
        <f>'PRODUCTION LIST GRP VOLUMES'!R139+'PRODUCTION LIST GRP VOLUMES'!R270</f>
        <v>0</v>
      </c>
    </row>
    <row r="137" spans="1:18" ht="21" hidden="1" customHeight="1">
      <c r="A137" s="129" t="str">
        <f>'PRODUCTION LIST GRP VOLUMES'!A140</f>
        <v>360-310</v>
      </c>
      <c r="B137" s="130"/>
      <c r="C137" s="48" t="str">
        <f>'PRODUCTION LIST GRP VOLUMES'!C140</f>
        <v/>
      </c>
      <c r="D137" s="48" t="str">
        <f>'PRODUCTION LIST GRP VOLUMES'!D140</f>
        <v/>
      </c>
      <c r="E137" s="48" t="str">
        <f>'PRODUCTION LIST GRP VOLUMES'!E140</f>
        <v/>
      </c>
      <c r="F137" s="48" t="str">
        <f>'PRODUCTION LIST GRP VOLUMES'!F140</f>
        <v/>
      </c>
      <c r="G137" s="48" t="str">
        <f>'PRODUCTION LIST GRP VOLUMES'!G140</f>
        <v/>
      </c>
      <c r="H137" s="48" t="str">
        <f>'PRODUCTION LIST GRP VOLUMES'!H140</f>
        <v/>
      </c>
      <c r="I137" s="48" t="str">
        <f>'PRODUCTION LIST GRP VOLUMES'!I140</f>
        <v/>
      </c>
      <c r="J137" s="48" t="str">
        <f>'PRODUCTION LIST GRP VOLUMES'!J140</f>
        <v/>
      </c>
      <c r="K137" s="48" t="str">
        <f>'PRODUCTION LIST GRP VOLUMES'!K140</f>
        <v/>
      </c>
      <c r="L137" s="48" t="str">
        <f>'PRODUCTION LIST GRP VOLUMES'!L140</f>
        <v/>
      </c>
      <c r="M137" s="48" t="str">
        <f>'PRODUCTION LIST GRP VOLUMES'!M140</f>
        <v/>
      </c>
      <c r="N137" s="48" t="str">
        <f>'PRODUCTION LIST GRP VOLUMES'!N140</f>
        <v/>
      </c>
      <c r="O137" s="48" t="str">
        <f>'PRODUCTION LIST GRP VOLUMES'!O140</f>
        <v/>
      </c>
      <c r="P137" s="48" t="str">
        <f>'PRODUCTION LIST GRP VOLUMES'!P140</f>
        <v/>
      </c>
      <c r="Q137" s="48" t="str">
        <f>'PRODUCTION LIST GRP VOLUMES'!Q140</f>
        <v/>
      </c>
      <c r="R137" s="134">
        <f>'PRODUCTION LIST GRP VOLUMES'!R140</f>
        <v>0</v>
      </c>
    </row>
    <row r="138" spans="1:18" ht="23.25" hidden="1" customHeight="1">
      <c r="A138" s="129" t="str">
        <f>'PRODUCTION LIST GRP VOLUMES'!A141</f>
        <v>360-310-DT</v>
      </c>
      <c r="B138" s="48" t="str">
        <f>IF('PRODUCTION LIST GRP VOLUMES'!C271=0,"",'PRODUCTION LIST GRP VOLUMES'!C271)</f>
        <v/>
      </c>
      <c r="C138" s="48" t="str">
        <f>'PRODUCTION LIST GRP VOLUMES'!C141</f>
        <v/>
      </c>
      <c r="D138" s="48" t="str">
        <f>'PRODUCTION LIST GRP VOLUMES'!D141</f>
        <v/>
      </c>
      <c r="E138" s="48" t="str">
        <f>'PRODUCTION LIST GRP VOLUMES'!E141</f>
        <v/>
      </c>
      <c r="F138" s="48" t="str">
        <f>'PRODUCTION LIST GRP VOLUMES'!F141</f>
        <v/>
      </c>
      <c r="G138" s="48" t="str">
        <f>'PRODUCTION LIST GRP VOLUMES'!G141</f>
        <v/>
      </c>
      <c r="H138" s="48" t="str">
        <f>'PRODUCTION LIST GRP VOLUMES'!H141</f>
        <v/>
      </c>
      <c r="I138" s="48" t="str">
        <f>'PRODUCTION LIST GRP VOLUMES'!I141</f>
        <v/>
      </c>
      <c r="J138" s="48" t="str">
        <f>'PRODUCTION LIST GRP VOLUMES'!J141</f>
        <v/>
      </c>
      <c r="K138" s="48" t="str">
        <f>'PRODUCTION LIST GRP VOLUMES'!K141</f>
        <v/>
      </c>
      <c r="L138" s="48" t="str">
        <f>'PRODUCTION LIST GRP VOLUMES'!L141</f>
        <v/>
      </c>
      <c r="M138" s="48" t="str">
        <f>'PRODUCTION LIST GRP VOLUMES'!M141</f>
        <v/>
      </c>
      <c r="N138" s="48" t="str">
        <f>'PRODUCTION LIST GRP VOLUMES'!N141</f>
        <v/>
      </c>
      <c r="O138" s="48" t="str">
        <f>'PRODUCTION LIST GRP VOLUMES'!O141</f>
        <v/>
      </c>
      <c r="P138" s="48"/>
      <c r="Q138" s="48"/>
      <c r="R138" s="134">
        <f>'PRODUCTION LIST GRP VOLUMES'!R141+'PRODUCTION LIST GRP VOLUMES'!R271</f>
        <v>0</v>
      </c>
    </row>
    <row r="139" spans="1:18" ht="23.25" hidden="1" customHeight="1">
      <c r="A139" s="129" t="str">
        <f>'PRODUCTION LIST GRP VOLUMES'!A142</f>
        <v>360-311</v>
      </c>
      <c r="B139" s="130"/>
      <c r="C139" s="48" t="str">
        <f>'PRODUCTION LIST GRP VOLUMES'!C142</f>
        <v/>
      </c>
      <c r="D139" s="48" t="str">
        <f>'PRODUCTION LIST GRP VOLUMES'!D142</f>
        <v/>
      </c>
      <c r="E139" s="48" t="str">
        <f>'PRODUCTION LIST GRP VOLUMES'!E142</f>
        <v/>
      </c>
      <c r="F139" s="48" t="str">
        <f>'PRODUCTION LIST GRP VOLUMES'!F142</f>
        <v/>
      </c>
      <c r="G139" s="48" t="str">
        <f>'PRODUCTION LIST GRP VOLUMES'!G142</f>
        <v/>
      </c>
      <c r="H139" s="48" t="str">
        <f>'PRODUCTION LIST GRP VOLUMES'!H142</f>
        <v/>
      </c>
      <c r="I139" s="48" t="str">
        <f>'PRODUCTION LIST GRP VOLUMES'!I142</f>
        <v/>
      </c>
      <c r="J139" s="48" t="str">
        <f>'PRODUCTION LIST GRP VOLUMES'!J142</f>
        <v/>
      </c>
      <c r="K139" s="48" t="str">
        <f>'PRODUCTION LIST GRP VOLUMES'!K142</f>
        <v/>
      </c>
      <c r="L139" s="48" t="str">
        <f>'PRODUCTION LIST GRP VOLUMES'!L142</f>
        <v/>
      </c>
      <c r="M139" s="48" t="str">
        <f>'PRODUCTION LIST GRP VOLUMES'!M142</f>
        <v/>
      </c>
      <c r="N139" s="48" t="str">
        <f>'PRODUCTION LIST GRP VOLUMES'!N142</f>
        <v/>
      </c>
      <c r="O139" s="48" t="str">
        <f>'PRODUCTION LIST GRP VOLUMES'!O142</f>
        <v/>
      </c>
      <c r="P139" s="48" t="str">
        <f>'PRODUCTION LIST GRP VOLUMES'!P142</f>
        <v/>
      </c>
      <c r="Q139" s="48" t="str">
        <f>'PRODUCTION LIST GRP VOLUMES'!Q142</f>
        <v/>
      </c>
      <c r="R139" s="134">
        <f>'PRODUCTION LIST GRP VOLUMES'!R142</f>
        <v>0</v>
      </c>
    </row>
    <row r="140" spans="1:18" ht="23.25" hidden="1" customHeight="1">
      <c r="A140" s="129" t="str">
        <f>'PRODUCTION LIST GRP VOLUMES'!A143</f>
        <v>360-311-DT</v>
      </c>
      <c r="B140" s="48" t="str">
        <f>IF('PRODUCTION LIST GRP VOLUMES'!C272=0,"",'PRODUCTION LIST GRP VOLUMES'!C272)</f>
        <v/>
      </c>
      <c r="C140" s="48" t="str">
        <f>'PRODUCTION LIST GRP VOLUMES'!C143</f>
        <v/>
      </c>
      <c r="D140" s="48" t="str">
        <f>'PRODUCTION LIST GRP VOLUMES'!D143</f>
        <v/>
      </c>
      <c r="E140" s="48" t="str">
        <f>'PRODUCTION LIST GRP VOLUMES'!E143</f>
        <v/>
      </c>
      <c r="F140" s="48" t="str">
        <f>'PRODUCTION LIST GRP VOLUMES'!F143</f>
        <v/>
      </c>
      <c r="G140" s="48" t="str">
        <f>'PRODUCTION LIST GRP VOLUMES'!G143</f>
        <v/>
      </c>
      <c r="H140" s="48" t="str">
        <f>'PRODUCTION LIST GRP VOLUMES'!H143</f>
        <v/>
      </c>
      <c r="I140" s="48" t="str">
        <f>'PRODUCTION LIST GRP VOLUMES'!I143</f>
        <v/>
      </c>
      <c r="J140" s="48" t="str">
        <f>'PRODUCTION LIST GRP VOLUMES'!J143</f>
        <v/>
      </c>
      <c r="K140" s="48" t="str">
        <f>'PRODUCTION LIST GRP VOLUMES'!K143</f>
        <v/>
      </c>
      <c r="L140" s="48" t="str">
        <f>'PRODUCTION LIST GRP VOLUMES'!L143</f>
        <v/>
      </c>
      <c r="M140" s="48" t="str">
        <f>'PRODUCTION LIST GRP VOLUMES'!M143</f>
        <v/>
      </c>
      <c r="N140" s="48" t="str">
        <f>'PRODUCTION LIST GRP VOLUMES'!N143</f>
        <v/>
      </c>
      <c r="O140" s="48" t="str">
        <f>'PRODUCTION LIST GRP VOLUMES'!O143</f>
        <v/>
      </c>
      <c r="P140" s="48"/>
      <c r="Q140" s="48"/>
      <c r="R140" s="134">
        <f>'PRODUCTION LIST GRP VOLUMES'!R143+'PRODUCTION LIST GRP VOLUMES'!R272</f>
        <v>0</v>
      </c>
    </row>
    <row r="141" spans="1:18" ht="23.25" hidden="1" customHeight="1">
      <c r="A141" s="129" t="str">
        <f>'PRODUCTION LIST GRP VOLUMES'!A144</f>
        <v>360-312</v>
      </c>
      <c r="B141" s="130"/>
      <c r="C141" s="48" t="str">
        <f>'PRODUCTION LIST GRP VOLUMES'!C144</f>
        <v/>
      </c>
      <c r="D141" s="48" t="str">
        <f>'PRODUCTION LIST GRP VOLUMES'!D144</f>
        <v/>
      </c>
      <c r="E141" s="48" t="str">
        <f>'PRODUCTION LIST GRP VOLUMES'!E144</f>
        <v/>
      </c>
      <c r="F141" s="48" t="str">
        <f>'PRODUCTION LIST GRP VOLUMES'!F144</f>
        <v/>
      </c>
      <c r="G141" s="48" t="str">
        <f>'PRODUCTION LIST GRP VOLUMES'!G144</f>
        <v/>
      </c>
      <c r="H141" s="48" t="str">
        <f>'PRODUCTION LIST GRP VOLUMES'!H144</f>
        <v/>
      </c>
      <c r="I141" s="48" t="str">
        <f>'PRODUCTION LIST GRP VOLUMES'!I144</f>
        <v/>
      </c>
      <c r="J141" s="48" t="str">
        <f>'PRODUCTION LIST GRP VOLUMES'!J144</f>
        <v/>
      </c>
      <c r="K141" s="48" t="str">
        <f>'PRODUCTION LIST GRP VOLUMES'!K144</f>
        <v/>
      </c>
      <c r="L141" s="48" t="str">
        <f>'PRODUCTION LIST GRP VOLUMES'!L144</f>
        <v/>
      </c>
      <c r="M141" s="48" t="str">
        <f>'PRODUCTION LIST GRP VOLUMES'!M144</f>
        <v/>
      </c>
      <c r="N141" s="48" t="str">
        <f>'PRODUCTION LIST GRP VOLUMES'!N144</f>
        <v/>
      </c>
      <c r="O141" s="48" t="str">
        <f>'PRODUCTION LIST GRP VOLUMES'!O144</f>
        <v/>
      </c>
      <c r="P141" s="48" t="str">
        <f>'PRODUCTION LIST GRP VOLUMES'!P144</f>
        <v/>
      </c>
      <c r="Q141" s="48" t="str">
        <f>'PRODUCTION LIST GRP VOLUMES'!Q144</f>
        <v/>
      </c>
      <c r="R141" s="134">
        <f>'PRODUCTION LIST GRP VOLUMES'!R144</f>
        <v>0</v>
      </c>
    </row>
    <row r="142" spans="1:18" ht="23.25" hidden="1" customHeight="1">
      <c r="A142" s="129" t="str">
        <f>'PRODUCTION LIST GRP VOLUMES'!A145</f>
        <v>360-312-DT</v>
      </c>
      <c r="B142" s="48" t="str">
        <f>IF('PRODUCTION LIST GRP VOLUMES'!C273=0,"",'PRODUCTION LIST GRP VOLUMES'!C273)</f>
        <v/>
      </c>
      <c r="C142" s="48" t="str">
        <f>'PRODUCTION LIST GRP VOLUMES'!C145</f>
        <v/>
      </c>
      <c r="D142" s="48" t="str">
        <f>'PRODUCTION LIST GRP VOLUMES'!D145</f>
        <v/>
      </c>
      <c r="E142" s="48" t="str">
        <f>'PRODUCTION LIST GRP VOLUMES'!E145</f>
        <v/>
      </c>
      <c r="F142" s="48" t="str">
        <f>'PRODUCTION LIST GRP VOLUMES'!F145</f>
        <v/>
      </c>
      <c r="G142" s="48" t="str">
        <f>'PRODUCTION LIST GRP VOLUMES'!G145</f>
        <v/>
      </c>
      <c r="H142" s="48" t="str">
        <f>'PRODUCTION LIST GRP VOLUMES'!H145</f>
        <v/>
      </c>
      <c r="I142" s="48" t="str">
        <f>'PRODUCTION LIST GRP VOLUMES'!I145</f>
        <v/>
      </c>
      <c r="J142" s="48" t="str">
        <f>'PRODUCTION LIST GRP VOLUMES'!J145</f>
        <v/>
      </c>
      <c r="K142" s="48" t="str">
        <f>'PRODUCTION LIST GRP VOLUMES'!K145</f>
        <v/>
      </c>
      <c r="L142" s="48" t="str">
        <f>'PRODUCTION LIST GRP VOLUMES'!L145</f>
        <v/>
      </c>
      <c r="M142" s="48" t="str">
        <f>'PRODUCTION LIST GRP VOLUMES'!M145</f>
        <v/>
      </c>
      <c r="N142" s="48" t="str">
        <f>'PRODUCTION LIST GRP VOLUMES'!N145</f>
        <v/>
      </c>
      <c r="O142" s="48" t="str">
        <f>'PRODUCTION LIST GRP VOLUMES'!O145</f>
        <v/>
      </c>
      <c r="P142" s="48"/>
      <c r="Q142" s="48"/>
      <c r="R142" s="134">
        <f>'PRODUCTION LIST GRP VOLUMES'!R145+'PRODUCTION LIST GRP VOLUMES'!R273</f>
        <v>0</v>
      </c>
    </row>
    <row r="143" spans="1:18" ht="23.25" hidden="1" customHeight="1">
      <c r="A143" s="129" t="str">
        <f>'PRODUCTION LIST GRP VOLUMES'!A146</f>
        <v>360-313</v>
      </c>
      <c r="B143" s="130"/>
      <c r="C143" s="48" t="str">
        <f>'PRODUCTION LIST GRP VOLUMES'!C146</f>
        <v/>
      </c>
      <c r="D143" s="48" t="str">
        <f>'PRODUCTION LIST GRP VOLUMES'!D146</f>
        <v/>
      </c>
      <c r="E143" s="48" t="str">
        <f>'PRODUCTION LIST GRP VOLUMES'!E146</f>
        <v/>
      </c>
      <c r="F143" s="48" t="str">
        <f>'PRODUCTION LIST GRP VOLUMES'!F146</f>
        <v/>
      </c>
      <c r="G143" s="48" t="str">
        <f>'PRODUCTION LIST GRP VOLUMES'!G146</f>
        <v/>
      </c>
      <c r="H143" s="48" t="str">
        <f>'PRODUCTION LIST GRP VOLUMES'!H146</f>
        <v/>
      </c>
      <c r="I143" s="48" t="str">
        <f>'PRODUCTION LIST GRP VOLUMES'!I146</f>
        <v/>
      </c>
      <c r="J143" s="48" t="str">
        <f>'PRODUCTION LIST GRP VOLUMES'!J146</f>
        <v/>
      </c>
      <c r="K143" s="48" t="str">
        <f>'PRODUCTION LIST GRP VOLUMES'!K146</f>
        <v/>
      </c>
      <c r="L143" s="48" t="str">
        <f>'PRODUCTION LIST GRP VOLUMES'!L146</f>
        <v/>
      </c>
      <c r="M143" s="48" t="str">
        <f>'PRODUCTION LIST GRP VOLUMES'!M146</f>
        <v/>
      </c>
      <c r="N143" s="48" t="str">
        <f>'PRODUCTION LIST GRP VOLUMES'!N146</f>
        <v/>
      </c>
      <c r="O143" s="48" t="str">
        <f>'PRODUCTION LIST GRP VOLUMES'!O146</f>
        <v/>
      </c>
      <c r="P143" s="48" t="str">
        <f>'PRODUCTION LIST GRP VOLUMES'!P146</f>
        <v/>
      </c>
      <c r="Q143" s="48" t="str">
        <f>'PRODUCTION LIST GRP VOLUMES'!Q146</f>
        <v/>
      </c>
      <c r="R143" s="134">
        <f>'PRODUCTION LIST GRP VOLUMES'!R146</f>
        <v>0</v>
      </c>
    </row>
    <row r="144" spans="1:18" ht="23.25" hidden="1" customHeight="1">
      <c r="A144" s="129" t="str">
        <f>'PRODUCTION LIST GRP VOLUMES'!A147</f>
        <v>360-313-DT</v>
      </c>
      <c r="B144" s="48" t="str">
        <f>IF('PRODUCTION LIST GRP VOLUMES'!C274=0,"",'PRODUCTION LIST GRP VOLUMES'!C274)</f>
        <v/>
      </c>
      <c r="C144" s="48" t="str">
        <f>'PRODUCTION LIST GRP VOLUMES'!C147</f>
        <v/>
      </c>
      <c r="D144" s="48" t="str">
        <f>'PRODUCTION LIST GRP VOLUMES'!D147</f>
        <v/>
      </c>
      <c r="E144" s="48" t="str">
        <f>'PRODUCTION LIST GRP VOLUMES'!E147</f>
        <v/>
      </c>
      <c r="F144" s="48" t="str">
        <f>'PRODUCTION LIST GRP VOLUMES'!F147</f>
        <v/>
      </c>
      <c r="G144" s="48" t="str">
        <f>'PRODUCTION LIST GRP VOLUMES'!G147</f>
        <v/>
      </c>
      <c r="H144" s="48" t="str">
        <f>'PRODUCTION LIST GRP VOLUMES'!H147</f>
        <v/>
      </c>
      <c r="I144" s="48" t="str">
        <f>'PRODUCTION LIST GRP VOLUMES'!I147</f>
        <v/>
      </c>
      <c r="J144" s="48" t="str">
        <f>'PRODUCTION LIST GRP VOLUMES'!J147</f>
        <v/>
      </c>
      <c r="K144" s="48" t="str">
        <f>'PRODUCTION LIST GRP VOLUMES'!K147</f>
        <v/>
      </c>
      <c r="L144" s="48" t="str">
        <f>'PRODUCTION LIST GRP VOLUMES'!L147</f>
        <v/>
      </c>
      <c r="M144" s="48" t="str">
        <f>'PRODUCTION LIST GRP VOLUMES'!M147</f>
        <v/>
      </c>
      <c r="N144" s="48" t="str">
        <f>'PRODUCTION LIST GRP VOLUMES'!N147</f>
        <v/>
      </c>
      <c r="O144" s="48" t="str">
        <f>'PRODUCTION LIST GRP VOLUMES'!O147</f>
        <v/>
      </c>
      <c r="P144" s="48"/>
      <c r="Q144" s="48"/>
      <c r="R144" s="134">
        <f>'PRODUCTION LIST GRP VOLUMES'!R147+'PRODUCTION LIST GRP VOLUMES'!R274</f>
        <v>0</v>
      </c>
    </row>
    <row r="145" spans="1:18" ht="23.25" hidden="1" customHeight="1">
      <c r="A145" s="129" t="str">
        <f>'PRODUCTION LIST GRP VOLUMES'!A148</f>
        <v>360-314</v>
      </c>
      <c r="B145" s="130"/>
      <c r="C145" s="48" t="str">
        <f>'PRODUCTION LIST GRP VOLUMES'!C148</f>
        <v/>
      </c>
      <c r="D145" s="48" t="str">
        <f>'PRODUCTION LIST GRP VOLUMES'!D148</f>
        <v/>
      </c>
      <c r="E145" s="48" t="str">
        <f>'PRODUCTION LIST GRP VOLUMES'!E148</f>
        <v/>
      </c>
      <c r="F145" s="48" t="str">
        <f>'PRODUCTION LIST GRP VOLUMES'!F148</f>
        <v/>
      </c>
      <c r="G145" s="48" t="str">
        <f>'PRODUCTION LIST GRP VOLUMES'!G148</f>
        <v/>
      </c>
      <c r="H145" s="48" t="str">
        <f>'PRODUCTION LIST GRP VOLUMES'!H148</f>
        <v/>
      </c>
      <c r="I145" s="48" t="str">
        <f>'PRODUCTION LIST GRP VOLUMES'!I148</f>
        <v/>
      </c>
      <c r="J145" s="48" t="str">
        <f>'PRODUCTION LIST GRP VOLUMES'!J148</f>
        <v/>
      </c>
      <c r="K145" s="48" t="str">
        <f>'PRODUCTION LIST GRP VOLUMES'!K148</f>
        <v/>
      </c>
      <c r="L145" s="48" t="str">
        <f>'PRODUCTION LIST GRP VOLUMES'!L148</f>
        <v/>
      </c>
      <c r="M145" s="48" t="str">
        <f>'PRODUCTION LIST GRP VOLUMES'!M148</f>
        <v/>
      </c>
      <c r="N145" s="48" t="str">
        <f>'PRODUCTION LIST GRP VOLUMES'!N148</f>
        <v/>
      </c>
      <c r="O145" s="48" t="str">
        <f>'PRODUCTION LIST GRP VOLUMES'!O148</f>
        <v/>
      </c>
      <c r="P145" s="48" t="str">
        <f>'PRODUCTION LIST GRP VOLUMES'!P148</f>
        <v/>
      </c>
      <c r="Q145" s="48" t="str">
        <f>'PRODUCTION LIST GRP VOLUMES'!Q148</f>
        <v/>
      </c>
      <c r="R145" s="134">
        <f>'PRODUCTION LIST GRP VOLUMES'!R148</f>
        <v>0</v>
      </c>
    </row>
    <row r="146" spans="1:18" ht="23.25" hidden="1" customHeight="1">
      <c r="A146" s="129" t="str">
        <f>'PRODUCTION LIST GRP VOLUMES'!A149</f>
        <v>360-314-DT</v>
      </c>
      <c r="B146" s="48" t="str">
        <f>IF('PRODUCTION LIST GRP VOLUMES'!C275=0,"",'PRODUCTION LIST GRP VOLUMES'!C275)</f>
        <v/>
      </c>
      <c r="C146" s="48" t="str">
        <f>'PRODUCTION LIST GRP VOLUMES'!C149</f>
        <v/>
      </c>
      <c r="D146" s="48" t="str">
        <f>'PRODUCTION LIST GRP VOLUMES'!D149</f>
        <v/>
      </c>
      <c r="E146" s="48" t="str">
        <f>'PRODUCTION LIST GRP VOLUMES'!E149</f>
        <v/>
      </c>
      <c r="F146" s="48" t="str">
        <f>'PRODUCTION LIST GRP VOLUMES'!F149</f>
        <v/>
      </c>
      <c r="G146" s="48" t="str">
        <f>'PRODUCTION LIST GRP VOLUMES'!G149</f>
        <v/>
      </c>
      <c r="H146" s="48" t="str">
        <f>'PRODUCTION LIST GRP VOLUMES'!H149</f>
        <v/>
      </c>
      <c r="I146" s="48" t="str">
        <f>'PRODUCTION LIST GRP VOLUMES'!I149</f>
        <v/>
      </c>
      <c r="J146" s="48" t="str">
        <f>'PRODUCTION LIST GRP VOLUMES'!J149</f>
        <v/>
      </c>
      <c r="K146" s="48" t="str">
        <f>'PRODUCTION LIST GRP VOLUMES'!K149</f>
        <v/>
      </c>
      <c r="L146" s="48" t="str">
        <f>'PRODUCTION LIST GRP VOLUMES'!L149</f>
        <v/>
      </c>
      <c r="M146" s="48" t="str">
        <f>'PRODUCTION LIST GRP VOLUMES'!M149</f>
        <v/>
      </c>
      <c r="N146" s="48" t="str">
        <f>'PRODUCTION LIST GRP VOLUMES'!N149</f>
        <v/>
      </c>
      <c r="O146" s="48" t="str">
        <f>'PRODUCTION LIST GRP VOLUMES'!O149</f>
        <v/>
      </c>
      <c r="P146" s="48"/>
      <c r="Q146" s="48"/>
      <c r="R146" s="134">
        <f>'PRODUCTION LIST GRP VOLUMES'!R149+'PRODUCTION LIST GRP VOLUMES'!R275</f>
        <v>0</v>
      </c>
    </row>
    <row r="147" spans="1:18" ht="23.25" hidden="1" customHeight="1">
      <c r="A147" s="129" t="str">
        <f>'PRODUCTION LIST GRP VOLUMES'!A150</f>
        <v>360-315</v>
      </c>
      <c r="B147" s="130"/>
      <c r="C147" s="48" t="str">
        <f>'PRODUCTION LIST GRP VOLUMES'!C150</f>
        <v/>
      </c>
      <c r="D147" s="48" t="str">
        <f>'PRODUCTION LIST GRP VOLUMES'!D150</f>
        <v/>
      </c>
      <c r="E147" s="48" t="str">
        <f>'PRODUCTION LIST GRP VOLUMES'!E150</f>
        <v/>
      </c>
      <c r="F147" s="48" t="str">
        <f>'PRODUCTION LIST GRP VOLUMES'!F150</f>
        <v/>
      </c>
      <c r="G147" s="48" t="str">
        <f>'PRODUCTION LIST GRP VOLUMES'!G150</f>
        <v/>
      </c>
      <c r="H147" s="48" t="str">
        <f>'PRODUCTION LIST GRP VOLUMES'!H150</f>
        <v/>
      </c>
      <c r="I147" s="48" t="str">
        <f>'PRODUCTION LIST GRP VOLUMES'!I150</f>
        <v/>
      </c>
      <c r="J147" s="48" t="str">
        <f>'PRODUCTION LIST GRP VOLUMES'!J150</f>
        <v/>
      </c>
      <c r="K147" s="48" t="str">
        <f>'PRODUCTION LIST GRP VOLUMES'!K150</f>
        <v/>
      </c>
      <c r="L147" s="48" t="str">
        <f>'PRODUCTION LIST GRP VOLUMES'!L150</f>
        <v/>
      </c>
      <c r="M147" s="48" t="str">
        <f>'PRODUCTION LIST GRP VOLUMES'!M150</f>
        <v/>
      </c>
      <c r="N147" s="48" t="str">
        <f>'PRODUCTION LIST GRP VOLUMES'!N150</f>
        <v/>
      </c>
      <c r="O147" s="48" t="str">
        <f>'PRODUCTION LIST GRP VOLUMES'!O150</f>
        <v/>
      </c>
      <c r="P147" s="48" t="str">
        <f>'PRODUCTION LIST GRP VOLUMES'!P150</f>
        <v/>
      </c>
      <c r="Q147" s="48" t="str">
        <f>'PRODUCTION LIST GRP VOLUMES'!Q150</f>
        <v/>
      </c>
      <c r="R147" s="134">
        <f>'PRODUCTION LIST GRP VOLUMES'!R150</f>
        <v>0</v>
      </c>
    </row>
    <row r="148" spans="1:18" ht="23.25" hidden="1" customHeight="1">
      <c r="A148" s="129" t="str">
        <f>'PRODUCTION LIST GRP VOLUMES'!A151</f>
        <v>360-315-DT</v>
      </c>
      <c r="B148" s="48" t="str">
        <f>IF('PRODUCTION LIST GRP VOLUMES'!C276=0,"",'PRODUCTION LIST GRP VOLUMES'!C276)</f>
        <v/>
      </c>
      <c r="C148" s="48" t="str">
        <f>'PRODUCTION LIST GRP VOLUMES'!C151</f>
        <v/>
      </c>
      <c r="D148" s="48" t="str">
        <f>'PRODUCTION LIST GRP VOLUMES'!D151</f>
        <v/>
      </c>
      <c r="E148" s="48" t="str">
        <f>'PRODUCTION LIST GRP VOLUMES'!E151</f>
        <v/>
      </c>
      <c r="F148" s="48" t="str">
        <f>'PRODUCTION LIST GRP VOLUMES'!F151</f>
        <v/>
      </c>
      <c r="G148" s="48" t="str">
        <f>'PRODUCTION LIST GRP VOLUMES'!G151</f>
        <v/>
      </c>
      <c r="H148" s="48" t="str">
        <f>'PRODUCTION LIST GRP VOLUMES'!H151</f>
        <v/>
      </c>
      <c r="I148" s="48" t="str">
        <f>'PRODUCTION LIST GRP VOLUMES'!I151</f>
        <v/>
      </c>
      <c r="J148" s="48" t="str">
        <f>'PRODUCTION LIST GRP VOLUMES'!J151</f>
        <v/>
      </c>
      <c r="K148" s="48" t="str">
        <f>'PRODUCTION LIST GRP VOLUMES'!K151</f>
        <v/>
      </c>
      <c r="L148" s="48" t="str">
        <f>'PRODUCTION LIST GRP VOLUMES'!L151</f>
        <v/>
      </c>
      <c r="M148" s="48" t="str">
        <f>'PRODUCTION LIST GRP VOLUMES'!M151</f>
        <v/>
      </c>
      <c r="N148" s="48" t="str">
        <f>'PRODUCTION LIST GRP VOLUMES'!N151</f>
        <v/>
      </c>
      <c r="O148" s="48" t="str">
        <f>'PRODUCTION LIST GRP VOLUMES'!O151</f>
        <v/>
      </c>
      <c r="P148" s="48"/>
      <c r="Q148" s="48"/>
      <c r="R148" s="134">
        <f>'PRODUCTION LIST GRP VOLUMES'!R151+'PRODUCTION LIST GRP VOLUMES'!R276</f>
        <v>0</v>
      </c>
    </row>
    <row r="149" spans="1:18" ht="23.25" hidden="1" customHeight="1">
      <c r="A149" s="129" t="str">
        <f>'PRODUCTION LIST GRP VOLUMES'!A152</f>
        <v>360-316</v>
      </c>
      <c r="B149" s="130"/>
      <c r="C149" s="48" t="str">
        <f>'PRODUCTION LIST GRP VOLUMES'!C152</f>
        <v/>
      </c>
      <c r="D149" s="48" t="str">
        <f>'PRODUCTION LIST GRP VOLUMES'!D152</f>
        <v/>
      </c>
      <c r="E149" s="48" t="str">
        <f>'PRODUCTION LIST GRP VOLUMES'!E152</f>
        <v/>
      </c>
      <c r="F149" s="48" t="str">
        <f>'PRODUCTION LIST GRP VOLUMES'!F152</f>
        <v/>
      </c>
      <c r="G149" s="48" t="str">
        <f>'PRODUCTION LIST GRP VOLUMES'!G152</f>
        <v/>
      </c>
      <c r="H149" s="48" t="str">
        <f>'PRODUCTION LIST GRP VOLUMES'!H152</f>
        <v/>
      </c>
      <c r="I149" s="48" t="str">
        <f>'PRODUCTION LIST GRP VOLUMES'!I152</f>
        <v/>
      </c>
      <c r="J149" s="48" t="str">
        <f>'PRODUCTION LIST GRP VOLUMES'!J152</f>
        <v/>
      </c>
      <c r="K149" s="48" t="str">
        <f>'PRODUCTION LIST GRP VOLUMES'!K152</f>
        <v/>
      </c>
      <c r="L149" s="48" t="str">
        <f>'PRODUCTION LIST GRP VOLUMES'!L152</f>
        <v/>
      </c>
      <c r="M149" s="48" t="str">
        <f>'PRODUCTION LIST GRP VOLUMES'!M152</f>
        <v/>
      </c>
      <c r="N149" s="48" t="str">
        <f>'PRODUCTION LIST GRP VOLUMES'!N152</f>
        <v/>
      </c>
      <c r="O149" s="48" t="str">
        <f>'PRODUCTION LIST GRP VOLUMES'!O152</f>
        <v/>
      </c>
      <c r="P149" s="48" t="str">
        <f>'PRODUCTION LIST GRP VOLUMES'!P152</f>
        <v/>
      </c>
      <c r="Q149" s="48" t="str">
        <f>'PRODUCTION LIST GRP VOLUMES'!Q152</f>
        <v/>
      </c>
      <c r="R149" s="134">
        <f>'PRODUCTION LIST GRP VOLUMES'!R152</f>
        <v>0</v>
      </c>
    </row>
    <row r="150" spans="1:18" ht="23.25" hidden="1" customHeight="1">
      <c r="A150" s="129" t="str">
        <f>'PRODUCTION LIST GRP VOLUMES'!A153</f>
        <v>360-316-DT</v>
      </c>
      <c r="B150" s="48" t="str">
        <f>IF('PRODUCTION LIST GRP VOLUMES'!C277=0,"",'PRODUCTION LIST GRP VOLUMES'!C277)</f>
        <v/>
      </c>
      <c r="C150" s="48" t="str">
        <f>'PRODUCTION LIST GRP VOLUMES'!C153</f>
        <v/>
      </c>
      <c r="D150" s="48" t="str">
        <f>'PRODUCTION LIST GRP VOLUMES'!D153</f>
        <v/>
      </c>
      <c r="E150" s="48" t="str">
        <f>'PRODUCTION LIST GRP VOLUMES'!E153</f>
        <v/>
      </c>
      <c r="F150" s="48" t="str">
        <f>'PRODUCTION LIST GRP VOLUMES'!F153</f>
        <v/>
      </c>
      <c r="G150" s="48" t="str">
        <f>'PRODUCTION LIST GRP VOLUMES'!G153</f>
        <v/>
      </c>
      <c r="H150" s="48" t="str">
        <f>'PRODUCTION LIST GRP VOLUMES'!H153</f>
        <v/>
      </c>
      <c r="I150" s="48" t="str">
        <f>'PRODUCTION LIST GRP VOLUMES'!I153</f>
        <v/>
      </c>
      <c r="J150" s="48" t="str">
        <f>'PRODUCTION LIST GRP VOLUMES'!J153</f>
        <v/>
      </c>
      <c r="K150" s="48" t="str">
        <f>'PRODUCTION LIST GRP VOLUMES'!K153</f>
        <v/>
      </c>
      <c r="L150" s="48" t="str">
        <f>'PRODUCTION LIST GRP VOLUMES'!L153</f>
        <v/>
      </c>
      <c r="M150" s="48" t="str">
        <f>'PRODUCTION LIST GRP VOLUMES'!M153</f>
        <v/>
      </c>
      <c r="N150" s="48" t="str">
        <f>'PRODUCTION LIST GRP VOLUMES'!N153</f>
        <v/>
      </c>
      <c r="O150" s="48" t="str">
        <f>'PRODUCTION LIST GRP VOLUMES'!O153</f>
        <v/>
      </c>
      <c r="P150" s="48"/>
      <c r="Q150" s="48"/>
      <c r="R150" s="134">
        <f>'PRODUCTION LIST GRP VOLUMES'!R153+'PRODUCTION LIST GRP VOLUMES'!R277</f>
        <v>0</v>
      </c>
    </row>
    <row r="151" spans="1:18" ht="23.25" hidden="1" customHeight="1">
      <c r="A151" s="129" t="str">
        <f>'PRODUCTION LIST GRP VOLUMES'!A154</f>
        <v>360-317</v>
      </c>
      <c r="B151" s="130"/>
      <c r="C151" s="48" t="str">
        <f>'PRODUCTION LIST GRP VOLUMES'!C154</f>
        <v/>
      </c>
      <c r="D151" s="48" t="str">
        <f>'PRODUCTION LIST GRP VOLUMES'!D154</f>
        <v/>
      </c>
      <c r="E151" s="48" t="str">
        <f>'PRODUCTION LIST GRP VOLUMES'!E154</f>
        <v/>
      </c>
      <c r="F151" s="48" t="str">
        <f>'PRODUCTION LIST GRP VOLUMES'!F154</f>
        <v/>
      </c>
      <c r="G151" s="48" t="str">
        <f>'PRODUCTION LIST GRP VOLUMES'!G154</f>
        <v/>
      </c>
      <c r="H151" s="48" t="str">
        <f>'PRODUCTION LIST GRP VOLUMES'!H154</f>
        <v/>
      </c>
      <c r="I151" s="48" t="str">
        <f>'PRODUCTION LIST GRP VOLUMES'!I154</f>
        <v/>
      </c>
      <c r="J151" s="48" t="str">
        <f>'PRODUCTION LIST GRP VOLUMES'!J154</f>
        <v/>
      </c>
      <c r="K151" s="48" t="str">
        <f>'PRODUCTION LIST GRP VOLUMES'!K154</f>
        <v/>
      </c>
      <c r="L151" s="48" t="str">
        <f>'PRODUCTION LIST GRP VOLUMES'!L154</f>
        <v/>
      </c>
      <c r="M151" s="48" t="str">
        <f>'PRODUCTION LIST GRP VOLUMES'!M154</f>
        <v/>
      </c>
      <c r="N151" s="48" t="str">
        <f>'PRODUCTION LIST GRP VOLUMES'!N154</f>
        <v/>
      </c>
      <c r="O151" s="48" t="str">
        <f>'PRODUCTION LIST GRP VOLUMES'!O154</f>
        <v/>
      </c>
      <c r="P151" s="48" t="str">
        <f>'PRODUCTION LIST GRP VOLUMES'!P154</f>
        <v/>
      </c>
      <c r="Q151" s="48" t="str">
        <f>'PRODUCTION LIST GRP VOLUMES'!Q154</f>
        <v/>
      </c>
      <c r="R151" s="134">
        <f>'PRODUCTION LIST GRP VOLUMES'!R154</f>
        <v>0</v>
      </c>
    </row>
    <row r="152" spans="1:18" ht="23.25" hidden="1" customHeight="1">
      <c r="A152" s="129" t="str">
        <f>'PRODUCTION LIST GRP VOLUMES'!A155</f>
        <v>360-317-DT</v>
      </c>
      <c r="B152" s="48" t="str">
        <f>IF('PRODUCTION LIST GRP VOLUMES'!C278=0,"",'PRODUCTION LIST GRP VOLUMES'!C278)</f>
        <v/>
      </c>
      <c r="C152" s="48" t="str">
        <f>'PRODUCTION LIST GRP VOLUMES'!C155</f>
        <v/>
      </c>
      <c r="D152" s="48" t="str">
        <f>'PRODUCTION LIST GRP VOLUMES'!D155</f>
        <v/>
      </c>
      <c r="E152" s="48" t="str">
        <f>'PRODUCTION LIST GRP VOLUMES'!E155</f>
        <v/>
      </c>
      <c r="F152" s="48" t="str">
        <f>'PRODUCTION LIST GRP VOLUMES'!F155</f>
        <v/>
      </c>
      <c r="G152" s="48" t="str">
        <f>'PRODUCTION LIST GRP VOLUMES'!G155</f>
        <v/>
      </c>
      <c r="H152" s="48" t="str">
        <f>'PRODUCTION LIST GRP VOLUMES'!H155</f>
        <v/>
      </c>
      <c r="I152" s="48" t="str">
        <f>'PRODUCTION LIST GRP VOLUMES'!I155</f>
        <v/>
      </c>
      <c r="J152" s="48" t="str">
        <f>'PRODUCTION LIST GRP VOLUMES'!J155</f>
        <v/>
      </c>
      <c r="K152" s="48" t="str">
        <f>'PRODUCTION LIST GRP VOLUMES'!K155</f>
        <v/>
      </c>
      <c r="L152" s="48" t="str">
        <f>'PRODUCTION LIST GRP VOLUMES'!L155</f>
        <v/>
      </c>
      <c r="M152" s="48" t="str">
        <f>'PRODUCTION LIST GRP VOLUMES'!M155</f>
        <v/>
      </c>
      <c r="N152" s="48" t="str">
        <f>'PRODUCTION LIST GRP VOLUMES'!N155</f>
        <v/>
      </c>
      <c r="O152" s="48" t="str">
        <f>'PRODUCTION LIST GRP VOLUMES'!O155</f>
        <v/>
      </c>
      <c r="P152" s="48"/>
      <c r="Q152" s="48"/>
      <c r="R152" s="134">
        <f>'PRODUCTION LIST GRP VOLUMES'!R155+'PRODUCTION LIST GRP VOLUMES'!R278</f>
        <v>0</v>
      </c>
    </row>
    <row r="153" spans="1:18" ht="23.25" hidden="1" customHeight="1">
      <c r="A153" s="129" t="str">
        <f>'PRODUCTION LIST GRP VOLUMES'!A156</f>
        <v>360-318</v>
      </c>
      <c r="B153" s="130"/>
      <c r="C153" s="48" t="str">
        <f>'PRODUCTION LIST GRP VOLUMES'!C156</f>
        <v/>
      </c>
      <c r="D153" s="48" t="str">
        <f>'PRODUCTION LIST GRP VOLUMES'!D156</f>
        <v/>
      </c>
      <c r="E153" s="48" t="str">
        <f>'PRODUCTION LIST GRP VOLUMES'!E156</f>
        <v/>
      </c>
      <c r="F153" s="48" t="str">
        <f>'PRODUCTION LIST GRP VOLUMES'!F156</f>
        <v/>
      </c>
      <c r="G153" s="48" t="str">
        <f>'PRODUCTION LIST GRP VOLUMES'!G156</f>
        <v/>
      </c>
      <c r="H153" s="48" t="str">
        <f>'PRODUCTION LIST GRP VOLUMES'!H156</f>
        <v/>
      </c>
      <c r="I153" s="48" t="str">
        <f>'PRODUCTION LIST GRP VOLUMES'!I156</f>
        <v/>
      </c>
      <c r="J153" s="48" t="str">
        <f>'PRODUCTION LIST GRP VOLUMES'!J156</f>
        <v/>
      </c>
      <c r="K153" s="48" t="str">
        <f>'PRODUCTION LIST GRP VOLUMES'!K156</f>
        <v/>
      </c>
      <c r="L153" s="48" t="str">
        <f>'PRODUCTION LIST GRP VOLUMES'!L156</f>
        <v/>
      </c>
      <c r="M153" s="48" t="str">
        <f>'PRODUCTION LIST GRP VOLUMES'!M156</f>
        <v/>
      </c>
      <c r="N153" s="48" t="str">
        <f>'PRODUCTION LIST GRP VOLUMES'!N156</f>
        <v/>
      </c>
      <c r="O153" s="48" t="str">
        <f>'PRODUCTION LIST GRP VOLUMES'!O156</f>
        <v/>
      </c>
      <c r="P153" s="48" t="str">
        <f>'PRODUCTION LIST GRP VOLUMES'!P156</f>
        <v/>
      </c>
      <c r="Q153" s="48" t="str">
        <f>'PRODUCTION LIST GRP VOLUMES'!Q156</f>
        <v/>
      </c>
      <c r="R153" s="134">
        <f>'PRODUCTION LIST GRP VOLUMES'!R156</f>
        <v>0</v>
      </c>
    </row>
    <row r="154" spans="1:18" ht="23.25" hidden="1" customHeight="1">
      <c r="A154" s="129" t="str">
        <f>'PRODUCTION LIST GRP VOLUMES'!A157</f>
        <v>360-318-DT</v>
      </c>
      <c r="B154" s="48" t="str">
        <f>IF('PRODUCTION LIST GRP VOLUMES'!C279=0,"",'PRODUCTION LIST GRP VOLUMES'!C279)</f>
        <v/>
      </c>
      <c r="C154" s="48" t="str">
        <f>'PRODUCTION LIST GRP VOLUMES'!C157</f>
        <v/>
      </c>
      <c r="D154" s="48" t="str">
        <f>'PRODUCTION LIST GRP VOLUMES'!D157</f>
        <v/>
      </c>
      <c r="E154" s="48" t="str">
        <f>'PRODUCTION LIST GRP VOLUMES'!E157</f>
        <v/>
      </c>
      <c r="F154" s="48" t="str">
        <f>'PRODUCTION LIST GRP VOLUMES'!F157</f>
        <v/>
      </c>
      <c r="G154" s="48" t="str">
        <f>'PRODUCTION LIST GRP VOLUMES'!G157</f>
        <v/>
      </c>
      <c r="H154" s="48" t="str">
        <f>'PRODUCTION LIST GRP VOLUMES'!H157</f>
        <v/>
      </c>
      <c r="I154" s="48" t="str">
        <f>'PRODUCTION LIST GRP VOLUMES'!I157</f>
        <v/>
      </c>
      <c r="J154" s="48" t="str">
        <f>'PRODUCTION LIST GRP VOLUMES'!J157</f>
        <v/>
      </c>
      <c r="K154" s="48" t="str">
        <f>'PRODUCTION LIST GRP VOLUMES'!K157</f>
        <v/>
      </c>
      <c r="L154" s="48" t="str">
        <f>'PRODUCTION LIST GRP VOLUMES'!L157</f>
        <v/>
      </c>
      <c r="M154" s="48" t="str">
        <f>'PRODUCTION LIST GRP VOLUMES'!M157</f>
        <v/>
      </c>
      <c r="N154" s="48" t="str">
        <f>'PRODUCTION LIST GRP VOLUMES'!N157</f>
        <v/>
      </c>
      <c r="O154" s="48" t="str">
        <f>'PRODUCTION LIST GRP VOLUMES'!O157</f>
        <v/>
      </c>
      <c r="P154" s="48"/>
      <c r="Q154" s="48"/>
      <c r="R154" s="134">
        <f>'PRODUCTION LIST GRP VOLUMES'!R157+'PRODUCTION LIST GRP VOLUMES'!R279</f>
        <v>0</v>
      </c>
    </row>
    <row r="155" spans="1:18" ht="23.25" hidden="1" customHeight="1">
      <c r="A155" s="129" t="str">
        <f>'PRODUCTION LIST GRP VOLUMES'!A158</f>
        <v>360-319</v>
      </c>
      <c r="B155" s="130"/>
      <c r="C155" s="48" t="str">
        <f>'PRODUCTION LIST GRP VOLUMES'!C158</f>
        <v/>
      </c>
      <c r="D155" s="48" t="str">
        <f>'PRODUCTION LIST GRP VOLUMES'!D158</f>
        <v/>
      </c>
      <c r="E155" s="48" t="str">
        <f>'PRODUCTION LIST GRP VOLUMES'!E158</f>
        <v/>
      </c>
      <c r="F155" s="48" t="str">
        <f>'PRODUCTION LIST GRP VOLUMES'!F158</f>
        <v/>
      </c>
      <c r="G155" s="48" t="str">
        <f>'PRODUCTION LIST GRP VOLUMES'!G158</f>
        <v/>
      </c>
      <c r="H155" s="48" t="str">
        <f>'PRODUCTION LIST GRP VOLUMES'!H158</f>
        <v/>
      </c>
      <c r="I155" s="48" t="str">
        <f>'PRODUCTION LIST GRP VOLUMES'!I158</f>
        <v/>
      </c>
      <c r="J155" s="48" t="str">
        <f>'PRODUCTION LIST GRP VOLUMES'!J158</f>
        <v/>
      </c>
      <c r="K155" s="48" t="str">
        <f>'PRODUCTION LIST GRP VOLUMES'!K158</f>
        <v/>
      </c>
      <c r="L155" s="48" t="str">
        <f>'PRODUCTION LIST GRP VOLUMES'!L158</f>
        <v/>
      </c>
      <c r="M155" s="48" t="str">
        <f>'PRODUCTION LIST GRP VOLUMES'!M158</f>
        <v/>
      </c>
      <c r="N155" s="48" t="str">
        <f>'PRODUCTION LIST GRP VOLUMES'!N158</f>
        <v/>
      </c>
      <c r="O155" s="48" t="str">
        <f>'PRODUCTION LIST GRP VOLUMES'!O158</f>
        <v/>
      </c>
      <c r="P155" s="48" t="str">
        <f>'PRODUCTION LIST GRP VOLUMES'!P158</f>
        <v/>
      </c>
      <c r="Q155" s="48" t="str">
        <f>'PRODUCTION LIST GRP VOLUMES'!Q158</f>
        <v/>
      </c>
      <c r="R155" s="134">
        <f>'PRODUCTION LIST GRP VOLUMES'!R158</f>
        <v>0</v>
      </c>
    </row>
    <row r="156" spans="1:18" ht="23.25" hidden="1" customHeight="1">
      <c r="A156" s="129" t="str">
        <f>'PRODUCTION LIST GRP VOLUMES'!A159</f>
        <v>360-319-DT</v>
      </c>
      <c r="B156" s="48" t="str">
        <f>IF('PRODUCTION LIST GRP VOLUMES'!C280=0,"",'PRODUCTION LIST GRP VOLUMES'!C280)</f>
        <v/>
      </c>
      <c r="C156" s="48" t="str">
        <f>'PRODUCTION LIST GRP VOLUMES'!C159</f>
        <v/>
      </c>
      <c r="D156" s="48" t="str">
        <f>'PRODUCTION LIST GRP VOLUMES'!D159</f>
        <v/>
      </c>
      <c r="E156" s="48" t="str">
        <f>'PRODUCTION LIST GRP VOLUMES'!E159</f>
        <v/>
      </c>
      <c r="F156" s="48" t="str">
        <f>'PRODUCTION LIST GRP VOLUMES'!F159</f>
        <v/>
      </c>
      <c r="G156" s="48" t="str">
        <f>'PRODUCTION LIST GRP VOLUMES'!G159</f>
        <v/>
      </c>
      <c r="H156" s="48" t="str">
        <f>'PRODUCTION LIST GRP VOLUMES'!H159</f>
        <v/>
      </c>
      <c r="I156" s="48" t="str">
        <f>'PRODUCTION LIST GRP VOLUMES'!I159</f>
        <v/>
      </c>
      <c r="J156" s="48" t="str">
        <f>'PRODUCTION LIST GRP VOLUMES'!J159</f>
        <v/>
      </c>
      <c r="K156" s="48" t="str">
        <f>'PRODUCTION LIST GRP VOLUMES'!K159</f>
        <v/>
      </c>
      <c r="L156" s="48" t="str">
        <f>'PRODUCTION LIST GRP VOLUMES'!L159</f>
        <v/>
      </c>
      <c r="M156" s="48" t="str">
        <f>'PRODUCTION LIST GRP VOLUMES'!M159</f>
        <v/>
      </c>
      <c r="N156" s="48" t="str">
        <f>'PRODUCTION LIST GRP VOLUMES'!N159</f>
        <v/>
      </c>
      <c r="O156" s="48" t="str">
        <f>'PRODUCTION LIST GRP VOLUMES'!O159</f>
        <v/>
      </c>
      <c r="P156" s="48"/>
      <c r="Q156" s="48"/>
      <c r="R156" s="134">
        <f>'PRODUCTION LIST GRP VOLUMES'!R159+'PRODUCTION LIST GRP VOLUMES'!R280</f>
        <v>0</v>
      </c>
    </row>
    <row r="157" spans="1:18" ht="23.25" hidden="1" customHeight="1">
      <c r="A157" s="129" t="str">
        <f>'PRODUCTION LIST GRP VOLUMES'!A160</f>
        <v>360-320</v>
      </c>
      <c r="B157" s="130"/>
      <c r="C157" s="48" t="str">
        <f>'PRODUCTION LIST GRP VOLUMES'!C160</f>
        <v/>
      </c>
      <c r="D157" s="48" t="str">
        <f>'PRODUCTION LIST GRP VOLUMES'!D160</f>
        <v/>
      </c>
      <c r="E157" s="48" t="str">
        <f>'PRODUCTION LIST GRP VOLUMES'!E160</f>
        <v/>
      </c>
      <c r="F157" s="48" t="str">
        <f>'PRODUCTION LIST GRP VOLUMES'!F160</f>
        <v/>
      </c>
      <c r="G157" s="48" t="str">
        <f>'PRODUCTION LIST GRP VOLUMES'!G160</f>
        <v/>
      </c>
      <c r="H157" s="48" t="str">
        <f>'PRODUCTION LIST GRP VOLUMES'!H160</f>
        <v/>
      </c>
      <c r="I157" s="48" t="str">
        <f>'PRODUCTION LIST GRP VOLUMES'!I160</f>
        <v/>
      </c>
      <c r="J157" s="48" t="str">
        <f>'PRODUCTION LIST GRP VOLUMES'!J160</f>
        <v/>
      </c>
      <c r="K157" s="48" t="str">
        <f>'PRODUCTION LIST GRP VOLUMES'!K160</f>
        <v/>
      </c>
      <c r="L157" s="48" t="str">
        <f>'PRODUCTION LIST GRP VOLUMES'!L160</f>
        <v/>
      </c>
      <c r="M157" s="48" t="str">
        <f>'PRODUCTION LIST GRP VOLUMES'!M160</f>
        <v/>
      </c>
      <c r="N157" s="48" t="str">
        <f>'PRODUCTION LIST GRP VOLUMES'!N160</f>
        <v/>
      </c>
      <c r="O157" s="48" t="str">
        <f>'PRODUCTION LIST GRP VOLUMES'!O160</f>
        <v/>
      </c>
      <c r="P157" s="48" t="str">
        <f>'PRODUCTION LIST GRP VOLUMES'!P160</f>
        <v/>
      </c>
      <c r="Q157" s="48" t="str">
        <f>'PRODUCTION LIST GRP VOLUMES'!Q160</f>
        <v/>
      </c>
      <c r="R157" s="134">
        <f>'PRODUCTION LIST GRP VOLUMES'!R160</f>
        <v>0</v>
      </c>
    </row>
    <row r="158" spans="1:18" ht="23.25" hidden="1" customHeight="1">
      <c r="A158" s="129" t="str">
        <f>'PRODUCTION LIST GRP VOLUMES'!A161</f>
        <v>360-320-DT</v>
      </c>
      <c r="B158" s="48" t="str">
        <f>IF('PRODUCTION LIST GRP VOLUMES'!C281=0,"",'PRODUCTION LIST GRP VOLUMES'!C281)</f>
        <v/>
      </c>
      <c r="C158" s="48" t="str">
        <f>'PRODUCTION LIST GRP VOLUMES'!C161</f>
        <v/>
      </c>
      <c r="D158" s="48" t="str">
        <f>'PRODUCTION LIST GRP VOLUMES'!D161</f>
        <v/>
      </c>
      <c r="E158" s="48" t="str">
        <f>'PRODUCTION LIST GRP VOLUMES'!E161</f>
        <v/>
      </c>
      <c r="F158" s="48" t="str">
        <f>'PRODUCTION LIST GRP VOLUMES'!F161</f>
        <v/>
      </c>
      <c r="G158" s="48" t="str">
        <f>'PRODUCTION LIST GRP VOLUMES'!G161</f>
        <v/>
      </c>
      <c r="H158" s="48" t="str">
        <f>'PRODUCTION LIST GRP VOLUMES'!H161</f>
        <v/>
      </c>
      <c r="I158" s="48" t="str">
        <f>'PRODUCTION LIST GRP VOLUMES'!I161</f>
        <v/>
      </c>
      <c r="J158" s="48" t="str">
        <f>'PRODUCTION LIST GRP VOLUMES'!J161</f>
        <v/>
      </c>
      <c r="K158" s="48" t="str">
        <f>'PRODUCTION LIST GRP VOLUMES'!K161</f>
        <v/>
      </c>
      <c r="L158" s="48" t="str">
        <f>'PRODUCTION LIST GRP VOLUMES'!L161</f>
        <v/>
      </c>
      <c r="M158" s="48" t="str">
        <f>'PRODUCTION LIST GRP VOLUMES'!M161</f>
        <v/>
      </c>
      <c r="N158" s="48" t="str">
        <f>'PRODUCTION LIST GRP VOLUMES'!N161</f>
        <v/>
      </c>
      <c r="O158" s="48" t="str">
        <f>'PRODUCTION LIST GRP VOLUMES'!O161</f>
        <v/>
      </c>
      <c r="P158" s="48"/>
      <c r="Q158" s="48"/>
      <c r="R158" s="134">
        <f>'PRODUCTION LIST GRP VOLUMES'!R161+'PRODUCTION LIST GRP VOLUMES'!R280</f>
        <v>0</v>
      </c>
    </row>
    <row r="159" spans="1:18" ht="23.25" customHeight="1">
      <c r="A159" s="129">
        <f>'PRODUCTION LIST GRP VOLUMES'!A162</f>
        <v>0</v>
      </c>
      <c r="B159" s="130"/>
      <c r="C159" s="48" t="str">
        <f>'PRODUCTION LIST GRP VOLUMES'!C162</f>
        <v/>
      </c>
      <c r="D159" s="48" t="str">
        <f>'PRODUCTION LIST GRP VOLUMES'!D162</f>
        <v/>
      </c>
      <c r="E159" s="48" t="str">
        <f>'PRODUCTION LIST GRP VOLUMES'!E162</f>
        <v/>
      </c>
      <c r="F159" s="48" t="str">
        <f>'PRODUCTION LIST GRP VOLUMES'!F162</f>
        <v/>
      </c>
      <c r="G159" s="48" t="str">
        <f>'PRODUCTION LIST GRP VOLUMES'!G162</f>
        <v/>
      </c>
      <c r="H159" s="48" t="str">
        <f>'PRODUCTION LIST GRP VOLUMES'!H162</f>
        <v/>
      </c>
      <c r="I159" s="48" t="str">
        <f>'PRODUCTION LIST GRP VOLUMES'!I162</f>
        <v/>
      </c>
      <c r="J159" s="48" t="str">
        <f>'PRODUCTION LIST GRP VOLUMES'!J162</f>
        <v/>
      </c>
      <c r="K159" s="48" t="str">
        <f>'PRODUCTION LIST GRP VOLUMES'!K162</f>
        <v/>
      </c>
      <c r="L159" s="48" t="str">
        <f>'PRODUCTION LIST GRP VOLUMES'!L162</f>
        <v/>
      </c>
      <c r="M159" s="48" t="str">
        <f>'PRODUCTION LIST GRP VOLUMES'!M162</f>
        <v/>
      </c>
      <c r="N159" s="48" t="str">
        <f>'PRODUCTION LIST GRP VOLUMES'!N162</f>
        <v/>
      </c>
      <c r="O159" s="48" t="str">
        <f>'PRODUCTION LIST GRP VOLUMES'!O162</f>
        <v/>
      </c>
      <c r="P159" s="48" t="str">
        <f>'PRODUCTION LIST GRP VOLUMES'!P162</f>
        <v/>
      </c>
      <c r="Q159" s="48" t="str">
        <f>'PRODUCTION LIST GRP VOLUMES'!Q162</f>
        <v/>
      </c>
      <c r="R159" s="134"/>
    </row>
    <row r="160" spans="1:18" ht="23.25" hidden="1" customHeight="1">
      <c r="A160" s="129" t="str">
        <f>'PRODUCTION LIST GRP VOLUMES'!A163</f>
        <v>360-325</v>
      </c>
      <c r="B160" s="130"/>
      <c r="C160" s="48" t="str">
        <f>'PRODUCTION LIST GRP VOLUMES'!C163</f>
        <v/>
      </c>
      <c r="D160" s="48" t="str">
        <f>'PRODUCTION LIST GRP VOLUMES'!D163</f>
        <v/>
      </c>
      <c r="E160" s="48" t="str">
        <f>'PRODUCTION LIST GRP VOLUMES'!E163</f>
        <v/>
      </c>
      <c r="F160" s="48" t="str">
        <f>'PRODUCTION LIST GRP VOLUMES'!F163</f>
        <v/>
      </c>
      <c r="G160" s="48" t="str">
        <f>'PRODUCTION LIST GRP VOLUMES'!G163</f>
        <v/>
      </c>
      <c r="H160" s="48" t="str">
        <f>'PRODUCTION LIST GRP VOLUMES'!H163</f>
        <v/>
      </c>
      <c r="I160" s="48" t="str">
        <f>'PRODUCTION LIST GRP VOLUMES'!I163</f>
        <v/>
      </c>
      <c r="J160" s="48" t="str">
        <f>'PRODUCTION LIST GRP VOLUMES'!J163</f>
        <v/>
      </c>
      <c r="K160" s="48" t="str">
        <f>'PRODUCTION LIST GRP VOLUMES'!K163</f>
        <v/>
      </c>
      <c r="L160" s="48" t="str">
        <f>'PRODUCTION LIST GRP VOLUMES'!L163</f>
        <v/>
      </c>
      <c r="M160" s="48" t="str">
        <f>'PRODUCTION LIST GRP VOLUMES'!M163</f>
        <v/>
      </c>
      <c r="N160" s="48" t="str">
        <f>'PRODUCTION LIST GRP VOLUMES'!N163</f>
        <v/>
      </c>
      <c r="O160" s="48" t="str">
        <f>'PRODUCTION LIST GRP VOLUMES'!O163</f>
        <v/>
      </c>
      <c r="P160" s="48" t="str">
        <f>'PRODUCTION LIST GRP VOLUMES'!P163</f>
        <v/>
      </c>
      <c r="Q160" s="48" t="str">
        <f>'PRODUCTION LIST GRP VOLUMES'!Q163</f>
        <v/>
      </c>
      <c r="R160" s="134">
        <f>'PRODUCTION LIST GRP VOLUMES'!R163</f>
        <v>0</v>
      </c>
    </row>
    <row r="161" spans="1:18" ht="23.25" hidden="1" customHeight="1">
      <c r="A161" s="129" t="str">
        <f>'PRODUCTION LIST GRP VOLUMES'!A164</f>
        <v>360-327</v>
      </c>
      <c r="B161" s="130"/>
      <c r="C161" s="48" t="str">
        <f>'PRODUCTION LIST GRP VOLUMES'!C164</f>
        <v/>
      </c>
      <c r="D161" s="48" t="str">
        <f>'PRODUCTION LIST GRP VOLUMES'!D164</f>
        <v/>
      </c>
      <c r="E161" s="48" t="str">
        <f>'PRODUCTION LIST GRP VOLUMES'!E164</f>
        <v/>
      </c>
      <c r="F161" s="48" t="str">
        <f>'PRODUCTION LIST GRP VOLUMES'!F164</f>
        <v/>
      </c>
      <c r="G161" s="48" t="str">
        <f>'PRODUCTION LIST GRP VOLUMES'!G164</f>
        <v/>
      </c>
      <c r="H161" s="48" t="str">
        <f>'PRODUCTION LIST GRP VOLUMES'!H164</f>
        <v/>
      </c>
      <c r="I161" s="48" t="str">
        <f>'PRODUCTION LIST GRP VOLUMES'!I164</f>
        <v/>
      </c>
      <c r="J161" s="48" t="str">
        <f>'PRODUCTION LIST GRP VOLUMES'!J164</f>
        <v/>
      </c>
      <c r="K161" s="48" t="str">
        <f>'PRODUCTION LIST GRP VOLUMES'!K164</f>
        <v/>
      </c>
      <c r="L161" s="48" t="str">
        <f>'PRODUCTION LIST GRP VOLUMES'!L164</f>
        <v/>
      </c>
      <c r="M161" s="48" t="str">
        <f>'PRODUCTION LIST GRP VOLUMES'!M164</f>
        <v/>
      </c>
      <c r="N161" s="48" t="str">
        <f>'PRODUCTION LIST GRP VOLUMES'!N164</f>
        <v/>
      </c>
      <c r="O161" s="48" t="str">
        <f>'PRODUCTION LIST GRP VOLUMES'!O164</f>
        <v/>
      </c>
      <c r="P161" s="48" t="str">
        <f>'PRODUCTION LIST GRP VOLUMES'!P164</f>
        <v/>
      </c>
      <c r="Q161" s="48" t="str">
        <f>'PRODUCTION LIST GRP VOLUMES'!Q164</f>
        <v/>
      </c>
      <c r="R161" s="134">
        <f>'PRODUCTION LIST GRP VOLUMES'!R164</f>
        <v>0</v>
      </c>
    </row>
    <row r="162" spans="1:18" ht="23.25" hidden="1" customHeight="1">
      <c r="A162" s="129" t="str">
        <f>'PRODUCTION LIST GRP VOLUMES'!A165</f>
        <v>360-331</v>
      </c>
      <c r="B162" s="130"/>
      <c r="C162" s="48" t="str">
        <f>'PRODUCTION LIST GRP VOLUMES'!C165</f>
        <v/>
      </c>
      <c r="D162" s="48" t="str">
        <f>'PRODUCTION LIST GRP VOLUMES'!D165</f>
        <v/>
      </c>
      <c r="E162" s="48" t="str">
        <f>'PRODUCTION LIST GRP VOLUMES'!E165</f>
        <v/>
      </c>
      <c r="F162" s="48" t="str">
        <f>'PRODUCTION LIST GRP VOLUMES'!F165</f>
        <v/>
      </c>
      <c r="G162" s="48" t="str">
        <f>'PRODUCTION LIST GRP VOLUMES'!G165</f>
        <v/>
      </c>
      <c r="H162" s="48" t="str">
        <f>'PRODUCTION LIST GRP VOLUMES'!H165</f>
        <v/>
      </c>
      <c r="I162" s="48" t="str">
        <f>'PRODUCTION LIST GRP VOLUMES'!I165</f>
        <v/>
      </c>
      <c r="J162" s="48" t="str">
        <f>'PRODUCTION LIST GRP VOLUMES'!J165</f>
        <v/>
      </c>
      <c r="K162" s="48" t="str">
        <f>'PRODUCTION LIST GRP VOLUMES'!K165</f>
        <v/>
      </c>
      <c r="L162" s="48" t="str">
        <f>'PRODUCTION LIST GRP VOLUMES'!L165</f>
        <v/>
      </c>
      <c r="M162" s="48" t="str">
        <f>'PRODUCTION LIST GRP VOLUMES'!M165</f>
        <v/>
      </c>
      <c r="N162" s="48" t="str">
        <f>'PRODUCTION LIST GRP VOLUMES'!N165</f>
        <v/>
      </c>
      <c r="O162" s="48" t="str">
        <f>'PRODUCTION LIST GRP VOLUMES'!O165</f>
        <v/>
      </c>
      <c r="P162" s="48" t="str">
        <f>'PRODUCTION LIST GRP VOLUMES'!P165</f>
        <v/>
      </c>
      <c r="Q162" s="48" t="str">
        <f>'PRODUCTION LIST GRP VOLUMES'!Q165</f>
        <v/>
      </c>
      <c r="R162" s="134">
        <f>'PRODUCTION LIST GRP VOLUMES'!R165</f>
        <v>0</v>
      </c>
    </row>
    <row r="163" spans="1:18" ht="23.25" hidden="1" customHeight="1">
      <c r="A163" s="129" t="str">
        <f>'PRODUCTION LIST GRP VOLUMES'!A166</f>
        <v>360-332</v>
      </c>
      <c r="B163" s="130"/>
      <c r="C163" s="48" t="str">
        <f>'PRODUCTION LIST GRP VOLUMES'!C166</f>
        <v/>
      </c>
      <c r="D163" s="48" t="str">
        <f>'PRODUCTION LIST GRP VOLUMES'!D166</f>
        <v/>
      </c>
      <c r="E163" s="48" t="str">
        <f>'PRODUCTION LIST GRP VOLUMES'!E166</f>
        <v/>
      </c>
      <c r="F163" s="48" t="str">
        <f>'PRODUCTION LIST GRP VOLUMES'!F166</f>
        <v/>
      </c>
      <c r="G163" s="48" t="str">
        <f>'PRODUCTION LIST GRP VOLUMES'!G166</f>
        <v/>
      </c>
      <c r="H163" s="48" t="str">
        <f>'PRODUCTION LIST GRP VOLUMES'!H166</f>
        <v/>
      </c>
      <c r="I163" s="48" t="str">
        <f>'PRODUCTION LIST GRP VOLUMES'!I166</f>
        <v/>
      </c>
      <c r="J163" s="48" t="str">
        <f>'PRODUCTION LIST GRP VOLUMES'!J166</f>
        <v/>
      </c>
      <c r="K163" s="48" t="str">
        <f>'PRODUCTION LIST GRP VOLUMES'!K166</f>
        <v/>
      </c>
      <c r="L163" s="48" t="str">
        <f>'PRODUCTION LIST GRP VOLUMES'!L166</f>
        <v/>
      </c>
      <c r="M163" s="48" t="str">
        <f>'PRODUCTION LIST GRP VOLUMES'!M166</f>
        <v/>
      </c>
      <c r="N163" s="48" t="str">
        <f>'PRODUCTION LIST GRP VOLUMES'!N166</f>
        <v/>
      </c>
      <c r="O163" s="48" t="str">
        <f>'PRODUCTION LIST GRP VOLUMES'!O166</f>
        <v/>
      </c>
      <c r="P163" s="48" t="str">
        <f>'PRODUCTION LIST GRP VOLUMES'!P166</f>
        <v/>
      </c>
      <c r="Q163" s="48" t="str">
        <f>'PRODUCTION LIST GRP VOLUMES'!Q166</f>
        <v/>
      </c>
      <c r="R163" s="134">
        <f>'PRODUCTION LIST GRP VOLUMES'!R166</f>
        <v>0</v>
      </c>
    </row>
    <row r="164" spans="1:18" ht="20.45" hidden="1" customHeight="1">
      <c r="A164" s="129">
        <f>'PRODUCTION LIST GRP VOLUMES'!A167</f>
        <v>0</v>
      </c>
      <c r="B164" s="130"/>
      <c r="C164" s="48" t="str">
        <f>'PRODUCTION LIST GRP VOLUMES'!C167</f>
        <v/>
      </c>
      <c r="D164" s="48" t="str">
        <f>'PRODUCTION LIST GRP VOLUMES'!D167</f>
        <v/>
      </c>
      <c r="E164" s="48" t="str">
        <f>'PRODUCTION LIST GRP VOLUMES'!E167</f>
        <v/>
      </c>
      <c r="F164" s="48" t="str">
        <f>'PRODUCTION LIST GRP VOLUMES'!F167</f>
        <v/>
      </c>
      <c r="G164" s="48" t="str">
        <f>'PRODUCTION LIST GRP VOLUMES'!G167</f>
        <v/>
      </c>
      <c r="H164" s="48" t="str">
        <f>'PRODUCTION LIST GRP VOLUMES'!H167</f>
        <v/>
      </c>
      <c r="I164" s="48" t="str">
        <f>'PRODUCTION LIST GRP VOLUMES'!I167</f>
        <v/>
      </c>
      <c r="J164" s="48" t="str">
        <f>'PRODUCTION LIST GRP VOLUMES'!J167</f>
        <v/>
      </c>
      <c r="K164" s="48" t="str">
        <f>'PRODUCTION LIST GRP VOLUMES'!K167</f>
        <v/>
      </c>
      <c r="L164" s="48" t="str">
        <f>'PRODUCTION LIST GRP VOLUMES'!L167</f>
        <v/>
      </c>
      <c r="M164" s="48" t="str">
        <f>'PRODUCTION LIST GRP VOLUMES'!M167</f>
        <v/>
      </c>
      <c r="N164" s="48" t="str">
        <f>'PRODUCTION LIST GRP VOLUMES'!N167</f>
        <v/>
      </c>
      <c r="O164" s="48" t="str">
        <f>'PRODUCTION LIST GRP VOLUMES'!O167</f>
        <v/>
      </c>
      <c r="P164" s="48" t="str">
        <f>'PRODUCTION LIST GRP VOLUMES'!P167</f>
        <v/>
      </c>
      <c r="Q164" s="48" t="str">
        <f>'PRODUCTION LIST GRP VOLUMES'!Q167</f>
        <v/>
      </c>
      <c r="R164" s="134">
        <f>'PRODUCTION LIST GRP VOLUMES'!R167</f>
        <v>0</v>
      </c>
    </row>
    <row r="165" spans="1:18" ht="23.25" hidden="1" customHeight="1">
      <c r="A165" s="129" t="str">
        <f>'PRODUCTION LIST GRP VOLUMES'!A168</f>
        <v>360-381</v>
      </c>
      <c r="B165" s="130"/>
      <c r="C165" s="48" t="str">
        <f>'PRODUCTION LIST GRP VOLUMES'!C168</f>
        <v/>
      </c>
      <c r="D165" s="48" t="str">
        <f>'PRODUCTION LIST GRP VOLUMES'!D168</f>
        <v/>
      </c>
      <c r="E165" s="48" t="str">
        <f>'PRODUCTION LIST GRP VOLUMES'!E168</f>
        <v/>
      </c>
      <c r="F165" s="48" t="str">
        <f>'PRODUCTION LIST GRP VOLUMES'!F168</f>
        <v/>
      </c>
      <c r="G165" s="48" t="str">
        <f>'PRODUCTION LIST GRP VOLUMES'!G168</f>
        <v/>
      </c>
      <c r="H165" s="48" t="str">
        <f>'PRODUCTION LIST GRP VOLUMES'!H168</f>
        <v/>
      </c>
      <c r="I165" s="48" t="str">
        <f>'PRODUCTION LIST GRP VOLUMES'!I168</f>
        <v/>
      </c>
      <c r="J165" s="48" t="str">
        <f>'PRODUCTION LIST GRP VOLUMES'!J168</f>
        <v/>
      </c>
      <c r="K165" s="48" t="str">
        <f>'PRODUCTION LIST GRP VOLUMES'!K168</f>
        <v/>
      </c>
      <c r="L165" s="48" t="str">
        <f>'PRODUCTION LIST GRP VOLUMES'!L168</f>
        <v/>
      </c>
      <c r="M165" s="48" t="str">
        <f>'PRODUCTION LIST GRP VOLUMES'!M168</f>
        <v/>
      </c>
      <c r="N165" s="48" t="str">
        <f>'PRODUCTION LIST GRP VOLUMES'!N168</f>
        <v/>
      </c>
      <c r="O165" s="48" t="str">
        <f>'PRODUCTION LIST GRP VOLUMES'!O168</f>
        <v/>
      </c>
      <c r="P165" s="48" t="str">
        <f>'PRODUCTION LIST GRP VOLUMES'!P168</f>
        <v/>
      </c>
      <c r="Q165" s="48" t="str">
        <f>'PRODUCTION LIST GRP VOLUMES'!Q168</f>
        <v/>
      </c>
      <c r="R165" s="134">
        <f>'PRODUCTION LIST GRP VOLUMES'!R168</f>
        <v>0</v>
      </c>
    </row>
    <row r="166" spans="1:18" ht="23.25" hidden="1" customHeight="1">
      <c r="A166" s="129" t="str">
        <f>'PRODUCTION LIST GRP VOLUMES'!A169</f>
        <v>360-382</v>
      </c>
      <c r="B166" s="130"/>
      <c r="C166" s="48" t="str">
        <f>'PRODUCTION LIST GRP VOLUMES'!C169</f>
        <v/>
      </c>
      <c r="D166" s="48" t="str">
        <f>'PRODUCTION LIST GRP VOLUMES'!D169</f>
        <v/>
      </c>
      <c r="E166" s="48" t="str">
        <f>'PRODUCTION LIST GRP VOLUMES'!E169</f>
        <v/>
      </c>
      <c r="F166" s="48" t="str">
        <f>'PRODUCTION LIST GRP VOLUMES'!F169</f>
        <v/>
      </c>
      <c r="G166" s="48" t="str">
        <f>'PRODUCTION LIST GRP VOLUMES'!G169</f>
        <v/>
      </c>
      <c r="H166" s="48" t="str">
        <f>'PRODUCTION LIST GRP VOLUMES'!H169</f>
        <v/>
      </c>
      <c r="I166" s="48" t="str">
        <f>'PRODUCTION LIST GRP VOLUMES'!I169</f>
        <v/>
      </c>
      <c r="J166" s="48" t="str">
        <f>'PRODUCTION LIST GRP VOLUMES'!J169</f>
        <v/>
      </c>
      <c r="K166" s="48" t="str">
        <f>'PRODUCTION LIST GRP VOLUMES'!K169</f>
        <v/>
      </c>
      <c r="L166" s="48" t="str">
        <f>'PRODUCTION LIST GRP VOLUMES'!L169</f>
        <v/>
      </c>
      <c r="M166" s="48" t="str">
        <f>'PRODUCTION LIST GRP VOLUMES'!M169</f>
        <v/>
      </c>
      <c r="N166" s="48" t="str">
        <f>'PRODUCTION LIST GRP VOLUMES'!N169</f>
        <v/>
      </c>
      <c r="O166" s="48" t="str">
        <f>'PRODUCTION LIST GRP VOLUMES'!O169</f>
        <v/>
      </c>
      <c r="P166" s="48" t="str">
        <f>'PRODUCTION LIST GRP VOLUMES'!P169</f>
        <v/>
      </c>
      <c r="Q166" s="48" t="str">
        <f>'PRODUCTION LIST GRP VOLUMES'!Q169</f>
        <v/>
      </c>
      <c r="R166" s="134">
        <f>'PRODUCTION LIST GRP VOLUMES'!R169</f>
        <v>0</v>
      </c>
    </row>
    <row r="167" spans="1:18" ht="23.25" hidden="1" customHeight="1">
      <c r="A167" s="129" t="str">
        <f>'PRODUCTION LIST GRP VOLUMES'!A170</f>
        <v>360-384</v>
      </c>
      <c r="B167" s="130"/>
      <c r="C167" s="48" t="str">
        <f>'PRODUCTION LIST GRP VOLUMES'!C170</f>
        <v/>
      </c>
      <c r="D167" s="48" t="str">
        <f>'PRODUCTION LIST GRP VOLUMES'!D170</f>
        <v/>
      </c>
      <c r="E167" s="48" t="str">
        <f>'PRODUCTION LIST GRP VOLUMES'!E170</f>
        <v/>
      </c>
      <c r="F167" s="48" t="str">
        <f>'PRODUCTION LIST GRP VOLUMES'!F170</f>
        <v/>
      </c>
      <c r="G167" s="48" t="str">
        <f>'PRODUCTION LIST GRP VOLUMES'!G170</f>
        <v/>
      </c>
      <c r="H167" s="48" t="str">
        <f>'PRODUCTION LIST GRP VOLUMES'!H170</f>
        <v/>
      </c>
      <c r="I167" s="48" t="str">
        <f>'PRODUCTION LIST GRP VOLUMES'!I170</f>
        <v/>
      </c>
      <c r="J167" s="48" t="str">
        <f>'PRODUCTION LIST GRP VOLUMES'!J170</f>
        <v/>
      </c>
      <c r="K167" s="48" t="str">
        <f>'PRODUCTION LIST GRP VOLUMES'!K170</f>
        <v/>
      </c>
      <c r="L167" s="48" t="str">
        <f>'PRODUCTION LIST GRP VOLUMES'!L170</f>
        <v/>
      </c>
      <c r="M167" s="48" t="str">
        <f>'PRODUCTION LIST GRP VOLUMES'!M170</f>
        <v/>
      </c>
      <c r="N167" s="48" t="str">
        <f>'PRODUCTION LIST GRP VOLUMES'!N170</f>
        <v/>
      </c>
      <c r="O167" s="48" t="str">
        <f>'PRODUCTION LIST GRP VOLUMES'!O170</f>
        <v/>
      </c>
      <c r="P167" s="48" t="str">
        <f>'PRODUCTION LIST GRP VOLUMES'!P170</f>
        <v/>
      </c>
      <c r="Q167" s="48" t="str">
        <f>'PRODUCTION LIST GRP VOLUMES'!Q170</f>
        <v/>
      </c>
      <c r="R167" s="134">
        <f>'PRODUCTION LIST GRP VOLUMES'!R170</f>
        <v>0</v>
      </c>
    </row>
    <row r="168" spans="1:18" ht="23.25" hidden="1" customHeight="1">
      <c r="A168" s="129" t="str">
        <f>'PRODUCTION LIST GRP VOLUMES'!A171</f>
        <v>360-385</v>
      </c>
      <c r="B168" s="130"/>
      <c r="C168" s="48" t="str">
        <f>'PRODUCTION LIST GRP VOLUMES'!C171</f>
        <v/>
      </c>
      <c r="D168" s="48" t="str">
        <f>'PRODUCTION LIST GRP VOLUMES'!D171</f>
        <v/>
      </c>
      <c r="E168" s="48" t="str">
        <f>'PRODUCTION LIST GRP VOLUMES'!E171</f>
        <v/>
      </c>
      <c r="F168" s="48" t="str">
        <f>'PRODUCTION LIST GRP VOLUMES'!F171</f>
        <v/>
      </c>
      <c r="G168" s="48" t="str">
        <f>'PRODUCTION LIST GRP VOLUMES'!G171</f>
        <v/>
      </c>
      <c r="H168" s="48" t="str">
        <f>'PRODUCTION LIST GRP VOLUMES'!H171</f>
        <v/>
      </c>
      <c r="I168" s="48" t="str">
        <f>'PRODUCTION LIST GRP VOLUMES'!I171</f>
        <v/>
      </c>
      <c r="J168" s="48" t="str">
        <f>'PRODUCTION LIST GRP VOLUMES'!J171</f>
        <v/>
      </c>
      <c r="K168" s="48" t="str">
        <f>'PRODUCTION LIST GRP VOLUMES'!K171</f>
        <v/>
      </c>
      <c r="L168" s="48" t="str">
        <f>'PRODUCTION LIST GRP VOLUMES'!L171</f>
        <v/>
      </c>
      <c r="M168" s="48" t="str">
        <f>'PRODUCTION LIST GRP VOLUMES'!M171</f>
        <v/>
      </c>
      <c r="N168" s="48" t="str">
        <f>'PRODUCTION LIST GRP VOLUMES'!N171</f>
        <v/>
      </c>
      <c r="O168" s="48" t="str">
        <f>'PRODUCTION LIST GRP VOLUMES'!O171</f>
        <v/>
      </c>
      <c r="P168" s="48" t="str">
        <f>'PRODUCTION LIST GRP VOLUMES'!P171</f>
        <v/>
      </c>
      <c r="Q168" s="48" t="str">
        <f>'PRODUCTION LIST GRP VOLUMES'!Q171</f>
        <v/>
      </c>
      <c r="R168" s="134">
        <f>'PRODUCTION LIST GRP VOLUMES'!R171</f>
        <v>0</v>
      </c>
    </row>
    <row r="169" spans="1:18" ht="23.25" hidden="1" customHeight="1">
      <c r="A169" s="129" t="str">
        <f>'PRODUCTION LIST GRP VOLUMES'!A172</f>
        <v>360-388</v>
      </c>
      <c r="B169" s="130"/>
      <c r="C169" s="48" t="str">
        <f>'PRODUCTION LIST GRP VOLUMES'!C172</f>
        <v/>
      </c>
      <c r="D169" s="48" t="str">
        <f>'PRODUCTION LIST GRP VOLUMES'!D172</f>
        <v/>
      </c>
      <c r="E169" s="48" t="str">
        <f>'PRODUCTION LIST GRP VOLUMES'!E172</f>
        <v/>
      </c>
      <c r="F169" s="48" t="str">
        <f>'PRODUCTION LIST GRP VOLUMES'!F172</f>
        <v/>
      </c>
      <c r="G169" s="48" t="str">
        <f>'PRODUCTION LIST GRP VOLUMES'!G172</f>
        <v/>
      </c>
      <c r="H169" s="48" t="str">
        <f>'PRODUCTION LIST GRP VOLUMES'!H172</f>
        <v/>
      </c>
      <c r="I169" s="48" t="str">
        <f>'PRODUCTION LIST GRP VOLUMES'!I172</f>
        <v/>
      </c>
      <c r="J169" s="48" t="str">
        <f>'PRODUCTION LIST GRP VOLUMES'!J172</f>
        <v/>
      </c>
      <c r="K169" s="48" t="str">
        <f>'PRODUCTION LIST GRP VOLUMES'!K172</f>
        <v/>
      </c>
      <c r="L169" s="48" t="str">
        <f>'PRODUCTION LIST GRP VOLUMES'!L172</f>
        <v/>
      </c>
      <c r="M169" s="48" t="str">
        <f>'PRODUCTION LIST GRP VOLUMES'!M172</f>
        <v/>
      </c>
      <c r="N169" s="48" t="str">
        <f>'PRODUCTION LIST GRP VOLUMES'!N172</f>
        <v/>
      </c>
      <c r="O169" s="48" t="str">
        <f>'PRODUCTION LIST GRP VOLUMES'!O172</f>
        <v/>
      </c>
      <c r="P169" s="48" t="str">
        <f>'PRODUCTION LIST GRP VOLUMES'!P172</f>
        <v/>
      </c>
      <c r="Q169" s="48" t="str">
        <f>'PRODUCTION LIST GRP VOLUMES'!Q172</f>
        <v/>
      </c>
      <c r="R169" s="134">
        <f>'PRODUCTION LIST GRP VOLUMES'!R172</f>
        <v>0</v>
      </c>
    </row>
    <row r="170" spans="1:18" ht="23.25" hidden="1" customHeight="1">
      <c r="A170" s="129" t="str">
        <f>'PRODUCTION LIST GRP VOLUMES'!A173</f>
        <v>360-389</v>
      </c>
      <c r="B170" s="130"/>
      <c r="C170" s="48" t="str">
        <f>'PRODUCTION LIST GRP VOLUMES'!C173</f>
        <v/>
      </c>
      <c r="D170" s="48" t="str">
        <f>'PRODUCTION LIST GRP VOLUMES'!D173</f>
        <v/>
      </c>
      <c r="E170" s="48" t="str">
        <f>'PRODUCTION LIST GRP VOLUMES'!E173</f>
        <v/>
      </c>
      <c r="F170" s="48" t="str">
        <f>'PRODUCTION LIST GRP VOLUMES'!F173</f>
        <v/>
      </c>
      <c r="G170" s="48" t="str">
        <f>'PRODUCTION LIST GRP VOLUMES'!G173</f>
        <v/>
      </c>
      <c r="H170" s="48" t="str">
        <f>'PRODUCTION LIST GRP VOLUMES'!H173</f>
        <v/>
      </c>
      <c r="I170" s="48" t="str">
        <f>'PRODUCTION LIST GRP VOLUMES'!I173</f>
        <v/>
      </c>
      <c r="J170" s="48" t="str">
        <f>'PRODUCTION LIST GRP VOLUMES'!J173</f>
        <v/>
      </c>
      <c r="K170" s="48" t="str">
        <f>'PRODUCTION LIST GRP VOLUMES'!K173</f>
        <v/>
      </c>
      <c r="L170" s="48" t="str">
        <f>'PRODUCTION LIST GRP VOLUMES'!L173</f>
        <v/>
      </c>
      <c r="M170" s="48" t="str">
        <f>'PRODUCTION LIST GRP VOLUMES'!M173</f>
        <v/>
      </c>
      <c r="N170" s="48" t="str">
        <f>'PRODUCTION LIST GRP VOLUMES'!N173</f>
        <v/>
      </c>
      <c r="O170" s="48" t="str">
        <f>'PRODUCTION LIST GRP VOLUMES'!O173</f>
        <v/>
      </c>
      <c r="P170" s="48" t="str">
        <f>'PRODUCTION LIST GRP VOLUMES'!P173</f>
        <v/>
      </c>
      <c r="Q170" s="48" t="str">
        <f>'PRODUCTION LIST GRP VOLUMES'!Q173</f>
        <v/>
      </c>
      <c r="R170" s="134">
        <f>'PRODUCTION LIST GRP VOLUMES'!R173</f>
        <v>0</v>
      </c>
    </row>
    <row r="171" spans="1:18" ht="23.25" hidden="1" customHeight="1">
      <c r="A171" s="129" t="str">
        <f>'PRODUCTION LIST GRP VOLUMES'!A174</f>
        <v>360-392</v>
      </c>
      <c r="B171" s="130"/>
      <c r="C171" s="48" t="str">
        <f>'PRODUCTION LIST GRP VOLUMES'!C174</f>
        <v/>
      </c>
      <c r="D171" s="48" t="str">
        <f>'PRODUCTION LIST GRP VOLUMES'!D174</f>
        <v/>
      </c>
      <c r="E171" s="48" t="str">
        <f>'PRODUCTION LIST GRP VOLUMES'!E174</f>
        <v/>
      </c>
      <c r="F171" s="48" t="str">
        <f>'PRODUCTION LIST GRP VOLUMES'!F174</f>
        <v/>
      </c>
      <c r="G171" s="48" t="str">
        <f>'PRODUCTION LIST GRP VOLUMES'!G174</f>
        <v/>
      </c>
      <c r="H171" s="48" t="str">
        <f>'PRODUCTION LIST GRP VOLUMES'!H174</f>
        <v/>
      </c>
      <c r="I171" s="48" t="str">
        <f>'PRODUCTION LIST GRP VOLUMES'!I174</f>
        <v/>
      </c>
      <c r="J171" s="48" t="str">
        <f>'PRODUCTION LIST GRP VOLUMES'!J174</f>
        <v/>
      </c>
      <c r="K171" s="48" t="str">
        <f>'PRODUCTION LIST GRP VOLUMES'!K174</f>
        <v/>
      </c>
      <c r="L171" s="48" t="str">
        <f>'PRODUCTION LIST GRP VOLUMES'!L174</f>
        <v/>
      </c>
      <c r="M171" s="48" t="str">
        <f>'PRODUCTION LIST GRP VOLUMES'!M174</f>
        <v/>
      </c>
      <c r="N171" s="48" t="str">
        <f>'PRODUCTION LIST GRP VOLUMES'!N174</f>
        <v/>
      </c>
      <c r="O171" s="48" t="str">
        <f>'PRODUCTION LIST GRP VOLUMES'!O174</f>
        <v/>
      </c>
      <c r="P171" s="48" t="str">
        <f>'PRODUCTION LIST GRP VOLUMES'!P174</f>
        <v/>
      </c>
      <c r="Q171" s="48" t="str">
        <f>'PRODUCTION LIST GRP VOLUMES'!Q174</f>
        <v/>
      </c>
      <c r="R171" s="134">
        <f>'PRODUCTION LIST GRP VOLUMES'!R174</f>
        <v>0</v>
      </c>
    </row>
    <row r="172" spans="1:18" ht="23.25" hidden="1" customHeight="1">
      <c r="A172" s="129" t="str">
        <f>'PRODUCTION LIST GRP VOLUMES'!A175</f>
        <v>360-393</v>
      </c>
      <c r="B172" s="130"/>
      <c r="C172" s="48" t="str">
        <f>'PRODUCTION LIST GRP VOLUMES'!C175</f>
        <v/>
      </c>
      <c r="D172" s="48" t="str">
        <f>'PRODUCTION LIST GRP VOLUMES'!D175</f>
        <v/>
      </c>
      <c r="E172" s="48" t="str">
        <f>'PRODUCTION LIST GRP VOLUMES'!E175</f>
        <v/>
      </c>
      <c r="F172" s="48" t="str">
        <f>'PRODUCTION LIST GRP VOLUMES'!F175</f>
        <v/>
      </c>
      <c r="G172" s="48" t="str">
        <f>'PRODUCTION LIST GRP VOLUMES'!G175</f>
        <v/>
      </c>
      <c r="H172" s="48" t="str">
        <f>'PRODUCTION LIST GRP VOLUMES'!H175</f>
        <v/>
      </c>
      <c r="I172" s="48" t="str">
        <f>'PRODUCTION LIST GRP VOLUMES'!I175</f>
        <v/>
      </c>
      <c r="J172" s="48" t="str">
        <f>'PRODUCTION LIST GRP VOLUMES'!J175</f>
        <v/>
      </c>
      <c r="K172" s="48" t="str">
        <f>'PRODUCTION LIST GRP VOLUMES'!K175</f>
        <v/>
      </c>
      <c r="L172" s="48" t="str">
        <f>'PRODUCTION LIST GRP VOLUMES'!L175</f>
        <v/>
      </c>
      <c r="M172" s="48" t="str">
        <f>'PRODUCTION LIST GRP VOLUMES'!M175</f>
        <v/>
      </c>
      <c r="N172" s="48" t="str">
        <f>'PRODUCTION LIST GRP VOLUMES'!N175</f>
        <v/>
      </c>
      <c r="O172" s="48" t="str">
        <f>'PRODUCTION LIST GRP VOLUMES'!O175</f>
        <v/>
      </c>
      <c r="P172" s="48" t="str">
        <f>'PRODUCTION LIST GRP VOLUMES'!P175</f>
        <v/>
      </c>
      <c r="Q172" s="48" t="str">
        <f>'PRODUCTION LIST GRP VOLUMES'!Q175</f>
        <v/>
      </c>
      <c r="R172" s="134">
        <f>'PRODUCTION LIST GRP VOLUMES'!R175</f>
        <v>0</v>
      </c>
    </row>
    <row r="173" spans="1:18" ht="23.25" hidden="1" customHeight="1">
      <c r="A173" s="129" t="str">
        <f>'PRODUCTION LIST GRP VOLUMES'!A176</f>
        <v>360-396</v>
      </c>
      <c r="B173" s="130"/>
      <c r="C173" s="48" t="str">
        <f>'PRODUCTION LIST GRP VOLUMES'!C176</f>
        <v/>
      </c>
      <c r="D173" s="48" t="str">
        <f>'PRODUCTION LIST GRP VOLUMES'!D176</f>
        <v/>
      </c>
      <c r="E173" s="48" t="str">
        <f>'PRODUCTION LIST GRP VOLUMES'!E176</f>
        <v/>
      </c>
      <c r="F173" s="48" t="str">
        <f>'PRODUCTION LIST GRP VOLUMES'!F176</f>
        <v/>
      </c>
      <c r="G173" s="48" t="str">
        <f>'PRODUCTION LIST GRP VOLUMES'!G176</f>
        <v/>
      </c>
      <c r="H173" s="48" t="str">
        <f>'PRODUCTION LIST GRP VOLUMES'!H176</f>
        <v/>
      </c>
      <c r="I173" s="48" t="str">
        <f>'PRODUCTION LIST GRP VOLUMES'!I176</f>
        <v/>
      </c>
      <c r="J173" s="48" t="str">
        <f>'PRODUCTION LIST GRP VOLUMES'!J176</f>
        <v/>
      </c>
      <c r="K173" s="48" t="str">
        <f>'PRODUCTION LIST GRP VOLUMES'!K176</f>
        <v/>
      </c>
      <c r="L173" s="48" t="str">
        <f>'PRODUCTION LIST GRP VOLUMES'!L176</f>
        <v/>
      </c>
      <c r="M173" s="48" t="str">
        <f>'PRODUCTION LIST GRP VOLUMES'!M176</f>
        <v/>
      </c>
      <c r="N173" s="48" t="str">
        <f>'PRODUCTION LIST GRP VOLUMES'!N176</f>
        <v/>
      </c>
      <c r="O173" s="48" t="str">
        <f>'PRODUCTION LIST GRP VOLUMES'!O176</f>
        <v/>
      </c>
      <c r="P173" s="48" t="str">
        <f>'PRODUCTION LIST GRP VOLUMES'!P176</f>
        <v/>
      </c>
      <c r="Q173" s="48" t="str">
        <f>'PRODUCTION LIST GRP VOLUMES'!Q176</f>
        <v/>
      </c>
      <c r="R173" s="134">
        <f>'PRODUCTION LIST GRP VOLUMES'!R176</f>
        <v>0</v>
      </c>
    </row>
    <row r="174" spans="1:18" ht="23.25" hidden="1" customHeight="1">
      <c r="A174" s="129" t="str">
        <f>'PRODUCTION LIST GRP VOLUMES'!A177</f>
        <v>360-395-DT</v>
      </c>
      <c r="B174" s="48" t="str">
        <f>IF('PRODUCTION LIST GRP VOLUMES'!C283=0,"",'PRODUCTION LIST GRP VOLUMES'!C283)</f>
        <v/>
      </c>
      <c r="C174" s="48" t="str">
        <f>'PRODUCTION LIST GRP VOLUMES'!C177</f>
        <v/>
      </c>
      <c r="D174" s="48" t="str">
        <f>'PRODUCTION LIST GRP VOLUMES'!D177</f>
        <v/>
      </c>
      <c r="E174" s="48" t="str">
        <f>'PRODUCTION LIST GRP VOLUMES'!E177</f>
        <v/>
      </c>
      <c r="F174" s="48" t="str">
        <f>'PRODUCTION LIST GRP VOLUMES'!F177</f>
        <v/>
      </c>
      <c r="G174" s="48" t="str">
        <f>'PRODUCTION LIST GRP VOLUMES'!G177</f>
        <v/>
      </c>
      <c r="H174" s="48" t="str">
        <f>'PRODUCTION LIST GRP VOLUMES'!H177</f>
        <v/>
      </c>
      <c r="I174" s="48" t="str">
        <f>'PRODUCTION LIST GRP VOLUMES'!I177</f>
        <v/>
      </c>
      <c r="J174" s="48" t="str">
        <f>'PRODUCTION LIST GRP VOLUMES'!J177</f>
        <v/>
      </c>
      <c r="K174" s="48" t="str">
        <f>'PRODUCTION LIST GRP VOLUMES'!K177</f>
        <v/>
      </c>
      <c r="L174" s="48" t="str">
        <f>'PRODUCTION LIST GRP VOLUMES'!L177</f>
        <v/>
      </c>
      <c r="M174" s="48" t="str">
        <f>'PRODUCTION LIST GRP VOLUMES'!M177</f>
        <v/>
      </c>
      <c r="N174" s="48" t="str">
        <f>'PRODUCTION LIST GRP VOLUMES'!N177</f>
        <v/>
      </c>
      <c r="O174" s="48" t="str">
        <f>'PRODUCTION LIST GRP VOLUMES'!O177</f>
        <v/>
      </c>
      <c r="P174" s="48"/>
      <c r="Q174" s="48"/>
      <c r="R174" s="134">
        <f>'PRODUCTION LIST GRP VOLUMES'!R177+'PRODUCTION LIST GRP VOLUMES'!R283</f>
        <v>0</v>
      </c>
    </row>
    <row r="175" spans="1:18" ht="23.25" hidden="1" customHeight="1">
      <c r="A175" s="129" t="str">
        <f>'PRODUCTION LIST GRP VOLUMES'!A178</f>
        <v>360-397</v>
      </c>
      <c r="B175" s="130"/>
      <c r="C175" s="48" t="str">
        <f>'PRODUCTION LIST GRP VOLUMES'!C178</f>
        <v/>
      </c>
      <c r="D175" s="48" t="str">
        <f>'PRODUCTION LIST GRP VOLUMES'!D178</f>
        <v/>
      </c>
      <c r="E175" s="48" t="str">
        <f>'PRODUCTION LIST GRP VOLUMES'!E178</f>
        <v/>
      </c>
      <c r="F175" s="48" t="str">
        <f>'PRODUCTION LIST GRP VOLUMES'!F178</f>
        <v/>
      </c>
      <c r="G175" s="48" t="str">
        <f>'PRODUCTION LIST GRP VOLUMES'!G178</f>
        <v/>
      </c>
      <c r="H175" s="48" t="str">
        <f>'PRODUCTION LIST GRP VOLUMES'!H178</f>
        <v/>
      </c>
      <c r="I175" s="48" t="str">
        <f>'PRODUCTION LIST GRP VOLUMES'!I178</f>
        <v/>
      </c>
      <c r="J175" s="48" t="str">
        <f>'PRODUCTION LIST GRP VOLUMES'!J178</f>
        <v/>
      </c>
      <c r="K175" s="48" t="str">
        <f>'PRODUCTION LIST GRP VOLUMES'!K178</f>
        <v/>
      </c>
      <c r="L175" s="48" t="str">
        <f>'PRODUCTION LIST GRP VOLUMES'!L178</f>
        <v/>
      </c>
      <c r="M175" s="48" t="str">
        <f>'PRODUCTION LIST GRP VOLUMES'!M178</f>
        <v/>
      </c>
      <c r="N175" s="48" t="str">
        <f>'PRODUCTION LIST GRP VOLUMES'!N178</f>
        <v/>
      </c>
      <c r="O175" s="48" t="str">
        <f>'PRODUCTION LIST GRP VOLUMES'!O178</f>
        <v/>
      </c>
      <c r="P175" s="48" t="str">
        <f>'PRODUCTION LIST GRP VOLUMES'!P178</f>
        <v/>
      </c>
      <c r="Q175" s="48" t="str">
        <f>'PRODUCTION LIST GRP VOLUMES'!Q178</f>
        <v/>
      </c>
      <c r="R175" s="134">
        <f>'PRODUCTION LIST GRP VOLUMES'!R178</f>
        <v>0</v>
      </c>
    </row>
    <row r="176" spans="1:18" ht="23.25" hidden="1" customHeight="1">
      <c r="A176" s="129" t="str">
        <f>'PRODUCTION LIST GRP VOLUMES'!A179</f>
        <v>360-400</v>
      </c>
      <c r="B176" s="130"/>
      <c r="C176" s="48" t="str">
        <f>'PRODUCTION LIST GRP VOLUMES'!C179</f>
        <v/>
      </c>
      <c r="D176" s="48" t="str">
        <f>'PRODUCTION LIST GRP VOLUMES'!D179</f>
        <v/>
      </c>
      <c r="E176" s="48" t="str">
        <f>'PRODUCTION LIST GRP VOLUMES'!E179</f>
        <v/>
      </c>
      <c r="F176" s="48" t="str">
        <f>'PRODUCTION LIST GRP VOLUMES'!F179</f>
        <v/>
      </c>
      <c r="G176" s="48" t="str">
        <f>'PRODUCTION LIST GRP VOLUMES'!G179</f>
        <v/>
      </c>
      <c r="H176" s="48" t="str">
        <f>'PRODUCTION LIST GRP VOLUMES'!H179</f>
        <v/>
      </c>
      <c r="I176" s="48" t="str">
        <f>'PRODUCTION LIST GRP VOLUMES'!I179</f>
        <v/>
      </c>
      <c r="J176" s="48" t="str">
        <f>'PRODUCTION LIST GRP VOLUMES'!J179</f>
        <v/>
      </c>
      <c r="K176" s="48" t="str">
        <f>'PRODUCTION LIST GRP VOLUMES'!K179</f>
        <v/>
      </c>
      <c r="L176" s="48" t="str">
        <f>'PRODUCTION LIST GRP VOLUMES'!L179</f>
        <v/>
      </c>
      <c r="M176" s="48" t="str">
        <f>'PRODUCTION LIST GRP VOLUMES'!M179</f>
        <v/>
      </c>
      <c r="N176" s="48" t="str">
        <f>'PRODUCTION LIST GRP VOLUMES'!N179</f>
        <v/>
      </c>
      <c r="O176" s="48" t="str">
        <f>'PRODUCTION LIST GRP VOLUMES'!O179</f>
        <v/>
      </c>
      <c r="P176" s="48" t="str">
        <f>'PRODUCTION LIST GRP VOLUMES'!P179</f>
        <v/>
      </c>
      <c r="Q176" s="48" t="str">
        <f>'PRODUCTION LIST GRP VOLUMES'!Q179</f>
        <v/>
      </c>
      <c r="R176" s="134">
        <f>'PRODUCTION LIST GRP VOLUMES'!R179</f>
        <v>0</v>
      </c>
    </row>
    <row r="177" spans="1:18" ht="23.25" hidden="1" customHeight="1">
      <c r="A177" s="129" t="str">
        <f>'PRODUCTION LIST GRP VOLUMES'!A180</f>
        <v>360-399-DT</v>
      </c>
      <c r="B177" s="48" t="str">
        <f>IF('PRODUCTION LIST GRP VOLUMES'!C284=0,"",'PRODUCTION LIST GRP VOLUMES'!C284)</f>
        <v/>
      </c>
      <c r="C177" s="48" t="str">
        <f>'PRODUCTION LIST GRP VOLUMES'!C180</f>
        <v/>
      </c>
      <c r="D177" s="48" t="str">
        <f>'PRODUCTION LIST GRP VOLUMES'!D180</f>
        <v/>
      </c>
      <c r="E177" s="48" t="str">
        <f>'PRODUCTION LIST GRP VOLUMES'!E180</f>
        <v/>
      </c>
      <c r="F177" s="48" t="str">
        <f>'PRODUCTION LIST GRP VOLUMES'!F180</f>
        <v/>
      </c>
      <c r="G177" s="48" t="str">
        <f>'PRODUCTION LIST GRP VOLUMES'!G180</f>
        <v/>
      </c>
      <c r="H177" s="48" t="str">
        <f>'PRODUCTION LIST GRP VOLUMES'!H180</f>
        <v/>
      </c>
      <c r="I177" s="48" t="str">
        <f>'PRODUCTION LIST GRP VOLUMES'!I180</f>
        <v/>
      </c>
      <c r="J177" s="48" t="str">
        <f>'PRODUCTION LIST GRP VOLUMES'!J180</f>
        <v/>
      </c>
      <c r="K177" s="48" t="str">
        <f>'PRODUCTION LIST GRP VOLUMES'!K180</f>
        <v/>
      </c>
      <c r="L177" s="48" t="str">
        <f>'PRODUCTION LIST GRP VOLUMES'!L180</f>
        <v/>
      </c>
      <c r="M177" s="48" t="str">
        <f>'PRODUCTION LIST GRP VOLUMES'!M180</f>
        <v/>
      </c>
      <c r="N177" s="48" t="str">
        <f>'PRODUCTION LIST GRP VOLUMES'!N180</f>
        <v/>
      </c>
      <c r="O177" s="48" t="str">
        <f>'PRODUCTION LIST GRP VOLUMES'!O180</f>
        <v/>
      </c>
      <c r="P177" s="48"/>
      <c r="Q177" s="48"/>
      <c r="R177" s="134">
        <f>'PRODUCTION LIST GRP VOLUMES'!R180+'PRODUCTION LIST GRP VOLUMES'!R273</f>
        <v>0</v>
      </c>
    </row>
    <row r="178" spans="1:18" ht="23.25" hidden="1" customHeight="1">
      <c r="A178" s="129">
        <f>'PRODUCTION LIST GRP VOLUMES'!A181</f>
        <v>0</v>
      </c>
      <c r="B178" s="130"/>
      <c r="C178" s="48" t="str">
        <f>'PRODUCTION LIST GRP VOLUMES'!C181</f>
        <v/>
      </c>
      <c r="D178" s="48" t="str">
        <f>'PRODUCTION LIST GRP VOLUMES'!D181</f>
        <v/>
      </c>
      <c r="E178" s="48" t="str">
        <f>'PRODUCTION LIST GRP VOLUMES'!E181</f>
        <v/>
      </c>
      <c r="F178" s="48" t="str">
        <f>'PRODUCTION LIST GRP VOLUMES'!F181</f>
        <v/>
      </c>
      <c r="G178" s="48" t="str">
        <f>'PRODUCTION LIST GRP VOLUMES'!G181</f>
        <v/>
      </c>
      <c r="H178" s="48" t="str">
        <f>'PRODUCTION LIST GRP VOLUMES'!H181</f>
        <v/>
      </c>
      <c r="I178" s="48" t="str">
        <f>'PRODUCTION LIST GRP VOLUMES'!I181</f>
        <v/>
      </c>
      <c r="J178" s="48" t="str">
        <f>'PRODUCTION LIST GRP VOLUMES'!J181</f>
        <v/>
      </c>
      <c r="K178" s="48" t="str">
        <f>'PRODUCTION LIST GRP VOLUMES'!K181</f>
        <v/>
      </c>
      <c r="L178" s="48" t="str">
        <f>'PRODUCTION LIST GRP VOLUMES'!L181</f>
        <v/>
      </c>
      <c r="M178" s="48" t="str">
        <f>'PRODUCTION LIST GRP VOLUMES'!M181</f>
        <v/>
      </c>
      <c r="N178" s="48" t="str">
        <f>'PRODUCTION LIST GRP VOLUMES'!N181</f>
        <v/>
      </c>
      <c r="O178" s="48" t="str">
        <f>'PRODUCTION LIST GRP VOLUMES'!O181</f>
        <v/>
      </c>
      <c r="P178" s="48" t="str">
        <f>'PRODUCTION LIST GRP VOLUMES'!P181</f>
        <v/>
      </c>
      <c r="Q178" s="48" t="str">
        <f>'PRODUCTION LIST GRP VOLUMES'!Q181</f>
        <v/>
      </c>
      <c r="R178" s="134">
        <f>'PRODUCTION LIST GRP VOLUMES'!R181</f>
        <v>0</v>
      </c>
    </row>
    <row r="179" spans="1:18" ht="23.25" customHeight="1">
      <c r="A179" s="129" t="str">
        <f>'PRODUCTION LIST GRP VOLUMES'!A182</f>
        <v>360-401</v>
      </c>
      <c r="B179" s="130"/>
      <c r="C179" s="48" t="str">
        <f>'PRODUCTION LIST GRP VOLUMES'!C182</f>
        <v/>
      </c>
      <c r="D179" s="48" t="str">
        <f>'PRODUCTION LIST GRP VOLUMES'!D182</f>
        <v/>
      </c>
      <c r="E179" s="48" t="str">
        <f>'PRODUCTION LIST GRP VOLUMES'!E182</f>
        <v/>
      </c>
      <c r="F179" s="48" t="str">
        <f>'PRODUCTION LIST GRP VOLUMES'!F182</f>
        <v/>
      </c>
      <c r="G179" s="48" t="str">
        <f>'PRODUCTION LIST GRP VOLUMES'!G182</f>
        <v/>
      </c>
      <c r="H179" s="48" t="str">
        <f>'PRODUCTION LIST GRP VOLUMES'!H182</f>
        <v/>
      </c>
      <c r="I179" s="48" t="str">
        <f>'PRODUCTION LIST GRP VOLUMES'!I182</f>
        <v/>
      </c>
      <c r="J179" s="48" t="str">
        <f>'PRODUCTION LIST GRP VOLUMES'!J182</f>
        <v/>
      </c>
      <c r="K179" s="48" t="str">
        <f>'PRODUCTION LIST GRP VOLUMES'!K182</f>
        <v/>
      </c>
      <c r="L179" s="48" t="str">
        <f>'PRODUCTION LIST GRP VOLUMES'!L182</f>
        <v/>
      </c>
      <c r="M179" s="48" t="str">
        <f>'PRODUCTION LIST GRP VOLUMES'!M182</f>
        <v/>
      </c>
      <c r="N179" s="48" t="str">
        <f>'PRODUCTION LIST GRP VOLUMES'!N182</f>
        <v/>
      </c>
      <c r="O179" s="48" t="str">
        <f>'PRODUCTION LIST GRP VOLUMES'!O182</f>
        <v/>
      </c>
      <c r="P179" s="48" t="str">
        <f>'PRODUCTION LIST GRP VOLUMES'!P182</f>
        <v/>
      </c>
      <c r="Q179" s="48" t="str">
        <f>'PRODUCTION LIST GRP VOLUMES'!Q182</f>
        <v/>
      </c>
      <c r="R179" s="134">
        <f>'PRODUCTION LIST GRP VOLUMES'!R182</f>
        <v>0</v>
      </c>
    </row>
    <row r="180" spans="1:18" ht="23.25" customHeight="1">
      <c r="A180" s="129" t="str">
        <f>'PRODUCTION LIST GRP VOLUMES'!A183</f>
        <v>360-402</v>
      </c>
      <c r="B180" s="130"/>
      <c r="C180" s="48" t="str">
        <f>'PRODUCTION LIST GRP VOLUMES'!C183</f>
        <v/>
      </c>
      <c r="D180" s="48" t="str">
        <f>'PRODUCTION LIST GRP VOLUMES'!D183</f>
        <v/>
      </c>
      <c r="E180" s="48" t="str">
        <f>'PRODUCTION LIST GRP VOLUMES'!E183</f>
        <v/>
      </c>
      <c r="F180" s="48" t="str">
        <f>'PRODUCTION LIST GRP VOLUMES'!F183</f>
        <v/>
      </c>
      <c r="G180" s="48" t="str">
        <f>'PRODUCTION LIST GRP VOLUMES'!G183</f>
        <v/>
      </c>
      <c r="H180" s="48" t="str">
        <f>'PRODUCTION LIST GRP VOLUMES'!H183</f>
        <v/>
      </c>
      <c r="I180" s="48" t="str">
        <f>'PRODUCTION LIST GRP VOLUMES'!I183</f>
        <v/>
      </c>
      <c r="J180" s="48" t="str">
        <f>'PRODUCTION LIST GRP VOLUMES'!J183</f>
        <v/>
      </c>
      <c r="K180" s="48" t="str">
        <f>'PRODUCTION LIST GRP VOLUMES'!K183</f>
        <v/>
      </c>
      <c r="L180" s="48" t="str">
        <f>'PRODUCTION LIST GRP VOLUMES'!L183</f>
        <v/>
      </c>
      <c r="M180" s="48" t="str">
        <f>'PRODUCTION LIST GRP VOLUMES'!M183</f>
        <v/>
      </c>
      <c r="N180" s="48" t="str">
        <f>'PRODUCTION LIST GRP VOLUMES'!N183</f>
        <v/>
      </c>
      <c r="O180" s="48" t="str">
        <f>'PRODUCTION LIST GRP VOLUMES'!O183</f>
        <v/>
      </c>
      <c r="P180" s="48" t="str">
        <f>'PRODUCTION LIST GRP VOLUMES'!P183</f>
        <v/>
      </c>
      <c r="Q180" s="48" t="str">
        <f>'PRODUCTION LIST GRP VOLUMES'!Q183</f>
        <v/>
      </c>
      <c r="R180" s="134">
        <f>'PRODUCTION LIST GRP VOLUMES'!R183</f>
        <v>0</v>
      </c>
    </row>
    <row r="181" spans="1:18" ht="23.25" customHeight="1">
      <c r="A181" s="129" t="str">
        <f>'PRODUCTION LIST GRP VOLUMES'!A184</f>
        <v>360-403</v>
      </c>
      <c r="B181" s="130"/>
      <c r="C181" s="48" t="str">
        <f>'PRODUCTION LIST GRP VOLUMES'!C184</f>
        <v/>
      </c>
      <c r="D181" s="48" t="str">
        <f>'PRODUCTION LIST GRP VOLUMES'!D184</f>
        <v/>
      </c>
      <c r="E181" s="48" t="str">
        <f>'PRODUCTION LIST GRP VOLUMES'!E184</f>
        <v/>
      </c>
      <c r="F181" s="48" t="str">
        <f>'PRODUCTION LIST GRP VOLUMES'!F184</f>
        <v/>
      </c>
      <c r="G181" s="48" t="str">
        <f>'PRODUCTION LIST GRP VOLUMES'!G184</f>
        <v/>
      </c>
      <c r="H181" s="48" t="str">
        <f>'PRODUCTION LIST GRP VOLUMES'!H184</f>
        <v/>
      </c>
      <c r="I181" s="48" t="str">
        <f>'PRODUCTION LIST GRP VOLUMES'!I184</f>
        <v/>
      </c>
      <c r="J181" s="48" t="str">
        <f>'PRODUCTION LIST GRP VOLUMES'!J184</f>
        <v/>
      </c>
      <c r="K181" s="48" t="str">
        <f>'PRODUCTION LIST GRP VOLUMES'!K184</f>
        <v/>
      </c>
      <c r="L181" s="48" t="str">
        <f>'PRODUCTION LIST GRP VOLUMES'!L184</f>
        <v/>
      </c>
      <c r="M181" s="48" t="str">
        <f>'PRODUCTION LIST GRP VOLUMES'!M184</f>
        <v/>
      </c>
      <c r="N181" s="48" t="str">
        <f>'PRODUCTION LIST GRP VOLUMES'!N184</f>
        <v/>
      </c>
      <c r="O181" s="48" t="str">
        <f>'PRODUCTION LIST GRP VOLUMES'!O184</f>
        <v/>
      </c>
      <c r="P181" s="48" t="str">
        <f>'PRODUCTION LIST GRP VOLUMES'!P184</f>
        <v/>
      </c>
      <c r="Q181" s="48" t="str">
        <f>'PRODUCTION LIST GRP VOLUMES'!Q184</f>
        <v/>
      </c>
      <c r="R181" s="134">
        <f>'PRODUCTION LIST GRP VOLUMES'!R184</f>
        <v>0</v>
      </c>
    </row>
    <row r="182" spans="1:18" ht="23.25" customHeight="1">
      <c r="A182" s="129" t="str">
        <f>'PRODUCTION LIST GRP VOLUMES'!A185</f>
        <v>360-404</v>
      </c>
      <c r="B182" s="130"/>
      <c r="C182" s="48" t="str">
        <f>'PRODUCTION LIST GRP VOLUMES'!C185</f>
        <v/>
      </c>
      <c r="D182" s="48" t="str">
        <f>'PRODUCTION LIST GRP VOLUMES'!D185</f>
        <v/>
      </c>
      <c r="E182" s="48" t="str">
        <f>'PRODUCTION LIST GRP VOLUMES'!E185</f>
        <v/>
      </c>
      <c r="F182" s="48" t="str">
        <f>'PRODUCTION LIST GRP VOLUMES'!F185</f>
        <v/>
      </c>
      <c r="G182" s="48" t="str">
        <f>'PRODUCTION LIST GRP VOLUMES'!G185</f>
        <v/>
      </c>
      <c r="H182" s="48" t="str">
        <f>'PRODUCTION LIST GRP VOLUMES'!H185</f>
        <v/>
      </c>
      <c r="I182" s="48" t="str">
        <f>'PRODUCTION LIST GRP VOLUMES'!I185</f>
        <v/>
      </c>
      <c r="J182" s="48" t="str">
        <f>'PRODUCTION LIST GRP VOLUMES'!J185</f>
        <v/>
      </c>
      <c r="K182" s="48" t="str">
        <f>'PRODUCTION LIST GRP VOLUMES'!K185</f>
        <v/>
      </c>
      <c r="L182" s="48" t="str">
        <f>'PRODUCTION LIST GRP VOLUMES'!L185</f>
        <v/>
      </c>
      <c r="M182" s="48" t="str">
        <f>'PRODUCTION LIST GRP VOLUMES'!M185</f>
        <v/>
      </c>
      <c r="N182" s="48" t="str">
        <f>'PRODUCTION LIST GRP VOLUMES'!N185</f>
        <v/>
      </c>
      <c r="O182" s="48" t="str">
        <f>'PRODUCTION LIST GRP VOLUMES'!O185</f>
        <v/>
      </c>
      <c r="P182" s="48" t="str">
        <f>'PRODUCTION LIST GRP VOLUMES'!P185</f>
        <v/>
      </c>
      <c r="Q182" s="48" t="str">
        <f>'PRODUCTION LIST GRP VOLUMES'!Q185</f>
        <v/>
      </c>
      <c r="R182" s="134">
        <f>'PRODUCTION LIST GRP VOLUMES'!R185</f>
        <v>0</v>
      </c>
    </row>
    <row r="183" spans="1:18" ht="21" customHeight="1">
      <c r="A183" s="129" t="str">
        <f>'PRODUCTION LIST GRP VOLUMES'!A186</f>
        <v>360-405</v>
      </c>
      <c r="B183" s="130"/>
      <c r="C183" s="48" t="str">
        <f>'PRODUCTION LIST GRP VOLUMES'!C186</f>
        <v/>
      </c>
      <c r="D183" s="48" t="str">
        <f>'PRODUCTION LIST GRP VOLUMES'!D186</f>
        <v/>
      </c>
      <c r="E183" s="48" t="str">
        <f>'PRODUCTION LIST GRP VOLUMES'!E186</f>
        <v/>
      </c>
      <c r="F183" s="48" t="str">
        <f>'PRODUCTION LIST GRP VOLUMES'!F186</f>
        <v/>
      </c>
      <c r="G183" s="48" t="str">
        <f>'PRODUCTION LIST GRP VOLUMES'!G186</f>
        <v/>
      </c>
      <c r="H183" s="48" t="str">
        <f>'PRODUCTION LIST GRP VOLUMES'!H186</f>
        <v/>
      </c>
      <c r="I183" s="48" t="str">
        <f>'PRODUCTION LIST GRP VOLUMES'!I186</f>
        <v/>
      </c>
      <c r="J183" s="48" t="str">
        <f>'PRODUCTION LIST GRP VOLUMES'!J186</f>
        <v/>
      </c>
      <c r="K183" s="48" t="str">
        <f>'PRODUCTION LIST GRP VOLUMES'!K186</f>
        <v/>
      </c>
      <c r="L183" s="48" t="str">
        <f>'PRODUCTION LIST GRP VOLUMES'!L186</f>
        <v/>
      </c>
      <c r="M183" s="48" t="str">
        <f>'PRODUCTION LIST GRP VOLUMES'!M186</f>
        <v/>
      </c>
      <c r="N183" s="48" t="str">
        <f>'PRODUCTION LIST GRP VOLUMES'!N186</f>
        <v/>
      </c>
      <c r="O183" s="48" t="str">
        <f>'PRODUCTION LIST GRP VOLUMES'!O186</f>
        <v/>
      </c>
      <c r="P183" s="48" t="str">
        <f>'PRODUCTION LIST GRP VOLUMES'!P186</f>
        <v/>
      </c>
      <c r="Q183" s="48" t="str">
        <f>'PRODUCTION LIST GRP VOLUMES'!Q186</f>
        <v/>
      </c>
      <c r="R183" s="134">
        <f>'PRODUCTION LIST GRP VOLUMES'!R186</f>
        <v>0</v>
      </c>
    </row>
    <row r="184" spans="1:18" ht="21" customHeight="1">
      <c r="A184" s="129" t="str">
        <f>'PRODUCTION LIST GRP VOLUMES'!A187</f>
        <v>360-406</v>
      </c>
      <c r="B184" s="130"/>
      <c r="C184" s="48" t="str">
        <f>'PRODUCTION LIST GRP VOLUMES'!C187</f>
        <v/>
      </c>
      <c r="D184" s="48" t="str">
        <f>'PRODUCTION LIST GRP VOLUMES'!D187</f>
        <v/>
      </c>
      <c r="E184" s="48" t="str">
        <f>'PRODUCTION LIST GRP VOLUMES'!E187</f>
        <v/>
      </c>
      <c r="F184" s="48" t="str">
        <f>'PRODUCTION LIST GRP VOLUMES'!F187</f>
        <v/>
      </c>
      <c r="G184" s="48" t="str">
        <f>'PRODUCTION LIST GRP VOLUMES'!G187</f>
        <v/>
      </c>
      <c r="H184" s="48" t="str">
        <f>'PRODUCTION LIST GRP VOLUMES'!H187</f>
        <v/>
      </c>
      <c r="I184" s="48" t="str">
        <f>'PRODUCTION LIST GRP VOLUMES'!I187</f>
        <v/>
      </c>
      <c r="J184" s="48" t="str">
        <f>'PRODUCTION LIST GRP VOLUMES'!J187</f>
        <v/>
      </c>
      <c r="K184" s="48" t="str">
        <f>'PRODUCTION LIST GRP VOLUMES'!K187</f>
        <v/>
      </c>
      <c r="L184" s="48" t="str">
        <f>'PRODUCTION LIST GRP VOLUMES'!L187</f>
        <v/>
      </c>
      <c r="M184" s="48" t="str">
        <f>'PRODUCTION LIST GRP VOLUMES'!M187</f>
        <v/>
      </c>
      <c r="N184" s="48" t="str">
        <f>'PRODUCTION LIST GRP VOLUMES'!N187</f>
        <v/>
      </c>
      <c r="O184" s="48" t="str">
        <f>'PRODUCTION LIST GRP VOLUMES'!O187</f>
        <v/>
      </c>
      <c r="P184" s="48" t="str">
        <f>'PRODUCTION LIST GRP VOLUMES'!P187</f>
        <v/>
      </c>
      <c r="Q184" s="48" t="str">
        <f>'PRODUCTION LIST GRP VOLUMES'!Q187</f>
        <v/>
      </c>
      <c r="R184" s="134">
        <f>'PRODUCTION LIST GRP VOLUMES'!R187</f>
        <v>0</v>
      </c>
    </row>
    <row r="185" spans="1:18" ht="21" customHeight="1">
      <c r="A185" s="129" t="str">
        <f>'PRODUCTION LIST GRP VOLUMES'!A188</f>
        <v>360-406-DT</v>
      </c>
      <c r="B185" s="130" t="str">
        <f>IF('PRODUCTION LIST GRP VOLUMES'!C286=0,"",'PRODUCTION LIST GRP VOLUMES'!C286)</f>
        <v/>
      </c>
      <c r="C185" s="48" t="str">
        <f>'PRODUCTION LIST GRP VOLUMES'!C188</f>
        <v/>
      </c>
      <c r="D185" s="48" t="str">
        <f>'PRODUCTION LIST GRP VOLUMES'!D188</f>
        <v/>
      </c>
      <c r="E185" s="48" t="str">
        <f>'PRODUCTION LIST GRP VOLUMES'!E188</f>
        <v/>
      </c>
      <c r="F185" s="48" t="str">
        <f>'PRODUCTION LIST GRP VOLUMES'!F188</f>
        <v/>
      </c>
      <c r="G185" s="48" t="str">
        <f>'PRODUCTION LIST GRP VOLUMES'!G188</f>
        <v/>
      </c>
      <c r="H185" s="48" t="str">
        <f>'PRODUCTION LIST GRP VOLUMES'!H188</f>
        <v/>
      </c>
      <c r="I185" s="48" t="str">
        <f>'PRODUCTION LIST GRP VOLUMES'!I188</f>
        <v/>
      </c>
      <c r="J185" s="48" t="str">
        <f>'PRODUCTION LIST GRP VOLUMES'!J188</f>
        <v/>
      </c>
      <c r="K185" s="48" t="str">
        <f>'PRODUCTION LIST GRP VOLUMES'!K188</f>
        <v/>
      </c>
      <c r="L185" s="48" t="str">
        <f>'PRODUCTION LIST GRP VOLUMES'!L188</f>
        <v/>
      </c>
      <c r="M185" s="48" t="str">
        <f>'PRODUCTION LIST GRP VOLUMES'!M188</f>
        <v/>
      </c>
      <c r="N185" s="48" t="str">
        <f>'PRODUCTION LIST GRP VOLUMES'!N188</f>
        <v/>
      </c>
      <c r="O185" s="48" t="str">
        <f>'PRODUCTION LIST GRP VOLUMES'!O188</f>
        <v/>
      </c>
      <c r="P185" s="48"/>
      <c r="Q185" s="48"/>
      <c r="R185" s="134">
        <f>'PRODUCTION LIST GRP VOLUMES'!R188+'PRODUCTION LIST GRP VOLUMES'!R277</f>
        <v>0</v>
      </c>
    </row>
    <row r="186" spans="1:18" ht="21" hidden="1" customHeight="1">
      <c r="A186" s="129" t="str">
        <f>'PRODUCTION LIST GRP VOLUMES'!A189</f>
        <v>360-409</v>
      </c>
      <c r="B186" s="130"/>
      <c r="C186" s="48" t="str">
        <f>'PRODUCTION LIST GRP VOLUMES'!C189</f>
        <v/>
      </c>
      <c r="D186" s="48" t="str">
        <f>'PRODUCTION LIST GRP VOLUMES'!D189</f>
        <v/>
      </c>
      <c r="E186" s="48" t="str">
        <f>'PRODUCTION LIST GRP VOLUMES'!E189</f>
        <v/>
      </c>
      <c r="F186" s="48" t="str">
        <f>'PRODUCTION LIST GRP VOLUMES'!F189</f>
        <v/>
      </c>
      <c r="G186" s="48" t="str">
        <f>'PRODUCTION LIST GRP VOLUMES'!G189</f>
        <v/>
      </c>
      <c r="H186" s="48" t="str">
        <f>'PRODUCTION LIST GRP VOLUMES'!H189</f>
        <v/>
      </c>
      <c r="I186" s="48" t="str">
        <f>'PRODUCTION LIST GRP VOLUMES'!I189</f>
        <v/>
      </c>
      <c r="J186" s="48" t="str">
        <f>'PRODUCTION LIST GRP VOLUMES'!J189</f>
        <v/>
      </c>
      <c r="K186" s="48" t="str">
        <f>'PRODUCTION LIST GRP VOLUMES'!K189</f>
        <v/>
      </c>
      <c r="L186" s="48" t="str">
        <f>'PRODUCTION LIST GRP VOLUMES'!L189</f>
        <v/>
      </c>
      <c r="M186" s="48" t="str">
        <f>'PRODUCTION LIST GRP VOLUMES'!M189</f>
        <v/>
      </c>
      <c r="N186" s="48" t="str">
        <f>'PRODUCTION LIST GRP VOLUMES'!N189</f>
        <v/>
      </c>
      <c r="O186" s="48" t="str">
        <f>'PRODUCTION LIST GRP VOLUMES'!O189</f>
        <v/>
      </c>
      <c r="P186" s="48" t="str">
        <f>'PRODUCTION LIST GRP VOLUMES'!P189</f>
        <v/>
      </c>
      <c r="Q186" s="48" t="str">
        <f>'PRODUCTION LIST GRP VOLUMES'!Q189</f>
        <v/>
      </c>
      <c r="R186" s="134">
        <f>'PRODUCTION LIST GRP VOLUMES'!R189</f>
        <v>0</v>
      </c>
    </row>
    <row r="187" spans="1:18" ht="21" hidden="1" customHeight="1">
      <c r="A187" s="129" t="str">
        <f>'PRODUCTION LIST GRP VOLUMES'!A190</f>
        <v>360-409-DT</v>
      </c>
      <c r="B187" s="130" t="str">
        <f>IF('PRODUCTION LIST GRP VOLUMES'!C287=0,"",'PRODUCTION LIST GRP VOLUMES'!C287)</f>
        <v/>
      </c>
      <c r="C187" s="48" t="str">
        <f>'PRODUCTION LIST GRP VOLUMES'!C190</f>
        <v/>
      </c>
      <c r="D187" s="48" t="str">
        <f>'PRODUCTION LIST GRP VOLUMES'!D190</f>
        <v/>
      </c>
      <c r="E187" s="48" t="str">
        <f>'PRODUCTION LIST GRP VOLUMES'!E190</f>
        <v/>
      </c>
      <c r="F187" s="48" t="str">
        <f>'PRODUCTION LIST GRP VOLUMES'!F190</f>
        <v/>
      </c>
      <c r="G187" s="48" t="str">
        <f>'PRODUCTION LIST GRP VOLUMES'!G190</f>
        <v/>
      </c>
      <c r="H187" s="48" t="str">
        <f>'PRODUCTION LIST GRP VOLUMES'!H190</f>
        <v/>
      </c>
      <c r="I187" s="48" t="str">
        <f>'PRODUCTION LIST GRP VOLUMES'!I190</f>
        <v/>
      </c>
      <c r="J187" s="48" t="str">
        <f>'PRODUCTION LIST GRP VOLUMES'!J190</f>
        <v/>
      </c>
      <c r="K187" s="48" t="str">
        <f>'PRODUCTION LIST GRP VOLUMES'!K190</f>
        <v/>
      </c>
      <c r="L187" s="48" t="str">
        <f>'PRODUCTION LIST GRP VOLUMES'!L190</f>
        <v/>
      </c>
      <c r="M187" s="48" t="str">
        <f>'PRODUCTION LIST GRP VOLUMES'!M190</f>
        <v/>
      </c>
      <c r="N187" s="48" t="str">
        <f>'PRODUCTION LIST GRP VOLUMES'!N190</f>
        <v/>
      </c>
      <c r="O187" s="48" t="str">
        <f>'PRODUCTION LIST GRP VOLUMES'!O190</f>
        <v/>
      </c>
      <c r="P187" s="48"/>
      <c r="Q187" s="48"/>
      <c r="R187" s="134">
        <f>'PRODUCTION LIST GRP VOLUMES'!R190+'PRODUCTION LIST GRP VOLUMES'!R278</f>
        <v>0</v>
      </c>
    </row>
    <row r="188" spans="1:18" ht="21" hidden="1" customHeight="1">
      <c r="A188" s="129" t="str">
        <f>'PRODUCTION LIST GRP VOLUMES'!A191</f>
        <v>360-410</v>
      </c>
      <c r="B188" s="130"/>
      <c r="C188" s="48" t="str">
        <f>'PRODUCTION LIST GRP VOLUMES'!C191</f>
        <v/>
      </c>
      <c r="D188" s="48" t="str">
        <f>'PRODUCTION LIST GRP VOLUMES'!D191</f>
        <v/>
      </c>
      <c r="E188" s="48" t="str">
        <f>'PRODUCTION LIST GRP VOLUMES'!E191</f>
        <v/>
      </c>
      <c r="F188" s="48" t="str">
        <f>'PRODUCTION LIST GRP VOLUMES'!F191</f>
        <v/>
      </c>
      <c r="G188" s="48" t="str">
        <f>'PRODUCTION LIST GRP VOLUMES'!G191</f>
        <v/>
      </c>
      <c r="H188" s="48" t="str">
        <f>'PRODUCTION LIST GRP VOLUMES'!H191</f>
        <v/>
      </c>
      <c r="I188" s="48" t="str">
        <f>'PRODUCTION LIST GRP VOLUMES'!I191</f>
        <v/>
      </c>
      <c r="J188" s="48" t="str">
        <f>'PRODUCTION LIST GRP VOLUMES'!J191</f>
        <v/>
      </c>
      <c r="K188" s="48" t="str">
        <f>'PRODUCTION LIST GRP VOLUMES'!K191</f>
        <v/>
      </c>
      <c r="L188" s="48" t="str">
        <f>'PRODUCTION LIST GRP VOLUMES'!L191</f>
        <v/>
      </c>
      <c r="M188" s="48" t="str">
        <f>'PRODUCTION LIST GRP VOLUMES'!M191</f>
        <v/>
      </c>
      <c r="N188" s="48" t="str">
        <f>'PRODUCTION LIST GRP VOLUMES'!N191</f>
        <v/>
      </c>
      <c r="O188" s="48" t="str">
        <f>'PRODUCTION LIST GRP VOLUMES'!O191</f>
        <v/>
      </c>
      <c r="P188" s="48" t="str">
        <f>'PRODUCTION LIST GRP VOLUMES'!P191</f>
        <v/>
      </c>
      <c r="Q188" s="48" t="str">
        <f>'PRODUCTION LIST GRP VOLUMES'!Q191</f>
        <v/>
      </c>
      <c r="R188" s="134">
        <f>'PRODUCTION LIST GRP VOLUMES'!R191</f>
        <v>0</v>
      </c>
    </row>
    <row r="189" spans="1:18" ht="21" hidden="1" customHeight="1">
      <c r="A189" s="129" t="str">
        <f>'PRODUCTION LIST GRP VOLUMES'!A192</f>
        <v>360-410-DT</v>
      </c>
      <c r="B189" s="130" t="str">
        <f>IF('PRODUCTION LIST GRP VOLUMES'!C288=0,"",'PRODUCTION LIST GRP VOLUMES'!C288)</f>
        <v/>
      </c>
      <c r="C189" s="48" t="str">
        <f>'PRODUCTION LIST GRP VOLUMES'!C192</f>
        <v/>
      </c>
      <c r="D189" s="48" t="str">
        <f>'PRODUCTION LIST GRP VOLUMES'!D192</f>
        <v/>
      </c>
      <c r="E189" s="48" t="str">
        <f>'PRODUCTION LIST GRP VOLUMES'!E192</f>
        <v/>
      </c>
      <c r="F189" s="48" t="str">
        <f>'PRODUCTION LIST GRP VOLUMES'!F192</f>
        <v/>
      </c>
      <c r="G189" s="48" t="str">
        <f>'PRODUCTION LIST GRP VOLUMES'!G192</f>
        <v/>
      </c>
      <c r="H189" s="48" t="str">
        <f>'PRODUCTION LIST GRP VOLUMES'!H192</f>
        <v/>
      </c>
      <c r="I189" s="48" t="str">
        <f>'PRODUCTION LIST GRP VOLUMES'!I192</f>
        <v/>
      </c>
      <c r="J189" s="48" t="str">
        <f>'PRODUCTION LIST GRP VOLUMES'!J192</f>
        <v/>
      </c>
      <c r="K189" s="48" t="str">
        <f>'PRODUCTION LIST GRP VOLUMES'!K192</f>
        <v/>
      </c>
      <c r="L189" s="48" t="str">
        <f>'PRODUCTION LIST GRP VOLUMES'!L192</f>
        <v/>
      </c>
      <c r="M189" s="48" t="str">
        <f>'PRODUCTION LIST GRP VOLUMES'!M192</f>
        <v/>
      </c>
      <c r="N189" s="48" t="str">
        <f>'PRODUCTION LIST GRP VOLUMES'!N192</f>
        <v/>
      </c>
      <c r="O189" s="48" t="str">
        <f>'PRODUCTION LIST GRP VOLUMES'!O192</f>
        <v/>
      </c>
      <c r="P189" s="48"/>
      <c r="Q189" s="48"/>
      <c r="R189" s="134">
        <f>'PRODUCTION LIST GRP VOLUMES'!R192+'PRODUCTION LIST GRP VOLUMES'!R279</f>
        <v>0</v>
      </c>
    </row>
    <row r="190" spans="1:18" ht="21" hidden="1" customHeight="1">
      <c r="A190" s="129" t="str">
        <f>'PRODUCTION LIST GRP VOLUMES'!A193</f>
        <v>360-411</v>
      </c>
      <c r="B190" s="130"/>
      <c r="C190" s="48" t="str">
        <f>'PRODUCTION LIST GRP VOLUMES'!C193</f>
        <v/>
      </c>
      <c r="D190" s="48" t="str">
        <f>'PRODUCTION LIST GRP VOLUMES'!D193</f>
        <v/>
      </c>
      <c r="E190" s="48" t="str">
        <f>'PRODUCTION LIST GRP VOLUMES'!E193</f>
        <v/>
      </c>
      <c r="F190" s="48" t="str">
        <f>'PRODUCTION LIST GRP VOLUMES'!F193</f>
        <v/>
      </c>
      <c r="G190" s="48" t="str">
        <f>'PRODUCTION LIST GRP VOLUMES'!G193</f>
        <v/>
      </c>
      <c r="H190" s="48" t="str">
        <f>'PRODUCTION LIST GRP VOLUMES'!H193</f>
        <v/>
      </c>
      <c r="I190" s="48" t="str">
        <f>'PRODUCTION LIST GRP VOLUMES'!I193</f>
        <v/>
      </c>
      <c r="J190" s="48" t="str">
        <f>'PRODUCTION LIST GRP VOLUMES'!J193</f>
        <v/>
      </c>
      <c r="K190" s="48" t="str">
        <f>'PRODUCTION LIST GRP VOLUMES'!K193</f>
        <v/>
      </c>
      <c r="L190" s="48" t="str">
        <f>'PRODUCTION LIST GRP VOLUMES'!L193</f>
        <v/>
      </c>
      <c r="M190" s="48" t="str">
        <f>'PRODUCTION LIST GRP VOLUMES'!M193</f>
        <v/>
      </c>
      <c r="N190" s="48" t="str">
        <f>'PRODUCTION LIST GRP VOLUMES'!N193</f>
        <v/>
      </c>
      <c r="O190" s="48" t="str">
        <f>'PRODUCTION LIST GRP VOLUMES'!O193</f>
        <v/>
      </c>
      <c r="P190" s="48" t="str">
        <f>'PRODUCTION LIST GRP VOLUMES'!P193</f>
        <v/>
      </c>
      <c r="Q190" s="48" t="str">
        <f>'PRODUCTION LIST GRP VOLUMES'!Q193</f>
        <v/>
      </c>
      <c r="R190" s="134">
        <f>'PRODUCTION LIST GRP VOLUMES'!R193</f>
        <v>0</v>
      </c>
    </row>
    <row r="191" spans="1:18" ht="21" hidden="1" customHeight="1">
      <c r="A191" s="129" t="str">
        <f>'PRODUCTION LIST GRP VOLUMES'!A194</f>
        <v>360-411-DT</v>
      </c>
      <c r="B191" s="130" t="str">
        <f>IF('PRODUCTION LIST GRP VOLUMES'!C289=0,"",'PRODUCTION LIST GRP VOLUMES'!C289)</f>
        <v/>
      </c>
      <c r="C191" s="48" t="str">
        <f>'PRODUCTION LIST GRP VOLUMES'!C194</f>
        <v/>
      </c>
      <c r="D191" s="48" t="str">
        <f>'PRODUCTION LIST GRP VOLUMES'!D194</f>
        <v/>
      </c>
      <c r="E191" s="48" t="str">
        <f>'PRODUCTION LIST GRP VOLUMES'!E194</f>
        <v/>
      </c>
      <c r="F191" s="48" t="str">
        <f>'PRODUCTION LIST GRP VOLUMES'!F194</f>
        <v/>
      </c>
      <c r="G191" s="48" t="str">
        <f>'PRODUCTION LIST GRP VOLUMES'!G194</f>
        <v/>
      </c>
      <c r="H191" s="48" t="str">
        <f>'PRODUCTION LIST GRP VOLUMES'!H194</f>
        <v/>
      </c>
      <c r="I191" s="48" t="str">
        <f>'PRODUCTION LIST GRP VOLUMES'!I194</f>
        <v/>
      </c>
      <c r="J191" s="48" t="str">
        <f>'PRODUCTION LIST GRP VOLUMES'!J194</f>
        <v/>
      </c>
      <c r="K191" s="48" t="str">
        <f>'PRODUCTION LIST GRP VOLUMES'!K194</f>
        <v/>
      </c>
      <c r="L191" s="48" t="str">
        <f>'PRODUCTION LIST GRP VOLUMES'!L194</f>
        <v/>
      </c>
      <c r="M191" s="48" t="str">
        <f>'PRODUCTION LIST GRP VOLUMES'!M194</f>
        <v/>
      </c>
      <c r="N191" s="48" t="str">
        <f>'PRODUCTION LIST GRP VOLUMES'!N194</f>
        <v/>
      </c>
      <c r="O191" s="48" t="str">
        <f>'PRODUCTION LIST GRP VOLUMES'!O194</f>
        <v/>
      </c>
      <c r="P191" s="48"/>
      <c r="Q191" s="48"/>
      <c r="R191" s="134">
        <f>'PRODUCTION LIST GRP VOLUMES'!R194+'PRODUCTION LIST GRP VOLUMES'!R280</f>
        <v>0</v>
      </c>
    </row>
    <row r="192" spans="1:18" ht="21" hidden="1" customHeight="1">
      <c r="A192" s="129" t="str">
        <f>'PRODUCTION LIST GRP VOLUMES'!A195</f>
        <v>360-412</v>
      </c>
      <c r="B192" s="130"/>
      <c r="C192" s="48" t="str">
        <f>'PRODUCTION LIST GRP VOLUMES'!C195</f>
        <v/>
      </c>
      <c r="D192" s="48" t="str">
        <f>'PRODUCTION LIST GRP VOLUMES'!D195</f>
        <v/>
      </c>
      <c r="E192" s="48" t="str">
        <f>'PRODUCTION LIST GRP VOLUMES'!E195</f>
        <v/>
      </c>
      <c r="F192" s="48" t="str">
        <f>'PRODUCTION LIST GRP VOLUMES'!F195</f>
        <v/>
      </c>
      <c r="G192" s="48" t="str">
        <f>'PRODUCTION LIST GRP VOLUMES'!G195</f>
        <v/>
      </c>
      <c r="H192" s="48" t="str">
        <f>'PRODUCTION LIST GRP VOLUMES'!H195</f>
        <v/>
      </c>
      <c r="I192" s="48" t="str">
        <f>'PRODUCTION LIST GRP VOLUMES'!I195</f>
        <v/>
      </c>
      <c r="J192" s="48" t="str">
        <f>'PRODUCTION LIST GRP VOLUMES'!J195</f>
        <v/>
      </c>
      <c r="K192" s="48" t="str">
        <f>'PRODUCTION LIST GRP VOLUMES'!K195</f>
        <v/>
      </c>
      <c r="L192" s="48" t="str">
        <f>'PRODUCTION LIST GRP VOLUMES'!L195</f>
        <v/>
      </c>
      <c r="M192" s="48" t="str">
        <f>'PRODUCTION LIST GRP VOLUMES'!M195</f>
        <v/>
      </c>
      <c r="N192" s="48" t="str">
        <f>'PRODUCTION LIST GRP VOLUMES'!N195</f>
        <v/>
      </c>
      <c r="O192" s="48" t="str">
        <f>'PRODUCTION LIST GRP VOLUMES'!O195</f>
        <v/>
      </c>
      <c r="P192" s="48" t="str">
        <f>'PRODUCTION LIST GRP VOLUMES'!P195</f>
        <v/>
      </c>
      <c r="Q192" s="48" t="str">
        <f>'PRODUCTION LIST GRP VOLUMES'!Q195</f>
        <v/>
      </c>
      <c r="R192" s="134">
        <f>'PRODUCTION LIST GRP VOLUMES'!R195</f>
        <v>0</v>
      </c>
    </row>
    <row r="193" spans="1:18" ht="21" hidden="1" customHeight="1">
      <c r="A193" s="129" t="str">
        <f>'PRODUCTION LIST GRP VOLUMES'!A196</f>
        <v>360-412-DT</v>
      </c>
      <c r="B193" s="130" t="str">
        <f>IF('PRODUCTION LIST GRP VOLUMES'!C290=0,"",'PRODUCTION LIST GRP VOLUMES'!C290)</f>
        <v/>
      </c>
      <c r="C193" s="48" t="str">
        <f>'PRODUCTION LIST GRP VOLUMES'!C196</f>
        <v/>
      </c>
      <c r="D193" s="48" t="str">
        <f>'PRODUCTION LIST GRP VOLUMES'!D196</f>
        <v/>
      </c>
      <c r="E193" s="48" t="str">
        <f>'PRODUCTION LIST GRP VOLUMES'!E196</f>
        <v/>
      </c>
      <c r="F193" s="48" t="str">
        <f>'PRODUCTION LIST GRP VOLUMES'!F196</f>
        <v/>
      </c>
      <c r="G193" s="48" t="str">
        <f>'PRODUCTION LIST GRP VOLUMES'!G196</f>
        <v/>
      </c>
      <c r="H193" s="48" t="str">
        <f>'PRODUCTION LIST GRP VOLUMES'!H196</f>
        <v/>
      </c>
      <c r="I193" s="48" t="str">
        <f>'PRODUCTION LIST GRP VOLUMES'!I196</f>
        <v/>
      </c>
      <c r="J193" s="48" t="str">
        <f>'PRODUCTION LIST GRP VOLUMES'!J196</f>
        <v/>
      </c>
      <c r="K193" s="48" t="str">
        <f>'PRODUCTION LIST GRP VOLUMES'!K196</f>
        <v/>
      </c>
      <c r="L193" s="48" t="str">
        <f>'PRODUCTION LIST GRP VOLUMES'!L196</f>
        <v/>
      </c>
      <c r="M193" s="48" t="str">
        <f>'PRODUCTION LIST GRP VOLUMES'!M196</f>
        <v/>
      </c>
      <c r="N193" s="48" t="str">
        <f>'PRODUCTION LIST GRP VOLUMES'!N196</f>
        <v/>
      </c>
      <c r="O193" s="48" t="str">
        <f>'PRODUCTION LIST GRP VOLUMES'!O196</f>
        <v/>
      </c>
      <c r="P193" s="48"/>
      <c r="Q193" s="48"/>
      <c r="R193" s="134">
        <f>'PRODUCTION LIST GRP VOLUMES'!R196+'PRODUCTION LIST GRP VOLUMES'!R290</f>
        <v>0</v>
      </c>
    </row>
    <row r="194" spans="1:18" ht="21" hidden="1" customHeight="1">
      <c r="A194" s="129" t="str">
        <f>'PRODUCTION LIST GRP VOLUMES'!A197</f>
        <v>360-413</v>
      </c>
      <c r="B194" s="130"/>
      <c r="C194" s="48" t="str">
        <f>'PRODUCTION LIST GRP VOLUMES'!C197</f>
        <v/>
      </c>
      <c r="D194" s="48" t="str">
        <f>'PRODUCTION LIST GRP VOLUMES'!D197</f>
        <v/>
      </c>
      <c r="E194" s="48" t="str">
        <f>'PRODUCTION LIST GRP VOLUMES'!E197</f>
        <v/>
      </c>
      <c r="F194" s="48" t="str">
        <f>'PRODUCTION LIST GRP VOLUMES'!F197</f>
        <v/>
      </c>
      <c r="G194" s="48" t="str">
        <f>'PRODUCTION LIST GRP VOLUMES'!G197</f>
        <v/>
      </c>
      <c r="H194" s="48" t="str">
        <f>'PRODUCTION LIST GRP VOLUMES'!H197</f>
        <v/>
      </c>
      <c r="I194" s="48" t="str">
        <f>'PRODUCTION LIST GRP VOLUMES'!I197</f>
        <v/>
      </c>
      <c r="J194" s="48" t="str">
        <f>'PRODUCTION LIST GRP VOLUMES'!J197</f>
        <v/>
      </c>
      <c r="K194" s="48" t="str">
        <f>'PRODUCTION LIST GRP VOLUMES'!K197</f>
        <v/>
      </c>
      <c r="L194" s="48" t="str">
        <f>'PRODUCTION LIST GRP VOLUMES'!L197</f>
        <v/>
      </c>
      <c r="M194" s="48" t="str">
        <f>'PRODUCTION LIST GRP VOLUMES'!M197</f>
        <v/>
      </c>
      <c r="N194" s="48" t="str">
        <f>'PRODUCTION LIST GRP VOLUMES'!N197</f>
        <v/>
      </c>
      <c r="O194" s="48" t="str">
        <f>'PRODUCTION LIST GRP VOLUMES'!O197</f>
        <v/>
      </c>
      <c r="P194" s="48" t="str">
        <f>'PRODUCTION LIST GRP VOLUMES'!P197</f>
        <v/>
      </c>
      <c r="Q194" s="48" t="str">
        <f>'PRODUCTION LIST GRP VOLUMES'!Q197</f>
        <v/>
      </c>
      <c r="R194" s="134">
        <f>'PRODUCTION LIST GRP VOLUMES'!R197</f>
        <v>0</v>
      </c>
    </row>
    <row r="195" spans="1:18" ht="21" hidden="1" customHeight="1">
      <c r="A195" s="129" t="str">
        <f>'PRODUCTION LIST GRP VOLUMES'!A198</f>
        <v>360-413-DT</v>
      </c>
      <c r="B195" s="130" t="str">
        <f>IF('PRODUCTION LIST GRP VOLUMES'!C291=0,"",'PRODUCTION LIST GRP VOLUMES'!C291)</f>
        <v/>
      </c>
      <c r="C195" s="48" t="str">
        <f>'PRODUCTION LIST GRP VOLUMES'!C198</f>
        <v/>
      </c>
      <c r="D195" s="48" t="str">
        <f>'PRODUCTION LIST GRP VOLUMES'!D198</f>
        <v/>
      </c>
      <c r="E195" s="48" t="str">
        <f>'PRODUCTION LIST GRP VOLUMES'!E198</f>
        <v/>
      </c>
      <c r="F195" s="48" t="str">
        <f>'PRODUCTION LIST GRP VOLUMES'!F198</f>
        <v/>
      </c>
      <c r="G195" s="48" t="str">
        <f>'PRODUCTION LIST GRP VOLUMES'!G198</f>
        <v/>
      </c>
      <c r="H195" s="48" t="str">
        <f>'PRODUCTION LIST GRP VOLUMES'!H198</f>
        <v/>
      </c>
      <c r="I195" s="48" t="str">
        <f>'PRODUCTION LIST GRP VOLUMES'!I198</f>
        <v/>
      </c>
      <c r="J195" s="48" t="str">
        <f>'PRODUCTION LIST GRP VOLUMES'!J198</f>
        <v/>
      </c>
      <c r="K195" s="48" t="str">
        <f>'PRODUCTION LIST GRP VOLUMES'!K198</f>
        <v/>
      </c>
      <c r="L195" s="48" t="str">
        <f>'PRODUCTION LIST GRP VOLUMES'!L198</f>
        <v/>
      </c>
      <c r="M195" s="48" t="str">
        <f>'PRODUCTION LIST GRP VOLUMES'!M198</f>
        <v/>
      </c>
      <c r="N195" s="48" t="str">
        <f>'PRODUCTION LIST GRP VOLUMES'!N198</f>
        <v/>
      </c>
      <c r="O195" s="48" t="str">
        <f>'PRODUCTION LIST GRP VOLUMES'!O198</f>
        <v/>
      </c>
      <c r="P195" s="48"/>
      <c r="Q195" s="48"/>
      <c r="R195" s="134">
        <f>'PRODUCTION LIST GRP VOLUMES'!R198+'PRODUCTION LIST GRP VOLUMES'!R291</f>
        <v>0</v>
      </c>
    </row>
    <row r="196" spans="1:18" ht="21" customHeight="1">
      <c r="A196" s="129" t="str">
        <f>'PRODUCTION LIST GRP VOLUMES'!A199</f>
        <v>360-414</v>
      </c>
      <c r="B196" s="130"/>
      <c r="C196" s="48" t="str">
        <f>'PRODUCTION LIST GRP VOLUMES'!C199</f>
        <v/>
      </c>
      <c r="D196" s="48" t="str">
        <f>'PRODUCTION LIST GRP VOLUMES'!D199</f>
        <v/>
      </c>
      <c r="E196" s="48" t="str">
        <f>'PRODUCTION LIST GRP VOLUMES'!E199</f>
        <v/>
      </c>
      <c r="F196" s="48" t="str">
        <f>'PRODUCTION LIST GRP VOLUMES'!F199</f>
        <v/>
      </c>
      <c r="G196" s="48" t="str">
        <f>'PRODUCTION LIST GRP VOLUMES'!G199</f>
        <v/>
      </c>
      <c r="H196" s="48" t="str">
        <f>'PRODUCTION LIST GRP VOLUMES'!H199</f>
        <v/>
      </c>
      <c r="I196" s="48" t="str">
        <f>'PRODUCTION LIST GRP VOLUMES'!I199</f>
        <v/>
      </c>
      <c r="J196" s="48" t="str">
        <f>'PRODUCTION LIST GRP VOLUMES'!J199</f>
        <v/>
      </c>
      <c r="K196" s="48" t="str">
        <f>'PRODUCTION LIST GRP VOLUMES'!K199</f>
        <v/>
      </c>
      <c r="L196" s="48" t="str">
        <f>'PRODUCTION LIST GRP VOLUMES'!L199</f>
        <v/>
      </c>
      <c r="M196" s="48" t="str">
        <f>'PRODUCTION LIST GRP VOLUMES'!M199</f>
        <v/>
      </c>
      <c r="N196" s="48" t="str">
        <f>'PRODUCTION LIST GRP VOLUMES'!N199</f>
        <v/>
      </c>
      <c r="O196" s="48" t="str">
        <f>'PRODUCTION LIST GRP VOLUMES'!O199</f>
        <v/>
      </c>
      <c r="P196" s="48" t="str">
        <f>'PRODUCTION LIST GRP VOLUMES'!P199</f>
        <v/>
      </c>
      <c r="Q196" s="48" t="str">
        <f>'PRODUCTION LIST GRP VOLUMES'!Q199</f>
        <v/>
      </c>
      <c r="R196" s="134">
        <f>'PRODUCTION LIST GRP VOLUMES'!R199</f>
        <v>0</v>
      </c>
    </row>
    <row r="197" spans="1:18" ht="21" hidden="1" customHeight="1">
      <c r="A197" s="129" t="str">
        <f>'PRODUCTION LIST GRP VOLUMES'!A200</f>
        <v>360-414-DT</v>
      </c>
      <c r="B197" s="130" t="str">
        <f>IF('PRODUCTION LIST GRP VOLUMES'!C292=0,"",'PRODUCTION LIST GRP VOLUMES'!C292)</f>
        <v/>
      </c>
      <c r="C197" s="48" t="str">
        <f>'PRODUCTION LIST GRP VOLUMES'!C200</f>
        <v/>
      </c>
      <c r="D197" s="48" t="str">
        <f>'PRODUCTION LIST GRP VOLUMES'!D200</f>
        <v/>
      </c>
      <c r="E197" s="48" t="str">
        <f>'PRODUCTION LIST GRP VOLUMES'!E200</f>
        <v/>
      </c>
      <c r="F197" s="48" t="str">
        <f>'PRODUCTION LIST GRP VOLUMES'!F200</f>
        <v/>
      </c>
      <c r="G197" s="48" t="str">
        <f>'PRODUCTION LIST GRP VOLUMES'!G200</f>
        <v/>
      </c>
      <c r="H197" s="48" t="str">
        <f>'PRODUCTION LIST GRP VOLUMES'!H200</f>
        <v/>
      </c>
      <c r="I197" s="48" t="str">
        <f>'PRODUCTION LIST GRP VOLUMES'!I200</f>
        <v/>
      </c>
      <c r="J197" s="48" t="str">
        <f>'PRODUCTION LIST GRP VOLUMES'!J200</f>
        <v/>
      </c>
      <c r="K197" s="48" t="str">
        <f>'PRODUCTION LIST GRP VOLUMES'!K200</f>
        <v/>
      </c>
      <c r="L197" s="48" t="str">
        <f>'PRODUCTION LIST GRP VOLUMES'!L200</f>
        <v/>
      </c>
      <c r="M197" s="48" t="str">
        <f>'PRODUCTION LIST GRP VOLUMES'!M200</f>
        <v/>
      </c>
      <c r="N197" s="48" t="str">
        <f>'PRODUCTION LIST GRP VOLUMES'!N200</f>
        <v/>
      </c>
      <c r="O197" s="48" t="str">
        <f>'PRODUCTION LIST GRP VOLUMES'!O200</f>
        <v/>
      </c>
      <c r="P197" s="48"/>
      <c r="Q197" s="48"/>
      <c r="R197" s="134">
        <f>'PRODUCTION LIST GRP VOLUMES'!R200+'PRODUCTION LIST GRP VOLUMES'!R292</f>
        <v>0</v>
      </c>
    </row>
    <row r="198" spans="1:18" ht="21" customHeight="1">
      <c r="A198" s="129" t="str">
        <f>'PRODUCTION LIST GRP VOLUMES'!A201</f>
        <v>360-415</v>
      </c>
      <c r="B198" s="130"/>
      <c r="C198" s="48" t="str">
        <f>'PRODUCTION LIST GRP VOLUMES'!C201</f>
        <v/>
      </c>
      <c r="D198" s="48" t="str">
        <f>'PRODUCTION LIST GRP VOLUMES'!D201</f>
        <v/>
      </c>
      <c r="E198" s="48" t="str">
        <f>'PRODUCTION LIST GRP VOLUMES'!E201</f>
        <v/>
      </c>
      <c r="F198" s="48" t="str">
        <f>'PRODUCTION LIST GRP VOLUMES'!F201</f>
        <v/>
      </c>
      <c r="G198" s="48" t="str">
        <f>'PRODUCTION LIST GRP VOLUMES'!G201</f>
        <v/>
      </c>
      <c r="H198" s="48" t="str">
        <f>'PRODUCTION LIST GRP VOLUMES'!H201</f>
        <v/>
      </c>
      <c r="I198" s="48" t="str">
        <f>'PRODUCTION LIST GRP VOLUMES'!I201</f>
        <v/>
      </c>
      <c r="J198" s="48" t="str">
        <f>'PRODUCTION LIST GRP VOLUMES'!J201</f>
        <v/>
      </c>
      <c r="K198" s="48" t="str">
        <f>'PRODUCTION LIST GRP VOLUMES'!K201</f>
        <v/>
      </c>
      <c r="L198" s="48" t="str">
        <f>'PRODUCTION LIST GRP VOLUMES'!L201</f>
        <v/>
      </c>
      <c r="M198" s="48" t="str">
        <f>'PRODUCTION LIST GRP VOLUMES'!M201</f>
        <v/>
      </c>
      <c r="N198" s="48" t="str">
        <f>'PRODUCTION LIST GRP VOLUMES'!N201</f>
        <v/>
      </c>
      <c r="O198" s="48" t="str">
        <f>'PRODUCTION LIST GRP VOLUMES'!O201</f>
        <v/>
      </c>
      <c r="P198" s="48" t="str">
        <f>'PRODUCTION LIST GRP VOLUMES'!P201</f>
        <v/>
      </c>
      <c r="Q198" s="48" t="str">
        <f>'PRODUCTION LIST GRP VOLUMES'!Q201</f>
        <v/>
      </c>
      <c r="R198" s="134">
        <f>'PRODUCTION LIST GRP VOLUMES'!R201</f>
        <v>0</v>
      </c>
    </row>
    <row r="199" spans="1:18" ht="23.25" hidden="1" customHeight="1">
      <c r="A199" s="129" t="str">
        <f>'PRODUCTION LIST GRP VOLUMES'!A202</f>
        <v>360-415-DT</v>
      </c>
      <c r="B199" s="130" t="str">
        <f>IF('PRODUCTION LIST GRP VOLUMES'!C293=0,"",'PRODUCTION LIST GRP VOLUMES'!C293)</f>
        <v/>
      </c>
      <c r="C199" s="48" t="str">
        <f>'PRODUCTION LIST GRP VOLUMES'!C202</f>
        <v/>
      </c>
      <c r="D199" s="48" t="str">
        <f>'PRODUCTION LIST GRP VOLUMES'!D202</f>
        <v/>
      </c>
      <c r="E199" s="48" t="str">
        <f>'PRODUCTION LIST GRP VOLUMES'!E202</f>
        <v/>
      </c>
      <c r="F199" s="48" t="str">
        <f>'PRODUCTION LIST GRP VOLUMES'!F202</f>
        <v/>
      </c>
      <c r="G199" s="48" t="str">
        <f>'PRODUCTION LIST GRP VOLUMES'!G202</f>
        <v/>
      </c>
      <c r="H199" s="48" t="str">
        <f>'PRODUCTION LIST GRP VOLUMES'!H202</f>
        <v/>
      </c>
      <c r="I199" s="48" t="str">
        <f>'PRODUCTION LIST GRP VOLUMES'!I202</f>
        <v/>
      </c>
      <c r="J199" s="48" t="str">
        <f>'PRODUCTION LIST GRP VOLUMES'!J202</f>
        <v/>
      </c>
      <c r="K199" s="48" t="str">
        <f>'PRODUCTION LIST GRP VOLUMES'!K202</f>
        <v/>
      </c>
      <c r="L199" s="48" t="str">
        <f>'PRODUCTION LIST GRP VOLUMES'!L202</f>
        <v/>
      </c>
      <c r="M199" s="48" t="str">
        <f>'PRODUCTION LIST GRP VOLUMES'!M202</f>
        <v/>
      </c>
      <c r="N199" s="48" t="str">
        <f>'PRODUCTION LIST GRP VOLUMES'!N202</f>
        <v/>
      </c>
      <c r="O199" s="48" t="str">
        <f>'PRODUCTION LIST GRP VOLUMES'!O202</f>
        <v/>
      </c>
      <c r="P199" s="48"/>
      <c r="Q199" s="48"/>
      <c r="R199" s="134">
        <f>'PRODUCTION LIST GRP VOLUMES'!R202+'PRODUCTION LIST GRP VOLUMES'!R293</f>
        <v>0</v>
      </c>
    </row>
    <row r="200" spans="1:18" ht="21" hidden="1" customHeight="1">
      <c r="A200" s="129" t="str">
        <f>'PRODUCTION LIST GRP VOLUMES'!A203</f>
        <v>360-416</v>
      </c>
      <c r="B200" s="130"/>
      <c r="C200" s="48" t="str">
        <f>'PRODUCTION LIST GRP VOLUMES'!C203</f>
        <v/>
      </c>
      <c r="D200" s="48" t="str">
        <f>'PRODUCTION LIST GRP VOLUMES'!D203</f>
        <v/>
      </c>
      <c r="E200" s="48" t="str">
        <f>'PRODUCTION LIST GRP VOLUMES'!E203</f>
        <v/>
      </c>
      <c r="F200" s="48" t="str">
        <f>'PRODUCTION LIST GRP VOLUMES'!F203</f>
        <v/>
      </c>
      <c r="G200" s="48" t="str">
        <f>'PRODUCTION LIST GRP VOLUMES'!G203</f>
        <v/>
      </c>
      <c r="H200" s="48" t="str">
        <f>'PRODUCTION LIST GRP VOLUMES'!H203</f>
        <v/>
      </c>
      <c r="I200" s="48" t="str">
        <f>'PRODUCTION LIST GRP VOLUMES'!I203</f>
        <v/>
      </c>
      <c r="J200" s="48" t="str">
        <f>'PRODUCTION LIST GRP VOLUMES'!J203</f>
        <v/>
      </c>
      <c r="K200" s="48" t="str">
        <f>'PRODUCTION LIST GRP VOLUMES'!K203</f>
        <v/>
      </c>
      <c r="L200" s="48" t="str">
        <f>'PRODUCTION LIST GRP VOLUMES'!L203</f>
        <v/>
      </c>
      <c r="M200" s="48" t="str">
        <f>'PRODUCTION LIST GRP VOLUMES'!M203</f>
        <v/>
      </c>
      <c r="N200" s="48" t="str">
        <f>'PRODUCTION LIST GRP VOLUMES'!N203</f>
        <v/>
      </c>
      <c r="O200" s="48" t="str">
        <f>'PRODUCTION LIST GRP VOLUMES'!O203</f>
        <v/>
      </c>
      <c r="P200" s="48" t="str">
        <f>'PRODUCTION LIST GRP VOLUMES'!P203</f>
        <v/>
      </c>
      <c r="Q200" s="48" t="str">
        <f>'PRODUCTION LIST GRP VOLUMES'!Q203</f>
        <v/>
      </c>
      <c r="R200" s="134">
        <f>'PRODUCTION LIST GRP VOLUMES'!R203</f>
        <v>0</v>
      </c>
    </row>
    <row r="201" spans="1:18" ht="23.25" hidden="1" customHeight="1">
      <c r="A201" s="129" t="str">
        <f>'PRODUCTION LIST GRP VOLUMES'!A204</f>
        <v>360-416-DT</v>
      </c>
      <c r="B201" s="130" t="str">
        <f>IF('PRODUCTION LIST GRP VOLUMES'!C294=0,"",'PRODUCTION LIST GRP VOLUMES'!C294)</f>
        <v/>
      </c>
      <c r="C201" s="48" t="str">
        <f>'PRODUCTION LIST GRP VOLUMES'!C204</f>
        <v/>
      </c>
      <c r="D201" s="48" t="str">
        <f>'PRODUCTION LIST GRP VOLUMES'!D204</f>
        <v/>
      </c>
      <c r="E201" s="48" t="str">
        <f>'PRODUCTION LIST GRP VOLUMES'!E204</f>
        <v/>
      </c>
      <c r="F201" s="48" t="str">
        <f>'PRODUCTION LIST GRP VOLUMES'!F204</f>
        <v/>
      </c>
      <c r="G201" s="48" t="str">
        <f>'PRODUCTION LIST GRP VOLUMES'!G204</f>
        <v/>
      </c>
      <c r="H201" s="48" t="str">
        <f>'PRODUCTION LIST GRP VOLUMES'!H204</f>
        <v/>
      </c>
      <c r="I201" s="48" t="str">
        <f>'PRODUCTION LIST GRP VOLUMES'!I204</f>
        <v/>
      </c>
      <c r="J201" s="48" t="str">
        <f>'PRODUCTION LIST GRP VOLUMES'!J204</f>
        <v/>
      </c>
      <c r="K201" s="48" t="str">
        <f>'PRODUCTION LIST GRP VOLUMES'!K204</f>
        <v/>
      </c>
      <c r="L201" s="48" t="str">
        <f>'PRODUCTION LIST GRP VOLUMES'!L204</f>
        <v/>
      </c>
      <c r="M201" s="48" t="str">
        <f>'PRODUCTION LIST GRP VOLUMES'!M204</f>
        <v/>
      </c>
      <c r="N201" s="48" t="str">
        <f>'PRODUCTION LIST GRP VOLUMES'!N204</f>
        <v/>
      </c>
      <c r="O201" s="48" t="str">
        <f>'PRODUCTION LIST GRP VOLUMES'!O204</f>
        <v/>
      </c>
      <c r="P201" s="48"/>
      <c r="Q201" s="48"/>
      <c r="R201" s="134">
        <f>'PRODUCTION LIST GRP VOLUMES'!R204+'PRODUCTION LIST GRP VOLUMES'!R294</f>
        <v>0</v>
      </c>
    </row>
    <row r="202" spans="1:18" ht="21" customHeight="1">
      <c r="A202" s="129" t="str">
        <f>'PRODUCTION LIST GRP VOLUMES'!A205</f>
        <v>360-417</v>
      </c>
      <c r="B202" s="130"/>
      <c r="C202" s="48" t="str">
        <f>'PRODUCTION LIST GRP VOLUMES'!C205</f>
        <v/>
      </c>
      <c r="D202" s="48" t="str">
        <f>'PRODUCTION LIST GRP VOLUMES'!D205</f>
        <v/>
      </c>
      <c r="E202" s="48" t="str">
        <f>'PRODUCTION LIST GRP VOLUMES'!E205</f>
        <v/>
      </c>
      <c r="F202" s="48" t="str">
        <f>'PRODUCTION LIST GRP VOLUMES'!F205</f>
        <v/>
      </c>
      <c r="G202" s="48" t="str">
        <f>'PRODUCTION LIST GRP VOLUMES'!G205</f>
        <v/>
      </c>
      <c r="H202" s="48" t="str">
        <f>'PRODUCTION LIST GRP VOLUMES'!H205</f>
        <v/>
      </c>
      <c r="I202" s="48" t="str">
        <f>'PRODUCTION LIST GRP VOLUMES'!I205</f>
        <v/>
      </c>
      <c r="J202" s="48" t="str">
        <f>'PRODUCTION LIST GRP VOLUMES'!J205</f>
        <v/>
      </c>
      <c r="K202" s="48" t="str">
        <f>'PRODUCTION LIST GRP VOLUMES'!K205</f>
        <v/>
      </c>
      <c r="L202" s="48" t="str">
        <f>'PRODUCTION LIST GRP VOLUMES'!L205</f>
        <v/>
      </c>
      <c r="M202" s="48" t="str">
        <f>'PRODUCTION LIST GRP VOLUMES'!M205</f>
        <v/>
      </c>
      <c r="N202" s="48" t="str">
        <f>'PRODUCTION LIST GRP VOLUMES'!N205</f>
        <v/>
      </c>
      <c r="O202" s="48" t="str">
        <f>'PRODUCTION LIST GRP VOLUMES'!O205</f>
        <v/>
      </c>
      <c r="P202" s="48" t="str">
        <f>'PRODUCTION LIST GRP VOLUMES'!P205</f>
        <v/>
      </c>
      <c r="Q202" s="48" t="str">
        <f>'PRODUCTION LIST GRP VOLUMES'!Q205</f>
        <v/>
      </c>
      <c r="R202" s="134">
        <f>'PRODUCTION LIST GRP VOLUMES'!R205</f>
        <v>0</v>
      </c>
    </row>
    <row r="203" spans="1:18" ht="21" hidden="1" customHeight="1">
      <c r="A203" s="129" t="str">
        <f>'PRODUCTION LIST GRP VOLUMES'!A206</f>
        <v>360-417-DT</v>
      </c>
      <c r="B203" s="130" t="str">
        <f>IF('PRODUCTION LIST GRP VOLUMES'!C295=0,"",'PRODUCTION LIST GRP VOLUMES'!C295)</f>
        <v/>
      </c>
      <c r="C203" s="48" t="str">
        <f>'PRODUCTION LIST GRP VOLUMES'!C206</f>
        <v/>
      </c>
      <c r="D203" s="48" t="str">
        <f>'PRODUCTION LIST GRP VOLUMES'!D206</f>
        <v/>
      </c>
      <c r="E203" s="48" t="str">
        <f>'PRODUCTION LIST GRP VOLUMES'!E206</f>
        <v/>
      </c>
      <c r="F203" s="48" t="str">
        <f>'PRODUCTION LIST GRP VOLUMES'!F206</f>
        <v/>
      </c>
      <c r="G203" s="48" t="str">
        <f>'PRODUCTION LIST GRP VOLUMES'!G206</f>
        <v/>
      </c>
      <c r="H203" s="48" t="str">
        <f>'PRODUCTION LIST GRP VOLUMES'!H206</f>
        <v/>
      </c>
      <c r="I203" s="48" t="str">
        <f>'PRODUCTION LIST GRP VOLUMES'!I206</f>
        <v/>
      </c>
      <c r="J203" s="48" t="str">
        <f>'PRODUCTION LIST GRP VOLUMES'!J206</f>
        <v/>
      </c>
      <c r="K203" s="48" t="str">
        <f>'PRODUCTION LIST GRP VOLUMES'!K206</f>
        <v/>
      </c>
      <c r="L203" s="48" t="str">
        <f>'PRODUCTION LIST GRP VOLUMES'!L206</f>
        <v/>
      </c>
      <c r="M203" s="48" t="str">
        <f>'PRODUCTION LIST GRP VOLUMES'!M206</f>
        <v/>
      </c>
      <c r="N203" s="48" t="str">
        <f>'PRODUCTION LIST GRP VOLUMES'!N206</f>
        <v/>
      </c>
      <c r="O203" s="48" t="str">
        <f>'PRODUCTION LIST GRP VOLUMES'!O206</f>
        <v/>
      </c>
      <c r="P203" s="48"/>
      <c r="Q203" s="48"/>
      <c r="R203" s="134">
        <f>'PRODUCTION LIST GRP VOLUMES'!R206+'PRODUCTION LIST GRP VOLUMES'!R295</f>
        <v>0</v>
      </c>
    </row>
    <row r="204" spans="1:18" ht="21" hidden="1" customHeight="1">
      <c r="A204" s="129" t="str">
        <f>'PRODUCTION LIST GRP VOLUMES'!A207</f>
        <v>360-418</v>
      </c>
      <c r="B204" s="130"/>
      <c r="C204" s="48" t="str">
        <f>'PRODUCTION LIST GRP VOLUMES'!C207</f>
        <v/>
      </c>
      <c r="D204" s="48" t="str">
        <f>'PRODUCTION LIST GRP VOLUMES'!D207</f>
        <v/>
      </c>
      <c r="E204" s="48" t="str">
        <f>'PRODUCTION LIST GRP VOLUMES'!E207</f>
        <v/>
      </c>
      <c r="F204" s="48" t="str">
        <f>'PRODUCTION LIST GRP VOLUMES'!F207</f>
        <v/>
      </c>
      <c r="G204" s="48" t="str">
        <f>'PRODUCTION LIST GRP VOLUMES'!G207</f>
        <v/>
      </c>
      <c r="H204" s="48" t="str">
        <f>'PRODUCTION LIST GRP VOLUMES'!H207</f>
        <v/>
      </c>
      <c r="I204" s="48" t="str">
        <f>'PRODUCTION LIST GRP VOLUMES'!I207</f>
        <v/>
      </c>
      <c r="J204" s="48" t="str">
        <f>'PRODUCTION LIST GRP VOLUMES'!J207</f>
        <v/>
      </c>
      <c r="K204" s="48" t="str">
        <f>'PRODUCTION LIST GRP VOLUMES'!K207</f>
        <v/>
      </c>
      <c r="L204" s="48" t="str">
        <f>'PRODUCTION LIST GRP VOLUMES'!L207</f>
        <v/>
      </c>
      <c r="M204" s="48" t="str">
        <f>'PRODUCTION LIST GRP VOLUMES'!M207</f>
        <v/>
      </c>
      <c r="N204" s="48" t="str">
        <f>'PRODUCTION LIST GRP VOLUMES'!N207</f>
        <v/>
      </c>
      <c r="O204" s="48" t="str">
        <f>'PRODUCTION LIST GRP VOLUMES'!O207</f>
        <v/>
      </c>
      <c r="P204" s="48" t="str">
        <f>'PRODUCTION LIST GRP VOLUMES'!P207</f>
        <v/>
      </c>
      <c r="Q204" s="48" t="str">
        <f>'PRODUCTION LIST GRP VOLUMES'!Q207</f>
        <v/>
      </c>
      <c r="R204" s="134">
        <f>'PRODUCTION LIST GRP VOLUMES'!R207</f>
        <v>0</v>
      </c>
    </row>
    <row r="205" spans="1:18" ht="21" hidden="1" customHeight="1">
      <c r="A205" s="129" t="str">
        <f>'PRODUCTION LIST GRP VOLUMES'!A208</f>
        <v>360-418-DT</v>
      </c>
      <c r="B205" s="130" t="str">
        <f>IF('PRODUCTION LIST GRP VOLUMES'!C296=0,"",'PRODUCTION LIST GRP VOLUMES'!C296)</f>
        <v/>
      </c>
      <c r="C205" s="48" t="str">
        <f>'PRODUCTION LIST GRP VOLUMES'!C208</f>
        <v/>
      </c>
      <c r="D205" s="48" t="str">
        <f>'PRODUCTION LIST GRP VOLUMES'!D208</f>
        <v/>
      </c>
      <c r="E205" s="48" t="str">
        <f>'PRODUCTION LIST GRP VOLUMES'!E208</f>
        <v/>
      </c>
      <c r="F205" s="48" t="str">
        <f>'PRODUCTION LIST GRP VOLUMES'!F208</f>
        <v/>
      </c>
      <c r="G205" s="48" t="str">
        <f>'PRODUCTION LIST GRP VOLUMES'!G208</f>
        <v/>
      </c>
      <c r="H205" s="48" t="str">
        <f>'PRODUCTION LIST GRP VOLUMES'!H208</f>
        <v/>
      </c>
      <c r="I205" s="48" t="str">
        <f>'PRODUCTION LIST GRP VOLUMES'!I208</f>
        <v/>
      </c>
      <c r="J205" s="48" t="str">
        <f>'PRODUCTION LIST GRP VOLUMES'!J208</f>
        <v/>
      </c>
      <c r="K205" s="48" t="str">
        <f>'PRODUCTION LIST GRP VOLUMES'!K208</f>
        <v/>
      </c>
      <c r="L205" s="48" t="str">
        <f>'PRODUCTION LIST GRP VOLUMES'!L208</f>
        <v/>
      </c>
      <c r="M205" s="48" t="str">
        <f>'PRODUCTION LIST GRP VOLUMES'!M208</f>
        <v/>
      </c>
      <c r="N205" s="48" t="str">
        <f>'PRODUCTION LIST GRP VOLUMES'!N208</f>
        <v/>
      </c>
      <c r="O205" s="48" t="str">
        <f>'PRODUCTION LIST GRP VOLUMES'!O208</f>
        <v/>
      </c>
      <c r="P205" s="48"/>
      <c r="Q205" s="48"/>
      <c r="R205" s="134">
        <f>'PRODUCTION LIST GRP VOLUMES'!R208+'PRODUCTION LIST GRP VOLUMES'!R296</f>
        <v>0</v>
      </c>
    </row>
    <row r="206" spans="1:18" ht="21" hidden="1" customHeight="1">
      <c r="A206" s="129" t="str">
        <f>'PRODUCTION LIST GRP VOLUMES'!A209</f>
        <v>360-419</v>
      </c>
      <c r="B206" s="130"/>
      <c r="C206" s="48" t="str">
        <f>'PRODUCTION LIST GRP VOLUMES'!C209</f>
        <v/>
      </c>
      <c r="D206" s="48" t="str">
        <f>'PRODUCTION LIST GRP VOLUMES'!D209</f>
        <v/>
      </c>
      <c r="E206" s="48" t="str">
        <f>'PRODUCTION LIST GRP VOLUMES'!E209</f>
        <v/>
      </c>
      <c r="F206" s="48" t="str">
        <f>'PRODUCTION LIST GRP VOLUMES'!F209</f>
        <v/>
      </c>
      <c r="G206" s="48" t="str">
        <f>'PRODUCTION LIST GRP VOLUMES'!G209</f>
        <v/>
      </c>
      <c r="H206" s="48" t="str">
        <f>'PRODUCTION LIST GRP VOLUMES'!H209</f>
        <v/>
      </c>
      <c r="I206" s="48" t="str">
        <f>'PRODUCTION LIST GRP VOLUMES'!I209</f>
        <v/>
      </c>
      <c r="J206" s="48" t="str">
        <f>'PRODUCTION LIST GRP VOLUMES'!J209</f>
        <v/>
      </c>
      <c r="K206" s="48" t="str">
        <f>'PRODUCTION LIST GRP VOLUMES'!K209</f>
        <v/>
      </c>
      <c r="L206" s="48" t="str">
        <f>'PRODUCTION LIST GRP VOLUMES'!L209</f>
        <v/>
      </c>
      <c r="M206" s="48" t="str">
        <f>'PRODUCTION LIST GRP VOLUMES'!M209</f>
        <v/>
      </c>
      <c r="N206" s="48" t="str">
        <f>'PRODUCTION LIST GRP VOLUMES'!N209</f>
        <v/>
      </c>
      <c r="O206" s="48" t="str">
        <f>'PRODUCTION LIST GRP VOLUMES'!O209</f>
        <v/>
      </c>
      <c r="P206" s="48" t="str">
        <f>'PRODUCTION LIST GRP VOLUMES'!P209</f>
        <v/>
      </c>
      <c r="Q206" s="48" t="str">
        <f>'PRODUCTION LIST GRP VOLUMES'!Q209</f>
        <v/>
      </c>
      <c r="R206" s="134">
        <f>'PRODUCTION LIST GRP VOLUMES'!R209</f>
        <v>0</v>
      </c>
    </row>
    <row r="207" spans="1:18" ht="23.25" hidden="1" customHeight="1">
      <c r="A207" s="129" t="str">
        <f>'PRODUCTION LIST GRP VOLUMES'!A210</f>
        <v>360-419-DT</v>
      </c>
      <c r="B207" s="130" t="str">
        <f>IF('PRODUCTION LIST GRP VOLUMES'!C297=0,"",'PRODUCTION LIST GRP VOLUMES'!C297)</f>
        <v/>
      </c>
      <c r="C207" s="48" t="str">
        <f>'PRODUCTION LIST GRP VOLUMES'!C210</f>
        <v/>
      </c>
      <c r="D207" s="48" t="str">
        <f>'PRODUCTION LIST GRP VOLUMES'!D210</f>
        <v/>
      </c>
      <c r="E207" s="48" t="str">
        <f>'PRODUCTION LIST GRP VOLUMES'!E210</f>
        <v/>
      </c>
      <c r="F207" s="48" t="str">
        <f>'PRODUCTION LIST GRP VOLUMES'!F210</f>
        <v/>
      </c>
      <c r="G207" s="48" t="str">
        <f>'PRODUCTION LIST GRP VOLUMES'!G210</f>
        <v/>
      </c>
      <c r="H207" s="48" t="str">
        <f>'PRODUCTION LIST GRP VOLUMES'!H210</f>
        <v/>
      </c>
      <c r="I207" s="48" t="str">
        <f>'PRODUCTION LIST GRP VOLUMES'!I210</f>
        <v/>
      </c>
      <c r="J207" s="48" t="str">
        <f>'PRODUCTION LIST GRP VOLUMES'!J210</f>
        <v/>
      </c>
      <c r="K207" s="48" t="str">
        <f>'PRODUCTION LIST GRP VOLUMES'!K210</f>
        <v/>
      </c>
      <c r="L207" s="48" t="str">
        <f>'PRODUCTION LIST GRP VOLUMES'!L210</f>
        <v/>
      </c>
      <c r="M207" s="48" t="str">
        <f>'PRODUCTION LIST GRP VOLUMES'!M210</f>
        <v/>
      </c>
      <c r="N207" s="48" t="str">
        <f>'PRODUCTION LIST GRP VOLUMES'!N210</f>
        <v/>
      </c>
      <c r="O207" s="48" t="str">
        <f>'PRODUCTION LIST GRP VOLUMES'!O210</f>
        <v/>
      </c>
      <c r="P207" s="48"/>
      <c r="Q207" s="48"/>
      <c r="R207" s="134">
        <f>'PRODUCTION LIST GRP VOLUMES'!R210+'PRODUCTION LIST GRP VOLUMES'!R297</f>
        <v>0</v>
      </c>
    </row>
    <row r="208" spans="1:18" ht="21" hidden="1" customHeight="1">
      <c r="A208" s="129" t="str">
        <f>'PRODUCTION LIST GRP VOLUMES'!A211</f>
        <v>360-420</v>
      </c>
      <c r="B208" s="130"/>
      <c r="C208" s="48" t="str">
        <f>'PRODUCTION LIST GRP VOLUMES'!C211</f>
        <v/>
      </c>
      <c r="D208" s="48" t="str">
        <f>'PRODUCTION LIST GRP VOLUMES'!D211</f>
        <v/>
      </c>
      <c r="E208" s="48" t="str">
        <f>'PRODUCTION LIST GRP VOLUMES'!E211</f>
        <v/>
      </c>
      <c r="F208" s="48" t="str">
        <f>'PRODUCTION LIST GRP VOLUMES'!F211</f>
        <v/>
      </c>
      <c r="G208" s="48" t="str">
        <f>'PRODUCTION LIST GRP VOLUMES'!G211</f>
        <v/>
      </c>
      <c r="H208" s="48" t="str">
        <f>'PRODUCTION LIST GRP VOLUMES'!H211</f>
        <v/>
      </c>
      <c r="I208" s="48" t="str">
        <f>'PRODUCTION LIST GRP VOLUMES'!I211</f>
        <v/>
      </c>
      <c r="J208" s="48" t="str">
        <f>'PRODUCTION LIST GRP VOLUMES'!J211</f>
        <v/>
      </c>
      <c r="K208" s="48" t="str">
        <f>'PRODUCTION LIST GRP VOLUMES'!K211</f>
        <v/>
      </c>
      <c r="L208" s="48" t="str">
        <f>'PRODUCTION LIST GRP VOLUMES'!L211</f>
        <v/>
      </c>
      <c r="M208" s="48" t="str">
        <f>'PRODUCTION LIST GRP VOLUMES'!M211</f>
        <v/>
      </c>
      <c r="N208" s="48" t="str">
        <f>'PRODUCTION LIST GRP VOLUMES'!N211</f>
        <v/>
      </c>
      <c r="O208" s="48" t="str">
        <f>'PRODUCTION LIST GRP VOLUMES'!O211</f>
        <v/>
      </c>
      <c r="P208" s="48" t="str">
        <f>'PRODUCTION LIST GRP VOLUMES'!P211</f>
        <v/>
      </c>
      <c r="Q208" s="48" t="str">
        <f>'PRODUCTION LIST GRP VOLUMES'!Q211</f>
        <v/>
      </c>
      <c r="R208" s="134">
        <f>'PRODUCTION LIST GRP VOLUMES'!R211</f>
        <v>0</v>
      </c>
    </row>
    <row r="209" spans="1:18" ht="21" hidden="1" customHeight="1">
      <c r="A209" s="129" t="str">
        <f>'PRODUCTION LIST GRP VOLUMES'!A212</f>
        <v>360-420-DT</v>
      </c>
      <c r="B209" s="130" t="str">
        <f>IF('PRODUCTION LIST GRP VOLUMES'!C298=0,"",'PRODUCTION LIST GRP VOLUMES'!C298)</f>
        <v/>
      </c>
      <c r="C209" s="48" t="str">
        <f>'PRODUCTION LIST GRP VOLUMES'!C212</f>
        <v/>
      </c>
      <c r="D209" s="48" t="str">
        <f>'PRODUCTION LIST GRP VOLUMES'!D212</f>
        <v/>
      </c>
      <c r="E209" s="48" t="str">
        <f>'PRODUCTION LIST GRP VOLUMES'!E212</f>
        <v/>
      </c>
      <c r="F209" s="48" t="str">
        <f>'PRODUCTION LIST GRP VOLUMES'!F212</f>
        <v/>
      </c>
      <c r="G209" s="48" t="str">
        <f>'PRODUCTION LIST GRP VOLUMES'!G212</f>
        <v/>
      </c>
      <c r="H209" s="48" t="str">
        <f>'PRODUCTION LIST GRP VOLUMES'!H212</f>
        <v/>
      </c>
      <c r="I209" s="48" t="str">
        <f>'PRODUCTION LIST GRP VOLUMES'!I212</f>
        <v/>
      </c>
      <c r="J209" s="48" t="str">
        <f>'PRODUCTION LIST GRP VOLUMES'!J212</f>
        <v/>
      </c>
      <c r="K209" s="48" t="str">
        <f>'PRODUCTION LIST GRP VOLUMES'!K212</f>
        <v/>
      </c>
      <c r="L209" s="48" t="str">
        <f>'PRODUCTION LIST GRP VOLUMES'!L212</f>
        <v/>
      </c>
      <c r="M209" s="48" t="str">
        <f>'PRODUCTION LIST GRP VOLUMES'!M212</f>
        <v/>
      </c>
      <c r="N209" s="48" t="str">
        <f>'PRODUCTION LIST GRP VOLUMES'!N212</f>
        <v/>
      </c>
      <c r="O209" s="48" t="str">
        <f>'PRODUCTION LIST GRP VOLUMES'!O212</f>
        <v/>
      </c>
      <c r="P209" s="48"/>
      <c r="Q209" s="48"/>
      <c r="R209" s="134">
        <f>'PRODUCTION LIST GRP VOLUMES'!R212+'PRODUCTION LIST GRP VOLUMES'!R298</f>
        <v>0</v>
      </c>
    </row>
    <row r="210" spans="1:18" ht="21" hidden="1" customHeight="1">
      <c r="A210" s="129">
        <f>'PRODUCTION LIST GRP VOLUMES'!A213</f>
        <v>0</v>
      </c>
      <c r="B210" s="130"/>
      <c r="C210" s="48" t="str">
        <f>'PRODUCTION LIST GRP VOLUMES'!C213</f>
        <v/>
      </c>
      <c r="D210" s="48" t="str">
        <f>'PRODUCTION LIST GRP VOLUMES'!D213</f>
        <v/>
      </c>
      <c r="E210" s="48" t="str">
        <f>'PRODUCTION LIST GRP VOLUMES'!E213</f>
        <v/>
      </c>
      <c r="F210" s="48" t="str">
        <f>'PRODUCTION LIST GRP VOLUMES'!F213</f>
        <v/>
      </c>
      <c r="G210" s="48" t="str">
        <f>'PRODUCTION LIST GRP VOLUMES'!G213</f>
        <v/>
      </c>
      <c r="H210" s="48" t="str">
        <f>'PRODUCTION LIST GRP VOLUMES'!H213</f>
        <v/>
      </c>
      <c r="I210" s="48" t="str">
        <f>'PRODUCTION LIST GRP VOLUMES'!I213</f>
        <v/>
      </c>
      <c r="J210" s="48" t="str">
        <f>'PRODUCTION LIST GRP VOLUMES'!J213</f>
        <v/>
      </c>
      <c r="K210" s="48" t="str">
        <f>'PRODUCTION LIST GRP VOLUMES'!K213</f>
        <v/>
      </c>
      <c r="L210" s="48" t="str">
        <f>'PRODUCTION LIST GRP VOLUMES'!L213</f>
        <v/>
      </c>
      <c r="M210" s="48" t="str">
        <f>'PRODUCTION LIST GRP VOLUMES'!M213</f>
        <v/>
      </c>
      <c r="N210" s="48" t="str">
        <f>'PRODUCTION LIST GRP VOLUMES'!N213</f>
        <v/>
      </c>
      <c r="O210" s="48" t="str">
        <f>'PRODUCTION LIST GRP VOLUMES'!O213</f>
        <v/>
      </c>
      <c r="P210" s="48" t="str">
        <f>'PRODUCTION LIST GRP VOLUMES'!P213</f>
        <v/>
      </c>
      <c r="Q210" s="48" t="str">
        <f>'PRODUCTION LIST GRP VOLUMES'!Q213</f>
        <v/>
      </c>
      <c r="R210" s="134">
        <f>'PRODUCTION LIST GRP VOLUMES'!R213+'PRODUCTION LIST GRP VOLUMES'!R299</f>
        <v>0</v>
      </c>
    </row>
    <row r="211" spans="1:18" ht="21" hidden="1" customHeight="1">
      <c r="A211" s="129" t="str">
        <f>'PRODUCTION LIST GRP VOLUMES'!A214</f>
        <v>360-421</v>
      </c>
      <c r="B211" s="130"/>
      <c r="C211" s="48" t="str">
        <f>'PRODUCTION LIST GRP VOLUMES'!C214</f>
        <v/>
      </c>
      <c r="D211" s="48" t="str">
        <f>'PRODUCTION LIST GRP VOLUMES'!D214</f>
        <v/>
      </c>
      <c r="E211" s="48" t="str">
        <f>'PRODUCTION LIST GRP VOLUMES'!E214</f>
        <v/>
      </c>
      <c r="F211" s="48" t="str">
        <f>'PRODUCTION LIST GRP VOLUMES'!F214</f>
        <v/>
      </c>
      <c r="G211" s="48" t="str">
        <f>'PRODUCTION LIST GRP VOLUMES'!G214</f>
        <v/>
      </c>
      <c r="H211" s="48" t="str">
        <f>'PRODUCTION LIST GRP VOLUMES'!H214</f>
        <v/>
      </c>
      <c r="I211" s="48" t="str">
        <f>'PRODUCTION LIST GRP VOLUMES'!I214</f>
        <v/>
      </c>
      <c r="J211" s="48" t="str">
        <f>'PRODUCTION LIST GRP VOLUMES'!J214</f>
        <v/>
      </c>
      <c r="K211" s="48" t="str">
        <f>'PRODUCTION LIST GRP VOLUMES'!K214</f>
        <v/>
      </c>
      <c r="L211" s="48" t="str">
        <f>'PRODUCTION LIST GRP VOLUMES'!L214</f>
        <v/>
      </c>
      <c r="M211" s="48" t="str">
        <f>'PRODUCTION LIST GRP VOLUMES'!M214</f>
        <v/>
      </c>
      <c r="N211" s="48" t="str">
        <f>'PRODUCTION LIST GRP VOLUMES'!N214</f>
        <v/>
      </c>
      <c r="O211" s="48" t="str">
        <f>'PRODUCTION LIST GRP VOLUMES'!O214</f>
        <v/>
      </c>
      <c r="P211" s="48" t="str">
        <f>'PRODUCTION LIST GRP VOLUMES'!P214</f>
        <v/>
      </c>
      <c r="Q211" s="48" t="str">
        <f>'PRODUCTION LIST GRP VOLUMES'!Q214</f>
        <v/>
      </c>
      <c r="R211" s="134">
        <f>'PRODUCTION LIST GRP VOLUMES'!R214</f>
        <v>0</v>
      </c>
    </row>
    <row r="212" spans="1:18" ht="21" hidden="1" customHeight="1">
      <c r="A212" s="129" t="str">
        <f>'PRODUCTION LIST GRP VOLUMES'!A215</f>
        <v>360-422</v>
      </c>
      <c r="B212" s="130"/>
      <c r="C212" s="48" t="str">
        <f>'PRODUCTION LIST GRP VOLUMES'!C215</f>
        <v/>
      </c>
      <c r="D212" s="48" t="str">
        <f>'PRODUCTION LIST GRP VOLUMES'!D215</f>
        <v/>
      </c>
      <c r="E212" s="48" t="str">
        <f>'PRODUCTION LIST GRP VOLUMES'!E215</f>
        <v/>
      </c>
      <c r="F212" s="48" t="str">
        <f>'PRODUCTION LIST GRP VOLUMES'!F215</f>
        <v/>
      </c>
      <c r="G212" s="48" t="str">
        <f>'PRODUCTION LIST GRP VOLUMES'!G215</f>
        <v/>
      </c>
      <c r="H212" s="48" t="str">
        <f>'PRODUCTION LIST GRP VOLUMES'!H215</f>
        <v/>
      </c>
      <c r="I212" s="48" t="str">
        <f>'PRODUCTION LIST GRP VOLUMES'!I215</f>
        <v/>
      </c>
      <c r="J212" s="48" t="str">
        <f>'PRODUCTION LIST GRP VOLUMES'!J215</f>
        <v/>
      </c>
      <c r="K212" s="48" t="str">
        <f>'PRODUCTION LIST GRP VOLUMES'!K215</f>
        <v/>
      </c>
      <c r="L212" s="48" t="str">
        <f>'PRODUCTION LIST GRP VOLUMES'!L215</f>
        <v/>
      </c>
      <c r="M212" s="48" t="str">
        <f>'PRODUCTION LIST GRP VOLUMES'!M215</f>
        <v/>
      </c>
      <c r="N212" s="48" t="str">
        <f>'PRODUCTION LIST GRP VOLUMES'!N215</f>
        <v/>
      </c>
      <c r="O212" s="48" t="str">
        <f>'PRODUCTION LIST GRP VOLUMES'!O215</f>
        <v/>
      </c>
      <c r="P212" s="48" t="str">
        <f>'PRODUCTION LIST GRP VOLUMES'!P215</f>
        <v/>
      </c>
      <c r="Q212" s="48" t="str">
        <f>'PRODUCTION LIST GRP VOLUMES'!Q215</f>
        <v/>
      </c>
      <c r="R212" s="134">
        <f>'PRODUCTION LIST GRP VOLUMES'!R215</f>
        <v>0</v>
      </c>
    </row>
    <row r="213" spans="1:18" ht="21" hidden="1" customHeight="1">
      <c r="A213" s="129" t="str">
        <f>'PRODUCTION LIST GRP VOLUMES'!A216</f>
        <v>360-423</v>
      </c>
      <c r="B213" s="130"/>
      <c r="C213" s="48" t="str">
        <f>'PRODUCTION LIST GRP VOLUMES'!C216</f>
        <v/>
      </c>
      <c r="D213" s="48" t="str">
        <f>'PRODUCTION LIST GRP VOLUMES'!D216</f>
        <v/>
      </c>
      <c r="E213" s="48" t="str">
        <f>'PRODUCTION LIST GRP VOLUMES'!E216</f>
        <v/>
      </c>
      <c r="F213" s="48" t="str">
        <f>'PRODUCTION LIST GRP VOLUMES'!F216</f>
        <v/>
      </c>
      <c r="G213" s="48" t="str">
        <f>'PRODUCTION LIST GRP VOLUMES'!G216</f>
        <v/>
      </c>
      <c r="H213" s="48" t="str">
        <f>'PRODUCTION LIST GRP VOLUMES'!H216</f>
        <v/>
      </c>
      <c r="I213" s="48" t="str">
        <f>'PRODUCTION LIST GRP VOLUMES'!I216</f>
        <v/>
      </c>
      <c r="J213" s="48" t="str">
        <f>'PRODUCTION LIST GRP VOLUMES'!J216</f>
        <v/>
      </c>
      <c r="K213" s="48" t="str">
        <f>'PRODUCTION LIST GRP VOLUMES'!K216</f>
        <v/>
      </c>
      <c r="L213" s="48" t="str">
        <f>'PRODUCTION LIST GRP VOLUMES'!L216</f>
        <v/>
      </c>
      <c r="M213" s="48" t="str">
        <f>'PRODUCTION LIST GRP VOLUMES'!M216</f>
        <v/>
      </c>
      <c r="N213" s="48" t="str">
        <f>'PRODUCTION LIST GRP VOLUMES'!N216</f>
        <v/>
      </c>
      <c r="O213" s="48" t="str">
        <f>'PRODUCTION LIST GRP VOLUMES'!O216</f>
        <v/>
      </c>
      <c r="P213" s="48" t="str">
        <f>'PRODUCTION LIST GRP VOLUMES'!P216</f>
        <v/>
      </c>
      <c r="Q213" s="48" t="str">
        <f>'PRODUCTION LIST GRP VOLUMES'!Q216</f>
        <v/>
      </c>
      <c r="R213" s="134">
        <f>'PRODUCTION LIST GRP VOLUMES'!R216</f>
        <v>0</v>
      </c>
    </row>
    <row r="214" spans="1:18" ht="21" hidden="1" customHeight="1">
      <c r="A214" s="129">
        <f>'PRODUCTION LIST GRP VOLUMES'!A217</f>
        <v>0</v>
      </c>
      <c r="B214" s="130"/>
      <c r="C214" s="48" t="str">
        <f>'PRODUCTION LIST GRP VOLUMES'!C217</f>
        <v/>
      </c>
      <c r="D214" s="48" t="str">
        <f>'PRODUCTION LIST GRP VOLUMES'!D217</f>
        <v/>
      </c>
      <c r="E214" s="48" t="str">
        <f>'PRODUCTION LIST GRP VOLUMES'!E217</f>
        <v/>
      </c>
      <c r="F214" s="48" t="str">
        <f>'PRODUCTION LIST GRP VOLUMES'!F217</f>
        <v/>
      </c>
      <c r="G214" s="48" t="str">
        <f>'PRODUCTION LIST GRP VOLUMES'!G217</f>
        <v/>
      </c>
      <c r="H214" s="48" t="str">
        <f>'PRODUCTION LIST GRP VOLUMES'!H217</f>
        <v/>
      </c>
      <c r="I214" s="48" t="str">
        <f>'PRODUCTION LIST GRP VOLUMES'!I217</f>
        <v/>
      </c>
      <c r="J214" s="48" t="str">
        <f>'PRODUCTION LIST GRP VOLUMES'!J217</f>
        <v/>
      </c>
      <c r="K214" s="48" t="str">
        <f>'PRODUCTION LIST GRP VOLUMES'!K217</f>
        <v/>
      </c>
      <c r="L214" s="48" t="str">
        <f>'PRODUCTION LIST GRP VOLUMES'!L217</f>
        <v/>
      </c>
      <c r="M214" s="48" t="str">
        <f>'PRODUCTION LIST GRP VOLUMES'!M217</f>
        <v/>
      </c>
      <c r="N214" s="48" t="str">
        <f>'PRODUCTION LIST GRP VOLUMES'!N217</f>
        <v/>
      </c>
      <c r="O214" s="48" t="str">
        <f>'PRODUCTION LIST GRP VOLUMES'!O217</f>
        <v/>
      </c>
      <c r="P214" s="48" t="str">
        <f>'PRODUCTION LIST GRP VOLUMES'!P217</f>
        <v/>
      </c>
      <c r="Q214" s="48" t="str">
        <f>'PRODUCTION LIST GRP VOLUMES'!Q217</f>
        <v/>
      </c>
      <c r="R214" s="134">
        <f>'PRODUCTION LIST GRP VOLUMES'!R217</f>
        <v>0</v>
      </c>
    </row>
    <row r="215" spans="1:18" ht="21" hidden="1" customHeight="1">
      <c r="A215" s="129" t="str">
        <f>'PRODUCTION LIST GRP VOLUMES'!A218</f>
        <v>360-461</v>
      </c>
      <c r="B215" s="130"/>
      <c r="C215" s="48" t="str">
        <f>'PRODUCTION LIST GRP VOLUMES'!C218</f>
        <v/>
      </c>
      <c r="D215" s="48" t="str">
        <f>'PRODUCTION LIST GRP VOLUMES'!D218</f>
        <v/>
      </c>
      <c r="E215" s="48" t="str">
        <f>'PRODUCTION LIST GRP VOLUMES'!E218</f>
        <v/>
      </c>
      <c r="F215" s="48" t="str">
        <f>'PRODUCTION LIST GRP VOLUMES'!F218</f>
        <v/>
      </c>
      <c r="G215" s="48" t="str">
        <f>'PRODUCTION LIST GRP VOLUMES'!G218</f>
        <v/>
      </c>
      <c r="H215" s="48" t="str">
        <f>'PRODUCTION LIST GRP VOLUMES'!H218</f>
        <v/>
      </c>
      <c r="I215" s="48" t="str">
        <f>'PRODUCTION LIST GRP VOLUMES'!I218</f>
        <v/>
      </c>
      <c r="J215" s="48" t="str">
        <f>'PRODUCTION LIST GRP VOLUMES'!J218</f>
        <v/>
      </c>
      <c r="K215" s="48" t="str">
        <f>'PRODUCTION LIST GRP VOLUMES'!K218</f>
        <v/>
      </c>
      <c r="L215" s="48" t="str">
        <f>'PRODUCTION LIST GRP VOLUMES'!L218</f>
        <v/>
      </c>
      <c r="M215" s="48" t="str">
        <f>'PRODUCTION LIST GRP VOLUMES'!M218</f>
        <v/>
      </c>
      <c r="N215" s="48" t="str">
        <f>'PRODUCTION LIST GRP VOLUMES'!N218</f>
        <v/>
      </c>
      <c r="O215" s="48" t="str">
        <f>'PRODUCTION LIST GRP VOLUMES'!O218</f>
        <v/>
      </c>
      <c r="P215" s="48" t="str">
        <f>'PRODUCTION LIST GRP VOLUMES'!P218</f>
        <v/>
      </c>
      <c r="Q215" s="48" t="str">
        <f>'PRODUCTION LIST GRP VOLUMES'!Q218</f>
        <v/>
      </c>
      <c r="R215" s="134">
        <f>'PRODUCTION LIST GRP VOLUMES'!R218</f>
        <v>0</v>
      </c>
    </row>
    <row r="216" spans="1:18" ht="21" hidden="1" customHeight="1">
      <c r="A216" s="129" t="str">
        <f>'PRODUCTION LIST GRP VOLUMES'!A219</f>
        <v>360-461-DT</v>
      </c>
      <c r="B216" s="130" t="str">
        <f>IF('PRODUCTION LIST GRP VOLUMES'!C300=0,"",'PRODUCTION LIST GRP VOLUMES'!C300)</f>
        <v/>
      </c>
      <c r="C216" s="48" t="str">
        <f>'PRODUCTION LIST GRP VOLUMES'!C219</f>
        <v/>
      </c>
      <c r="D216" s="48" t="str">
        <f>'PRODUCTION LIST GRP VOLUMES'!D219</f>
        <v/>
      </c>
      <c r="E216" s="48" t="str">
        <f>'PRODUCTION LIST GRP VOLUMES'!E219</f>
        <v/>
      </c>
      <c r="F216" s="48" t="str">
        <f>'PRODUCTION LIST GRP VOLUMES'!F219</f>
        <v/>
      </c>
      <c r="G216" s="48" t="str">
        <f>'PRODUCTION LIST GRP VOLUMES'!G219</f>
        <v/>
      </c>
      <c r="H216" s="48" t="str">
        <f>'PRODUCTION LIST GRP VOLUMES'!H219</f>
        <v/>
      </c>
      <c r="I216" s="48" t="str">
        <f>'PRODUCTION LIST GRP VOLUMES'!I219</f>
        <v/>
      </c>
      <c r="J216" s="48" t="str">
        <f>'PRODUCTION LIST GRP VOLUMES'!J219</f>
        <v/>
      </c>
      <c r="K216" s="48" t="str">
        <f>'PRODUCTION LIST GRP VOLUMES'!K219</f>
        <v/>
      </c>
      <c r="L216" s="48" t="str">
        <f>'PRODUCTION LIST GRP VOLUMES'!L219</f>
        <v/>
      </c>
      <c r="M216" s="48" t="str">
        <f>'PRODUCTION LIST GRP VOLUMES'!M219</f>
        <v/>
      </c>
      <c r="N216" s="48" t="str">
        <f>'PRODUCTION LIST GRP VOLUMES'!N219</f>
        <v/>
      </c>
      <c r="O216" s="48" t="str">
        <f>'PRODUCTION LIST GRP VOLUMES'!O219</f>
        <v/>
      </c>
      <c r="P216" s="48"/>
      <c r="Q216" s="48"/>
      <c r="R216" s="134">
        <f>'PRODUCTION LIST GRP VOLUMES'!R219+'PRODUCTION LIST GRP VOLUMES'!R300</f>
        <v>0</v>
      </c>
    </row>
    <row r="217" spans="1:18" ht="21" hidden="1" customHeight="1">
      <c r="A217" s="129" t="str">
        <f>'PRODUCTION LIST GRP VOLUMES'!A220</f>
        <v>360-463</v>
      </c>
      <c r="B217" s="130"/>
      <c r="C217" s="48" t="str">
        <f>'PRODUCTION LIST GRP VOLUMES'!C220</f>
        <v/>
      </c>
      <c r="D217" s="48" t="str">
        <f>'PRODUCTION LIST GRP VOLUMES'!D220</f>
        <v/>
      </c>
      <c r="E217" s="48" t="str">
        <f>'PRODUCTION LIST GRP VOLUMES'!E220</f>
        <v/>
      </c>
      <c r="F217" s="48" t="str">
        <f>'PRODUCTION LIST GRP VOLUMES'!F220</f>
        <v/>
      </c>
      <c r="G217" s="48" t="str">
        <f>'PRODUCTION LIST GRP VOLUMES'!G220</f>
        <v/>
      </c>
      <c r="H217" s="48" t="str">
        <f>'PRODUCTION LIST GRP VOLUMES'!H220</f>
        <v/>
      </c>
      <c r="I217" s="48" t="str">
        <f>'PRODUCTION LIST GRP VOLUMES'!I220</f>
        <v/>
      </c>
      <c r="J217" s="48" t="str">
        <f>'PRODUCTION LIST GRP VOLUMES'!J220</f>
        <v/>
      </c>
      <c r="K217" s="48" t="str">
        <f>'PRODUCTION LIST GRP VOLUMES'!K220</f>
        <v/>
      </c>
      <c r="L217" s="48" t="str">
        <f>'PRODUCTION LIST GRP VOLUMES'!L220</f>
        <v/>
      </c>
      <c r="M217" s="48" t="str">
        <f>'PRODUCTION LIST GRP VOLUMES'!M220</f>
        <v/>
      </c>
      <c r="N217" s="48" t="str">
        <f>'PRODUCTION LIST GRP VOLUMES'!N220</f>
        <v/>
      </c>
      <c r="O217" s="48" t="str">
        <f>'PRODUCTION LIST GRP VOLUMES'!O220</f>
        <v/>
      </c>
      <c r="P217" s="48" t="str">
        <f>'PRODUCTION LIST GRP VOLUMES'!P220</f>
        <v/>
      </c>
      <c r="Q217" s="48" t="str">
        <f>'PRODUCTION LIST GRP VOLUMES'!Q220</f>
        <v/>
      </c>
      <c r="R217" s="134">
        <f>'PRODUCTION LIST GRP VOLUMES'!R220</f>
        <v>0</v>
      </c>
    </row>
    <row r="218" spans="1:18" ht="21" hidden="1" customHeight="1">
      <c r="A218" s="129" t="str">
        <f>'PRODUCTION LIST GRP VOLUMES'!A221</f>
        <v>360-463-DT</v>
      </c>
      <c r="B218" s="130" t="str">
        <f>IF('PRODUCTION LIST GRP VOLUMES'!C301=0,"",'PRODUCTION LIST GRP VOLUMES'!C301)</f>
        <v/>
      </c>
      <c r="C218" s="48" t="str">
        <f>'PRODUCTION LIST GRP VOLUMES'!C221</f>
        <v/>
      </c>
      <c r="D218" s="48" t="str">
        <f>'PRODUCTION LIST GRP VOLUMES'!D221</f>
        <v/>
      </c>
      <c r="E218" s="48" t="str">
        <f>'PRODUCTION LIST GRP VOLUMES'!E221</f>
        <v/>
      </c>
      <c r="F218" s="48" t="str">
        <f>'PRODUCTION LIST GRP VOLUMES'!F221</f>
        <v/>
      </c>
      <c r="G218" s="48" t="str">
        <f>'PRODUCTION LIST GRP VOLUMES'!G221</f>
        <v/>
      </c>
      <c r="H218" s="48" t="str">
        <f>'PRODUCTION LIST GRP VOLUMES'!H221</f>
        <v/>
      </c>
      <c r="I218" s="48" t="str">
        <f>'PRODUCTION LIST GRP VOLUMES'!I221</f>
        <v/>
      </c>
      <c r="J218" s="48" t="str">
        <f>'PRODUCTION LIST GRP VOLUMES'!J221</f>
        <v/>
      </c>
      <c r="K218" s="48" t="str">
        <f>'PRODUCTION LIST GRP VOLUMES'!K221</f>
        <v/>
      </c>
      <c r="L218" s="48" t="str">
        <f>'PRODUCTION LIST GRP VOLUMES'!L221</f>
        <v/>
      </c>
      <c r="M218" s="48" t="str">
        <f>'PRODUCTION LIST GRP VOLUMES'!M221</f>
        <v/>
      </c>
      <c r="N218" s="48" t="str">
        <f>'PRODUCTION LIST GRP VOLUMES'!N221</f>
        <v/>
      </c>
      <c r="O218" s="48" t="str">
        <f>'PRODUCTION LIST GRP VOLUMES'!O221</f>
        <v/>
      </c>
      <c r="P218" s="48"/>
      <c r="Q218" s="48"/>
      <c r="R218" s="134">
        <f>'PRODUCTION LIST GRP VOLUMES'!R221+'PRODUCTION LIST GRP VOLUMES'!R301</f>
        <v>0</v>
      </c>
    </row>
    <row r="219" spans="1:18" ht="21" hidden="1" customHeight="1">
      <c r="A219" s="129" t="str">
        <f>'PRODUCTION LIST GRP VOLUMES'!A222</f>
        <v>360-464</v>
      </c>
      <c r="B219" s="130"/>
      <c r="C219" s="48" t="str">
        <f>'PRODUCTION LIST GRP VOLUMES'!C222</f>
        <v/>
      </c>
      <c r="D219" s="48" t="str">
        <f>'PRODUCTION LIST GRP VOLUMES'!D222</f>
        <v/>
      </c>
      <c r="E219" s="48" t="str">
        <f>'PRODUCTION LIST GRP VOLUMES'!E222</f>
        <v/>
      </c>
      <c r="F219" s="48" t="str">
        <f>'PRODUCTION LIST GRP VOLUMES'!F222</f>
        <v/>
      </c>
      <c r="G219" s="48" t="str">
        <f>'PRODUCTION LIST GRP VOLUMES'!G222</f>
        <v/>
      </c>
      <c r="H219" s="48" t="str">
        <f>'PRODUCTION LIST GRP VOLUMES'!H222</f>
        <v/>
      </c>
      <c r="I219" s="48" t="str">
        <f>'PRODUCTION LIST GRP VOLUMES'!I222</f>
        <v/>
      </c>
      <c r="J219" s="48" t="str">
        <f>'PRODUCTION LIST GRP VOLUMES'!J222</f>
        <v/>
      </c>
      <c r="K219" s="48" t="str">
        <f>'PRODUCTION LIST GRP VOLUMES'!K222</f>
        <v/>
      </c>
      <c r="L219" s="48" t="str">
        <f>'PRODUCTION LIST GRP VOLUMES'!L222</f>
        <v/>
      </c>
      <c r="M219" s="48" t="str">
        <f>'PRODUCTION LIST GRP VOLUMES'!M222</f>
        <v/>
      </c>
      <c r="N219" s="48" t="str">
        <f>'PRODUCTION LIST GRP VOLUMES'!N222</f>
        <v/>
      </c>
      <c r="O219" s="48" t="str">
        <f>'PRODUCTION LIST GRP VOLUMES'!O222</f>
        <v/>
      </c>
      <c r="P219" s="48" t="str">
        <f>'PRODUCTION LIST GRP VOLUMES'!P222</f>
        <v/>
      </c>
      <c r="Q219" s="48" t="str">
        <f>'PRODUCTION LIST GRP VOLUMES'!Q222</f>
        <v/>
      </c>
      <c r="R219" s="134">
        <f>'PRODUCTION LIST GRP VOLUMES'!R222</f>
        <v>0</v>
      </c>
    </row>
    <row r="220" spans="1:18" ht="21" hidden="1" customHeight="1">
      <c r="A220" s="129" t="str">
        <f>'PRODUCTION LIST GRP VOLUMES'!A223</f>
        <v>360-464-DT</v>
      </c>
      <c r="B220" s="130" t="str">
        <f>IF('PRODUCTION LIST GRP VOLUMES'!C302=0,"",'PRODUCTION LIST GRP VOLUMES'!C302)</f>
        <v/>
      </c>
      <c r="C220" s="48" t="str">
        <f>'PRODUCTION LIST GRP VOLUMES'!C223</f>
        <v/>
      </c>
      <c r="D220" s="48" t="str">
        <f>'PRODUCTION LIST GRP VOLUMES'!D223</f>
        <v/>
      </c>
      <c r="E220" s="48" t="str">
        <f>'PRODUCTION LIST GRP VOLUMES'!E223</f>
        <v/>
      </c>
      <c r="F220" s="48" t="str">
        <f>'PRODUCTION LIST GRP VOLUMES'!F223</f>
        <v/>
      </c>
      <c r="G220" s="48" t="str">
        <f>'PRODUCTION LIST GRP VOLUMES'!G223</f>
        <v/>
      </c>
      <c r="H220" s="48" t="str">
        <f>'PRODUCTION LIST GRP VOLUMES'!H223</f>
        <v/>
      </c>
      <c r="I220" s="48" t="str">
        <f>'PRODUCTION LIST GRP VOLUMES'!I223</f>
        <v/>
      </c>
      <c r="J220" s="48" t="str">
        <f>'PRODUCTION LIST GRP VOLUMES'!J223</f>
        <v/>
      </c>
      <c r="K220" s="48" t="str">
        <f>'PRODUCTION LIST GRP VOLUMES'!K223</f>
        <v/>
      </c>
      <c r="L220" s="48" t="str">
        <f>'PRODUCTION LIST GRP VOLUMES'!L223</f>
        <v/>
      </c>
      <c r="M220" s="48" t="str">
        <f>'PRODUCTION LIST GRP VOLUMES'!M223</f>
        <v/>
      </c>
      <c r="N220" s="48" t="str">
        <f>'PRODUCTION LIST GRP VOLUMES'!N223</f>
        <v/>
      </c>
      <c r="O220" s="48" t="str">
        <f>'PRODUCTION LIST GRP VOLUMES'!O223</f>
        <v/>
      </c>
      <c r="P220" s="48"/>
      <c r="Q220" s="48"/>
      <c r="R220" s="134">
        <f>'PRODUCTION LIST GRP VOLUMES'!R223+'PRODUCTION LIST GRP VOLUMES'!R302</f>
        <v>0</v>
      </c>
    </row>
    <row r="221" spans="1:18" ht="21" hidden="1" customHeight="1">
      <c r="A221" s="129" t="str">
        <f>'PRODUCTION LIST GRP VOLUMES'!A224</f>
        <v>360-470</v>
      </c>
      <c r="B221" s="130"/>
      <c r="C221" s="48" t="str">
        <f>'PRODUCTION LIST GRP VOLUMES'!C224</f>
        <v/>
      </c>
      <c r="D221" s="48" t="str">
        <f>'PRODUCTION LIST GRP VOLUMES'!D224</f>
        <v/>
      </c>
      <c r="E221" s="48" t="str">
        <f>'PRODUCTION LIST GRP VOLUMES'!E224</f>
        <v/>
      </c>
      <c r="F221" s="48" t="str">
        <f>'PRODUCTION LIST GRP VOLUMES'!F224</f>
        <v/>
      </c>
      <c r="G221" s="48" t="str">
        <f>'PRODUCTION LIST GRP VOLUMES'!G224</f>
        <v/>
      </c>
      <c r="H221" s="48" t="str">
        <f>'PRODUCTION LIST GRP VOLUMES'!H224</f>
        <v/>
      </c>
      <c r="I221" s="48" t="str">
        <f>'PRODUCTION LIST GRP VOLUMES'!I224</f>
        <v/>
      </c>
      <c r="J221" s="48" t="str">
        <f>'PRODUCTION LIST GRP VOLUMES'!J224</f>
        <v/>
      </c>
      <c r="K221" s="48" t="str">
        <f>'PRODUCTION LIST GRP VOLUMES'!K224</f>
        <v/>
      </c>
      <c r="L221" s="48" t="str">
        <f>'PRODUCTION LIST GRP VOLUMES'!L224</f>
        <v/>
      </c>
      <c r="M221" s="48" t="str">
        <f>'PRODUCTION LIST GRP VOLUMES'!M224</f>
        <v/>
      </c>
      <c r="N221" s="48" t="str">
        <f>'PRODUCTION LIST GRP VOLUMES'!N224</f>
        <v/>
      </c>
      <c r="O221" s="48" t="str">
        <f>'PRODUCTION LIST GRP VOLUMES'!O224</f>
        <v/>
      </c>
      <c r="P221" s="48" t="str">
        <f>'PRODUCTION LIST GRP VOLUMES'!P224</f>
        <v/>
      </c>
      <c r="Q221" s="48" t="str">
        <f>'PRODUCTION LIST GRP VOLUMES'!Q224</f>
        <v/>
      </c>
      <c r="R221" s="134">
        <f>'PRODUCTION LIST GRP VOLUMES'!R224</f>
        <v>0</v>
      </c>
    </row>
    <row r="222" spans="1:18" ht="21" hidden="1" customHeight="1">
      <c r="A222" s="129" t="str">
        <f>'PRODUCTION LIST GRP VOLUMES'!A225</f>
        <v>360-470-DT</v>
      </c>
      <c r="B222" s="130" t="str">
        <f>IF('PRODUCTION LIST GRP VOLUMES'!C303=0,"",'PRODUCTION LIST GRP VOLUMES'!C303)</f>
        <v/>
      </c>
      <c r="C222" s="48" t="str">
        <f>'PRODUCTION LIST GRP VOLUMES'!C225</f>
        <v/>
      </c>
      <c r="D222" s="48" t="str">
        <f>'PRODUCTION LIST GRP VOLUMES'!D225</f>
        <v/>
      </c>
      <c r="E222" s="48" t="str">
        <f>'PRODUCTION LIST GRP VOLUMES'!E225</f>
        <v/>
      </c>
      <c r="F222" s="48" t="str">
        <f>'PRODUCTION LIST GRP VOLUMES'!F225</f>
        <v/>
      </c>
      <c r="G222" s="48" t="str">
        <f>'PRODUCTION LIST GRP VOLUMES'!G225</f>
        <v/>
      </c>
      <c r="H222" s="48" t="str">
        <f>'PRODUCTION LIST GRP VOLUMES'!H225</f>
        <v/>
      </c>
      <c r="I222" s="48" t="str">
        <f>'PRODUCTION LIST GRP VOLUMES'!I225</f>
        <v/>
      </c>
      <c r="J222" s="48" t="str">
        <f>'PRODUCTION LIST GRP VOLUMES'!J225</f>
        <v/>
      </c>
      <c r="K222" s="48" t="str">
        <f>'PRODUCTION LIST GRP VOLUMES'!K225</f>
        <v/>
      </c>
      <c r="L222" s="48" t="str">
        <f>'PRODUCTION LIST GRP VOLUMES'!L225</f>
        <v/>
      </c>
      <c r="M222" s="48" t="str">
        <f>'PRODUCTION LIST GRP VOLUMES'!M225</f>
        <v/>
      </c>
      <c r="N222" s="48" t="str">
        <f>'PRODUCTION LIST GRP VOLUMES'!N225</f>
        <v/>
      </c>
      <c r="O222" s="48" t="str">
        <f>'PRODUCTION LIST GRP VOLUMES'!O225</f>
        <v/>
      </c>
      <c r="P222" s="48"/>
      <c r="Q222" s="48"/>
      <c r="R222" s="134">
        <f>'PRODUCTION LIST GRP VOLUMES'!R225+'PRODUCTION LIST GRP VOLUMES'!R303</f>
        <v>0</v>
      </c>
    </row>
    <row r="223" spans="1:18" ht="21" hidden="1" customHeight="1">
      <c r="A223" s="129" t="str">
        <f>'PRODUCTION LIST GRP VOLUMES'!A226</f>
        <v>360-471</v>
      </c>
      <c r="B223" s="130"/>
      <c r="C223" s="48" t="str">
        <f>'PRODUCTION LIST GRP VOLUMES'!C226</f>
        <v/>
      </c>
      <c r="D223" s="48" t="str">
        <f>'PRODUCTION LIST GRP VOLUMES'!D226</f>
        <v/>
      </c>
      <c r="E223" s="48" t="str">
        <f>'PRODUCTION LIST GRP VOLUMES'!E226</f>
        <v/>
      </c>
      <c r="F223" s="48" t="str">
        <f>'PRODUCTION LIST GRP VOLUMES'!F226</f>
        <v/>
      </c>
      <c r="G223" s="48" t="str">
        <f>'PRODUCTION LIST GRP VOLUMES'!G226</f>
        <v/>
      </c>
      <c r="H223" s="48" t="str">
        <f>'PRODUCTION LIST GRP VOLUMES'!H226</f>
        <v/>
      </c>
      <c r="I223" s="48" t="str">
        <f>'PRODUCTION LIST GRP VOLUMES'!I226</f>
        <v/>
      </c>
      <c r="J223" s="48" t="str">
        <f>'PRODUCTION LIST GRP VOLUMES'!J226</f>
        <v/>
      </c>
      <c r="K223" s="48" t="str">
        <f>'PRODUCTION LIST GRP VOLUMES'!K226</f>
        <v/>
      </c>
      <c r="L223" s="48" t="str">
        <f>'PRODUCTION LIST GRP VOLUMES'!L226</f>
        <v/>
      </c>
      <c r="M223" s="48" t="str">
        <f>'PRODUCTION LIST GRP VOLUMES'!M226</f>
        <v/>
      </c>
      <c r="N223" s="48" t="str">
        <f>'PRODUCTION LIST GRP VOLUMES'!N226</f>
        <v/>
      </c>
      <c r="O223" s="48" t="str">
        <f>'PRODUCTION LIST GRP VOLUMES'!O226</f>
        <v/>
      </c>
      <c r="P223" s="48" t="str">
        <f>'PRODUCTION LIST GRP VOLUMES'!P226</f>
        <v/>
      </c>
      <c r="Q223" s="48" t="str">
        <f>'PRODUCTION LIST GRP VOLUMES'!Q226</f>
        <v/>
      </c>
      <c r="R223" s="134">
        <f>'PRODUCTION LIST GRP VOLUMES'!R226</f>
        <v>0</v>
      </c>
    </row>
    <row r="224" spans="1:18" ht="21" hidden="1" customHeight="1">
      <c r="A224" s="129" t="str">
        <f>'PRODUCTION LIST GRP VOLUMES'!A227</f>
        <v>360-471-DT</v>
      </c>
      <c r="B224" s="130" t="str">
        <f>IF('PRODUCTION LIST GRP VOLUMES'!C304=0,"",'PRODUCTION LIST GRP VOLUMES'!C304)</f>
        <v/>
      </c>
      <c r="C224" s="48" t="str">
        <f>'PRODUCTION LIST GRP VOLUMES'!C227</f>
        <v/>
      </c>
      <c r="D224" s="48" t="str">
        <f>'PRODUCTION LIST GRP VOLUMES'!D227</f>
        <v/>
      </c>
      <c r="E224" s="48" t="str">
        <f>'PRODUCTION LIST GRP VOLUMES'!E227</f>
        <v/>
      </c>
      <c r="F224" s="48" t="str">
        <f>'PRODUCTION LIST GRP VOLUMES'!F227</f>
        <v/>
      </c>
      <c r="G224" s="48" t="str">
        <f>'PRODUCTION LIST GRP VOLUMES'!G227</f>
        <v/>
      </c>
      <c r="H224" s="48" t="str">
        <f>'PRODUCTION LIST GRP VOLUMES'!H227</f>
        <v/>
      </c>
      <c r="I224" s="48" t="str">
        <f>'PRODUCTION LIST GRP VOLUMES'!I227</f>
        <v/>
      </c>
      <c r="J224" s="48" t="str">
        <f>'PRODUCTION LIST GRP VOLUMES'!J227</f>
        <v/>
      </c>
      <c r="K224" s="48" t="str">
        <f>'PRODUCTION LIST GRP VOLUMES'!K227</f>
        <v/>
      </c>
      <c r="L224" s="48" t="str">
        <f>'PRODUCTION LIST GRP VOLUMES'!L227</f>
        <v/>
      </c>
      <c r="M224" s="48" t="str">
        <f>'PRODUCTION LIST GRP VOLUMES'!M227</f>
        <v/>
      </c>
      <c r="N224" s="48" t="str">
        <f>'PRODUCTION LIST GRP VOLUMES'!N227</f>
        <v/>
      </c>
      <c r="O224" s="48" t="str">
        <f>'PRODUCTION LIST GRP VOLUMES'!O227</f>
        <v/>
      </c>
      <c r="P224" s="48"/>
      <c r="Q224" s="48"/>
      <c r="R224" s="134">
        <f>'PRODUCTION LIST GRP VOLUMES'!R227+'PRODUCTION LIST GRP VOLUMES'!R304</f>
        <v>0</v>
      </c>
    </row>
    <row r="225" spans="1:18" ht="21" hidden="1" customHeight="1">
      <c r="A225" s="129" t="str">
        <f>'PRODUCTION LIST GRP VOLUMES'!A228</f>
        <v>360-474</v>
      </c>
      <c r="B225" s="130"/>
      <c r="C225" s="48" t="str">
        <f>'PRODUCTION LIST GRP VOLUMES'!C228</f>
        <v/>
      </c>
      <c r="D225" s="48" t="str">
        <f>'PRODUCTION LIST GRP VOLUMES'!D228</f>
        <v/>
      </c>
      <c r="E225" s="48" t="str">
        <f>'PRODUCTION LIST GRP VOLUMES'!E228</f>
        <v/>
      </c>
      <c r="F225" s="48" t="str">
        <f>'PRODUCTION LIST GRP VOLUMES'!F228</f>
        <v/>
      </c>
      <c r="G225" s="48" t="str">
        <f>'PRODUCTION LIST GRP VOLUMES'!G228</f>
        <v/>
      </c>
      <c r="H225" s="48" t="str">
        <f>'PRODUCTION LIST GRP VOLUMES'!H228</f>
        <v/>
      </c>
      <c r="I225" s="48" t="str">
        <f>'PRODUCTION LIST GRP VOLUMES'!I228</f>
        <v/>
      </c>
      <c r="J225" s="48" t="str">
        <f>'PRODUCTION LIST GRP VOLUMES'!J228</f>
        <v/>
      </c>
      <c r="K225" s="48" t="str">
        <f>'PRODUCTION LIST GRP VOLUMES'!K228</f>
        <v/>
      </c>
      <c r="L225" s="48" t="str">
        <f>'PRODUCTION LIST GRP VOLUMES'!L228</f>
        <v/>
      </c>
      <c r="M225" s="48" t="str">
        <f>'PRODUCTION LIST GRP VOLUMES'!M228</f>
        <v/>
      </c>
      <c r="N225" s="48" t="str">
        <f>'PRODUCTION LIST GRP VOLUMES'!N228</f>
        <v/>
      </c>
      <c r="O225" s="48" t="str">
        <f>'PRODUCTION LIST GRP VOLUMES'!O228</f>
        <v/>
      </c>
      <c r="P225" s="48" t="str">
        <f>'PRODUCTION LIST GRP VOLUMES'!P228</f>
        <v/>
      </c>
      <c r="Q225" s="48" t="str">
        <f>'PRODUCTION LIST GRP VOLUMES'!Q228</f>
        <v/>
      </c>
      <c r="R225" s="134">
        <f>'PRODUCTION LIST GRP VOLUMES'!R228</f>
        <v>0</v>
      </c>
    </row>
    <row r="226" spans="1:18" ht="21" hidden="1" customHeight="1">
      <c r="A226" s="129" t="str">
        <f>'PRODUCTION LIST GRP VOLUMES'!A229</f>
        <v>360-474-DT</v>
      </c>
      <c r="B226" s="130" t="str">
        <f>IF('PRODUCTION LIST GRP VOLUMES'!C305=0,"",'PRODUCTION LIST GRP VOLUMES'!C305)</f>
        <v/>
      </c>
      <c r="C226" s="48" t="str">
        <f>'PRODUCTION LIST GRP VOLUMES'!C229</f>
        <v/>
      </c>
      <c r="D226" s="48" t="str">
        <f>'PRODUCTION LIST GRP VOLUMES'!D229</f>
        <v/>
      </c>
      <c r="E226" s="48" t="str">
        <f>'PRODUCTION LIST GRP VOLUMES'!E229</f>
        <v/>
      </c>
      <c r="F226" s="48" t="str">
        <f>'PRODUCTION LIST GRP VOLUMES'!F229</f>
        <v/>
      </c>
      <c r="G226" s="48" t="str">
        <f>'PRODUCTION LIST GRP VOLUMES'!G229</f>
        <v/>
      </c>
      <c r="H226" s="48" t="str">
        <f>'PRODUCTION LIST GRP VOLUMES'!H229</f>
        <v/>
      </c>
      <c r="I226" s="48" t="str">
        <f>'PRODUCTION LIST GRP VOLUMES'!I229</f>
        <v/>
      </c>
      <c r="J226" s="48" t="str">
        <f>'PRODUCTION LIST GRP VOLUMES'!J229</f>
        <v/>
      </c>
      <c r="K226" s="48" t="str">
        <f>'PRODUCTION LIST GRP VOLUMES'!K229</f>
        <v/>
      </c>
      <c r="L226" s="48" t="str">
        <f>'PRODUCTION LIST GRP VOLUMES'!L229</f>
        <v/>
      </c>
      <c r="M226" s="48" t="str">
        <f>'PRODUCTION LIST GRP VOLUMES'!M229</f>
        <v/>
      </c>
      <c r="N226" s="48" t="str">
        <f>'PRODUCTION LIST GRP VOLUMES'!N229</f>
        <v/>
      </c>
      <c r="O226" s="48" t="str">
        <f>'PRODUCTION LIST GRP VOLUMES'!O229</f>
        <v/>
      </c>
      <c r="P226" s="48"/>
      <c r="Q226" s="48"/>
      <c r="R226" s="134">
        <f>'PRODUCTION LIST GRP VOLUMES'!R229+'PRODUCTION LIST GRP VOLUMES'!R305</f>
        <v>0</v>
      </c>
    </row>
    <row r="227" spans="1:18" ht="21" hidden="1" customHeight="1">
      <c r="A227" s="129" t="str">
        <f>'PRODUCTION LIST GRP VOLUMES'!A230</f>
        <v>360-478</v>
      </c>
      <c r="B227" s="130"/>
      <c r="C227" s="48" t="str">
        <f>'PRODUCTION LIST GRP VOLUMES'!C230</f>
        <v/>
      </c>
      <c r="D227" s="48" t="str">
        <f>'PRODUCTION LIST GRP VOLUMES'!D230</f>
        <v/>
      </c>
      <c r="E227" s="48" t="str">
        <f>'PRODUCTION LIST GRP VOLUMES'!E230</f>
        <v/>
      </c>
      <c r="F227" s="48" t="str">
        <f>'PRODUCTION LIST GRP VOLUMES'!F230</f>
        <v/>
      </c>
      <c r="G227" s="48" t="str">
        <f>'PRODUCTION LIST GRP VOLUMES'!G230</f>
        <v/>
      </c>
      <c r="H227" s="48" t="str">
        <f>'PRODUCTION LIST GRP VOLUMES'!H230</f>
        <v/>
      </c>
      <c r="I227" s="48" t="str">
        <f>'PRODUCTION LIST GRP VOLUMES'!I230</f>
        <v/>
      </c>
      <c r="J227" s="48" t="str">
        <f>'PRODUCTION LIST GRP VOLUMES'!J230</f>
        <v/>
      </c>
      <c r="K227" s="48" t="str">
        <f>'PRODUCTION LIST GRP VOLUMES'!K230</f>
        <v/>
      </c>
      <c r="L227" s="48" t="str">
        <f>'PRODUCTION LIST GRP VOLUMES'!L230</f>
        <v/>
      </c>
      <c r="M227" s="48" t="str">
        <f>'PRODUCTION LIST GRP VOLUMES'!M230</f>
        <v/>
      </c>
      <c r="N227" s="48" t="str">
        <f>'PRODUCTION LIST GRP VOLUMES'!N230</f>
        <v/>
      </c>
      <c r="O227" s="48" t="str">
        <f>'PRODUCTION LIST GRP VOLUMES'!O230</f>
        <v/>
      </c>
      <c r="P227" s="48" t="str">
        <f>'PRODUCTION LIST GRP VOLUMES'!P230</f>
        <v/>
      </c>
      <c r="Q227" s="48" t="str">
        <f>'PRODUCTION LIST GRP VOLUMES'!Q230</f>
        <v/>
      </c>
      <c r="R227" s="134">
        <f>'PRODUCTION LIST GRP VOLUMES'!R230</f>
        <v>0</v>
      </c>
    </row>
    <row r="228" spans="1:18" ht="21" hidden="1" customHeight="1">
      <c r="A228" s="129" t="str">
        <f>'PRODUCTION LIST GRP VOLUMES'!A231</f>
        <v>360-478-DT</v>
      </c>
      <c r="B228" s="130" t="str">
        <f>IF('PRODUCTION LIST GRP VOLUMES'!C306=0,"",'PRODUCTION LIST GRP VOLUMES'!C306)</f>
        <v/>
      </c>
      <c r="C228" s="48" t="str">
        <f>'PRODUCTION LIST GRP VOLUMES'!C231</f>
        <v/>
      </c>
      <c r="D228" s="48" t="str">
        <f>'PRODUCTION LIST GRP VOLUMES'!D231</f>
        <v/>
      </c>
      <c r="E228" s="48" t="str">
        <f>'PRODUCTION LIST GRP VOLUMES'!E231</f>
        <v/>
      </c>
      <c r="F228" s="48" t="str">
        <f>'PRODUCTION LIST GRP VOLUMES'!F231</f>
        <v/>
      </c>
      <c r="G228" s="48" t="str">
        <f>'PRODUCTION LIST GRP VOLUMES'!G231</f>
        <v/>
      </c>
      <c r="H228" s="48" t="str">
        <f>'PRODUCTION LIST GRP VOLUMES'!H231</f>
        <v/>
      </c>
      <c r="I228" s="48" t="str">
        <f>'PRODUCTION LIST GRP VOLUMES'!I231</f>
        <v/>
      </c>
      <c r="J228" s="48" t="str">
        <f>'PRODUCTION LIST GRP VOLUMES'!J231</f>
        <v/>
      </c>
      <c r="K228" s="48" t="str">
        <f>'PRODUCTION LIST GRP VOLUMES'!K231</f>
        <v/>
      </c>
      <c r="L228" s="48" t="str">
        <f>'PRODUCTION LIST GRP VOLUMES'!L231</f>
        <v/>
      </c>
      <c r="M228" s="48" t="str">
        <f>'PRODUCTION LIST GRP VOLUMES'!M231</f>
        <v/>
      </c>
      <c r="N228" s="48" t="str">
        <f>'PRODUCTION LIST GRP VOLUMES'!N231</f>
        <v/>
      </c>
      <c r="O228" s="48" t="str">
        <f>'PRODUCTION LIST GRP VOLUMES'!O231</f>
        <v/>
      </c>
      <c r="P228" s="48"/>
      <c r="Q228" s="48"/>
      <c r="R228" s="134">
        <f>'PRODUCTION LIST GRP VOLUMES'!R231+'PRODUCTION LIST GRP VOLUMES'!R306</f>
        <v>0</v>
      </c>
    </row>
    <row r="229" spans="1:18" ht="21" hidden="1" customHeight="1">
      <c r="A229" s="129" t="str">
        <f>'PRODUCTION LIST GRP VOLUMES'!A232</f>
        <v>360-479</v>
      </c>
      <c r="B229" s="130"/>
      <c r="C229" s="48" t="str">
        <f>'PRODUCTION LIST GRP VOLUMES'!C232</f>
        <v/>
      </c>
      <c r="D229" s="48" t="str">
        <f>'PRODUCTION LIST GRP VOLUMES'!D232</f>
        <v/>
      </c>
      <c r="E229" s="48" t="str">
        <f>'PRODUCTION LIST GRP VOLUMES'!E232</f>
        <v/>
      </c>
      <c r="F229" s="48" t="str">
        <f>'PRODUCTION LIST GRP VOLUMES'!F232</f>
        <v/>
      </c>
      <c r="G229" s="48" t="str">
        <f>'PRODUCTION LIST GRP VOLUMES'!G232</f>
        <v/>
      </c>
      <c r="H229" s="48" t="str">
        <f>'PRODUCTION LIST GRP VOLUMES'!H232</f>
        <v/>
      </c>
      <c r="I229" s="48" t="str">
        <f>'PRODUCTION LIST GRP VOLUMES'!I232</f>
        <v/>
      </c>
      <c r="J229" s="48" t="str">
        <f>'PRODUCTION LIST GRP VOLUMES'!J232</f>
        <v/>
      </c>
      <c r="K229" s="48" t="str">
        <f>'PRODUCTION LIST GRP VOLUMES'!K232</f>
        <v/>
      </c>
      <c r="L229" s="48" t="str">
        <f>'PRODUCTION LIST GRP VOLUMES'!L232</f>
        <v/>
      </c>
      <c r="M229" s="48" t="str">
        <f>'PRODUCTION LIST GRP VOLUMES'!M232</f>
        <v/>
      </c>
      <c r="N229" s="48" t="str">
        <f>'PRODUCTION LIST GRP VOLUMES'!N232</f>
        <v/>
      </c>
      <c r="O229" s="48" t="str">
        <f>'PRODUCTION LIST GRP VOLUMES'!O232</f>
        <v/>
      </c>
      <c r="P229" s="48" t="str">
        <f>'PRODUCTION LIST GRP VOLUMES'!P232</f>
        <v/>
      </c>
      <c r="Q229" s="48" t="str">
        <f>'PRODUCTION LIST GRP VOLUMES'!Q232</f>
        <v/>
      </c>
      <c r="R229" s="134">
        <f>'PRODUCTION LIST GRP VOLUMES'!R232</f>
        <v>0</v>
      </c>
    </row>
    <row r="230" spans="1:18" ht="21" hidden="1" customHeight="1">
      <c r="A230" s="129" t="str">
        <f>'PRODUCTION LIST GRP VOLUMES'!A233</f>
        <v>360-479-DT</v>
      </c>
      <c r="B230" s="130" t="str">
        <f>IF('PRODUCTION LIST GRP VOLUMES'!C307=0,"",'PRODUCTION LIST GRP VOLUMES'!C307)</f>
        <v/>
      </c>
      <c r="C230" s="48" t="str">
        <f>'PRODUCTION LIST GRP VOLUMES'!C233</f>
        <v/>
      </c>
      <c r="D230" s="48" t="str">
        <f>'PRODUCTION LIST GRP VOLUMES'!D233</f>
        <v/>
      </c>
      <c r="E230" s="48" t="str">
        <f>'PRODUCTION LIST GRP VOLUMES'!E233</f>
        <v/>
      </c>
      <c r="F230" s="48" t="str">
        <f>'PRODUCTION LIST GRP VOLUMES'!F233</f>
        <v/>
      </c>
      <c r="G230" s="48" t="str">
        <f>'PRODUCTION LIST GRP VOLUMES'!G233</f>
        <v/>
      </c>
      <c r="H230" s="48" t="str">
        <f>'PRODUCTION LIST GRP VOLUMES'!H233</f>
        <v/>
      </c>
      <c r="I230" s="48" t="str">
        <f>'PRODUCTION LIST GRP VOLUMES'!I233</f>
        <v/>
      </c>
      <c r="J230" s="48" t="str">
        <f>'PRODUCTION LIST GRP VOLUMES'!J233</f>
        <v/>
      </c>
      <c r="K230" s="48" t="str">
        <f>'PRODUCTION LIST GRP VOLUMES'!K233</f>
        <v/>
      </c>
      <c r="L230" s="48" t="str">
        <f>'PRODUCTION LIST GRP VOLUMES'!L233</f>
        <v/>
      </c>
      <c r="M230" s="48" t="str">
        <f>'PRODUCTION LIST GRP VOLUMES'!M233</f>
        <v/>
      </c>
      <c r="N230" s="48" t="str">
        <f>'PRODUCTION LIST GRP VOLUMES'!N233</f>
        <v/>
      </c>
      <c r="O230" s="48" t="str">
        <f>'PRODUCTION LIST GRP VOLUMES'!O233</f>
        <v/>
      </c>
      <c r="P230" s="48"/>
      <c r="Q230" s="48"/>
      <c r="R230" s="134">
        <f>'PRODUCTION LIST GRP VOLUMES'!R233+'PRODUCTION LIST GRP VOLUMES'!S307</f>
        <v>0</v>
      </c>
    </row>
    <row r="231" spans="1:18" ht="21" hidden="1" customHeight="1">
      <c r="A231" s="129">
        <f>'PRODUCTION LIST GRP VOLUMES'!A234</f>
        <v>0</v>
      </c>
      <c r="B231" s="130"/>
      <c r="C231" s="48" t="str">
        <f>'PRODUCTION LIST GRP VOLUMES'!C234</f>
        <v/>
      </c>
      <c r="D231" s="48" t="str">
        <f>'PRODUCTION LIST GRP VOLUMES'!D234</f>
        <v/>
      </c>
      <c r="E231" s="48" t="str">
        <f>'PRODUCTION LIST GRP VOLUMES'!E234</f>
        <v/>
      </c>
      <c r="F231" s="48" t="str">
        <f>'PRODUCTION LIST GRP VOLUMES'!F234</f>
        <v/>
      </c>
      <c r="G231" s="48" t="str">
        <f>'PRODUCTION LIST GRP VOLUMES'!G234</f>
        <v/>
      </c>
      <c r="H231" s="48" t="str">
        <f>'PRODUCTION LIST GRP VOLUMES'!H234</f>
        <v/>
      </c>
      <c r="I231" s="48" t="str">
        <f>'PRODUCTION LIST GRP VOLUMES'!I234</f>
        <v/>
      </c>
      <c r="J231" s="48" t="str">
        <f>'PRODUCTION LIST GRP VOLUMES'!J234</f>
        <v/>
      </c>
      <c r="K231" s="48" t="str">
        <f>'PRODUCTION LIST GRP VOLUMES'!K234</f>
        <v/>
      </c>
      <c r="L231" s="48" t="str">
        <f>'PRODUCTION LIST GRP VOLUMES'!L234</f>
        <v/>
      </c>
      <c r="M231" s="48" t="str">
        <f>'PRODUCTION LIST GRP VOLUMES'!M234</f>
        <v/>
      </c>
      <c r="N231" s="48" t="str">
        <f>'PRODUCTION LIST GRP VOLUMES'!N234</f>
        <v/>
      </c>
      <c r="O231" s="48" t="str">
        <f>'PRODUCTION LIST GRP VOLUMES'!O234</f>
        <v/>
      </c>
      <c r="P231" s="48" t="str">
        <f>'PRODUCTION LIST GRP VOLUMES'!P234</f>
        <v/>
      </c>
      <c r="Q231" s="48" t="str">
        <f>'PRODUCTION LIST GRP VOLUMES'!Q234</f>
        <v/>
      </c>
      <c r="R231" s="134">
        <f>'PRODUCTION LIST GRP VOLUMES'!R234</f>
        <v>0</v>
      </c>
    </row>
    <row r="232" spans="1:18" ht="21" hidden="1" customHeight="1">
      <c r="A232" s="129" t="str">
        <f>'PRODUCTION LIST GRP VOLUMES'!A235</f>
        <v>360-501</v>
      </c>
      <c r="B232" s="130"/>
      <c r="C232" s="48" t="str">
        <f>'PRODUCTION LIST GRP VOLUMES'!C235</f>
        <v/>
      </c>
      <c r="D232" s="48" t="str">
        <f>'PRODUCTION LIST GRP VOLUMES'!D235</f>
        <v/>
      </c>
      <c r="E232" s="48" t="str">
        <f>'PRODUCTION LIST GRP VOLUMES'!E235</f>
        <v/>
      </c>
      <c r="F232" s="48" t="str">
        <f>'PRODUCTION LIST GRP VOLUMES'!F235</f>
        <v/>
      </c>
      <c r="G232" s="48" t="str">
        <f>'PRODUCTION LIST GRP VOLUMES'!G235</f>
        <v/>
      </c>
      <c r="H232" s="48" t="str">
        <f>'PRODUCTION LIST GRP VOLUMES'!H235</f>
        <v/>
      </c>
      <c r="I232" s="48" t="str">
        <f>'PRODUCTION LIST GRP VOLUMES'!I235</f>
        <v/>
      </c>
      <c r="J232" s="48" t="str">
        <f>'PRODUCTION LIST GRP VOLUMES'!J235</f>
        <v/>
      </c>
      <c r="K232" s="48" t="str">
        <f>'PRODUCTION LIST GRP VOLUMES'!K235</f>
        <v/>
      </c>
      <c r="L232" s="48" t="str">
        <f>'PRODUCTION LIST GRP VOLUMES'!L235</f>
        <v/>
      </c>
      <c r="M232" s="48" t="str">
        <f>'PRODUCTION LIST GRP VOLUMES'!M235</f>
        <v/>
      </c>
      <c r="N232" s="48" t="str">
        <f>'PRODUCTION LIST GRP VOLUMES'!N235</f>
        <v/>
      </c>
      <c r="O232" s="48" t="str">
        <f>'PRODUCTION LIST GRP VOLUMES'!O235</f>
        <v/>
      </c>
      <c r="P232" s="48" t="str">
        <f>'PRODUCTION LIST GRP VOLUMES'!P235</f>
        <v/>
      </c>
      <c r="Q232" s="48" t="str">
        <f>'PRODUCTION LIST GRP VOLUMES'!Q235</f>
        <v/>
      </c>
      <c r="R232" s="134">
        <f>'PRODUCTION LIST GRP VOLUMES'!R235</f>
        <v>0</v>
      </c>
    </row>
    <row r="233" spans="1:18" ht="21" hidden="1" customHeight="1">
      <c r="A233" s="129" t="str">
        <f>'PRODUCTION LIST GRP VOLUMES'!A236</f>
        <v>360-505</v>
      </c>
      <c r="B233" s="130"/>
      <c r="C233" s="48" t="str">
        <f>'PRODUCTION LIST GRP VOLUMES'!C236</f>
        <v/>
      </c>
      <c r="D233" s="48" t="str">
        <f>'PRODUCTION LIST GRP VOLUMES'!D236</f>
        <v/>
      </c>
      <c r="E233" s="48" t="str">
        <f>'PRODUCTION LIST GRP VOLUMES'!E236</f>
        <v/>
      </c>
      <c r="F233" s="48" t="str">
        <f>'PRODUCTION LIST GRP VOLUMES'!F236</f>
        <v/>
      </c>
      <c r="G233" s="48" t="str">
        <f>'PRODUCTION LIST GRP VOLUMES'!G236</f>
        <v/>
      </c>
      <c r="H233" s="48" t="str">
        <f>'PRODUCTION LIST GRP VOLUMES'!H236</f>
        <v/>
      </c>
      <c r="I233" s="48" t="str">
        <f>'PRODUCTION LIST GRP VOLUMES'!I236</f>
        <v/>
      </c>
      <c r="J233" s="48" t="str">
        <f>'PRODUCTION LIST GRP VOLUMES'!J236</f>
        <v/>
      </c>
      <c r="K233" s="48" t="str">
        <f>'PRODUCTION LIST GRP VOLUMES'!K236</f>
        <v/>
      </c>
      <c r="L233" s="48" t="str">
        <f>'PRODUCTION LIST GRP VOLUMES'!L236</f>
        <v/>
      </c>
      <c r="M233" s="48" t="str">
        <f>'PRODUCTION LIST GRP VOLUMES'!M236</f>
        <v/>
      </c>
      <c r="N233" s="48" t="str">
        <f>'PRODUCTION LIST GRP VOLUMES'!N236</f>
        <v/>
      </c>
      <c r="O233" s="48" t="str">
        <f>'PRODUCTION LIST GRP VOLUMES'!O236</f>
        <v/>
      </c>
      <c r="P233" s="48" t="str">
        <f>'PRODUCTION LIST GRP VOLUMES'!P236</f>
        <v/>
      </c>
      <c r="Q233" s="48" t="str">
        <f>'PRODUCTION LIST GRP VOLUMES'!Q236</f>
        <v/>
      </c>
      <c r="R233" s="134">
        <f>'PRODUCTION LIST GRP VOLUMES'!R236</f>
        <v>0</v>
      </c>
    </row>
    <row r="234" spans="1:18" ht="21" hidden="1" customHeight="1">
      <c r="A234" s="129" t="str">
        <f>'PRODUCTION LIST GRP VOLUMES'!A237</f>
        <v>360-506</v>
      </c>
      <c r="B234" s="130"/>
      <c r="C234" s="48" t="str">
        <f>'PRODUCTION LIST GRP VOLUMES'!C237</f>
        <v/>
      </c>
      <c r="D234" s="48" t="str">
        <f>'PRODUCTION LIST GRP VOLUMES'!D237</f>
        <v/>
      </c>
      <c r="E234" s="48" t="str">
        <f>'PRODUCTION LIST GRP VOLUMES'!E237</f>
        <v/>
      </c>
      <c r="F234" s="48" t="str">
        <f>'PRODUCTION LIST GRP VOLUMES'!F237</f>
        <v/>
      </c>
      <c r="G234" s="48" t="str">
        <f>'PRODUCTION LIST GRP VOLUMES'!G237</f>
        <v/>
      </c>
      <c r="H234" s="48" t="str">
        <f>'PRODUCTION LIST GRP VOLUMES'!H237</f>
        <v/>
      </c>
      <c r="I234" s="48" t="str">
        <f>'PRODUCTION LIST GRP VOLUMES'!I237</f>
        <v/>
      </c>
      <c r="J234" s="48" t="str">
        <f>'PRODUCTION LIST GRP VOLUMES'!J237</f>
        <v/>
      </c>
      <c r="K234" s="48" t="str">
        <f>'PRODUCTION LIST GRP VOLUMES'!K237</f>
        <v/>
      </c>
      <c r="L234" s="48" t="str">
        <f>'PRODUCTION LIST GRP VOLUMES'!L237</f>
        <v/>
      </c>
      <c r="M234" s="48" t="str">
        <f>'PRODUCTION LIST GRP VOLUMES'!M237</f>
        <v/>
      </c>
      <c r="N234" s="48" t="str">
        <f>'PRODUCTION LIST GRP VOLUMES'!N237</f>
        <v/>
      </c>
      <c r="O234" s="48" t="str">
        <f>'PRODUCTION LIST GRP VOLUMES'!O237</f>
        <v/>
      </c>
      <c r="P234" s="48" t="str">
        <f>'PRODUCTION LIST GRP VOLUMES'!P237</f>
        <v/>
      </c>
      <c r="Q234" s="48" t="str">
        <f>'PRODUCTION LIST GRP VOLUMES'!Q237</f>
        <v/>
      </c>
      <c r="R234" s="134">
        <f>'PRODUCTION LIST GRP VOLUMES'!R237</f>
        <v>0</v>
      </c>
    </row>
    <row r="235" spans="1:18" ht="21" hidden="1" customHeight="1">
      <c r="A235" s="129" t="str">
        <f>'PRODUCTION LIST GRP VOLUMES'!A238</f>
        <v>360-520</v>
      </c>
      <c r="B235" s="130"/>
      <c r="C235" s="48" t="str">
        <f>'PRODUCTION LIST GRP VOLUMES'!C238</f>
        <v/>
      </c>
      <c r="D235" s="48"/>
      <c r="E235" s="48"/>
      <c r="F235" s="48"/>
      <c r="G235" s="48" t="str">
        <f>'PRODUCTION LIST GRP VOLUMES'!G238</f>
        <v/>
      </c>
      <c r="H235" s="48"/>
      <c r="I235" s="48" t="str">
        <f>'PRODUCTION LIST GRP VOLUMES'!I238</f>
        <v/>
      </c>
      <c r="J235" s="48"/>
      <c r="K235" s="48"/>
      <c r="L235" s="48"/>
      <c r="M235" s="48"/>
      <c r="N235" s="48"/>
      <c r="O235" s="48"/>
      <c r="P235" s="48"/>
      <c r="Q235" s="48"/>
      <c r="R235" s="134">
        <f>'PRODUCTION LIST GRP VOLUMES'!R238</f>
        <v>0</v>
      </c>
    </row>
    <row r="236" spans="1:18" ht="23.25" customHeight="1">
      <c r="A236" s="135" t="s">
        <v>1049</v>
      </c>
      <c r="B236" s="136"/>
      <c r="C236" s="39"/>
      <c r="D236" s="55"/>
      <c r="G236" s="41" t="s">
        <v>1050</v>
      </c>
      <c r="H236" s="42"/>
      <c r="I236" s="42"/>
      <c r="J236" s="42"/>
      <c r="K236" s="55"/>
      <c r="L236" s="55"/>
      <c r="M236" s="55"/>
      <c r="N236" s="55"/>
      <c r="O236" s="55"/>
      <c r="P236" s="55"/>
      <c r="Q236" s="55"/>
      <c r="R236" s="131"/>
    </row>
    <row r="237" spans="1:18" ht="23.25" customHeight="1">
      <c r="A237" s="135" t="s">
        <v>1051</v>
      </c>
      <c r="B237" s="137"/>
      <c r="C237" s="39"/>
      <c r="D237" s="55"/>
      <c r="G237" s="41" t="s">
        <v>1052</v>
      </c>
      <c r="H237" s="34"/>
      <c r="I237" s="34"/>
      <c r="J237" s="34"/>
      <c r="K237" s="65"/>
      <c r="L237" s="65"/>
      <c r="M237" s="65"/>
      <c r="N237" s="55"/>
      <c r="O237" s="55"/>
      <c r="P237" s="55"/>
      <c r="Q237" s="55"/>
      <c r="R237" s="131"/>
    </row>
    <row r="238" spans="1:18" ht="23.25" customHeight="1">
      <c r="A238" s="135"/>
      <c r="B238" s="138"/>
      <c r="C238"/>
      <c r="G238" s="41" t="s">
        <v>1053</v>
      </c>
      <c r="H238" s="34"/>
      <c r="I238" s="34"/>
      <c r="J238" s="34"/>
      <c r="K238" s="65"/>
      <c r="L238" s="65"/>
      <c r="M238" s="65"/>
      <c r="N238" s="55"/>
      <c r="O238" s="55"/>
      <c r="P238" s="55"/>
      <c r="Q238" s="55"/>
      <c r="R238" s="131"/>
    </row>
  </sheetData>
  <sheetProtection selectLockedCells="1" selectUnlockedCells="1"/>
  <autoFilter ref="R2:R238" xr:uid="{00000000-0009-0000-0000-00000E000000}">
    <filterColumn colId="0">
      <filters blank="1">
        <filter val="1"/>
      </filters>
    </filterColumn>
  </autoFilter>
  <mergeCells count="2">
    <mergeCell ref="A1:J1"/>
    <mergeCell ref="K1:N1"/>
  </mergeCells>
  <pageMargins left="0.25" right="0.25" top="0.75" bottom="0.75" header="0.3" footer="0.3"/>
  <pageSetup paperSize="9" scale="85" fitToHeight="0" orientation="portrait" r:id="rId1"/>
  <headerFooter alignWithMargins="0">
    <oddHeader>&amp;LPACKING LIST - 360holds - GRP</oddHeader>
    <oddFooter>&amp;CPage &amp;P of &amp;N</oddFooter>
    <firstHeader>&amp;LPACKING LIST - 360 VOLUMES&amp;R&amp;G</firstHeader>
    <firstFooter>&amp;CStran &amp;P od &amp;N</firstFoot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" filterMode="1"/>
  <dimension ref="A1:J5081"/>
  <sheetViews>
    <sheetView showGridLines="0" workbookViewId="0">
      <pane ySplit="7" topLeftCell="A4865" activePane="bottomLeft" state="frozen"/>
      <selection pane="bottomLeft" activeCell="C4922" sqref="C4764:C4922"/>
    </sheetView>
  </sheetViews>
  <sheetFormatPr defaultColWidth="9.375" defaultRowHeight="15.75"/>
  <cols>
    <col min="1" max="1" width="25.875" customWidth="1"/>
    <col min="3" max="3" width="14.5" customWidth="1"/>
    <col min="4" max="4" width="16.875" customWidth="1"/>
    <col min="5" max="5" width="16.125" customWidth="1"/>
    <col min="6" max="6" width="16.5" customWidth="1"/>
    <col min="7" max="7" width="20.375" customWidth="1"/>
  </cols>
  <sheetData>
    <row r="1" spans="1:10">
      <c r="A1" t="s">
        <v>1121</v>
      </c>
      <c r="B1" t="s">
        <v>1122</v>
      </c>
      <c r="C1" t="s">
        <v>1123</v>
      </c>
      <c r="D1" s="114">
        <f ca="1">INDIRECT(A1&amp;B1)+INDIRECT(A3&amp;B3)</f>
        <v>58.5</v>
      </c>
      <c r="F1" t="s">
        <v>1124</v>
      </c>
      <c r="G1">
        <f ca="1">SUMIF(B10:B9931,0,E10:E9931)</f>
        <v>57.5</v>
      </c>
      <c r="I1" t="s">
        <v>1125</v>
      </c>
      <c r="J1" s="117">
        <f ca="1">+G1-D1</f>
        <v>-1</v>
      </c>
    </row>
    <row r="2" spans="1:10">
      <c r="A2" t="s">
        <v>1126</v>
      </c>
      <c r="B2" t="s">
        <v>1127</v>
      </c>
      <c r="C2" t="s">
        <v>1128</v>
      </c>
      <c r="D2" s="114">
        <f ca="1">INDIRECT(A2&amp;B2)</f>
        <v>0</v>
      </c>
      <c r="F2" t="s">
        <v>1129</v>
      </c>
      <c r="G2">
        <f ca="1">SUMIF(B10:B9931,"PU",E10:E9931)</f>
        <v>0</v>
      </c>
      <c r="I2" t="s">
        <v>1130</v>
      </c>
      <c r="J2" s="117">
        <f ca="1">+G2-D2</f>
        <v>0</v>
      </c>
    </row>
    <row r="3" spans="1:10">
      <c r="A3" s="1118" t="s">
        <v>1131</v>
      </c>
      <c r="B3" t="s">
        <v>1132</v>
      </c>
      <c r="D3" s="114"/>
      <c r="J3" s="118"/>
    </row>
    <row r="4" spans="1:10">
      <c r="D4" s="114"/>
    </row>
    <row r="5" spans="1:10">
      <c r="G5" t="s">
        <v>1121</v>
      </c>
      <c r="H5" s="115" t="s">
        <v>1133</v>
      </c>
      <c r="I5" s="115" t="s">
        <v>1134</v>
      </c>
    </row>
    <row r="6" spans="1:10">
      <c r="G6" t="s">
        <v>1126</v>
      </c>
      <c r="H6" s="115" t="s">
        <v>1135</v>
      </c>
      <c r="I6" s="115" t="s">
        <v>1136</v>
      </c>
    </row>
    <row r="7" spans="1:10">
      <c r="G7" s="1118" t="s">
        <v>1131</v>
      </c>
      <c r="H7" s="115" t="s">
        <v>1137</v>
      </c>
      <c r="I7" s="115" t="s">
        <v>1138</v>
      </c>
    </row>
    <row r="9" spans="1:10">
      <c r="A9" t="s">
        <v>1139</v>
      </c>
      <c r="B9" t="s">
        <v>1140</v>
      </c>
      <c r="C9" t="s">
        <v>1141</v>
      </c>
      <c r="D9" t="s">
        <v>1142</v>
      </c>
      <c r="E9" t="s">
        <v>1143</v>
      </c>
    </row>
    <row r="10" spans="1:10" ht="12" customHeight="1">
      <c r="A10" t="str">
        <f>MID(D10,LEN(C10)+2,LEN(D10)-LEN(C10))</f>
        <v>01</v>
      </c>
      <c r="B10">
        <f>IF(IFERROR(FIND("PU",D10,1),0)&lt;&gt;0,"PU",0)</f>
        <v>0</v>
      </c>
      <c r="C10" t="s">
        <v>204</v>
      </c>
      <c r="D10" s="1" t="s">
        <v>1144</v>
      </c>
      <c r="E10" s="116">
        <f t="shared" ref="E10:E73" ca="1" si="0">IFERROR(IFERROR(VLOOKUP(C10,INDIRECT($G$7&amp;$H$7),MATCH($A10,INDIRECT($G$7&amp;$I$7),0),0),IFERROR(VLOOKUP(C10,INDIRECT($G$6&amp;$H$6),MATCH($A10,INDIRECT($G$6&amp;$I$6),0),0),VLOOKUP(C10,INDIRECT($G$5&amp;$H$5),MATCH($A10,INDIRECT($G$5&amp;$I$5),0),0))),0)</f>
        <v>0</v>
      </c>
    </row>
    <row r="11" spans="1:10" ht="12" customHeight="1">
      <c r="A11" t="str">
        <f t="shared" ref="A11:A74" si="1">MID(D11,LEN(C11)+2,LEN(D11)-LEN(C11))</f>
        <v>02</v>
      </c>
      <c r="B11">
        <f t="shared" ref="B11:B74" si="2">IF(IFERROR(FIND("PU",D11,1),0)&lt;&gt;0,"PU",0)</f>
        <v>0</v>
      </c>
      <c r="C11" t="s">
        <v>204</v>
      </c>
      <c r="D11" s="1" t="s">
        <v>1145</v>
      </c>
      <c r="E11" s="116">
        <f t="shared" ca="1" si="0"/>
        <v>0</v>
      </c>
    </row>
    <row r="12" spans="1:10" ht="12" customHeight="1">
      <c r="A12" t="str">
        <f t="shared" si="1"/>
        <v>03</v>
      </c>
      <c r="B12">
        <f t="shared" si="2"/>
        <v>0</v>
      </c>
      <c r="C12" t="s">
        <v>204</v>
      </c>
      <c r="D12" s="1" t="s">
        <v>1146</v>
      </c>
      <c r="E12" s="116">
        <f t="shared" ca="1" si="0"/>
        <v>0</v>
      </c>
    </row>
    <row r="13" spans="1:10" ht="12" customHeight="1">
      <c r="A13" t="str">
        <f t="shared" si="1"/>
        <v>04</v>
      </c>
      <c r="B13">
        <f t="shared" si="2"/>
        <v>0</v>
      </c>
      <c r="C13" t="s">
        <v>204</v>
      </c>
      <c r="D13" s="1" t="s">
        <v>1147</v>
      </c>
      <c r="E13" s="116">
        <f t="shared" ca="1" si="0"/>
        <v>0</v>
      </c>
    </row>
    <row r="14" spans="1:10" ht="12" customHeight="1">
      <c r="A14" t="str">
        <f t="shared" si="1"/>
        <v>05</v>
      </c>
      <c r="B14">
        <f t="shared" si="2"/>
        <v>0</v>
      </c>
      <c r="C14" t="s">
        <v>204</v>
      </c>
      <c r="D14" s="1" t="s">
        <v>1148</v>
      </c>
      <c r="E14" s="116">
        <f t="shared" ca="1" si="0"/>
        <v>0</v>
      </c>
    </row>
    <row r="15" spans="1:10" ht="12" customHeight="1">
      <c r="A15" t="str">
        <f t="shared" si="1"/>
        <v>06</v>
      </c>
      <c r="B15">
        <f t="shared" si="2"/>
        <v>0</v>
      </c>
      <c r="C15" t="s">
        <v>204</v>
      </c>
      <c r="D15" s="1" t="s">
        <v>1149</v>
      </c>
      <c r="E15" s="116">
        <f t="shared" ca="1" si="0"/>
        <v>0</v>
      </c>
    </row>
    <row r="16" spans="1:10" ht="12" customHeight="1">
      <c r="A16" t="str">
        <f t="shared" si="1"/>
        <v>07</v>
      </c>
      <c r="B16">
        <f t="shared" si="2"/>
        <v>0</v>
      </c>
      <c r="C16" t="s">
        <v>204</v>
      </c>
      <c r="D16" s="1" t="s">
        <v>1150</v>
      </c>
      <c r="E16" s="116">
        <f t="shared" ca="1" si="0"/>
        <v>0</v>
      </c>
    </row>
    <row r="17" spans="1:5" ht="12" customHeight="1">
      <c r="A17" t="str">
        <f t="shared" si="1"/>
        <v>08</v>
      </c>
      <c r="B17">
        <f t="shared" si="2"/>
        <v>0</v>
      </c>
      <c r="C17" t="s">
        <v>204</v>
      </c>
      <c r="D17" s="1" t="s">
        <v>1151</v>
      </c>
      <c r="E17" s="116">
        <f t="shared" ca="1" si="0"/>
        <v>0</v>
      </c>
    </row>
    <row r="18" spans="1:5" ht="12" customHeight="1">
      <c r="A18" t="str">
        <f t="shared" si="1"/>
        <v>09</v>
      </c>
      <c r="B18">
        <f t="shared" si="2"/>
        <v>0</v>
      </c>
      <c r="C18" t="s">
        <v>204</v>
      </c>
      <c r="D18" s="1" t="s">
        <v>1152</v>
      </c>
      <c r="E18" s="116">
        <f t="shared" ca="1" si="0"/>
        <v>0</v>
      </c>
    </row>
    <row r="19" spans="1:5" ht="12" customHeight="1">
      <c r="A19" t="str">
        <f t="shared" si="1"/>
        <v>10</v>
      </c>
      <c r="B19">
        <f t="shared" si="2"/>
        <v>0</v>
      </c>
      <c r="C19" t="s">
        <v>204</v>
      </c>
      <c r="D19" s="1" t="s">
        <v>1153</v>
      </c>
      <c r="E19" s="116">
        <f t="shared" ca="1" si="0"/>
        <v>0</v>
      </c>
    </row>
    <row r="20" spans="1:5" ht="12" customHeight="1">
      <c r="A20" t="str">
        <f t="shared" si="1"/>
        <v>11</v>
      </c>
      <c r="B20">
        <f t="shared" si="2"/>
        <v>0</v>
      </c>
      <c r="C20" t="s">
        <v>204</v>
      </c>
      <c r="D20" s="1" t="s">
        <v>1154</v>
      </c>
      <c r="E20" s="116">
        <f t="shared" ca="1" si="0"/>
        <v>0</v>
      </c>
    </row>
    <row r="21" spans="1:5" ht="12" customHeight="1">
      <c r="A21" t="str">
        <f t="shared" si="1"/>
        <v>12</v>
      </c>
      <c r="B21">
        <f t="shared" si="2"/>
        <v>0</v>
      </c>
      <c r="C21" t="s">
        <v>204</v>
      </c>
      <c r="D21" s="1" t="s">
        <v>1155</v>
      </c>
      <c r="E21" s="116">
        <f t="shared" ca="1" si="0"/>
        <v>0</v>
      </c>
    </row>
    <row r="22" spans="1:5" ht="12" customHeight="1">
      <c r="A22" t="str">
        <f t="shared" si="1"/>
        <v>13</v>
      </c>
      <c r="B22">
        <f t="shared" si="2"/>
        <v>0</v>
      </c>
      <c r="C22" t="s">
        <v>204</v>
      </c>
      <c r="D22" s="1" t="s">
        <v>1156</v>
      </c>
      <c r="E22" s="116">
        <f t="shared" ca="1" si="0"/>
        <v>0</v>
      </c>
    </row>
    <row r="23" spans="1:5" ht="12" customHeight="1">
      <c r="A23" t="str">
        <f t="shared" si="1"/>
        <v>100</v>
      </c>
      <c r="B23">
        <f t="shared" si="2"/>
        <v>0</v>
      </c>
      <c r="C23" t="s">
        <v>204</v>
      </c>
      <c r="D23" s="1" t="s">
        <v>1157</v>
      </c>
      <c r="E23" s="116">
        <f t="shared" ca="1" si="0"/>
        <v>0</v>
      </c>
    </row>
    <row r="24" spans="1:5" ht="12" customHeight="1">
      <c r="A24" t="str">
        <f t="shared" si="1"/>
        <v>01</v>
      </c>
      <c r="B24">
        <f t="shared" si="2"/>
        <v>0</v>
      </c>
      <c r="C24" t="s">
        <v>208</v>
      </c>
      <c r="D24" s="1" t="s">
        <v>1158</v>
      </c>
      <c r="E24" s="116">
        <f t="shared" ca="1" si="0"/>
        <v>0</v>
      </c>
    </row>
    <row r="25" spans="1:5">
      <c r="A25" t="str">
        <f t="shared" si="1"/>
        <v>02</v>
      </c>
      <c r="B25">
        <f t="shared" si="2"/>
        <v>0</v>
      </c>
      <c r="C25" t="s">
        <v>208</v>
      </c>
      <c r="D25" s="1" t="s">
        <v>1159</v>
      </c>
      <c r="E25" s="116">
        <f t="shared" ca="1" si="0"/>
        <v>0</v>
      </c>
    </row>
    <row r="26" spans="1:5">
      <c r="A26" t="str">
        <f t="shared" si="1"/>
        <v>03</v>
      </c>
      <c r="B26">
        <f t="shared" si="2"/>
        <v>0</v>
      </c>
      <c r="C26" t="s">
        <v>208</v>
      </c>
      <c r="D26" s="1" t="s">
        <v>1160</v>
      </c>
      <c r="E26" s="116">
        <f t="shared" ca="1" si="0"/>
        <v>0</v>
      </c>
    </row>
    <row r="27" spans="1:5">
      <c r="A27" t="str">
        <f t="shared" si="1"/>
        <v>04</v>
      </c>
      <c r="B27">
        <f t="shared" si="2"/>
        <v>0</v>
      </c>
      <c r="C27" t="s">
        <v>208</v>
      </c>
      <c r="D27" s="1" t="s">
        <v>1161</v>
      </c>
      <c r="E27" s="116">
        <f t="shared" ca="1" si="0"/>
        <v>0</v>
      </c>
    </row>
    <row r="28" spans="1:5">
      <c r="A28" t="str">
        <f t="shared" si="1"/>
        <v>05</v>
      </c>
      <c r="B28">
        <f t="shared" si="2"/>
        <v>0</v>
      </c>
      <c r="C28" t="s">
        <v>208</v>
      </c>
      <c r="D28" s="1" t="s">
        <v>1162</v>
      </c>
      <c r="E28" s="116">
        <f t="shared" ca="1" si="0"/>
        <v>0</v>
      </c>
    </row>
    <row r="29" spans="1:5">
      <c r="A29" t="str">
        <f t="shared" si="1"/>
        <v>06</v>
      </c>
      <c r="B29">
        <f t="shared" si="2"/>
        <v>0</v>
      </c>
      <c r="C29" t="s">
        <v>208</v>
      </c>
      <c r="D29" s="1" t="s">
        <v>1163</v>
      </c>
      <c r="E29" s="116">
        <f t="shared" ca="1" si="0"/>
        <v>0</v>
      </c>
    </row>
    <row r="30" spans="1:5">
      <c r="A30" t="str">
        <f t="shared" si="1"/>
        <v>07</v>
      </c>
      <c r="B30">
        <f t="shared" si="2"/>
        <v>0</v>
      </c>
      <c r="C30" t="s">
        <v>208</v>
      </c>
      <c r="D30" s="1" t="s">
        <v>1164</v>
      </c>
      <c r="E30" s="116">
        <f t="shared" ca="1" si="0"/>
        <v>0</v>
      </c>
    </row>
    <row r="31" spans="1:5">
      <c r="A31" t="str">
        <f t="shared" si="1"/>
        <v>08</v>
      </c>
      <c r="B31">
        <f t="shared" si="2"/>
        <v>0</v>
      </c>
      <c r="C31" t="s">
        <v>208</v>
      </c>
      <c r="D31" s="1" t="s">
        <v>1165</v>
      </c>
      <c r="E31" s="116">
        <f t="shared" ca="1" si="0"/>
        <v>0</v>
      </c>
    </row>
    <row r="32" spans="1:5">
      <c r="A32" t="str">
        <f t="shared" si="1"/>
        <v>09</v>
      </c>
      <c r="B32">
        <f t="shared" si="2"/>
        <v>0</v>
      </c>
      <c r="C32" t="s">
        <v>208</v>
      </c>
      <c r="D32" s="1" t="s">
        <v>1166</v>
      </c>
      <c r="E32" s="116">
        <f t="shared" ca="1" si="0"/>
        <v>0</v>
      </c>
    </row>
    <row r="33" spans="1:5">
      <c r="A33" t="str">
        <f t="shared" si="1"/>
        <v>10</v>
      </c>
      <c r="B33">
        <f t="shared" si="2"/>
        <v>0</v>
      </c>
      <c r="C33" t="s">
        <v>208</v>
      </c>
      <c r="D33" s="1" t="s">
        <v>1167</v>
      </c>
      <c r="E33" s="116">
        <f t="shared" ca="1" si="0"/>
        <v>0</v>
      </c>
    </row>
    <row r="34" spans="1:5">
      <c r="A34" t="str">
        <f t="shared" si="1"/>
        <v>11</v>
      </c>
      <c r="B34">
        <f t="shared" si="2"/>
        <v>0</v>
      </c>
      <c r="C34" t="s">
        <v>208</v>
      </c>
      <c r="D34" s="1" t="s">
        <v>1168</v>
      </c>
      <c r="E34" s="116">
        <f t="shared" ca="1" si="0"/>
        <v>0</v>
      </c>
    </row>
    <row r="35" spans="1:5">
      <c r="A35" t="str">
        <f t="shared" si="1"/>
        <v>12</v>
      </c>
      <c r="B35">
        <f t="shared" si="2"/>
        <v>0</v>
      </c>
      <c r="C35" t="s">
        <v>208</v>
      </c>
      <c r="D35" s="1" t="s">
        <v>1169</v>
      </c>
      <c r="E35" s="116">
        <f t="shared" ca="1" si="0"/>
        <v>0</v>
      </c>
    </row>
    <row r="36" spans="1:5">
      <c r="A36" t="str">
        <f t="shared" si="1"/>
        <v>13</v>
      </c>
      <c r="B36">
        <f t="shared" si="2"/>
        <v>0</v>
      </c>
      <c r="C36" t="s">
        <v>208</v>
      </c>
      <c r="D36" s="1" t="s">
        <v>1170</v>
      </c>
      <c r="E36" s="116">
        <f t="shared" ca="1" si="0"/>
        <v>0</v>
      </c>
    </row>
    <row r="37" spans="1:5">
      <c r="A37" t="str">
        <f t="shared" si="1"/>
        <v>100</v>
      </c>
      <c r="B37">
        <f t="shared" si="2"/>
        <v>0</v>
      </c>
      <c r="C37" t="s">
        <v>208</v>
      </c>
      <c r="D37" s="1" t="s">
        <v>1171</v>
      </c>
      <c r="E37" s="116">
        <f t="shared" ca="1" si="0"/>
        <v>0</v>
      </c>
    </row>
    <row r="38" spans="1:5">
      <c r="A38" t="str">
        <f t="shared" si="1"/>
        <v>01</v>
      </c>
      <c r="B38">
        <f t="shared" si="2"/>
        <v>0</v>
      </c>
      <c r="C38" t="s">
        <v>210</v>
      </c>
      <c r="D38" s="1" t="s">
        <v>1172</v>
      </c>
      <c r="E38" s="116">
        <f t="shared" ca="1" si="0"/>
        <v>0</v>
      </c>
    </row>
    <row r="39" spans="1:5">
      <c r="A39" t="str">
        <f t="shared" si="1"/>
        <v>02</v>
      </c>
      <c r="B39">
        <f t="shared" si="2"/>
        <v>0</v>
      </c>
      <c r="C39" t="s">
        <v>210</v>
      </c>
      <c r="D39" s="1" t="s">
        <v>1173</v>
      </c>
      <c r="E39" s="116">
        <f t="shared" ca="1" si="0"/>
        <v>0</v>
      </c>
    </row>
    <row r="40" spans="1:5">
      <c r="A40" t="str">
        <f t="shared" si="1"/>
        <v>03</v>
      </c>
      <c r="B40">
        <f t="shared" si="2"/>
        <v>0</v>
      </c>
      <c r="C40" t="s">
        <v>210</v>
      </c>
      <c r="D40" s="1" t="s">
        <v>1174</v>
      </c>
      <c r="E40" s="116">
        <f t="shared" ca="1" si="0"/>
        <v>0</v>
      </c>
    </row>
    <row r="41" spans="1:5">
      <c r="A41" t="str">
        <f t="shared" si="1"/>
        <v>04</v>
      </c>
      <c r="B41">
        <f t="shared" si="2"/>
        <v>0</v>
      </c>
      <c r="C41" t="s">
        <v>210</v>
      </c>
      <c r="D41" s="1" t="s">
        <v>1175</v>
      </c>
      <c r="E41" s="116">
        <f t="shared" ca="1" si="0"/>
        <v>0</v>
      </c>
    </row>
    <row r="42" spans="1:5">
      <c r="A42" t="str">
        <f t="shared" si="1"/>
        <v>05</v>
      </c>
      <c r="B42">
        <f t="shared" si="2"/>
        <v>0</v>
      </c>
      <c r="C42" t="s">
        <v>210</v>
      </c>
      <c r="D42" s="1" t="s">
        <v>1176</v>
      </c>
      <c r="E42" s="116">
        <f t="shared" ca="1" si="0"/>
        <v>0</v>
      </c>
    </row>
    <row r="43" spans="1:5">
      <c r="A43" t="str">
        <f t="shared" si="1"/>
        <v>06</v>
      </c>
      <c r="B43">
        <f t="shared" si="2"/>
        <v>0</v>
      </c>
      <c r="C43" t="s">
        <v>210</v>
      </c>
      <c r="D43" s="1" t="s">
        <v>1177</v>
      </c>
      <c r="E43" s="116">
        <f t="shared" ca="1" si="0"/>
        <v>0</v>
      </c>
    </row>
    <row r="44" spans="1:5">
      <c r="A44" t="str">
        <f t="shared" si="1"/>
        <v>07</v>
      </c>
      <c r="B44">
        <f t="shared" si="2"/>
        <v>0</v>
      </c>
      <c r="C44" t="s">
        <v>210</v>
      </c>
      <c r="D44" s="1" t="s">
        <v>1178</v>
      </c>
      <c r="E44" s="116">
        <f t="shared" ca="1" si="0"/>
        <v>0</v>
      </c>
    </row>
    <row r="45" spans="1:5">
      <c r="A45" t="str">
        <f t="shared" si="1"/>
        <v>08</v>
      </c>
      <c r="B45">
        <f t="shared" si="2"/>
        <v>0</v>
      </c>
      <c r="C45" t="s">
        <v>210</v>
      </c>
      <c r="D45" s="1" t="s">
        <v>1179</v>
      </c>
      <c r="E45" s="116">
        <f t="shared" ca="1" si="0"/>
        <v>0</v>
      </c>
    </row>
    <row r="46" spans="1:5">
      <c r="A46" t="str">
        <f t="shared" si="1"/>
        <v>09</v>
      </c>
      <c r="B46">
        <f t="shared" si="2"/>
        <v>0</v>
      </c>
      <c r="C46" t="s">
        <v>210</v>
      </c>
      <c r="D46" s="1" t="s">
        <v>1180</v>
      </c>
      <c r="E46" s="116">
        <f t="shared" ca="1" si="0"/>
        <v>0</v>
      </c>
    </row>
    <row r="47" spans="1:5">
      <c r="A47" t="str">
        <f t="shared" si="1"/>
        <v>10</v>
      </c>
      <c r="B47">
        <f t="shared" si="2"/>
        <v>0</v>
      </c>
      <c r="C47" t="s">
        <v>210</v>
      </c>
      <c r="D47" s="1" t="s">
        <v>1181</v>
      </c>
      <c r="E47" s="116">
        <f t="shared" ca="1" si="0"/>
        <v>0</v>
      </c>
    </row>
    <row r="48" spans="1:5">
      <c r="A48" t="str">
        <f t="shared" si="1"/>
        <v>11</v>
      </c>
      <c r="B48">
        <f t="shared" si="2"/>
        <v>0</v>
      </c>
      <c r="C48" t="s">
        <v>210</v>
      </c>
      <c r="D48" s="1" t="s">
        <v>1182</v>
      </c>
      <c r="E48" s="116">
        <f t="shared" ca="1" si="0"/>
        <v>0</v>
      </c>
    </row>
    <row r="49" spans="1:5">
      <c r="A49" t="str">
        <f t="shared" si="1"/>
        <v>12</v>
      </c>
      <c r="B49">
        <f t="shared" si="2"/>
        <v>0</v>
      </c>
      <c r="C49" t="s">
        <v>210</v>
      </c>
      <c r="D49" s="1" t="s">
        <v>1183</v>
      </c>
      <c r="E49" s="116">
        <f t="shared" ca="1" si="0"/>
        <v>0</v>
      </c>
    </row>
    <row r="50" spans="1:5">
      <c r="A50" t="str">
        <f t="shared" si="1"/>
        <v>13</v>
      </c>
      <c r="B50">
        <f t="shared" si="2"/>
        <v>0</v>
      </c>
      <c r="C50" t="s">
        <v>210</v>
      </c>
      <c r="D50" s="1" t="s">
        <v>1184</v>
      </c>
      <c r="E50" s="116">
        <f t="shared" ca="1" si="0"/>
        <v>0</v>
      </c>
    </row>
    <row r="51" spans="1:5">
      <c r="A51" t="str">
        <f t="shared" si="1"/>
        <v>100</v>
      </c>
      <c r="B51">
        <f t="shared" si="2"/>
        <v>0</v>
      </c>
      <c r="C51" t="s">
        <v>210</v>
      </c>
      <c r="D51" s="1" t="s">
        <v>1185</v>
      </c>
      <c r="E51" s="116">
        <f t="shared" ca="1" si="0"/>
        <v>0</v>
      </c>
    </row>
    <row r="52" spans="1:5">
      <c r="A52" t="str">
        <f t="shared" si="1"/>
        <v>01</v>
      </c>
      <c r="B52">
        <f t="shared" si="2"/>
        <v>0</v>
      </c>
      <c r="C52" t="s">
        <v>212</v>
      </c>
      <c r="D52" s="1" t="s">
        <v>1186</v>
      </c>
      <c r="E52" s="116">
        <f t="shared" ca="1" si="0"/>
        <v>0</v>
      </c>
    </row>
    <row r="53" spans="1:5">
      <c r="A53" t="str">
        <f t="shared" si="1"/>
        <v>02</v>
      </c>
      <c r="B53">
        <f t="shared" si="2"/>
        <v>0</v>
      </c>
      <c r="C53" t="s">
        <v>212</v>
      </c>
      <c r="D53" s="1" t="s">
        <v>1187</v>
      </c>
      <c r="E53" s="116">
        <f t="shared" ca="1" si="0"/>
        <v>0</v>
      </c>
    </row>
    <row r="54" spans="1:5">
      <c r="A54" t="str">
        <f t="shared" si="1"/>
        <v>03</v>
      </c>
      <c r="B54">
        <f t="shared" si="2"/>
        <v>0</v>
      </c>
      <c r="C54" t="s">
        <v>212</v>
      </c>
      <c r="D54" s="1" t="s">
        <v>1188</v>
      </c>
      <c r="E54" s="116">
        <f t="shared" ca="1" si="0"/>
        <v>0</v>
      </c>
    </row>
    <row r="55" spans="1:5">
      <c r="A55" t="str">
        <f t="shared" si="1"/>
        <v>04</v>
      </c>
      <c r="B55">
        <f t="shared" si="2"/>
        <v>0</v>
      </c>
      <c r="C55" t="s">
        <v>212</v>
      </c>
      <c r="D55" s="1" t="s">
        <v>1189</v>
      </c>
      <c r="E55" s="116">
        <f t="shared" ca="1" si="0"/>
        <v>0</v>
      </c>
    </row>
    <row r="56" spans="1:5">
      <c r="A56" t="str">
        <f t="shared" si="1"/>
        <v>05</v>
      </c>
      <c r="B56">
        <f t="shared" si="2"/>
        <v>0</v>
      </c>
      <c r="C56" t="s">
        <v>212</v>
      </c>
      <c r="D56" s="1" t="s">
        <v>1190</v>
      </c>
      <c r="E56" s="116">
        <f t="shared" ca="1" si="0"/>
        <v>0</v>
      </c>
    </row>
    <row r="57" spans="1:5">
      <c r="A57" t="str">
        <f t="shared" si="1"/>
        <v>06</v>
      </c>
      <c r="B57">
        <f t="shared" si="2"/>
        <v>0</v>
      </c>
      <c r="C57" t="s">
        <v>212</v>
      </c>
      <c r="D57" s="1" t="s">
        <v>1191</v>
      </c>
      <c r="E57" s="116">
        <f t="shared" ca="1" si="0"/>
        <v>0</v>
      </c>
    </row>
    <row r="58" spans="1:5">
      <c r="A58" t="str">
        <f t="shared" si="1"/>
        <v>07</v>
      </c>
      <c r="B58">
        <f t="shared" si="2"/>
        <v>0</v>
      </c>
      <c r="C58" t="s">
        <v>212</v>
      </c>
      <c r="D58" s="1" t="s">
        <v>1192</v>
      </c>
      <c r="E58" s="116">
        <f t="shared" ca="1" si="0"/>
        <v>0</v>
      </c>
    </row>
    <row r="59" spans="1:5">
      <c r="A59" t="str">
        <f t="shared" si="1"/>
        <v>08</v>
      </c>
      <c r="B59">
        <f t="shared" si="2"/>
        <v>0</v>
      </c>
      <c r="C59" t="s">
        <v>212</v>
      </c>
      <c r="D59" s="1" t="s">
        <v>1193</v>
      </c>
      <c r="E59" s="116">
        <f t="shared" ca="1" si="0"/>
        <v>0</v>
      </c>
    </row>
    <row r="60" spans="1:5">
      <c r="A60" t="str">
        <f t="shared" si="1"/>
        <v>09</v>
      </c>
      <c r="B60">
        <f t="shared" si="2"/>
        <v>0</v>
      </c>
      <c r="C60" t="s">
        <v>212</v>
      </c>
      <c r="D60" s="1" t="s">
        <v>1194</v>
      </c>
      <c r="E60" s="116">
        <f t="shared" ca="1" si="0"/>
        <v>0</v>
      </c>
    </row>
    <row r="61" spans="1:5">
      <c r="A61" t="str">
        <f t="shared" si="1"/>
        <v>10</v>
      </c>
      <c r="B61">
        <f t="shared" si="2"/>
        <v>0</v>
      </c>
      <c r="C61" t="s">
        <v>212</v>
      </c>
      <c r="D61" s="1" t="s">
        <v>1195</v>
      </c>
      <c r="E61" s="116">
        <f t="shared" ca="1" si="0"/>
        <v>0</v>
      </c>
    </row>
    <row r="62" spans="1:5">
      <c r="A62" t="str">
        <f t="shared" si="1"/>
        <v>11</v>
      </c>
      <c r="B62">
        <f t="shared" si="2"/>
        <v>0</v>
      </c>
      <c r="C62" t="s">
        <v>212</v>
      </c>
      <c r="D62" s="1" t="s">
        <v>1196</v>
      </c>
      <c r="E62" s="116">
        <f t="shared" ca="1" si="0"/>
        <v>0</v>
      </c>
    </row>
    <row r="63" spans="1:5">
      <c r="A63" t="str">
        <f t="shared" si="1"/>
        <v>12</v>
      </c>
      <c r="B63">
        <f t="shared" si="2"/>
        <v>0</v>
      </c>
      <c r="C63" t="s">
        <v>212</v>
      </c>
      <c r="D63" s="1" t="s">
        <v>1197</v>
      </c>
      <c r="E63" s="116">
        <f t="shared" ca="1" si="0"/>
        <v>0</v>
      </c>
    </row>
    <row r="64" spans="1:5">
      <c r="A64" t="str">
        <f t="shared" si="1"/>
        <v>13</v>
      </c>
      <c r="B64">
        <f t="shared" si="2"/>
        <v>0</v>
      </c>
      <c r="C64" t="s">
        <v>212</v>
      </c>
      <c r="D64" s="1" t="s">
        <v>1198</v>
      </c>
      <c r="E64" s="116">
        <f t="shared" ca="1" si="0"/>
        <v>0</v>
      </c>
    </row>
    <row r="65" spans="1:5">
      <c r="A65" t="str">
        <f t="shared" si="1"/>
        <v>100</v>
      </c>
      <c r="B65">
        <f t="shared" si="2"/>
        <v>0</v>
      </c>
      <c r="C65" t="s">
        <v>212</v>
      </c>
      <c r="D65" s="1" t="s">
        <v>1199</v>
      </c>
      <c r="E65" s="116">
        <f t="shared" ca="1" si="0"/>
        <v>0</v>
      </c>
    </row>
    <row r="66" spans="1:5">
      <c r="A66" t="str">
        <f t="shared" si="1"/>
        <v>01</v>
      </c>
      <c r="B66">
        <f t="shared" si="2"/>
        <v>0</v>
      </c>
      <c r="C66" t="s">
        <v>216</v>
      </c>
      <c r="D66" s="1" t="s">
        <v>1200</v>
      </c>
      <c r="E66" s="116">
        <f t="shared" ca="1" si="0"/>
        <v>0</v>
      </c>
    </row>
    <row r="67" spans="1:5">
      <c r="A67" t="str">
        <f t="shared" si="1"/>
        <v>02</v>
      </c>
      <c r="B67">
        <f t="shared" si="2"/>
        <v>0</v>
      </c>
      <c r="C67" t="s">
        <v>216</v>
      </c>
      <c r="D67" s="1" t="s">
        <v>1201</v>
      </c>
      <c r="E67" s="116">
        <f t="shared" ca="1" si="0"/>
        <v>0</v>
      </c>
    </row>
    <row r="68" spans="1:5">
      <c r="A68" t="str">
        <f t="shared" si="1"/>
        <v>03</v>
      </c>
      <c r="B68">
        <f t="shared" si="2"/>
        <v>0</v>
      </c>
      <c r="C68" t="s">
        <v>216</v>
      </c>
      <c r="D68" s="1" t="s">
        <v>1202</v>
      </c>
      <c r="E68" s="116">
        <f t="shared" ca="1" si="0"/>
        <v>0</v>
      </c>
    </row>
    <row r="69" spans="1:5">
      <c r="A69" t="str">
        <f t="shared" si="1"/>
        <v>04</v>
      </c>
      <c r="B69">
        <f t="shared" si="2"/>
        <v>0</v>
      </c>
      <c r="C69" t="s">
        <v>216</v>
      </c>
      <c r="D69" s="1" t="s">
        <v>1203</v>
      </c>
      <c r="E69" s="116">
        <f t="shared" ca="1" si="0"/>
        <v>0</v>
      </c>
    </row>
    <row r="70" spans="1:5">
      <c r="A70" t="str">
        <f t="shared" si="1"/>
        <v>05</v>
      </c>
      <c r="B70">
        <f t="shared" si="2"/>
        <v>0</v>
      </c>
      <c r="C70" t="s">
        <v>216</v>
      </c>
      <c r="D70" s="1" t="s">
        <v>1204</v>
      </c>
      <c r="E70" s="116">
        <f t="shared" ca="1" si="0"/>
        <v>0</v>
      </c>
    </row>
    <row r="71" spans="1:5">
      <c r="A71" t="str">
        <f t="shared" si="1"/>
        <v>06</v>
      </c>
      <c r="B71">
        <f t="shared" si="2"/>
        <v>0</v>
      </c>
      <c r="C71" t="s">
        <v>216</v>
      </c>
      <c r="D71" s="1" t="s">
        <v>1205</v>
      </c>
      <c r="E71" s="116">
        <f t="shared" ca="1" si="0"/>
        <v>0</v>
      </c>
    </row>
    <row r="72" spans="1:5">
      <c r="A72" t="str">
        <f t="shared" si="1"/>
        <v>07</v>
      </c>
      <c r="B72">
        <f t="shared" si="2"/>
        <v>0</v>
      </c>
      <c r="C72" t="s">
        <v>216</v>
      </c>
      <c r="D72" s="1" t="s">
        <v>1206</v>
      </c>
      <c r="E72" s="116">
        <f t="shared" ca="1" si="0"/>
        <v>0</v>
      </c>
    </row>
    <row r="73" spans="1:5">
      <c r="A73" t="str">
        <f t="shared" si="1"/>
        <v>08</v>
      </c>
      <c r="B73">
        <f t="shared" si="2"/>
        <v>0</v>
      </c>
      <c r="C73" t="s">
        <v>216</v>
      </c>
      <c r="D73" s="1" t="s">
        <v>1207</v>
      </c>
      <c r="E73" s="116">
        <f t="shared" ca="1" si="0"/>
        <v>0</v>
      </c>
    </row>
    <row r="74" spans="1:5">
      <c r="A74" t="str">
        <f t="shared" si="1"/>
        <v>09</v>
      </c>
      <c r="B74">
        <f t="shared" si="2"/>
        <v>0</v>
      </c>
      <c r="C74" t="s">
        <v>216</v>
      </c>
      <c r="D74" s="1" t="s">
        <v>1208</v>
      </c>
      <c r="E74" s="116">
        <f t="shared" ref="E74:E137" ca="1" si="3">IFERROR(IFERROR(VLOOKUP(C74,INDIRECT($G$7&amp;$H$7),MATCH($A74,INDIRECT($G$7&amp;$I$7),0),0),IFERROR(VLOOKUP(C74,INDIRECT($G$6&amp;$H$6),MATCH($A74,INDIRECT($G$6&amp;$I$6),0),0),VLOOKUP(C74,INDIRECT($G$5&amp;$H$5),MATCH($A74,INDIRECT($G$5&amp;$I$5),0),0))),0)</f>
        <v>0</v>
      </c>
    </row>
    <row r="75" spans="1:5">
      <c r="A75" t="str">
        <f t="shared" ref="A75:A138" si="4">MID(D75,LEN(C75)+2,LEN(D75)-LEN(C75))</f>
        <v>10</v>
      </c>
      <c r="B75">
        <f t="shared" ref="B75:B138" si="5">IF(IFERROR(FIND("PU",D75,1),0)&lt;&gt;0,"PU",0)</f>
        <v>0</v>
      </c>
      <c r="C75" t="s">
        <v>216</v>
      </c>
      <c r="D75" s="1" t="s">
        <v>1209</v>
      </c>
      <c r="E75" s="116">
        <f t="shared" ca="1" si="3"/>
        <v>0</v>
      </c>
    </row>
    <row r="76" spans="1:5">
      <c r="A76" t="str">
        <f t="shared" si="4"/>
        <v>11</v>
      </c>
      <c r="B76">
        <f t="shared" si="5"/>
        <v>0</v>
      </c>
      <c r="C76" t="s">
        <v>216</v>
      </c>
      <c r="D76" s="1" t="s">
        <v>1210</v>
      </c>
      <c r="E76" s="116">
        <f t="shared" ca="1" si="3"/>
        <v>0</v>
      </c>
    </row>
    <row r="77" spans="1:5">
      <c r="A77" t="str">
        <f t="shared" si="4"/>
        <v>12</v>
      </c>
      <c r="B77">
        <f t="shared" si="5"/>
        <v>0</v>
      </c>
      <c r="C77" t="s">
        <v>216</v>
      </c>
      <c r="D77" s="1" t="s">
        <v>1211</v>
      </c>
      <c r="E77" s="116">
        <f t="shared" ca="1" si="3"/>
        <v>0</v>
      </c>
    </row>
    <row r="78" spans="1:5">
      <c r="A78" t="str">
        <f t="shared" si="4"/>
        <v>13</v>
      </c>
      <c r="B78">
        <f t="shared" si="5"/>
        <v>0</v>
      </c>
      <c r="C78" t="s">
        <v>216</v>
      </c>
      <c r="D78" s="1" t="s">
        <v>1212</v>
      </c>
      <c r="E78" s="116">
        <f t="shared" ca="1" si="3"/>
        <v>0</v>
      </c>
    </row>
    <row r="79" spans="1:5">
      <c r="A79" t="str">
        <f t="shared" si="4"/>
        <v>100</v>
      </c>
      <c r="B79">
        <f t="shared" si="5"/>
        <v>0</v>
      </c>
      <c r="C79" t="s">
        <v>216</v>
      </c>
      <c r="D79" s="1" t="s">
        <v>1213</v>
      </c>
      <c r="E79" s="116">
        <f t="shared" ca="1" si="3"/>
        <v>0</v>
      </c>
    </row>
    <row r="80" spans="1:5">
      <c r="A80" t="str">
        <f t="shared" si="4"/>
        <v>01</v>
      </c>
      <c r="B80">
        <f t="shared" si="5"/>
        <v>0</v>
      </c>
      <c r="C80" t="s">
        <v>218</v>
      </c>
      <c r="D80" s="1" t="s">
        <v>1214</v>
      </c>
      <c r="E80" s="116">
        <f t="shared" ca="1" si="3"/>
        <v>0</v>
      </c>
    </row>
    <row r="81" spans="1:5">
      <c r="A81" t="str">
        <f t="shared" si="4"/>
        <v>02</v>
      </c>
      <c r="B81">
        <f t="shared" si="5"/>
        <v>0</v>
      </c>
      <c r="C81" t="s">
        <v>218</v>
      </c>
      <c r="D81" s="1" t="s">
        <v>1215</v>
      </c>
      <c r="E81" s="116">
        <f t="shared" ca="1" si="3"/>
        <v>0</v>
      </c>
    </row>
    <row r="82" spans="1:5">
      <c r="A82" t="str">
        <f t="shared" si="4"/>
        <v>03</v>
      </c>
      <c r="B82">
        <f t="shared" si="5"/>
        <v>0</v>
      </c>
      <c r="C82" t="s">
        <v>218</v>
      </c>
      <c r="D82" s="1" t="s">
        <v>1216</v>
      </c>
      <c r="E82" s="116">
        <f t="shared" ca="1" si="3"/>
        <v>0</v>
      </c>
    </row>
    <row r="83" spans="1:5">
      <c r="A83" t="str">
        <f t="shared" si="4"/>
        <v>04</v>
      </c>
      <c r="B83">
        <f t="shared" si="5"/>
        <v>0</v>
      </c>
      <c r="C83" t="s">
        <v>218</v>
      </c>
      <c r="D83" s="1" t="s">
        <v>1217</v>
      </c>
      <c r="E83" s="116">
        <f t="shared" ca="1" si="3"/>
        <v>0</v>
      </c>
    </row>
    <row r="84" spans="1:5">
      <c r="A84" t="str">
        <f t="shared" si="4"/>
        <v>05</v>
      </c>
      <c r="B84">
        <f t="shared" si="5"/>
        <v>0</v>
      </c>
      <c r="C84" t="s">
        <v>218</v>
      </c>
      <c r="D84" s="1" t="s">
        <v>1218</v>
      </c>
      <c r="E84" s="116">
        <f t="shared" ca="1" si="3"/>
        <v>0</v>
      </c>
    </row>
    <row r="85" spans="1:5">
      <c r="A85" t="str">
        <f t="shared" si="4"/>
        <v>06</v>
      </c>
      <c r="B85">
        <f t="shared" si="5"/>
        <v>0</v>
      </c>
      <c r="C85" t="s">
        <v>218</v>
      </c>
      <c r="D85" s="1" t="s">
        <v>1219</v>
      </c>
      <c r="E85" s="116">
        <f t="shared" ca="1" si="3"/>
        <v>0</v>
      </c>
    </row>
    <row r="86" spans="1:5">
      <c r="A86" t="str">
        <f t="shared" si="4"/>
        <v>07</v>
      </c>
      <c r="B86">
        <f t="shared" si="5"/>
        <v>0</v>
      </c>
      <c r="C86" t="s">
        <v>218</v>
      </c>
      <c r="D86" s="1" t="s">
        <v>1220</v>
      </c>
      <c r="E86" s="116">
        <f t="shared" ca="1" si="3"/>
        <v>0</v>
      </c>
    </row>
    <row r="87" spans="1:5">
      <c r="A87" t="str">
        <f t="shared" si="4"/>
        <v>08</v>
      </c>
      <c r="B87">
        <f t="shared" si="5"/>
        <v>0</v>
      </c>
      <c r="C87" t="s">
        <v>218</v>
      </c>
      <c r="D87" s="1" t="s">
        <v>1221</v>
      </c>
      <c r="E87" s="116">
        <f t="shared" ca="1" si="3"/>
        <v>0</v>
      </c>
    </row>
    <row r="88" spans="1:5">
      <c r="A88" t="str">
        <f t="shared" si="4"/>
        <v>09</v>
      </c>
      <c r="B88">
        <f t="shared" si="5"/>
        <v>0</v>
      </c>
      <c r="C88" t="s">
        <v>218</v>
      </c>
      <c r="D88" s="1" t="s">
        <v>1222</v>
      </c>
      <c r="E88" s="116">
        <f t="shared" ca="1" si="3"/>
        <v>0</v>
      </c>
    </row>
    <row r="89" spans="1:5">
      <c r="A89" t="str">
        <f t="shared" si="4"/>
        <v>10</v>
      </c>
      <c r="B89">
        <f t="shared" si="5"/>
        <v>0</v>
      </c>
      <c r="C89" t="s">
        <v>218</v>
      </c>
      <c r="D89" s="1" t="s">
        <v>1223</v>
      </c>
      <c r="E89" s="116">
        <f t="shared" ca="1" si="3"/>
        <v>0</v>
      </c>
    </row>
    <row r="90" spans="1:5">
      <c r="A90" t="str">
        <f t="shared" si="4"/>
        <v>11</v>
      </c>
      <c r="B90">
        <f t="shared" si="5"/>
        <v>0</v>
      </c>
      <c r="C90" t="s">
        <v>218</v>
      </c>
      <c r="D90" s="1" t="s">
        <v>1224</v>
      </c>
      <c r="E90" s="116">
        <f t="shared" ca="1" si="3"/>
        <v>0</v>
      </c>
    </row>
    <row r="91" spans="1:5">
      <c r="A91" t="str">
        <f t="shared" si="4"/>
        <v>12</v>
      </c>
      <c r="B91">
        <f t="shared" si="5"/>
        <v>0</v>
      </c>
      <c r="C91" t="s">
        <v>218</v>
      </c>
      <c r="D91" s="1" t="s">
        <v>1225</v>
      </c>
      <c r="E91" s="116">
        <f t="shared" ca="1" si="3"/>
        <v>0</v>
      </c>
    </row>
    <row r="92" spans="1:5">
      <c r="A92" t="str">
        <f t="shared" si="4"/>
        <v>13</v>
      </c>
      <c r="B92">
        <f t="shared" si="5"/>
        <v>0</v>
      </c>
      <c r="C92" t="s">
        <v>218</v>
      </c>
      <c r="D92" s="1" t="s">
        <v>1226</v>
      </c>
      <c r="E92" s="116">
        <f t="shared" ca="1" si="3"/>
        <v>0</v>
      </c>
    </row>
    <row r="93" spans="1:5">
      <c r="A93" t="str">
        <f t="shared" si="4"/>
        <v>100</v>
      </c>
      <c r="B93">
        <f t="shared" si="5"/>
        <v>0</v>
      </c>
      <c r="C93" t="s">
        <v>218</v>
      </c>
      <c r="D93" s="1" t="s">
        <v>1227</v>
      </c>
      <c r="E93" s="116">
        <f t="shared" ca="1" si="3"/>
        <v>0</v>
      </c>
    </row>
    <row r="94" spans="1:5">
      <c r="A94" t="str">
        <f t="shared" si="4"/>
        <v>01</v>
      </c>
      <c r="B94">
        <f t="shared" si="5"/>
        <v>0</v>
      </c>
      <c r="C94" t="s">
        <v>220</v>
      </c>
      <c r="D94" s="1" t="s">
        <v>1228</v>
      </c>
      <c r="E94" s="116">
        <f t="shared" ca="1" si="3"/>
        <v>0</v>
      </c>
    </row>
    <row r="95" spans="1:5">
      <c r="A95" t="str">
        <f t="shared" si="4"/>
        <v>02</v>
      </c>
      <c r="B95">
        <f t="shared" si="5"/>
        <v>0</v>
      </c>
      <c r="C95" t="s">
        <v>220</v>
      </c>
      <c r="D95" s="1" t="s">
        <v>1229</v>
      </c>
      <c r="E95" s="116">
        <f t="shared" ca="1" si="3"/>
        <v>0</v>
      </c>
    </row>
    <row r="96" spans="1:5">
      <c r="A96" t="str">
        <f t="shared" si="4"/>
        <v>03</v>
      </c>
      <c r="B96">
        <f t="shared" si="5"/>
        <v>0</v>
      </c>
      <c r="C96" t="s">
        <v>220</v>
      </c>
      <c r="D96" s="1" t="s">
        <v>1230</v>
      </c>
      <c r="E96" s="116">
        <f t="shared" ca="1" si="3"/>
        <v>0</v>
      </c>
    </row>
    <row r="97" spans="1:5">
      <c r="A97" t="str">
        <f t="shared" si="4"/>
        <v>04</v>
      </c>
      <c r="B97">
        <f t="shared" si="5"/>
        <v>0</v>
      </c>
      <c r="C97" t="s">
        <v>220</v>
      </c>
      <c r="D97" s="1" t="s">
        <v>1231</v>
      </c>
      <c r="E97" s="116">
        <f t="shared" ca="1" si="3"/>
        <v>0</v>
      </c>
    </row>
    <row r="98" spans="1:5">
      <c r="A98" t="str">
        <f t="shared" si="4"/>
        <v>05</v>
      </c>
      <c r="B98">
        <f t="shared" si="5"/>
        <v>0</v>
      </c>
      <c r="C98" t="s">
        <v>220</v>
      </c>
      <c r="D98" s="1" t="s">
        <v>1232</v>
      </c>
      <c r="E98" s="116">
        <f t="shared" ca="1" si="3"/>
        <v>0</v>
      </c>
    </row>
    <row r="99" spans="1:5">
      <c r="A99" t="str">
        <f t="shared" si="4"/>
        <v>06</v>
      </c>
      <c r="B99">
        <f t="shared" si="5"/>
        <v>0</v>
      </c>
      <c r="C99" t="s">
        <v>220</v>
      </c>
      <c r="D99" s="1" t="s">
        <v>1233</v>
      </c>
      <c r="E99" s="116">
        <f t="shared" ca="1" si="3"/>
        <v>0</v>
      </c>
    </row>
    <row r="100" spans="1:5">
      <c r="A100" t="str">
        <f t="shared" si="4"/>
        <v>07</v>
      </c>
      <c r="B100">
        <f t="shared" si="5"/>
        <v>0</v>
      </c>
      <c r="C100" t="s">
        <v>220</v>
      </c>
      <c r="D100" s="1" t="s">
        <v>1234</v>
      </c>
      <c r="E100" s="116">
        <f t="shared" ca="1" si="3"/>
        <v>0</v>
      </c>
    </row>
    <row r="101" spans="1:5">
      <c r="A101" t="str">
        <f t="shared" si="4"/>
        <v>08</v>
      </c>
      <c r="B101">
        <f t="shared" si="5"/>
        <v>0</v>
      </c>
      <c r="C101" t="s">
        <v>220</v>
      </c>
      <c r="D101" s="1" t="s">
        <v>1235</v>
      </c>
      <c r="E101" s="116">
        <f t="shared" ca="1" si="3"/>
        <v>0</v>
      </c>
    </row>
    <row r="102" spans="1:5">
      <c r="A102" t="str">
        <f t="shared" si="4"/>
        <v>09</v>
      </c>
      <c r="B102">
        <f t="shared" si="5"/>
        <v>0</v>
      </c>
      <c r="C102" t="s">
        <v>220</v>
      </c>
      <c r="D102" s="1" t="s">
        <v>1236</v>
      </c>
      <c r="E102" s="116">
        <f t="shared" ca="1" si="3"/>
        <v>0</v>
      </c>
    </row>
    <row r="103" spans="1:5">
      <c r="A103" t="str">
        <f t="shared" si="4"/>
        <v>10</v>
      </c>
      <c r="B103">
        <f t="shared" si="5"/>
        <v>0</v>
      </c>
      <c r="C103" t="s">
        <v>220</v>
      </c>
      <c r="D103" s="1" t="s">
        <v>1237</v>
      </c>
      <c r="E103" s="116">
        <f t="shared" ca="1" si="3"/>
        <v>0</v>
      </c>
    </row>
    <row r="104" spans="1:5">
      <c r="A104" t="str">
        <f t="shared" si="4"/>
        <v>11</v>
      </c>
      <c r="B104">
        <f t="shared" si="5"/>
        <v>0</v>
      </c>
      <c r="C104" t="s">
        <v>220</v>
      </c>
      <c r="D104" s="1" t="s">
        <v>1238</v>
      </c>
      <c r="E104" s="116">
        <f t="shared" ca="1" si="3"/>
        <v>0</v>
      </c>
    </row>
    <row r="105" spans="1:5">
      <c r="A105" t="str">
        <f t="shared" si="4"/>
        <v>12</v>
      </c>
      <c r="B105">
        <f t="shared" si="5"/>
        <v>0</v>
      </c>
      <c r="C105" t="s">
        <v>220</v>
      </c>
      <c r="D105" s="1" t="s">
        <v>1239</v>
      </c>
      <c r="E105" s="116">
        <f t="shared" ca="1" si="3"/>
        <v>0</v>
      </c>
    </row>
    <row r="106" spans="1:5">
      <c r="A106" t="str">
        <f t="shared" si="4"/>
        <v>13</v>
      </c>
      <c r="B106">
        <f t="shared" si="5"/>
        <v>0</v>
      </c>
      <c r="C106" t="s">
        <v>220</v>
      </c>
      <c r="D106" s="1" t="s">
        <v>1240</v>
      </c>
      <c r="E106" s="116">
        <f t="shared" ca="1" si="3"/>
        <v>0</v>
      </c>
    </row>
    <row r="107" spans="1:5">
      <c r="A107" t="str">
        <f t="shared" si="4"/>
        <v>100</v>
      </c>
      <c r="B107">
        <f t="shared" si="5"/>
        <v>0</v>
      </c>
      <c r="C107" t="s">
        <v>220</v>
      </c>
      <c r="D107" s="1" t="s">
        <v>1241</v>
      </c>
      <c r="E107" s="116">
        <f t="shared" ca="1" si="3"/>
        <v>0</v>
      </c>
    </row>
    <row r="108" spans="1:5">
      <c r="A108" t="str">
        <f t="shared" si="4"/>
        <v>01</v>
      </c>
      <c r="B108">
        <f t="shared" si="5"/>
        <v>0</v>
      </c>
      <c r="C108" t="s">
        <v>223</v>
      </c>
      <c r="D108" s="1" t="s">
        <v>1242</v>
      </c>
      <c r="E108" s="116">
        <f t="shared" ca="1" si="3"/>
        <v>0</v>
      </c>
    </row>
    <row r="109" spans="1:5">
      <c r="A109" t="str">
        <f t="shared" si="4"/>
        <v>02</v>
      </c>
      <c r="B109">
        <f t="shared" si="5"/>
        <v>0</v>
      </c>
      <c r="C109" t="s">
        <v>223</v>
      </c>
      <c r="D109" s="1" t="s">
        <v>1243</v>
      </c>
      <c r="E109" s="116">
        <f t="shared" ca="1" si="3"/>
        <v>0</v>
      </c>
    </row>
    <row r="110" spans="1:5">
      <c r="A110" t="str">
        <f t="shared" si="4"/>
        <v>03</v>
      </c>
      <c r="B110">
        <f t="shared" si="5"/>
        <v>0</v>
      </c>
      <c r="C110" t="s">
        <v>223</v>
      </c>
      <c r="D110" s="1" t="s">
        <v>1244</v>
      </c>
      <c r="E110" s="116">
        <f t="shared" ca="1" si="3"/>
        <v>0</v>
      </c>
    </row>
    <row r="111" spans="1:5">
      <c r="A111" t="str">
        <f t="shared" si="4"/>
        <v>04</v>
      </c>
      <c r="B111">
        <f t="shared" si="5"/>
        <v>0</v>
      </c>
      <c r="C111" t="s">
        <v>223</v>
      </c>
      <c r="D111" s="1" t="s">
        <v>1245</v>
      </c>
      <c r="E111" s="116">
        <f t="shared" ca="1" si="3"/>
        <v>0</v>
      </c>
    </row>
    <row r="112" spans="1:5">
      <c r="A112" t="str">
        <f t="shared" si="4"/>
        <v>05</v>
      </c>
      <c r="B112">
        <f t="shared" si="5"/>
        <v>0</v>
      </c>
      <c r="C112" t="s">
        <v>223</v>
      </c>
      <c r="D112" s="1" t="s">
        <v>1246</v>
      </c>
      <c r="E112" s="116">
        <f t="shared" ca="1" si="3"/>
        <v>0</v>
      </c>
    </row>
    <row r="113" spans="1:5">
      <c r="A113" t="str">
        <f t="shared" si="4"/>
        <v>06</v>
      </c>
      <c r="B113">
        <f t="shared" si="5"/>
        <v>0</v>
      </c>
      <c r="C113" t="s">
        <v>223</v>
      </c>
      <c r="D113" s="1" t="s">
        <v>1247</v>
      </c>
      <c r="E113" s="116">
        <f t="shared" ca="1" si="3"/>
        <v>0</v>
      </c>
    </row>
    <row r="114" spans="1:5">
      <c r="A114" t="str">
        <f t="shared" si="4"/>
        <v>07</v>
      </c>
      <c r="B114">
        <f t="shared" si="5"/>
        <v>0</v>
      </c>
      <c r="C114" t="s">
        <v>223</v>
      </c>
      <c r="D114" s="1" t="s">
        <v>1248</v>
      </c>
      <c r="E114" s="116">
        <f t="shared" ca="1" si="3"/>
        <v>0</v>
      </c>
    </row>
    <row r="115" spans="1:5">
      <c r="A115" t="str">
        <f t="shared" si="4"/>
        <v>08</v>
      </c>
      <c r="B115">
        <f t="shared" si="5"/>
        <v>0</v>
      </c>
      <c r="C115" t="s">
        <v>223</v>
      </c>
      <c r="D115" s="1" t="s">
        <v>1249</v>
      </c>
      <c r="E115" s="116">
        <f t="shared" ca="1" si="3"/>
        <v>0</v>
      </c>
    </row>
    <row r="116" spans="1:5">
      <c r="A116" t="str">
        <f t="shared" si="4"/>
        <v>09</v>
      </c>
      <c r="B116">
        <f t="shared" si="5"/>
        <v>0</v>
      </c>
      <c r="C116" t="s">
        <v>223</v>
      </c>
      <c r="D116" s="1" t="s">
        <v>1250</v>
      </c>
      <c r="E116" s="116">
        <f t="shared" ca="1" si="3"/>
        <v>0</v>
      </c>
    </row>
    <row r="117" spans="1:5">
      <c r="A117" t="str">
        <f t="shared" si="4"/>
        <v>10</v>
      </c>
      <c r="B117">
        <f t="shared" si="5"/>
        <v>0</v>
      </c>
      <c r="C117" t="s">
        <v>223</v>
      </c>
      <c r="D117" s="1" t="s">
        <v>1251</v>
      </c>
      <c r="E117" s="116">
        <f t="shared" ca="1" si="3"/>
        <v>0</v>
      </c>
    </row>
    <row r="118" spans="1:5">
      <c r="A118" t="str">
        <f t="shared" si="4"/>
        <v>11</v>
      </c>
      <c r="B118">
        <f t="shared" si="5"/>
        <v>0</v>
      </c>
      <c r="C118" t="s">
        <v>223</v>
      </c>
      <c r="D118" s="1" t="s">
        <v>1252</v>
      </c>
      <c r="E118" s="116">
        <f t="shared" ca="1" si="3"/>
        <v>0</v>
      </c>
    </row>
    <row r="119" spans="1:5">
      <c r="A119" t="str">
        <f t="shared" si="4"/>
        <v>12</v>
      </c>
      <c r="B119">
        <f t="shared" si="5"/>
        <v>0</v>
      </c>
      <c r="C119" t="s">
        <v>223</v>
      </c>
      <c r="D119" s="1" t="s">
        <v>1253</v>
      </c>
      <c r="E119" s="116">
        <f t="shared" ca="1" si="3"/>
        <v>0</v>
      </c>
    </row>
    <row r="120" spans="1:5">
      <c r="A120" t="str">
        <f t="shared" si="4"/>
        <v>13</v>
      </c>
      <c r="B120">
        <f t="shared" si="5"/>
        <v>0</v>
      </c>
      <c r="C120" t="s">
        <v>223</v>
      </c>
      <c r="D120" s="1" t="s">
        <v>1254</v>
      </c>
      <c r="E120" s="116">
        <f t="shared" ca="1" si="3"/>
        <v>0</v>
      </c>
    </row>
    <row r="121" spans="1:5">
      <c r="A121" t="str">
        <f t="shared" si="4"/>
        <v>100</v>
      </c>
      <c r="B121">
        <f t="shared" si="5"/>
        <v>0</v>
      </c>
      <c r="C121" t="s">
        <v>223</v>
      </c>
      <c r="D121" s="1" t="s">
        <v>1255</v>
      </c>
      <c r="E121" s="116">
        <f t="shared" ca="1" si="3"/>
        <v>0</v>
      </c>
    </row>
    <row r="122" spans="1:5">
      <c r="A122" t="str">
        <f t="shared" si="4"/>
        <v>01</v>
      </c>
      <c r="B122">
        <f t="shared" si="5"/>
        <v>0</v>
      </c>
      <c r="C122" t="s">
        <v>225</v>
      </c>
      <c r="D122" s="1" t="s">
        <v>1256</v>
      </c>
      <c r="E122" s="116">
        <f t="shared" ca="1" si="3"/>
        <v>0</v>
      </c>
    </row>
    <row r="123" spans="1:5">
      <c r="A123" t="str">
        <f t="shared" si="4"/>
        <v>02</v>
      </c>
      <c r="B123">
        <f t="shared" si="5"/>
        <v>0</v>
      </c>
      <c r="C123" t="s">
        <v>225</v>
      </c>
      <c r="D123" s="1" t="s">
        <v>1257</v>
      </c>
      <c r="E123" s="116">
        <f t="shared" ca="1" si="3"/>
        <v>0</v>
      </c>
    </row>
    <row r="124" spans="1:5">
      <c r="A124" t="str">
        <f t="shared" si="4"/>
        <v>03</v>
      </c>
      <c r="B124">
        <f t="shared" si="5"/>
        <v>0</v>
      </c>
      <c r="C124" t="s">
        <v>225</v>
      </c>
      <c r="D124" s="1" t="s">
        <v>1258</v>
      </c>
      <c r="E124" s="116">
        <f t="shared" ca="1" si="3"/>
        <v>0</v>
      </c>
    </row>
    <row r="125" spans="1:5">
      <c r="A125" t="str">
        <f t="shared" si="4"/>
        <v>04</v>
      </c>
      <c r="B125">
        <f t="shared" si="5"/>
        <v>0</v>
      </c>
      <c r="C125" t="s">
        <v>225</v>
      </c>
      <c r="D125" s="1" t="s">
        <v>1259</v>
      </c>
      <c r="E125" s="116">
        <f t="shared" ca="1" si="3"/>
        <v>0</v>
      </c>
    </row>
    <row r="126" spans="1:5">
      <c r="A126" t="str">
        <f t="shared" si="4"/>
        <v>05</v>
      </c>
      <c r="B126">
        <f t="shared" si="5"/>
        <v>0</v>
      </c>
      <c r="C126" t="s">
        <v>225</v>
      </c>
      <c r="D126" s="1" t="s">
        <v>1260</v>
      </c>
      <c r="E126" s="116">
        <f t="shared" ca="1" si="3"/>
        <v>0</v>
      </c>
    </row>
    <row r="127" spans="1:5">
      <c r="A127" t="str">
        <f t="shared" si="4"/>
        <v>06</v>
      </c>
      <c r="B127">
        <f t="shared" si="5"/>
        <v>0</v>
      </c>
      <c r="C127" t="s">
        <v>225</v>
      </c>
      <c r="D127" s="1" t="s">
        <v>1261</v>
      </c>
      <c r="E127" s="116">
        <f t="shared" ca="1" si="3"/>
        <v>0</v>
      </c>
    </row>
    <row r="128" spans="1:5">
      <c r="A128" t="str">
        <f t="shared" si="4"/>
        <v>07</v>
      </c>
      <c r="B128">
        <f t="shared" si="5"/>
        <v>0</v>
      </c>
      <c r="C128" t="s">
        <v>225</v>
      </c>
      <c r="D128" s="1" t="s">
        <v>1262</v>
      </c>
      <c r="E128" s="116">
        <f t="shared" ca="1" si="3"/>
        <v>0</v>
      </c>
    </row>
    <row r="129" spans="1:5">
      <c r="A129" t="str">
        <f t="shared" si="4"/>
        <v>08</v>
      </c>
      <c r="B129">
        <f t="shared" si="5"/>
        <v>0</v>
      </c>
      <c r="C129" t="s">
        <v>225</v>
      </c>
      <c r="D129" s="1" t="s">
        <v>1263</v>
      </c>
      <c r="E129" s="116">
        <f t="shared" ca="1" si="3"/>
        <v>0</v>
      </c>
    </row>
    <row r="130" spans="1:5">
      <c r="A130" t="str">
        <f t="shared" si="4"/>
        <v>09</v>
      </c>
      <c r="B130">
        <f t="shared" si="5"/>
        <v>0</v>
      </c>
      <c r="C130" t="s">
        <v>225</v>
      </c>
      <c r="D130" s="1" t="s">
        <v>1264</v>
      </c>
      <c r="E130" s="116">
        <f t="shared" ca="1" si="3"/>
        <v>0</v>
      </c>
    </row>
    <row r="131" spans="1:5">
      <c r="A131" t="str">
        <f t="shared" si="4"/>
        <v>10</v>
      </c>
      <c r="B131">
        <f t="shared" si="5"/>
        <v>0</v>
      </c>
      <c r="C131" t="s">
        <v>225</v>
      </c>
      <c r="D131" s="1" t="s">
        <v>1265</v>
      </c>
      <c r="E131" s="116">
        <f t="shared" ca="1" si="3"/>
        <v>0</v>
      </c>
    </row>
    <row r="132" spans="1:5">
      <c r="A132" t="str">
        <f t="shared" si="4"/>
        <v>11</v>
      </c>
      <c r="B132">
        <f t="shared" si="5"/>
        <v>0</v>
      </c>
      <c r="C132" t="s">
        <v>225</v>
      </c>
      <c r="D132" s="1" t="s">
        <v>1266</v>
      </c>
      <c r="E132" s="116">
        <f t="shared" ca="1" si="3"/>
        <v>0</v>
      </c>
    </row>
    <row r="133" spans="1:5">
      <c r="A133" t="str">
        <f t="shared" si="4"/>
        <v>12</v>
      </c>
      <c r="B133">
        <f t="shared" si="5"/>
        <v>0</v>
      </c>
      <c r="C133" t="s">
        <v>225</v>
      </c>
      <c r="D133" s="1" t="s">
        <v>1267</v>
      </c>
      <c r="E133" s="116">
        <f t="shared" ca="1" si="3"/>
        <v>0</v>
      </c>
    </row>
    <row r="134" spans="1:5">
      <c r="A134" t="str">
        <f t="shared" si="4"/>
        <v>13</v>
      </c>
      <c r="B134">
        <f t="shared" si="5"/>
        <v>0</v>
      </c>
      <c r="C134" t="s">
        <v>225</v>
      </c>
      <c r="D134" s="1" t="s">
        <v>1268</v>
      </c>
      <c r="E134" s="116">
        <f t="shared" ca="1" si="3"/>
        <v>0</v>
      </c>
    </row>
    <row r="135" spans="1:5">
      <c r="A135" t="str">
        <f t="shared" si="4"/>
        <v>100</v>
      </c>
      <c r="B135">
        <f t="shared" si="5"/>
        <v>0</v>
      </c>
      <c r="C135" t="s">
        <v>225</v>
      </c>
      <c r="D135" s="1" t="s">
        <v>1269</v>
      </c>
      <c r="E135" s="116">
        <f t="shared" ca="1" si="3"/>
        <v>0</v>
      </c>
    </row>
    <row r="136" spans="1:5">
      <c r="A136" t="str">
        <f t="shared" si="4"/>
        <v>01</v>
      </c>
      <c r="B136">
        <f t="shared" si="5"/>
        <v>0</v>
      </c>
      <c r="C136" t="s">
        <v>230</v>
      </c>
      <c r="D136" s="1" t="s">
        <v>1270</v>
      </c>
      <c r="E136" s="116">
        <f t="shared" ca="1" si="3"/>
        <v>0</v>
      </c>
    </row>
    <row r="137" spans="1:5">
      <c r="A137" t="str">
        <f t="shared" si="4"/>
        <v>02</v>
      </c>
      <c r="B137">
        <f t="shared" si="5"/>
        <v>0</v>
      </c>
      <c r="C137" t="s">
        <v>230</v>
      </c>
      <c r="D137" s="1" t="s">
        <v>1271</v>
      </c>
      <c r="E137" s="116">
        <f t="shared" ca="1" si="3"/>
        <v>1</v>
      </c>
    </row>
    <row r="138" spans="1:5">
      <c r="A138" t="str">
        <f t="shared" si="4"/>
        <v>03</v>
      </c>
      <c r="B138">
        <f t="shared" si="5"/>
        <v>0</v>
      </c>
      <c r="C138" t="s">
        <v>230</v>
      </c>
      <c r="D138" s="1" t="s">
        <v>1272</v>
      </c>
      <c r="E138" s="116">
        <f t="shared" ref="E138:E201" ca="1" si="6">IFERROR(IFERROR(VLOOKUP(C138,INDIRECT($G$7&amp;$H$7),MATCH($A138,INDIRECT($G$7&amp;$I$7),0),0),IFERROR(VLOOKUP(C138,INDIRECT($G$6&amp;$H$6),MATCH($A138,INDIRECT($G$6&amp;$I$6),0),0),VLOOKUP(C138,INDIRECT($G$5&amp;$H$5),MATCH($A138,INDIRECT($G$5&amp;$I$5),0),0))),0)</f>
        <v>0</v>
      </c>
    </row>
    <row r="139" spans="1:5">
      <c r="A139" t="str">
        <f t="shared" ref="A139:A202" si="7">MID(D139,LEN(C139)+2,LEN(D139)-LEN(C139))</f>
        <v>04</v>
      </c>
      <c r="B139">
        <f t="shared" ref="B139:B202" si="8">IF(IFERROR(FIND("PU",D139,1),0)&lt;&gt;0,"PU",0)</f>
        <v>0</v>
      </c>
      <c r="C139" t="s">
        <v>230</v>
      </c>
      <c r="D139" s="1" t="s">
        <v>1273</v>
      </c>
      <c r="E139" s="116">
        <f t="shared" ca="1" si="6"/>
        <v>0</v>
      </c>
    </row>
    <row r="140" spans="1:5">
      <c r="A140" t="str">
        <f t="shared" si="7"/>
        <v>05</v>
      </c>
      <c r="B140">
        <f t="shared" si="8"/>
        <v>0</v>
      </c>
      <c r="C140" t="s">
        <v>230</v>
      </c>
      <c r="D140" s="1" t="s">
        <v>1274</v>
      </c>
      <c r="E140" s="116">
        <f t="shared" ca="1" si="6"/>
        <v>0</v>
      </c>
    </row>
    <row r="141" spans="1:5">
      <c r="A141" t="str">
        <f t="shared" si="7"/>
        <v>06</v>
      </c>
      <c r="B141">
        <f t="shared" si="8"/>
        <v>0</v>
      </c>
      <c r="C141" t="s">
        <v>230</v>
      </c>
      <c r="D141" s="1" t="s">
        <v>1275</v>
      </c>
      <c r="E141" s="116">
        <f t="shared" ca="1" si="6"/>
        <v>0</v>
      </c>
    </row>
    <row r="142" spans="1:5">
      <c r="A142" t="str">
        <f t="shared" si="7"/>
        <v>07</v>
      </c>
      <c r="B142">
        <f t="shared" si="8"/>
        <v>0</v>
      </c>
      <c r="C142" t="s">
        <v>230</v>
      </c>
      <c r="D142" s="1" t="s">
        <v>1276</v>
      </c>
      <c r="E142" s="116">
        <f t="shared" ca="1" si="6"/>
        <v>0</v>
      </c>
    </row>
    <row r="143" spans="1:5">
      <c r="A143" t="str">
        <f t="shared" si="7"/>
        <v>08</v>
      </c>
      <c r="B143">
        <f t="shared" si="8"/>
        <v>0</v>
      </c>
      <c r="C143" t="s">
        <v>230</v>
      </c>
      <c r="D143" s="1" t="s">
        <v>1277</v>
      </c>
      <c r="E143" s="116">
        <f t="shared" ca="1" si="6"/>
        <v>0</v>
      </c>
    </row>
    <row r="144" spans="1:5">
      <c r="A144" t="str">
        <f t="shared" si="7"/>
        <v>09</v>
      </c>
      <c r="B144">
        <f t="shared" si="8"/>
        <v>0</v>
      </c>
      <c r="C144" t="s">
        <v>230</v>
      </c>
      <c r="D144" s="1" t="s">
        <v>1278</v>
      </c>
      <c r="E144" s="116">
        <f t="shared" ca="1" si="6"/>
        <v>0</v>
      </c>
    </row>
    <row r="145" spans="1:5">
      <c r="A145" t="str">
        <f t="shared" si="7"/>
        <v>10</v>
      </c>
      <c r="B145">
        <f t="shared" si="8"/>
        <v>0</v>
      </c>
      <c r="C145" t="s">
        <v>230</v>
      </c>
      <c r="D145" s="1" t="s">
        <v>1279</v>
      </c>
      <c r="E145" s="116">
        <f t="shared" ca="1" si="6"/>
        <v>0</v>
      </c>
    </row>
    <row r="146" spans="1:5">
      <c r="A146" t="str">
        <f t="shared" si="7"/>
        <v>11</v>
      </c>
      <c r="B146">
        <f t="shared" si="8"/>
        <v>0</v>
      </c>
      <c r="C146" t="s">
        <v>230</v>
      </c>
      <c r="D146" s="1" t="s">
        <v>1280</v>
      </c>
      <c r="E146" s="116">
        <f t="shared" ca="1" si="6"/>
        <v>0</v>
      </c>
    </row>
    <row r="147" spans="1:5">
      <c r="A147" t="str">
        <f t="shared" si="7"/>
        <v>12</v>
      </c>
      <c r="B147">
        <f t="shared" si="8"/>
        <v>0</v>
      </c>
      <c r="C147" t="s">
        <v>230</v>
      </c>
      <c r="D147" s="1" t="s">
        <v>1281</v>
      </c>
      <c r="E147" s="116">
        <f t="shared" ca="1" si="6"/>
        <v>0</v>
      </c>
    </row>
    <row r="148" spans="1:5">
      <c r="A148" t="str">
        <f t="shared" si="7"/>
        <v>13</v>
      </c>
      <c r="B148">
        <f t="shared" si="8"/>
        <v>0</v>
      </c>
      <c r="C148" t="s">
        <v>230</v>
      </c>
      <c r="D148" s="1" t="s">
        <v>1282</v>
      </c>
      <c r="E148" s="116">
        <f t="shared" ca="1" si="6"/>
        <v>0</v>
      </c>
    </row>
    <row r="149" spans="1:5">
      <c r="A149" t="str">
        <f t="shared" si="7"/>
        <v>100</v>
      </c>
      <c r="B149">
        <f t="shared" si="8"/>
        <v>0</v>
      </c>
      <c r="C149" t="s">
        <v>230</v>
      </c>
      <c r="D149" s="1" t="s">
        <v>1283</v>
      </c>
      <c r="E149" s="116">
        <f t="shared" ca="1" si="6"/>
        <v>0</v>
      </c>
    </row>
    <row r="150" spans="1:5">
      <c r="A150" t="str">
        <f t="shared" si="7"/>
        <v>01</v>
      </c>
      <c r="B150">
        <f t="shared" si="8"/>
        <v>0</v>
      </c>
      <c r="C150" t="s">
        <v>234</v>
      </c>
      <c r="D150" s="1" t="s">
        <v>1284</v>
      </c>
      <c r="E150" s="116">
        <f t="shared" ca="1" si="6"/>
        <v>0</v>
      </c>
    </row>
    <row r="151" spans="1:5">
      <c r="A151" t="str">
        <f t="shared" si="7"/>
        <v>02</v>
      </c>
      <c r="B151">
        <f t="shared" si="8"/>
        <v>0</v>
      </c>
      <c r="C151" t="s">
        <v>234</v>
      </c>
      <c r="D151" s="1" t="s">
        <v>1285</v>
      </c>
      <c r="E151" s="116">
        <f t="shared" ca="1" si="6"/>
        <v>1</v>
      </c>
    </row>
    <row r="152" spans="1:5">
      <c r="A152" t="str">
        <f t="shared" si="7"/>
        <v>03</v>
      </c>
      <c r="B152">
        <f t="shared" si="8"/>
        <v>0</v>
      </c>
      <c r="C152" t="s">
        <v>234</v>
      </c>
      <c r="D152" s="1" t="s">
        <v>1286</v>
      </c>
      <c r="E152" s="116">
        <f t="shared" ca="1" si="6"/>
        <v>0</v>
      </c>
    </row>
    <row r="153" spans="1:5">
      <c r="A153" t="str">
        <f t="shared" si="7"/>
        <v>04</v>
      </c>
      <c r="B153">
        <f t="shared" si="8"/>
        <v>0</v>
      </c>
      <c r="C153" t="s">
        <v>234</v>
      </c>
      <c r="D153" s="1" t="s">
        <v>1287</v>
      </c>
      <c r="E153" s="116">
        <f t="shared" ca="1" si="6"/>
        <v>0</v>
      </c>
    </row>
    <row r="154" spans="1:5">
      <c r="A154" t="str">
        <f t="shared" si="7"/>
        <v>05</v>
      </c>
      <c r="B154">
        <f t="shared" si="8"/>
        <v>0</v>
      </c>
      <c r="C154" t="s">
        <v>234</v>
      </c>
      <c r="D154" s="1" t="s">
        <v>1288</v>
      </c>
      <c r="E154" s="116">
        <f t="shared" ca="1" si="6"/>
        <v>0</v>
      </c>
    </row>
    <row r="155" spans="1:5">
      <c r="A155" t="str">
        <f t="shared" si="7"/>
        <v>06</v>
      </c>
      <c r="B155">
        <f t="shared" si="8"/>
        <v>0</v>
      </c>
      <c r="C155" t="s">
        <v>234</v>
      </c>
      <c r="D155" s="1" t="s">
        <v>1289</v>
      </c>
      <c r="E155" s="116">
        <f t="shared" ca="1" si="6"/>
        <v>0</v>
      </c>
    </row>
    <row r="156" spans="1:5">
      <c r="A156" t="str">
        <f t="shared" si="7"/>
        <v>07</v>
      </c>
      <c r="B156">
        <f t="shared" si="8"/>
        <v>0</v>
      </c>
      <c r="C156" t="s">
        <v>234</v>
      </c>
      <c r="D156" s="1" t="s">
        <v>1290</v>
      </c>
      <c r="E156" s="116">
        <f t="shared" ca="1" si="6"/>
        <v>0</v>
      </c>
    </row>
    <row r="157" spans="1:5">
      <c r="A157" t="str">
        <f t="shared" si="7"/>
        <v>08</v>
      </c>
      <c r="B157">
        <f t="shared" si="8"/>
        <v>0</v>
      </c>
      <c r="C157" t="s">
        <v>234</v>
      </c>
      <c r="D157" s="1" t="s">
        <v>1291</v>
      </c>
      <c r="E157" s="116">
        <f t="shared" ca="1" si="6"/>
        <v>0</v>
      </c>
    </row>
    <row r="158" spans="1:5">
      <c r="A158" t="str">
        <f t="shared" si="7"/>
        <v>09</v>
      </c>
      <c r="B158">
        <f t="shared" si="8"/>
        <v>0</v>
      </c>
      <c r="C158" t="s">
        <v>234</v>
      </c>
      <c r="D158" s="1" t="s">
        <v>1292</v>
      </c>
      <c r="E158" s="116">
        <f t="shared" ca="1" si="6"/>
        <v>0</v>
      </c>
    </row>
    <row r="159" spans="1:5">
      <c r="A159" t="str">
        <f t="shared" si="7"/>
        <v>10</v>
      </c>
      <c r="B159">
        <f t="shared" si="8"/>
        <v>0</v>
      </c>
      <c r="C159" t="s">
        <v>234</v>
      </c>
      <c r="D159" s="1" t="s">
        <v>1293</v>
      </c>
      <c r="E159" s="116">
        <f t="shared" ca="1" si="6"/>
        <v>0</v>
      </c>
    </row>
    <row r="160" spans="1:5">
      <c r="A160" t="str">
        <f t="shared" si="7"/>
        <v>11</v>
      </c>
      <c r="B160">
        <f t="shared" si="8"/>
        <v>0</v>
      </c>
      <c r="C160" t="s">
        <v>234</v>
      </c>
      <c r="D160" s="1" t="s">
        <v>1294</v>
      </c>
      <c r="E160" s="116">
        <f t="shared" ca="1" si="6"/>
        <v>0</v>
      </c>
    </row>
    <row r="161" spans="1:5">
      <c r="A161" t="str">
        <f t="shared" si="7"/>
        <v>12</v>
      </c>
      <c r="B161">
        <f t="shared" si="8"/>
        <v>0</v>
      </c>
      <c r="C161" t="s">
        <v>234</v>
      </c>
      <c r="D161" s="1" t="s">
        <v>1295</v>
      </c>
      <c r="E161" s="116">
        <f t="shared" ca="1" si="6"/>
        <v>0</v>
      </c>
    </row>
    <row r="162" spans="1:5">
      <c r="A162" t="str">
        <f t="shared" si="7"/>
        <v>13</v>
      </c>
      <c r="B162">
        <f t="shared" si="8"/>
        <v>0</v>
      </c>
      <c r="C162" t="s">
        <v>234</v>
      </c>
      <c r="D162" s="1" t="s">
        <v>1296</v>
      </c>
      <c r="E162" s="116">
        <f t="shared" ca="1" si="6"/>
        <v>0</v>
      </c>
    </row>
    <row r="163" spans="1:5">
      <c r="A163" t="str">
        <f t="shared" si="7"/>
        <v>100</v>
      </c>
      <c r="B163">
        <f t="shared" si="8"/>
        <v>0</v>
      </c>
      <c r="C163" t="s">
        <v>234</v>
      </c>
      <c r="D163" s="1" t="s">
        <v>1297</v>
      </c>
      <c r="E163" s="116">
        <f t="shared" ca="1" si="6"/>
        <v>0</v>
      </c>
    </row>
    <row r="164" spans="1:5">
      <c r="A164" t="str">
        <f t="shared" si="7"/>
        <v>01</v>
      </c>
      <c r="B164">
        <f t="shared" si="8"/>
        <v>0</v>
      </c>
      <c r="C164" t="s">
        <v>237</v>
      </c>
      <c r="D164" s="1" t="s">
        <v>1298</v>
      </c>
      <c r="E164" s="116">
        <f t="shared" ca="1" si="6"/>
        <v>0</v>
      </c>
    </row>
    <row r="165" spans="1:5">
      <c r="A165" t="str">
        <f t="shared" si="7"/>
        <v>02</v>
      </c>
      <c r="B165">
        <f t="shared" si="8"/>
        <v>0</v>
      </c>
      <c r="C165" t="s">
        <v>237</v>
      </c>
      <c r="D165" s="1" t="s">
        <v>1299</v>
      </c>
      <c r="E165" s="116">
        <f t="shared" ca="1" si="6"/>
        <v>1</v>
      </c>
    </row>
    <row r="166" spans="1:5">
      <c r="A166" t="str">
        <f t="shared" si="7"/>
        <v>03</v>
      </c>
      <c r="B166">
        <f t="shared" si="8"/>
        <v>0</v>
      </c>
      <c r="C166" t="s">
        <v>237</v>
      </c>
      <c r="D166" s="1" t="s">
        <v>1300</v>
      </c>
      <c r="E166" s="116">
        <f t="shared" ca="1" si="6"/>
        <v>0</v>
      </c>
    </row>
    <row r="167" spans="1:5">
      <c r="A167" t="str">
        <f t="shared" si="7"/>
        <v>04</v>
      </c>
      <c r="B167">
        <f t="shared" si="8"/>
        <v>0</v>
      </c>
      <c r="C167" t="s">
        <v>237</v>
      </c>
      <c r="D167" s="1" t="s">
        <v>1301</v>
      </c>
      <c r="E167" s="116">
        <f t="shared" ca="1" si="6"/>
        <v>0</v>
      </c>
    </row>
    <row r="168" spans="1:5">
      <c r="A168" t="str">
        <f t="shared" si="7"/>
        <v>05</v>
      </c>
      <c r="B168">
        <f t="shared" si="8"/>
        <v>0</v>
      </c>
      <c r="C168" t="s">
        <v>237</v>
      </c>
      <c r="D168" s="1" t="s">
        <v>1302</v>
      </c>
      <c r="E168" s="116">
        <f t="shared" ca="1" si="6"/>
        <v>0</v>
      </c>
    </row>
    <row r="169" spans="1:5">
      <c r="A169" t="str">
        <f t="shared" si="7"/>
        <v>06</v>
      </c>
      <c r="B169">
        <f t="shared" si="8"/>
        <v>0</v>
      </c>
      <c r="C169" t="s">
        <v>237</v>
      </c>
      <c r="D169" s="1" t="s">
        <v>1303</v>
      </c>
      <c r="E169" s="116">
        <f t="shared" ca="1" si="6"/>
        <v>0</v>
      </c>
    </row>
    <row r="170" spans="1:5">
      <c r="A170" t="str">
        <f t="shared" si="7"/>
        <v>07</v>
      </c>
      <c r="B170">
        <f t="shared" si="8"/>
        <v>0</v>
      </c>
      <c r="C170" t="s">
        <v>237</v>
      </c>
      <c r="D170" s="1" t="s">
        <v>1304</v>
      </c>
      <c r="E170" s="116">
        <f t="shared" ca="1" si="6"/>
        <v>0</v>
      </c>
    </row>
    <row r="171" spans="1:5">
      <c r="A171" t="str">
        <f t="shared" si="7"/>
        <v>08</v>
      </c>
      <c r="B171">
        <f t="shared" si="8"/>
        <v>0</v>
      </c>
      <c r="C171" t="s">
        <v>237</v>
      </c>
      <c r="D171" s="1" t="s">
        <v>1305</v>
      </c>
      <c r="E171" s="116">
        <f t="shared" ca="1" si="6"/>
        <v>0</v>
      </c>
    </row>
    <row r="172" spans="1:5">
      <c r="A172" t="str">
        <f t="shared" si="7"/>
        <v>09</v>
      </c>
      <c r="B172">
        <f t="shared" si="8"/>
        <v>0</v>
      </c>
      <c r="C172" t="s">
        <v>237</v>
      </c>
      <c r="D172" s="1" t="s">
        <v>1306</v>
      </c>
      <c r="E172" s="116">
        <f t="shared" ca="1" si="6"/>
        <v>0</v>
      </c>
    </row>
    <row r="173" spans="1:5">
      <c r="A173" t="str">
        <f t="shared" si="7"/>
        <v>10</v>
      </c>
      <c r="B173">
        <f t="shared" si="8"/>
        <v>0</v>
      </c>
      <c r="C173" t="s">
        <v>237</v>
      </c>
      <c r="D173" s="1" t="s">
        <v>1307</v>
      </c>
      <c r="E173" s="116">
        <f t="shared" ca="1" si="6"/>
        <v>0</v>
      </c>
    </row>
    <row r="174" spans="1:5">
      <c r="A174" t="str">
        <f t="shared" si="7"/>
        <v>11</v>
      </c>
      <c r="B174">
        <f t="shared" si="8"/>
        <v>0</v>
      </c>
      <c r="C174" t="s">
        <v>237</v>
      </c>
      <c r="D174" s="1" t="s">
        <v>1308</v>
      </c>
      <c r="E174" s="116">
        <f t="shared" ca="1" si="6"/>
        <v>0</v>
      </c>
    </row>
    <row r="175" spans="1:5">
      <c r="A175" t="str">
        <f t="shared" si="7"/>
        <v>12</v>
      </c>
      <c r="B175">
        <f t="shared" si="8"/>
        <v>0</v>
      </c>
      <c r="C175" t="s">
        <v>237</v>
      </c>
      <c r="D175" s="1" t="s">
        <v>1309</v>
      </c>
      <c r="E175" s="116">
        <f t="shared" ca="1" si="6"/>
        <v>0</v>
      </c>
    </row>
    <row r="176" spans="1:5">
      <c r="A176" t="str">
        <f t="shared" si="7"/>
        <v>13</v>
      </c>
      <c r="B176">
        <f t="shared" si="8"/>
        <v>0</v>
      </c>
      <c r="C176" t="s">
        <v>237</v>
      </c>
      <c r="D176" s="1" t="s">
        <v>1310</v>
      </c>
      <c r="E176" s="116">
        <f t="shared" ca="1" si="6"/>
        <v>0</v>
      </c>
    </row>
    <row r="177" spans="1:5">
      <c r="A177" t="str">
        <f t="shared" si="7"/>
        <v>100</v>
      </c>
      <c r="B177">
        <f t="shared" si="8"/>
        <v>0</v>
      </c>
      <c r="C177" t="s">
        <v>237</v>
      </c>
      <c r="D177" s="1" t="s">
        <v>1311</v>
      </c>
      <c r="E177" s="116">
        <f t="shared" ca="1" si="6"/>
        <v>0</v>
      </c>
    </row>
    <row r="178" spans="1:5">
      <c r="A178" t="str">
        <f t="shared" si="7"/>
        <v>01</v>
      </c>
      <c r="B178">
        <f t="shared" si="8"/>
        <v>0</v>
      </c>
      <c r="C178" t="s">
        <v>240</v>
      </c>
      <c r="D178" s="1" t="s">
        <v>1312</v>
      </c>
      <c r="E178" s="116">
        <f t="shared" ca="1" si="6"/>
        <v>0</v>
      </c>
    </row>
    <row r="179" spans="1:5">
      <c r="A179" t="str">
        <f t="shared" si="7"/>
        <v>02</v>
      </c>
      <c r="B179">
        <f t="shared" si="8"/>
        <v>0</v>
      </c>
      <c r="C179" t="s">
        <v>240</v>
      </c>
      <c r="D179" s="1" t="s">
        <v>1313</v>
      </c>
      <c r="E179" s="116">
        <f t="shared" ca="1" si="6"/>
        <v>1</v>
      </c>
    </row>
    <row r="180" spans="1:5">
      <c r="A180" t="str">
        <f t="shared" si="7"/>
        <v>03</v>
      </c>
      <c r="B180">
        <f t="shared" si="8"/>
        <v>0</v>
      </c>
      <c r="C180" t="s">
        <v>240</v>
      </c>
      <c r="D180" s="1" t="s">
        <v>1314</v>
      </c>
      <c r="E180" s="116">
        <f t="shared" ca="1" si="6"/>
        <v>0</v>
      </c>
    </row>
    <row r="181" spans="1:5">
      <c r="A181" t="str">
        <f t="shared" si="7"/>
        <v>04</v>
      </c>
      <c r="B181">
        <f t="shared" si="8"/>
        <v>0</v>
      </c>
      <c r="C181" t="s">
        <v>240</v>
      </c>
      <c r="D181" s="1" t="s">
        <v>1315</v>
      </c>
      <c r="E181" s="116">
        <f t="shared" ca="1" si="6"/>
        <v>0</v>
      </c>
    </row>
    <row r="182" spans="1:5">
      <c r="A182" t="str">
        <f t="shared" si="7"/>
        <v>05</v>
      </c>
      <c r="B182">
        <f t="shared" si="8"/>
        <v>0</v>
      </c>
      <c r="C182" t="s">
        <v>240</v>
      </c>
      <c r="D182" s="1" t="s">
        <v>1316</v>
      </c>
      <c r="E182" s="116">
        <f t="shared" ca="1" si="6"/>
        <v>0</v>
      </c>
    </row>
    <row r="183" spans="1:5">
      <c r="A183" t="str">
        <f t="shared" si="7"/>
        <v>06</v>
      </c>
      <c r="B183">
        <f t="shared" si="8"/>
        <v>0</v>
      </c>
      <c r="C183" t="s">
        <v>240</v>
      </c>
      <c r="D183" s="1" t="s">
        <v>1317</v>
      </c>
      <c r="E183" s="116">
        <f t="shared" ca="1" si="6"/>
        <v>0</v>
      </c>
    </row>
    <row r="184" spans="1:5">
      <c r="A184" t="str">
        <f t="shared" si="7"/>
        <v>07</v>
      </c>
      <c r="B184">
        <f t="shared" si="8"/>
        <v>0</v>
      </c>
      <c r="C184" t="s">
        <v>240</v>
      </c>
      <c r="D184" s="1" t="s">
        <v>1318</v>
      </c>
      <c r="E184" s="116">
        <f t="shared" ca="1" si="6"/>
        <v>0</v>
      </c>
    </row>
    <row r="185" spans="1:5">
      <c r="A185" t="str">
        <f t="shared" si="7"/>
        <v>08</v>
      </c>
      <c r="B185">
        <f t="shared" si="8"/>
        <v>0</v>
      </c>
      <c r="C185" t="s">
        <v>240</v>
      </c>
      <c r="D185" s="1" t="s">
        <v>1319</v>
      </c>
      <c r="E185" s="116">
        <f t="shared" ca="1" si="6"/>
        <v>0</v>
      </c>
    </row>
    <row r="186" spans="1:5">
      <c r="A186" t="str">
        <f t="shared" si="7"/>
        <v>09</v>
      </c>
      <c r="B186">
        <f t="shared" si="8"/>
        <v>0</v>
      </c>
      <c r="C186" t="s">
        <v>240</v>
      </c>
      <c r="D186" s="1" t="s">
        <v>1320</v>
      </c>
      <c r="E186" s="116">
        <f t="shared" ca="1" si="6"/>
        <v>0</v>
      </c>
    </row>
    <row r="187" spans="1:5">
      <c r="A187" t="str">
        <f t="shared" si="7"/>
        <v>10</v>
      </c>
      <c r="B187">
        <f t="shared" si="8"/>
        <v>0</v>
      </c>
      <c r="C187" t="s">
        <v>240</v>
      </c>
      <c r="D187" s="1" t="s">
        <v>1321</v>
      </c>
      <c r="E187" s="116">
        <f t="shared" ca="1" si="6"/>
        <v>0</v>
      </c>
    </row>
    <row r="188" spans="1:5">
      <c r="A188" t="str">
        <f t="shared" si="7"/>
        <v>11</v>
      </c>
      <c r="B188">
        <f t="shared" si="8"/>
        <v>0</v>
      </c>
      <c r="C188" t="s">
        <v>240</v>
      </c>
      <c r="D188" s="1" t="s">
        <v>1322</v>
      </c>
      <c r="E188" s="116">
        <f t="shared" ca="1" si="6"/>
        <v>0</v>
      </c>
    </row>
    <row r="189" spans="1:5">
      <c r="A189" t="str">
        <f t="shared" si="7"/>
        <v>12</v>
      </c>
      <c r="B189">
        <f t="shared" si="8"/>
        <v>0</v>
      </c>
      <c r="C189" t="s">
        <v>240</v>
      </c>
      <c r="D189" s="1" t="s">
        <v>1323</v>
      </c>
      <c r="E189" s="116">
        <f t="shared" ca="1" si="6"/>
        <v>0</v>
      </c>
    </row>
    <row r="190" spans="1:5">
      <c r="A190" t="str">
        <f t="shared" si="7"/>
        <v>13</v>
      </c>
      <c r="B190">
        <f t="shared" si="8"/>
        <v>0</v>
      </c>
      <c r="C190" t="s">
        <v>240</v>
      </c>
      <c r="D190" s="1" t="s">
        <v>1324</v>
      </c>
      <c r="E190" s="116">
        <f t="shared" ca="1" si="6"/>
        <v>0</v>
      </c>
    </row>
    <row r="191" spans="1:5">
      <c r="A191" t="str">
        <f t="shared" si="7"/>
        <v>100</v>
      </c>
      <c r="B191">
        <f t="shared" si="8"/>
        <v>0</v>
      </c>
      <c r="C191" t="s">
        <v>240</v>
      </c>
      <c r="D191" s="1" t="s">
        <v>1325</v>
      </c>
      <c r="E191" s="116">
        <f t="shared" ca="1" si="6"/>
        <v>0</v>
      </c>
    </row>
    <row r="192" spans="1:5">
      <c r="A192" t="str">
        <f t="shared" si="7"/>
        <v>01</v>
      </c>
      <c r="B192">
        <f t="shared" si="8"/>
        <v>0</v>
      </c>
      <c r="C192" t="s">
        <v>243</v>
      </c>
      <c r="D192" s="1" t="s">
        <v>1326</v>
      </c>
      <c r="E192" s="116">
        <f t="shared" ca="1" si="6"/>
        <v>0</v>
      </c>
    </row>
    <row r="193" spans="1:5">
      <c r="A193" t="str">
        <f t="shared" si="7"/>
        <v>02</v>
      </c>
      <c r="B193">
        <f t="shared" si="8"/>
        <v>0</v>
      </c>
      <c r="C193" t="s">
        <v>243</v>
      </c>
      <c r="D193" s="1" t="s">
        <v>1327</v>
      </c>
      <c r="E193" s="116">
        <f t="shared" ca="1" si="6"/>
        <v>1</v>
      </c>
    </row>
    <row r="194" spans="1:5">
      <c r="A194" t="str">
        <f t="shared" si="7"/>
        <v>03</v>
      </c>
      <c r="B194">
        <f t="shared" si="8"/>
        <v>0</v>
      </c>
      <c r="C194" t="s">
        <v>243</v>
      </c>
      <c r="D194" s="1" t="s">
        <v>1328</v>
      </c>
      <c r="E194" s="116">
        <f t="shared" ca="1" si="6"/>
        <v>0</v>
      </c>
    </row>
    <row r="195" spans="1:5">
      <c r="A195" t="str">
        <f t="shared" si="7"/>
        <v>04</v>
      </c>
      <c r="B195">
        <f t="shared" si="8"/>
        <v>0</v>
      </c>
      <c r="C195" t="s">
        <v>243</v>
      </c>
      <c r="D195" s="1" t="s">
        <v>1329</v>
      </c>
      <c r="E195" s="116">
        <f t="shared" ca="1" si="6"/>
        <v>0</v>
      </c>
    </row>
    <row r="196" spans="1:5">
      <c r="A196" t="str">
        <f t="shared" si="7"/>
        <v>05</v>
      </c>
      <c r="B196">
        <f t="shared" si="8"/>
        <v>0</v>
      </c>
      <c r="C196" t="s">
        <v>243</v>
      </c>
      <c r="D196" s="1" t="s">
        <v>1330</v>
      </c>
      <c r="E196" s="116">
        <f t="shared" ca="1" si="6"/>
        <v>0</v>
      </c>
    </row>
    <row r="197" spans="1:5">
      <c r="A197" t="str">
        <f t="shared" si="7"/>
        <v>06</v>
      </c>
      <c r="B197">
        <f t="shared" si="8"/>
        <v>0</v>
      </c>
      <c r="C197" t="s">
        <v>243</v>
      </c>
      <c r="D197" s="1" t="s">
        <v>1331</v>
      </c>
      <c r="E197" s="116">
        <f t="shared" ca="1" si="6"/>
        <v>0</v>
      </c>
    </row>
    <row r="198" spans="1:5">
      <c r="A198" t="str">
        <f t="shared" si="7"/>
        <v>07</v>
      </c>
      <c r="B198">
        <f t="shared" si="8"/>
        <v>0</v>
      </c>
      <c r="C198" t="s">
        <v>243</v>
      </c>
      <c r="D198" s="1" t="s">
        <v>1332</v>
      </c>
      <c r="E198" s="116">
        <f t="shared" ca="1" si="6"/>
        <v>0</v>
      </c>
    </row>
    <row r="199" spans="1:5">
      <c r="A199" t="str">
        <f t="shared" si="7"/>
        <v>08</v>
      </c>
      <c r="B199">
        <f t="shared" si="8"/>
        <v>0</v>
      </c>
      <c r="C199" t="s">
        <v>243</v>
      </c>
      <c r="D199" s="1" t="s">
        <v>1333</v>
      </c>
      <c r="E199" s="116">
        <f t="shared" ca="1" si="6"/>
        <v>0</v>
      </c>
    </row>
    <row r="200" spans="1:5">
      <c r="A200" t="str">
        <f t="shared" si="7"/>
        <v>09</v>
      </c>
      <c r="B200">
        <f t="shared" si="8"/>
        <v>0</v>
      </c>
      <c r="C200" t="s">
        <v>243</v>
      </c>
      <c r="D200" s="1" t="s">
        <v>1334</v>
      </c>
      <c r="E200" s="116">
        <f t="shared" ca="1" si="6"/>
        <v>0</v>
      </c>
    </row>
    <row r="201" spans="1:5">
      <c r="A201" t="str">
        <f t="shared" si="7"/>
        <v>10</v>
      </c>
      <c r="B201">
        <f t="shared" si="8"/>
        <v>0</v>
      </c>
      <c r="C201" t="s">
        <v>243</v>
      </c>
      <c r="D201" s="1" t="s">
        <v>1335</v>
      </c>
      <c r="E201" s="116">
        <f t="shared" ca="1" si="6"/>
        <v>0</v>
      </c>
    </row>
    <row r="202" spans="1:5">
      <c r="A202" t="str">
        <f t="shared" si="7"/>
        <v>11</v>
      </c>
      <c r="B202">
        <f t="shared" si="8"/>
        <v>0</v>
      </c>
      <c r="C202" t="s">
        <v>243</v>
      </c>
      <c r="D202" s="1" t="s">
        <v>1336</v>
      </c>
      <c r="E202" s="116">
        <f t="shared" ref="E202:E265" ca="1" si="9">IFERROR(IFERROR(VLOOKUP(C202,INDIRECT($G$7&amp;$H$7),MATCH($A202,INDIRECT($G$7&amp;$I$7),0),0),IFERROR(VLOOKUP(C202,INDIRECT($G$6&amp;$H$6),MATCH($A202,INDIRECT($G$6&amp;$I$6),0),0),VLOOKUP(C202,INDIRECT($G$5&amp;$H$5),MATCH($A202,INDIRECT($G$5&amp;$I$5),0),0))),0)</f>
        <v>0</v>
      </c>
    </row>
    <row r="203" spans="1:5">
      <c r="A203" t="str">
        <f t="shared" ref="A203:A266" si="10">MID(D203,LEN(C203)+2,LEN(D203)-LEN(C203))</f>
        <v>12</v>
      </c>
      <c r="B203">
        <f t="shared" ref="B203:B266" si="11">IF(IFERROR(FIND("PU",D203,1),0)&lt;&gt;0,"PU",0)</f>
        <v>0</v>
      </c>
      <c r="C203" t="s">
        <v>243</v>
      </c>
      <c r="D203" s="1" t="s">
        <v>1337</v>
      </c>
      <c r="E203" s="116">
        <f t="shared" ca="1" si="9"/>
        <v>0</v>
      </c>
    </row>
    <row r="204" spans="1:5">
      <c r="A204" t="str">
        <f t="shared" si="10"/>
        <v>13</v>
      </c>
      <c r="B204">
        <f t="shared" si="11"/>
        <v>0</v>
      </c>
      <c r="C204" t="s">
        <v>243</v>
      </c>
      <c r="D204" s="1" t="s">
        <v>1338</v>
      </c>
      <c r="E204" s="116">
        <f t="shared" ca="1" si="9"/>
        <v>0</v>
      </c>
    </row>
    <row r="205" spans="1:5">
      <c r="A205" t="str">
        <f t="shared" si="10"/>
        <v>100</v>
      </c>
      <c r="B205">
        <f t="shared" si="11"/>
        <v>0</v>
      </c>
      <c r="C205" t="s">
        <v>243</v>
      </c>
      <c r="D205" s="1" t="s">
        <v>1339</v>
      </c>
      <c r="E205" s="116">
        <f t="shared" ca="1" si="9"/>
        <v>0</v>
      </c>
    </row>
    <row r="206" spans="1:5">
      <c r="A206" t="str">
        <f t="shared" si="10"/>
        <v>01</v>
      </c>
      <c r="B206">
        <f t="shared" si="11"/>
        <v>0</v>
      </c>
      <c r="C206" t="s">
        <v>245</v>
      </c>
      <c r="D206" s="1" t="s">
        <v>1340</v>
      </c>
      <c r="E206" s="116">
        <f t="shared" ca="1" si="9"/>
        <v>0</v>
      </c>
    </row>
    <row r="207" spans="1:5">
      <c r="A207" t="str">
        <f t="shared" si="10"/>
        <v>02</v>
      </c>
      <c r="B207">
        <f t="shared" si="11"/>
        <v>0</v>
      </c>
      <c r="C207" t="s">
        <v>245</v>
      </c>
      <c r="D207" s="1" t="s">
        <v>1341</v>
      </c>
      <c r="E207" s="116">
        <f t="shared" ca="1" si="9"/>
        <v>1</v>
      </c>
    </row>
    <row r="208" spans="1:5">
      <c r="A208" t="str">
        <f t="shared" si="10"/>
        <v>03</v>
      </c>
      <c r="B208">
        <f t="shared" si="11"/>
        <v>0</v>
      </c>
      <c r="C208" t="s">
        <v>245</v>
      </c>
      <c r="D208" s="1" t="s">
        <v>1342</v>
      </c>
      <c r="E208" s="116">
        <f t="shared" ca="1" si="9"/>
        <v>0</v>
      </c>
    </row>
    <row r="209" spans="1:5">
      <c r="A209" t="str">
        <f t="shared" si="10"/>
        <v>04</v>
      </c>
      <c r="B209">
        <f t="shared" si="11"/>
        <v>0</v>
      </c>
      <c r="C209" t="s">
        <v>245</v>
      </c>
      <c r="D209" s="1" t="s">
        <v>1343</v>
      </c>
      <c r="E209" s="116">
        <f t="shared" ca="1" si="9"/>
        <v>0</v>
      </c>
    </row>
    <row r="210" spans="1:5">
      <c r="A210" t="str">
        <f t="shared" si="10"/>
        <v>05</v>
      </c>
      <c r="B210">
        <f t="shared" si="11"/>
        <v>0</v>
      </c>
      <c r="C210" t="s">
        <v>245</v>
      </c>
      <c r="D210" s="1" t="s">
        <v>1344</v>
      </c>
      <c r="E210" s="116">
        <f t="shared" ca="1" si="9"/>
        <v>0</v>
      </c>
    </row>
    <row r="211" spans="1:5">
      <c r="A211" t="str">
        <f t="shared" si="10"/>
        <v>06</v>
      </c>
      <c r="B211">
        <f t="shared" si="11"/>
        <v>0</v>
      </c>
      <c r="C211" t="s">
        <v>245</v>
      </c>
      <c r="D211" s="1" t="s">
        <v>1345</v>
      </c>
      <c r="E211" s="116">
        <f t="shared" ca="1" si="9"/>
        <v>0</v>
      </c>
    </row>
    <row r="212" spans="1:5">
      <c r="A212" t="str">
        <f t="shared" si="10"/>
        <v>07</v>
      </c>
      <c r="B212">
        <f t="shared" si="11"/>
        <v>0</v>
      </c>
      <c r="C212" t="s">
        <v>245</v>
      </c>
      <c r="D212" s="1" t="s">
        <v>1346</v>
      </c>
      <c r="E212" s="116">
        <f t="shared" ca="1" si="9"/>
        <v>0</v>
      </c>
    </row>
    <row r="213" spans="1:5">
      <c r="A213" t="str">
        <f t="shared" si="10"/>
        <v>08</v>
      </c>
      <c r="B213">
        <f t="shared" si="11"/>
        <v>0</v>
      </c>
      <c r="C213" t="s">
        <v>245</v>
      </c>
      <c r="D213" s="1" t="s">
        <v>1347</v>
      </c>
      <c r="E213" s="116">
        <f t="shared" ca="1" si="9"/>
        <v>0</v>
      </c>
    </row>
    <row r="214" spans="1:5">
      <c r="A214" t="str">
        <f t="shared" si="10"/>
        <v>09</v>
      </c>
      <c r="B214">
        <f t="shared" si="11"/>
        <v>0</v>
      </c>
      <c r="C214" t="s">
        <v>245</v>
      </c>
      <c r="D214" s="1" t="s">
        <v>1348</v>
      </c>
      <c r="E214" s="116">
        <f t="shared" ca="1" si="9"/>
        <v>0</v>
      </c>
    </row>
    <row r="215" spans="1:5">
      <c r="A215" t="str">
        <f t="shared" si="10"/>
        <v>10</v>
      </c>
      <c r="B215">
        <f t="shared" si="11"/>
        <v>0</v>
      </c>
      <c r="C215" t="s">
        <v>245</v>
      </c>
      <c r="D215" s="1" t="s">
        <v>1349</v>
      </c>
      <c r="E215" s="116">
        <f t="shared" ca="1" si="9"/>
        <v>0</v>
      </c>
    </row>
    <row r="216" spans="1:5">
      <c r="A216" t="str">
        <f t="shared" si="10"/>
        <v>11</v>
      </c>
      <c r="B216">
        <f t="shared" si="11"/>
        <v>0</v>
      </c>
      <c r="C216" t="s">
        <v>245</v>
      </c>
      <c r="D216" s="1" t="s">
        <v>1350</v>
      </c>
      <c r="E216" s="116">
        <f t="shared" ca="1" si="9"/>
        <v>0</v>
      </c>
    </row>
    <row r="217" spans="1:5">
      <c r="A217" t="str">
        <f t="shared" si="10"/>
        <v>12</v>
      </c>
      <c r="B217">
        <f t="shared" si="11"/>
        <v>0</v>
      </c>
      <c r="C217" t="s">
        <v>245</v>
      </c>
      <c r="D217" s="1" t="s">
        <v>1351</v>
      </c>
      <c r="E217" s="116">
        <f t="shared" ca="1" si="9"/>
        <v>0</v>
      </c>
    </row>
    <row r="218" spans="1:5">
      <c r="A218" t="str">
        <f t="shared" si="10"/>
        <v>13</v>
      </c>
      <c r="B218">
        <f t="shared" si="11"/>
        <v>0</v>
      </c>
      <c r="C218" t="s">
        <v>245</v>
      </c>
      <c r="D218" s="1" t="s">
        <v>1352</v>
      </c>
      <c r="E218" s="116">
        <f t="shared" ca="1" si="9"/>
        <v>0</v>
      </c>
    </row>
    <row r="219" spans="1:5">
      <c r="A219" t="str">
        <f t="shared" si="10"/>
        <v>100</v>
      </c>
      <c r="B219">
        <f t="shared" si="11"/>
        <v>0</v>
      </c>
      <c r="C219" t="s">
        <v>245</v>
      </c>
      <c r="D219" s="1" t="s">
        <v>1353</v>
      </c>
      <c r="E219" s="116">
        <f t="shared" ca="1" si="9"/>
        <v>0</v>
      </c>
    </row>
    <row r="220" spans="1:5">
      <c r="A220" t="str">
        <f t="shared" si="10"/>
        <v>01</v>
      </c>
      <c r="B220">
        <f t="shared" si="11"/>
        <v>0</v>
      </c>
      <c r="C220" t="s">
        <v>247</v>
      </c>
      <c r="D220" s="1" t="s">
        <v>1354</v>
      </c>
      <c r="E220" s="116">
        <f t="shared" ca="1" si="9"/>
        <v>0</v>
      </c>
    </row>
    <row r="221" spans="1:5">
      <c r="A221" t="str">
        <f t="shared" si="10"/>
        <v>02</v>
      </c>
      <c r="B221">
        <f t="shared" si="11"/>
        <v>0</v>
      </c>
      <c r="C221" t="s">
        <v>247</v>
      </c>
      <c r="D221" s="1" t="s">
        <v>1355</v>
      </c>
      <c r="E221" s="116">
        <f t="shared" ca="1" si="9"/>
        <v>1</v>
      </c>
    </row>
    <row r="222" spans="1:5">
      <c r="A222" t="str">
        <f t="shared" si="10"/>
        <v>03</v>
      </c>
      <c r="B222">
        <f t="shared" si="11"/>
        <v>0</v>
      </c>
      <c r="C222" t="s">
        <v>247</v>
      </c>
      <c r="D222" s="1" t="s">
        <v>1356</v>
      </c>
      <c r="E222" s="116">
        <f t="shared" ca="1" si="9"/>
        <v>0</v>
      </c>
    </row>
    <row r="223" spans="1:5">
      <c r="A223" t="str">
        <f t="shared" si="10"/>
        <v>04</v>
      </c>
      <c r="B223">
        <f t="shared" si="11"/>
        <v>0</v>
      </c>
      <c r="C223" t="s">
        <v>247</v>
      </c>
      <c r="D223" s="1" t="s">
        <v>1357</v>
      </c>
      <c r="E223" s="116">
        <f t="shared" ca="1" si="9"/>
        <v>0</v>
      </c>
    </row>
    <row r="224" spans="1:5">
      <c r="A224" t="str">
        <f t="shared" si="10"/>
        <v>05</v>
      </c>
      <c r="B224">
        <f t="shared" si="11"/>
        <v>0</v>
      </c>
      <c r="C224" t="s">
        <v>247</v>
      </c>
      <c r="D224" s="1" t="s">
        <v>1358</v>
      </c>
      <c r="E224" s="116">
        <f t="shared" ca="1" si="9"/>
        <v>0</v>
      </c>
    </row>
    <row r="225" spans="1:5">
      <c r="A225" t="str">
        <f t="shared" si="10"/>
        <v>06</v>
      </c>
      <c r="B225">
        <f t="shared" si="11"/>
        <v>0</v>
      </c>
      <c r="C225" t="s">
        <v>247</v>
      </c>
      <c r="D225" s="1" t="s">
        <v>1359</v>
      </c>
      <c r="E225" s="116">
        <f t="shared" ca="1" si="9"/>
        <v>0</v>
      </c>
    </row>
    <row r="226" spans="1:5">
      <c r="A226" t="str">
        <f t="shared" si="10"/>
        <v>07</v>
      </c>
      <c r="B226">
        <f t="shared" si="11"/>
        <v>0</v>
      </c>
      <c r="C226" t="s">
        <v>247</v>
      </c>
      <c r="D226" s="1" t="s">
        <v>1360</v>
      </c>
      <c r="E226" s="116">
        <f t="shared" ca="1" si="9"/>
        <v>0</v>
      </c>
    </row>
    <row r="227" spans="1:5">
      <c r="A227" t="str">
        <f t="shared" si="10"/>
        <v>08</v>
      </c>
      <c r="B227">
        <f t="shared" si="11"/>
        <v>0</v>
      </c>
      <c r="C227" t="s">
        <v>247</v>
      </c>
      <c r="D227" s="1" t="s">
        <v>1361</v>
      </c>
      <c r="E227" s="116">
        <f t="shared" ca="1" si="9"/>
        <v>0</v>
      </c>
    </row>
    <row r="228" spans="1:5">
      <c r="A228" t="str">
        <f t="shared" si="10"/>
        <v>09</v>
      </c>
      <c r="B228">
        <f t="shared" si="11"/>
        <v>0</v>
      </c>
      <c r="C228" t="s">
        <v>247</v>
      </c>
      <c r="D228" s="1" t="s">
        <v>1362</v>
      </c>
      <c r="E228" s="116">
        <f t="shared" ca="1" si="9"/>
        <v>0</v>
      </c>
    </row>
    <row r="229" spans="1:5">
      <c r="A229" t="str">
        <f t="shared" si="10"/>
        <v>10</v>
      </c>
      <c r="B229">
        <f t="shared" si="11"/>
        <v>0</v>
      </c>
      <c r="C229" t="s">
        <v>247</v>
      </c>
      <c r="D229" s="1" t="s">
        <v>1363</v>
      </c>
      <c r="E229" s="116">
        <f t="shared" ca="1" si="9"/>
        <v>0</v>
      </c>
    </row>
    <row r="230" spans="1:5">
      <c r="A230" t="str">
        <f t="shared" si="10"/>
        <v>11</v>
      </c>
      <c r="B230">
        <f t="shared" si="11"/>
        <v>0</v>
      </c>
      <c r="C230" t="s">
        <v>247</v>
      </c>
      <c r="D230" s="1" t="s">
        <v>1364</v>
      </c>
      <c r="E230" s="116">
        <f t="shared" ca="1" si="9"/>
        <v>0</v>
      </c>
    </row>
    <row r="231" spans="1:5">
      <c r="A231" t="str">
        <f t="shared" si="10"/>
        <v>12</v>
      </c>
      <c r="B231">
        <f t="shared" si="11"/>
        <v>0</v>
      </c>
      <c r="C231" t="s">
        <v>247</v>
      </c>
      <c r="D231" s="1" t="s">
        <v>1365</v>
      </c>
      <c r="E231" s="116">
        <f t="shared" ca="1" si="9"/>
        <v>0</v>
      </c>
    </row>
    <row r="232" spans="1:5">
      <c r="A232" t="str">
        <f t="shared" si="10"/>
        <v>13</v>
      </c>
      <c r="B232">
        <f t="shared" si="11"/>
        <v>0</v>
      </c>
      <c r="C232" t="s">
        <v>247</v>
      </c>
      <c r="D232" s="1" t="s">
        <v>1366</v>
      </c>
      <c r="E232" s="116">
        <f t="shared" ca="1" si="9"/>
        <v>0</v>
      </c>
    </row>
    <row r="233" spans="1:5">
      <c r="A233" t="str">
        <f t="shared" si="10"/>
        <v>100</v>
      </c>
      <c r="B233">
        <f t="shared" si="11"/>
        <v>0</v>
      </c>
      <c r="C233" t="s">
        <v>247</v>
      </c>
      <c r="D233" s="1" t="s">
        <v>1367</v>
      </c>
      <c r="E233" s="116">
        <f t="shared" ca="1" si="9"/>
        <v>0</v>
      </c>
    </row>
    <row r="234" spans="1:5">
      <c r="A234" t="str">
        <f t="shared" si="10"/>
        <v>01</v>
      </c>
      <c r="B234">
        <f t="shared" si="11"/>
        <v>0</v>
      </c>
      <c r="C234" t="s">
        <v>250</v>
      </c>
      <c r="D234" s="1" t="s">
        <v>1368</v>
      </c>
      <c r="E234" s="116">
        <f t="shared" ca="1" si="9"/>
        <v>0</v>
      </c>
    </row>
    <row r="235" spans="1:5">
      <c r="A235" t="str">
        <f t="shared" si="10"/>
        <v>02</v>
      </c>
      <c r="B235">
        <f t="shared" si="11"/>
        <v>0</v>
      </c>
      <c r="C235" t="s">
        <v>250</v>
      </c>
      <c r="D235" s="1" t="s">
        <v>1369</v>
      </c>
      <c r="E235" s="116">
        <f t="shared" ca="1" si="9"/>
        <v>1</v>
      </c>
    </row>
    <row r="236" spans="1:5">
      <c r="A236" t="str">
        <f t="shared" si="10"/>
        <v>03</v>
      </c>
      <c r="B236">
        <f t="shared" si="11"/>
        <v>0</v>
      </c>
      <c r="C236" t="s">
        <v>250</v>
      </c>
      <c r="D236" s="1" t="s">
        <v>1370</v>
      </c>
      <c r="E236" s="116">
        <f t="shared" ca="1" si="9"/>
        <v>0</v>
      </c>
    </row>
    <row r="237" spans="1:5">
      <c r="A237" t="str">
        <f t="shared" si="10"/>
        <v>04</v>
      </c>
      <c r="B237">
        <f t="shared" si="11"/>
        <v>0</v>
      </c>
      <c r="C237" t="s">
        <v>250</v>
      </c>
      <c r="D237" s="1" t="s">
        <v>1371</v>
      </c>
      <c r="E237" s="116">
        <f t="shared" ca="1" si="9"/>
        <v>0</v>
      </c>
    </row>
    <row r="238" spans="1:5">
      <c r="A238" t="str">
        <f t="shared" si="10"/>
        <v>05</v>
      </c>
      <c r="B238">
        <f t="shared" si="11"/>
        <v>0</v>
      </c>
      <c r="C238" t="s">
        <v>250</v>
      </c>
      <c r="D238" s="1" t="s">
        <v>1372</v>
      </c>
      <c r="E238" s="116">
        <f t="shared" ca="1" si="9"/>
        <v>0</v>
      </c>
    </row>
    <row r="239" spans="1:5">
      <c r="A239" t="str">
        <f t="shared" si="10"/>
        <v>06</v>
      </c>
      <c r="B239">
        <f t="shared" si="11"/>
        <v>0</v>
      </c>
      <c r="C239" t="s">
        <v>250</v>
      </c>
      <c r="D239" s="1" t="s">
        <v>1373</v>
      </c>
      <c r="E239" s="116">
        <f t="shared" ca="1" si="9"/>
        <v>0</v>
      </c>
    </row>
    <row r="240" spans="1:5">
      <c r="A240" t="str">
        <f t="shared" si="10"/>
        <v>07</v>
      </c>
      <c r="B240">
        <f t="shared" si="11"/>
        <v>0</v>
      </c>
      <c r="C240" t="s">
        <v>250</v>
      </c>
      <c r="D240" s="1" t="s">
        <v>1374</v>
      </c>
      <c r="E240" s="116">
        <f t="shared" ca="1" si="9"/>
        <v>0</v>
      </c>
    </row>
    <row r="241" spans="1:5">
      <c r="A241" t="str">
        <f t="shared" si="10"/>
        <v>08</v>
      </c>
      <c r="B241">
        <f t="shared" si="11"/>
        <v>0</v>
      </c>
      <c r="C241" t="s">
        <v>250</v>
      </c>
      <c r="D241" s="1" t="s">
        <v>1375</v>
      </c>
      <c r="E241" s="116">
        <f t="shared" ca="1" si="9"/>
        <v>0</v>
      </c>
    </row>
    <row r="242" spans="1:5">
      <c r="A242" t="str">
        <f t="shared" si="10"/>
        <v>09</v>
      </c>
      <c r="B242">
        <f t="shared" si="11"/>
        <v>0</v>
      </c>
      <c r="C242" t="s">
        <v>250</v>
      </c>
      <c r="D242" s="1" t="s">
        <v>1376</v>
      </c>
      <c r="E242" s="116">
        <f t="shared" ca="1" si="9"/>
        <v>0</v>
      </c>
    </row>
    <row r="243" spans="1:5">
      <c r="A243" t="str">
        <f t="shared" si="10"/>
        <v>10</v>
      </c>
      <c r="B243">
        <f t="shared" si="11"/>
        <v>0</v>
      </c>
      <c r="C243" t="s">
        <v>250</v>
      </c>
      <c r="D243" s="1" t="s">
        <v>1377</v>
      </c>
      <c r="E243" s="116">
        <f t="shared" ca="1" si="9"/>
        <v>0</v>
      </c>
    </row>
    <row r="244" spans="1:5">
      <c r="A244" t="str">
        <f t="shared" si="10"/>
        <v>11</v>
      </c>
      <c r="B244">
        <f t="shared" si="11"/>
        <v>0</v>
      </c>
      <c r="C244" t="s">
        <v>250</v>
      </c>
      <c r="D244" s="1" t="s">
        <v>1378</v>
      </c>
      <c r="E244" s="116">
        <f t="shared" ca="1" si="9"/>
        <v>0</v>
      </c>
    </row>
    <row r="245" spans="1:5">
      <c r="A245" t="str">
        <f t="shared" si="10"/>
        <v>12</v>
      </c>
      <c r="B245">
        <f t="shared" si="11"/>
        <v>0</v>
      </c>
      <c r="C245" t="s">
        <v>250</v>
      </c>
      <c r="D245" s="1" t="s">
        <v>1379</v>
      </c>
      <c r="E245" s="116">
        <f t="shared" ca="1" si="9"/>
        <v>0</v>
      </c>
    </row>
    <row r="246" spans="1:5">
      <c r="A246" t="str">
        <f t="shared" si="10"/>
        <v>13</v>
      </c>
      <c r="B246">
        <f t="shared" si="11"/>
        <v>0</v>
      </c>
      <c r="C246" t="s">
        <v>250</v>
      </c>
      <c r="D246" s="1" t="s">
        <v>1380</v>
      </c>
      <c r="E246" s="116">
        <f t="shared" ca="1" si="9"/>
        <v>0</v>
      </c>
    </row>
    <row r="247" spans="1:5">
      <c r="A247" t="str">
        <f t="shared" si="10"/>
        <v>100</v>
      </c>
      <c r="B247">
        <f t="shared" si="11"/>
        <v>0</v>
      </c>
      <c r="C247" t="s">
        <v>250</v>
      </c>
      <c r="D247" s="1" t="s">
        <v>1381</v>
      </c>
      <c r="E247" s="116">
        <f t="shared" ca="1" si="9"/>
        <v>0</v>
      </c>
    </row>
    <row r="248" spans="1:5">
      <c r="A248" t="str">
        <f t="shared" si="10"/>
        <v>01</v>
      </c>
      <c r="B248">
        <f t="shared" si="11"/>
        <v>0</v>
      </c>
      <c r="C248" t="s">
        <v>252</v>
      </c>
      <c r="D248" s="1" t="s">
        <v>1382</v>
      </c>
      <c r="E248" s="116">
        <f t="shared" ca="1" si="9"/>
        <v>0</v>
      </c>
    </row>
    <row r="249" spans="1:5">
      <c r="A249" t="str">
        <f t="shared" si="10"/>
        <v>02</v>
      </c>
      <c r="B249">
        <f t="shared" si="11"/>
        <v>0</v>
      </c>
      <c r="C249" t="s">
        <v>252</v>
      </c>
      <c r="D249" s="1" t="s">
        <v>1383</v>
      </c>
      <c r="E249" s="116">
        <f t="shared" ca="1" si="9"/>
        <v>1</v>
      </c>
    </row>
    <row r="250" spans="1:5">
      <c r="A250" t="str">
        <f t="shared" si="10"/>
        <v>03</v>
      </c>
      <c r="B250">
        <f t="shared" si="11"/>
        <v>0</v>
      </c>
      <c r="C250" t="s">
        <v>252</v>
      </c>
      <c r="D250" s="1" t="s">
        <v>1384</v>
      </c>
      <c r="E250" s="116">
        <f t="shared" ca="1" si="9"/>
        <v>0</v>
      </c>
    </row>
    <row r="251" spans="1:5">
      <c r="A251" t="str">
        <f t="shared" si="10"/>
        <v>04</v>
      </c>
      <c r="B251">
        <f t="shared" si="11"/>
        <v>0</v>
      </c>
      <c r="C251" t="s">
        <v>252</v>
      </c>
      <c r="D251" s="1" t="s">
        <v>1385</v>
      </c>
      <c r="E251" s="116">
        <f t="shared" ca="1" si="9"/>
        <v>0</v>
      </c>
    </row>
    <row r="252" spans="1:5">
      <c r="A252" t="str">
        <f t="shared" si="10"/>
        <v>05</v>
      </c>
      <c r="B252">
        <f t="shared" si="11"/>
        <v>0</v>
      </c>
      <c r="C252" t="s">
        <v>252</v>
      </c>
      <c r="D252" s="1" t="s">
        <v>1386</v>
      </c>
      <c r="E252" s="116">
        <f t="shared" ca="1" si="9"/>
        <v>0</v>
      </c>
    </row>
    <row r="253" spans="1:5">
      <c r="A253" t="str">
        <f t="shared" si="10"/>
        <v>06</v>
      </c>
      <c r="B253">
        <f t="shared" si="11"/>
        <v>0</v>
      </c>
      <c r="C253" t="s">
        <v>252</v>
      </c>
      <c r="D253" s="1" t="s">
        <v>1387</v>
      </c>
      <c r="E253" s="116">
        <f t="shared" ca="1" si="9"/>
        <v>0</v>
      </c>
    </row>
    <row r="254" spans="1:5">
      <c r="A254" t="str">
        <f t="shared" si="10"/>
        <v>07</v>
      </c>
      <c r="B254">
        <f t="shared" si="11"/>
        <v>0</v>
      </c>
      <c r="C254" t="s">
        <v>252</v>
      </c>
      <c r="D254" s="1" t="s">
        <v>1388</v>
      </c>
      <c r="E254" s="116">
        <f t="shared" ca="1" si="9"/>
        <v>0</v>
      </c>
    </row>
    <row r="255" spans="1:5">
      <c r="A255" t="str">
        <f t="shared" si="10"/>
        <v>08</v>
      </c>
      <c r="B255">
        <f t="shared" si="11"/>
        <v>0</v>
      </c>
      <c r="C255" t="s">
        <v>252</v>
      </c>
      <c r="D255" s="1" t="s">
        <v>1389</v>
      </c>
      <c r="E255" s="116">
        <f t="shared" ca="1" si="9"/>
        <v>0</v>
      </c>
    </row>
    <row r="256" spans="1:5">
      <c r="A256" t="str">
        <f t="shared" si="10"/>
        <v>09</v>
      </c>
      <c r="B256">
        <f t="shared" si="11"/>
        <v>0</v>
      </c>
      <c r="C256" t="s">
        <v>252</v>
      </c>
      <c r="D256" s="1" t="s">
        <v>1390</v>
      </c>
      <c r="E256" s="116">
        <f t="shared" ca="1" si="9"/>
        <v>0</v>
      </c>
    </row>
    <row r="257" spans="1:5">
      <c r="A257" t="str">
        <f t="shared" si="10"/>
        <v>10</v>
      </c>
      <c r="B257">
        <f t="shared" si="11"/>
        <v>0</v>
      </c>
      <c r="C257" t="s">
        <v>252</v>
      </c>
      <c r="D257" s="1" t="s">
        <v>1391</v>
      </c>
      <c r="E257" s="116">
        <f t="shared" ca="1" si="9"/>
        <v>0</v>
      </c>
    </row>
    <row r="258" spans="1:5">
      <c r="A258" t="str">
        <f t="shared" si="10"/>
        <v>11</v>
      </c>
      <c r="B258">
        <f t="shared" si="11"/>
        <v>0</v>
      </c>
      <c r="C258" t="s">
        <v>252</v>
      </c>
      <c r="D258" s="1" t="s">
        <v>1392</v>
      </c>
      <c r="E258" s="116">
        <f t="shared" ca="1" si="9"/>
        <v>0</v>
      </c>
    </row>
    <row r="259" spans="1:5">
      <c r="A259" t="str">
        <f t="shared" si="10"/>
        <v>12</v>
      </c>
      <c r="B259">
        <f t="shared" si="11"/>
        <v>0</v>
      </c>
      <c r="C259" t="s">
        <v>252</v>
      </c>
      <c r="D259" s="1" t="s">
        <v>1393</v>
      </c>
      <c r="E259" s="116">
        <f t="shared" ca="1" si="9"/>
        <v>0</v>
      </c>
    </row>
    <row r="260" spans="1:5">
      <c r="A260" t="str">
        <f t="shared" si="10"/>
        <v>13</v>
      </c>
      <c r="B260">
        <f t="shared" si="11"/>
        <v>0</v>
      </c>
      <c r="C260" t="s">
        <v>252</v>
      </c>
      <c r="D260" s="1" t="s">
        <v>1394</v>
      </c>
      <c r="E260" s="116">
        <f t="shared" ca="1" si="9"/>
        <v>0</v>
      </c>
    </row>
    <row r="261" spans="1:5">
      <c r="A261" t="str">
        <f t="shared" si="10"/>
        <v>100</v>
      </c>
      <c r="B261">
        <f t="shared" si="11"/>
        <v>0</v>
      </c>
      <c r="C261" t="s">
        <v>252</v>
      </c>
      <c r="D261" s="1" t="s">
        <v>1395</v>
      </c>
      <c r="E261" s="116">
        <f t="shared" ca="1" si="9"/>
        <v>0</v>
      </c>
    </row>
    <row r="262" spans="1:5">
      <c r="A262" t="str">
        <f t="shared" si="10"/>
        <v>01</v>
      </c>
      <c r="B262">
        <f t="shared" si="11"/>
        <v>0</v>
      </c>
      <c r="C262" t="s">
        <v>256</v>
      </c>
      <c r="D262" s="1" t="s">
        <v>1396</v>
      </c>
      <c r="E262" s="116">
        <f t="shared" ca="1" si="9"/>
        <v>0</v>
      </c>
    </row>
    <row r="263" spans="1:5">
      <c r="A263" t="str">
        <f t="shared" si="10"/>
        <v>02</v>
      </c>
      <c r="B263">
        <f t="shared" si="11"/>
        <v>0</v>
      </c>
      <c r="C263" t="s">
        <v>256</v>
      </c>
      <c r="D263" s="1" t="s">
        <v>1397</v>
      </c>
      <c r="E263" s="116">
        <f t="shared" ca="1" si="9"/>
        <v>1</v>
      </c>
    </row>
    <row r="264" spans="1:5">
      <c r="A264" t="str">
        <f t="shared" si="10"/>
        <v>03</v>
      </c>
      <c r="B264">
        <f t="shared" si="11"/>
        <v>0</v>
      </c>
      <c r="C264" t="s">
        <v>256</v>
      </c>
      <c r="D264" s="1" t="s">
        <v>1398</v>
      </c>
      <c r="E264" s="116">
        <f t="shared" ca="1" si="9"/>
        <v>0</v>
      </c>
    </row>
    <row r="265" spans="1:5">
      <c r="A265" t="str">
        <f t="shared" si="10"/>
        <v>04</v>
      </c>
      <c r="B265">
        <f t="shared" si="11"/>
        <v>0</v>
      </c>
      <c r="C265" t="s">
        <v>256</v>
      </c>
      <c r="D265" s="1" t="s">
        <v>1399</v>
      </c>
      <c r="E265" s="116">
        <f t="shared" ca="1" si="9"/>
        <v>0</v>
      </c>
    </row>
    <row r="266" spans="1:5">
      <c r="A266" t="str">
        <f t="shared" si="10"/>
        <v>05</v>
      </c>
      <c r="B266">
        <f t="shared" si="11"/>
        <v>0</v>
      </c>
      <c r="C266" t="s">
        <v>256</v>
      </c>
      <c r="D266" s="1" t="s">
        <v>1400</v>
      </c>
      <c r="E266" s="116">
        <f t="shared" ref="E266:E329" ca="1" si="12">IFERROR(IFERROR(VLOOKUP(C266,INDIRECT($G$7&amp;$H$7),MATCH($A266,INDIRECT($G$7&amp;$I$7),0),0),IFERROR(VLOOKUP(C266,INDIRECT($G$6&amp;$H$6),MATCH($A266,INDIRECT($G$6&amp;$I$6),0),0),VLOOKUP(C266,INDIRECT($G$5&amp;$H$5),MATCH($A266,INDIRECT($G$5&amp;$I$5),0),0))),0)</f>
        <v>0</v>
      </c>
    </row>
    <row r="267" spans="1:5">
      <c r="A267" t="str">
        <f t="shared" ref="A267:A330" si="13">MID(D267,LEN(C267)+2,LEN(D267)-LEN(C267))</f>
        <v>06</v>
      </c>
      <c r="B267">
        <f t="shared" ref="B267:B330" si="14">IF(IFERROR(FIND("PU",D267,1),0)&lt;&gt;0,"PU",0)</f>
        <v>0</v>
      </c>
      <c r="C267" t="s">
        <v>256</v>
      </c>
      <c r="D267" s="1" t="s">
        <v>1401</v>
      </c>
      <c r="E267" s="116">
        <f t="shared" ca="1" si="12"/>
        <v>0</v>
      </c>
    </row>
    <row r="268" spans="1:5">
      <c r="A268" t="str">
        <f t="shared" si="13"/>
        <v>07</v>
      </c>
      <c r="B268">
        <f t="shared" si="14"/>
        <v>0</v>
      </c>
      <c r="C268" t="s">
        <v>256</v>
      </c>
      <c r="D268" s="1" t="s">
        <v>1402</v>
      </c>
      <c r="E268" s="116">
        <f t="shared" ca="1" si="12"/>
        <v>0</v>
      </c>
    </row>
    <row r="269" spans="1:5">
      <c r="A269" t="str">
        <f t="shared" si="13"/>
        <v>08</v>
      </c>
      <c r="B269">
        <f t="shared" si="14"/>
        <v>0</v>
      </c>
      <c r="C269" t="s">
        <v>256</v>
      </c>
      <c r="D269" s="1" t="s">
        <v>1403</v>
      </c>
      <c r="E269" s="116">
        <f t="shared" ca="1" si="12"/>
        <v>0</v>
      </c>
    </row>
    <row r="270" spans="1:5">
      <c r="A270" t="str">
        <f t="shared" si="13"/>
        <v>09</v>
      </c>
      <c r="B270">
        <f t="shared" si="14"/>
        <v>0</v>
      </c>
      <c r="C270" t="s">
        <v>256</v>
      </c>
      <c r="D270" s="1" t="s">
        <v>1404</v>
      </c>
      <c r="E270" s="116">
        <f t="shared" ca="1" si="12"/>
        <v>0</v>
      </c>
    </row>
    <row r="271" spans="1:5">
      <c r="A271" t="str">
        <f t="shared" si="13"/>
        <v>10</v>
      </c>
      <c r="B271">
        <f t="shared" si="14"/>
        <v>0</v>
      </c>
      <c r="C271" t="s">
        <v>256</v>
      </c>
      <c r="D271" s="1" t="s">
        <v>1405</v>
      </c>
      <c r="E271" s="116">
        <f t="shared" ca="1" si="12"/>
        <v>0</v>
      </c>
    </row>
    <row r="272" spans="1:5">
      <c r="A272" t="str">
        <f t="shared" si="13"/>
        <v>11</v>
      </c>
      <c r="B272">
        <f t="shared" si="14"/>
        <v>0</v>
      </c>
      <c r="C272" t="s">
        <v>256</v>
      </c>
      <c r="D272" s="1" t="s">
        <v>1406</v>
      </c>
      <c r="E272" s="116">
        <f t="shared" ca="1" si="12"/>
        <v>0</v>
      </c>
    </row>
    <row r="273" spans="1:5">
      <c r="A273" t="str">
        <f t="shared" si="13"/>
        <v>12</v>
      </c>
      <c r="B273">
        <f t="shared" si="14"/>
        <v>0</v>
      </c>
      <c r="C273" t="s">
        <v>256</v>
      </c>
      <c r="D273" s="1" t="s">
        <v>1407</v>
      </c>
      <c r="E273" s="116">
        <f t="shared" ca="1" si="12"/>
        <v>0</v>
      </c>
    </row>
    <row r="274" spans="1:5">
      <c r="A274" t="str">
        <f t="shared" si="13"/>
        <v>13</v>
      </c>
      <c r="B274">
        <f t="shared" si="14"/>
        <v>0</v>
      </c>
      <c r="C274" t="s">
        <v>256</v>
      </c>
      <c r="D274" s="1" t="s">
        <v>1408</v>
      </c>
      <c r="E274" s="116">
        <f t="shared" ca="1" si="12"/>
        <v>0</v>
      </c>
    </row>
    <row r="275" spans="1:5">
      <c r="A275" t="str">
        <f t="shared" si="13"/>
        <v>100</v>
      </c>
      <c r="B275">
        <f t="shared" si="14"/>
        <v>0</v>
      </c>
      <c r="C275" t="s">
        <v>256</v>
      </c>
      <c r="D275" s="1" t="s">
        <v>1409</v>
      </c>
      <c r="E275" s="116">
        <f t="shared" ca="1" si="12"/>
        <v>0</v>
      </c>
    </row>
    <row r="276" spans="1:5">
      <c r="A276" t="str">
        <f t="shared" si="13"/>
        <v>01</v>
      </c>
      <c r="B276">
        <f t="shared" si="14"/>
        <v>0</v>
      </c>
      <c r="C276" t="s">
        <v>260</v>
      </c>
      <c r="D276" s="1" t="s">
        <v>1410</v>
      </c>
      <c r="E276" s="116">
        <f t="shared" ca="1" si="12"/>
        <v>0</v>
      </c>
    </row>
    <row r="277" spans="1:5">
      <c r="A277" t="str">
        <f t="shared" si="13"/>
        <v>02</v>
      </c>
      <c r="B277">
        <f t="shared" si="14"/>
        <v>0</v>
      </c>
      <c r="C277" t="s">
        <v>260</v>
      </c>
      <c r="D277" s="1" t="s">
        <v>1411</v>
      </c>
      <c r="E277" s="116">
        <f t="shared" ca="1" si="12"/>
        <v>1</v>
      </c>
    </row>
    <row r="278" spans="1:5">
      <c r="A278" t="str">
        <f t="shared" si="13"/>
        <v>03</v>
      </c>
      <c r="B278">
        <f t="shared" si="14"/>
        <v>0</v>
      </c>
      <c r="C278" t="s">
        <v>260</v>
      </c>
      <c r="D278" s="1" t="s">
        <v>1412</v>
      </c>
      <c r="E278" s="116">
        <f t="shared" ca="1" si="12"/>
        <v>0</v>
      </c>
    </row>
    <row r="279" spans="1:5">
      <c r="A279" t="str">
        <f t="shared" si="13"/>
        <v>04</v>
      </c>
      <c r="B279">
        <f t="shared" si="14"/>
        <v>0</v>
      </c>
      <c r="C279" t="s">
        <v>260</v>
      </c>
      <c r="D279" s="1" t="s">
        <v>1413</v>
      </c>
      <c r="E279" s="116">
        <f t="shared" ca="1" si="12"/>
        <v>0</v>
      </c>
    </row>
    <row r="280" spans="1:5">
      <c r="A280" t="str">
        <f t="shared" si="13"/>
        <v>05</v>
      </c>
      <c r="B280">
        <f t="shared" si="14"/>
        <v>0</v>
      </c>
      <c r="C280" t="s">
        <v>260</v>
      </c>
      <c r="D280" s="1" t="s">
        <v>1414</v>
      </c>
      <c r="E280" s="116">
        <f t="shared" ca="1" si="12"/>
        <v>0</v>
      </c>
    </row>
    <row r="281" spans="1:5">
      <c r="A281" t="str">
        <f t="shared" si="13"/>
        <v>06</v>
      </c>
      <c r="B281">
        <f t="shared" si="14"/>
        <v>0</v>
      </c>
      <c r="C281" t="s">
        <v>260</v>
      </c>
      <c r="D281" s="1" t="s">
        <v>1415</v>
      </c>
      <c r="E281" s="116">
        <f t="shared" ca="1" si="12"/>
        <v>0</v>
      </c>
    </row>
    <row r="282" spans="1:5">
      <c r="A282" t="str">
        <f t="shared" si="13"/>
        <v>07</v>
      </c>
      <c r="B282">
        <f t="shared" si="14"/>
        <v>0</v>
      </c>
      <c r="C282" t="s">
        <v>260</v>
      </c>
      <c r="D282" s="1" t="s">
        <v>1416</v>
      </c>
      <c r="E282" s="116">
        <f t="shared" ca="1" si="12"/>
        <v>0</v>
      </c>
    </row>
    <row r="283" spans="1:5">
      <c r="A283" t="str">
        <f t="shared" si="13"/>
        <v>08</v>
      </c>
      <c r="B283">
        <f t="shared" si="14"/>
        <v>0</v>
      </c>
      <c r="C283" t="s">
        <v>260</v>
      </c>
      <c r="D283" s="1" t="s">
        <v>1417</v>
      </c>
      <c r="E283" s="116">
        <f t="shared" ca="1" si="12"/>
        <v>0</v>
      </c>
    </row>
    <row r="284" spans="1:5">
      <c r="A284" t="str">
        <f t="shared" si="13"/>
        <v>09</v>
      </c>
      <c r="B284">
        <f t="shared" si="14"/>
        <v>0</v>
      </c>
      <c r="C284" t="s">
        <v>260</v>
      </c>
      <c r="D284" s="1" t="s">
        <v>1418</v>
      </c>
      <c r="E284" s="116">
        <f t="shared" ca="1" si="12"/>
        <v>0</v>
      </c>
    </row>
    <row r="285" spans="1:5">
      <c r="A285" t="str">
        <f t="shared" si="13"/>
        <v>10</v>
      </c>
      <c r="B285">
        <f t="shared" si="14"/>
        <v>0</v>
      </c>
      <c r="C285" t="s">
        <v>260</v>
      </c>
      <c r="D285" s="1" t="s">
        <v>1419</v>
      </c>
      <c r="E285" s="116">
        <f t="shared" ca="1" si="12"/>
        <v>0</v>
      </c>
    </row>
    <row r="286" spans="1:5">
      <c r="A286" t="str">
        <f t="shared" si="13"/>
        <v>11</v>
      </c>
      <c r="B286">
        <f t="shared" si="14"/>
        <v>0</v>
      </c>
      <c r="C286" t="s">
        <v>260</v>
      </c>
      <c r="D286" s="1" t="s">
        <v>1420</v>
      </c>
      <c r="E286" s="116">
        <f t="shared" ca="1" si="12"/>
        <v>0</v>
      </c>
    </row>
    <row r="287" spans="1:5">
      <c r="A287" t="str">
        <f t="shared" si="13"/>
        <v>12</v>
      </c>
      <c r="B287">
        <f t="shared" si="14"/>
        <v>0</v>
      </c>
      <c r="C287" t="s">
        <v>260</v>
      </c>
      <c r="D287" s="1" t="s">
        <v>1421</v>
      </c>
      <c r="E287" s="116">
        <f t="shared" ca="1" si="12"/>
        <v>0</v>
      </c>
    </row>
    <row r="288" spans="1:5">
      <c r="A288" t="str">
        <f t="shared" si="13"/>
        <v>13</v>
      </c>
      <c r="B288">
        <f t="shared" si="14"/>
        <v>0</v>
      </c>
      <c r="C288" t="s">
        <v>260</v>
      </c>
      <c r="D288" s="1" t="s">
        <v>1422</v>
      </c>
      <c r="E288" s="116">
        <f t="shared" ca="1" si="12"/>
        <v>0</v>
      </c>
    </row>
    <row r="289" spans="1:5">
      <c r="A289" t="str">
        <f t="shared" si="13"/>
        <v>100</v>
      </c>
      <c r="B289">
        <f t="shared" si="14"/>
        <v>0</v>
      </c>
      <c r="C289" t="s">
        <v>260</v>
      </c>
      <c r="D289" s="1" t="s">
        <v>1423</v>
      </c>
      <c r="E289" s="116">
        <f t="shared" ca="1" si="12"/>
        <v>0</v>
      </c>
    </row>
    <row r="290" spans="1:5">
      <c r="A290" t="str">
        <f t="shared" si="13"/>
        <v>01</v>
      </c>
      <c r="B290">
        <f t="shared" si="14"/>
        <v>0</v>
      </c>
      <c r="C290" t="s">
        <v>263</v>
      </c>
      <c r="D290" s="1" t="s">
        <v>1424</v>
      </c>
      <c r="E290" s="116">
        <f t="shared" ca="1" si="12"/>
        <v>0</v>
      </c>
    </row>
    <row r="291" spans="1:5">
      <c r="A291" t="str">
        <f t="shared" si="13"/>
        <v>02</v>
      </c>
      <c r="B291">
        <f t="shared" si="14"/>
        <v>0</v>
      </c>
      <c r="C291" t="s">
        <v>263</v>
      </c>
      <c r="D291" s="1" t="s">
        <v>1425</v>
      </c>
      <c r="E291" s="116">
        <f t="shared" ca="1" si="12"/>
        <v>1</v>
      </c>
    </row>
    <row r="292" spans="1:5">
      <c r="A292" t="str">
        <f t="shared" si="13"/>
        <v>03</v>
      </c>
      <c r="B292">
        <f t="shared" si="14"/>
        <v>0</v>
      </c>
      <c r="C292" t="s">
        <v>263</v>
      </c>
      <c r="D292" s="1" t="s">
        <v>1426</v>
      </c>
      <c r="E292" s="116">
        <f t="shared" ca="1" si="12"/>
        <v>0</v>
      </c>
    </row>
    <row r="293" spans="1:5">
      <c r="A293" t="str">
        <f t="shared" si="13"/>
        <v>04</v>
      </c>
      <c r="B293">
        <f t="shared" si="14"/>
        <v>0</v>
      </c>
      <c r="C293" t="s">
        <v>263</v>
      </c>
      <c r="D293" s="1" t="s">
        <v>1427</v>
      </c>
      <c r="E293" s="116">
        <f t="shared" ca="1" si="12"/>
        <v>0</v>
      </c>
    </row>
    <row r="294" spans="1:5">
      <c r="A294" t="str">
        <f t="shared" si="13"/>
        <v>05</v>
      </c>
      <c r="B294">
        <f t="shared" si="14"/>
        <v>0</v>
      </c>
      <c r="C294" t="s">
        <v>263</v>
      </c>
      <c r="D294" s="1" t="s">
        <v>1428</v>
      </c>
      <c r="E294" s="116">
        <f t="shared" ca="1" si="12"/>
        <v>0</v>
      </c>
    </row>
    <row r="295" spans="1:5">
      <c r="A295" t="str">
        <f t="shared" si="13"/>
        <v>06</v>
      </c>
      <c r="B295">
        <f t="shared" si="14"/>
        <v>0</v>
      </c>
      <c r="C295" t="s">
        <v>263</v>
      </c>
      <c r="D295" s="1" t="s">
        <v>1429</v>
      </c>
      <c r="E295" s="116">
        <f t="shared" ca="1" si="12"/>
        <v>0</v>
      </c>
    </row>
    <row r="296" spans="1:5">
      <c r="A296" t="str">
        <f t="shared" si="13"/>
        <v>07</v>
      </c>
      <c r="B296">
        <f t="shared" si="14"/>
        <v>0</v>
      </c>
      <c r="C296" t="s">
        <v>263</v>
      </c>
      <c r="D296" s="1" t="s">
        <v>1430</v>
      </c>
      <c r="E296" s="116">
        <f t="shared" ca="1" si="12"/>
        <v>0</v>
      </c>
    </row>
    <row r="297" spans="1:5">
      <c r="A297" t="str">
        <f t="shared" si="13"/>
        <v>08</v>
      </c>
      <c r="B297">
        <f t="shared" si="14"/>
        <v>0</v>
      </c>
      <c r="C297" t="s">
        <v>263</v>
      </c>
      <c r="D297" s="1" t="s">
        <v>1431</v>
      </c>
      <c r="E297" s="116">
        <f t="shared" ca="1" si="12"/>
        <v>0</v>
      </c>
    </row>
    <row r="298" spans="1:5">
      <c r="A298" t="str">
        <f t="shared" si="13"/>
        <v>09</v>
      </c>
      <c r="B298">
        <f t="shared" si="14"/>
        <v>0</v>
      </c>
      <c r="C298" t="s">
        <v>263</v>
      </c>
      <c r="D298" s="1" t="s">
        <v>1432</v>
      </c>
      <c r="E298" s="116">
        <f t="shared" ca="1" si="12"/>
        <v>0</v>
      </c>
    </row>
    <row r="299" spans="1:5">
      <c r="A299" t="str">
        <f t="shared" si="13"/>
        <v>10</v>
      </c>
      <c r="B299">
        <f t="shared" si="14"/>
        <v>0</v>
      </c>
      <c r="C299" t="s">
        <v>263</v>
      </c>
      <c r="D299" s="1" t="s">
        <v>1433</v>
      </c>
      <c r="E299" s="116">
        <f t="shared" ca="1" si="12"/>
        <v>0</v>
      </c>
    </row>
    <row r="300" spans="1:5">
      <c r="A300" t="str">
        <f t="shared" si="13"/>
        <v>11</v>
      </c>
      <c r="B300">
        <f t="shared" si="14"/>
        <v>0</v>
      </c>
      <c r="C300" t="s">
        <v>263</v>
      </c>
      <c r="D300" s="1" t="s">
        <v>1434</v>
      </c>
      <c r="E300" s="116">
        <f t="shared" ca="1" si="12"/>
        <v>0</v>
      </c>
    </row>
    <row r="301" spans="1:5">
      <c r="A301" t="str">
        <f t="shared" si="13"/>
        <v>12</v>
      </c>
      <c r="B301">
        <f t="shared" si="14"/>
        <v>0</v>
      </c>
      <c r="C301" t="s">
        <v>263</v>
      </c>
      <c r="D301" s="1" t="s">
        <v>1435</v>
      </c>
      <c r="E301" s="116">
        <f t="shared" ca="1" si="12"/>
        <v>0</v>
      </c>
    </row>
    <row r="302" spans="1:5">
      <c r="A302" t="str">
        <f t="shared" si="13"/>
        <v>13</v>
      </c>
      <c r="B302">
        <f t="shared" si="14"/>
        <v>0</v>
      </c>
      <c r="C302" t="s">
        <v>263</v>
      </c>
      <c r="D302" s="1" t="s">
        <v>1436</v>
      </c>
      <c r="E302" s="116">
        <f t="shared" ca="1" si="12"/>
        <v>0</v>
      </c>
    </row>
    <row r="303" spans="1:5">
      <c r="A303" t="str">
        <f t="shared" si="13"/>
        <v>100</v>
      </c>
      <c r="B303">
        <f t="shared" si="14"/>
        <v>0</v>
      </c>
      <c r="C303" t="s">
        <v>263</v>
      </c>
      <c r="D303" s="1" t="s">
        <v>1437</v>
      </c>
      <c r="E303" s="116">
        <f t="shared" ca="1" si="12"/>
        <v>0</v>
      </c>
    </row>
    <row r="304" spans="1:5">
      <c r="A304" t="str">
        <f t="shared" si="13"/>
        <v>01</v>
      </c>
      <c r="B304">
        <f t="shared" si="14"/>
        <v>0</v>
      </c>
      <c r="C304" t="s">
        <v>266</v>
      </c>
      <c r="D304" s="1" t="s">
        <v>1438</v>
      </c>
      <c r="E304" s="116">
        <f t="shared" ca="1" si="12"/>
        <v>0</v>
      </c>
    </row>
    <row r="305" spans="1:5">
      <c r="A305" t="str">
        <f t="shared" si="13"/>
        <v>02</v>
      </c>
      <c r="B305">
        <f t="shared" si="14"/>
        <v>0</v>
      </c>
      <c r="C305" t="s">
        <v>266</v>
      </c>
      <c r="D305" s="1" t="s">
        <v>1439</v>
      </c>
      <c r="E305" s="116">
        <f t="shared" ca="1" si="12"/>
        <v>0</v>
      </c>
    </row>
    <row r="306" spans="1:5">
      <c r="A306" t="str">
        <f t="shared" si="13"/>
        <v>03</v>
      </c>
      <c r="B306">
        <f t="shared" si="14"/>
        <v>0</v>
      </c>
      <c r="C306" t="s">
        <v>266</v>
      </c>
      <c r="D306" s="1" t="s">
        <v>1440</v>
      </c>
      <c r="E306" s="116">
        <f t="shared" ca="1" si="12"/>
        <v>0</v>
      </c>
    </row>
    <row r="307" spans="1:5">
      <c r="A307" t="str">
        <f t="shared" si="13"/>
        <v>04</v>
      </c>
      <c r="B307">
        <f t="shared" si="14"/>
        <v>0</v>
      </c>
      <c r="C307" t="s">
        <v>266</v>
      </c>
      <c r="D307" s="1" t="s">
        <v>1441</v>
      </c>
      <c r="E307" s="116">
        <f t="shared" ca="1" si="12"/>
        <v>0</v>
      </c>
    </row>
    <row r="308" spans="1:5">
      <c r="A308" t="str">
        <f t="shared" si="13"/>
        <v>05</v>
      </c>
      <c r="B308">
        <f t="shared" si="14"/>
        <v>0</v>
      </c>
      <c r="C308" t="s">
        <v>266</v>
      </c>
      <c r="D308" s="1" t="s">
        <v>1442</v>
      </c>
      <c r="E308" s="116">
        <f t="shared" ca="1" si="12"/>
        <v>0</v>
      </c>
    </row>
    <row r="309" spans="1:5">
      <c r="A309" t="str">
        <f t="shared" si="13"/>
        <v>06</v>
      </c>
      <c r="B309">
        <f t="shared" si="14"/>
        <v>0</v>
      </c>
      <c r="C309" t="s">
        <v>266</v>
      </c>
      <c r="D309" s="1" t="s">
        <v>1443</v>
      </c>
      <c r="E309" s="116">
        <f t="shared" ca="1" si="12"/>
        <v>0</v>
      </c>
    </row>
    <row r="310" spans="1:5">
      <c r="A310" t="str">
        <f t="shared" si="13"/>
        <v>07</v>
      </c>
      <c r="B310">
        <f t="shared" si="14"/>
        <v>0</v>
      </c>
      <c r="C310" t="s">
        <v>266</v>
      </c>
      <c r="D310" s="1" t="s">
        <v>1444</v>
      </c>
      <c r="E310" s="116">
        <f t="shared" ca="1" si="12"/>
        <v>0</v>
      </c>
    </row>
    <row r="311" spans="1:5">
      <c r="A311" t="str">
        <f t="shared" si="13"/>
        <v>08</v>
      </c>
      <c r="B311">
        <f t="shared" si="14"/>
        <v>0</v>
      </c>
      <c r="C311" t="s">
        <v>266</v>
      </c>
      <c r="D311" s="1" t="s">
        <v>1445</v>
      </c>
      <c r="E311" s="116">
        <f t="shared" ca="1" si="12"/>
        <v>0</v>
      </c>
    </row>
    <row r="312" spans="1:5">
      <c r="A312" t="str">
        <f t="shared" si="13"/>
        <v>09</v>
      </c>
      <c r="B312">
        <f t="shared" si="14"/>
        <v>0</v>
      </c>
      <c r="C312" t="s">
        <v>266</v>
      </c>
      <c r="D312" s="1" t="s">
        <v>1446</v>
      </c>
      <c r="E312" s="116">
        <f t="shared" ca="1" si="12"/>
        <v>0</v>
      </c>
    </row>
    <row r="313" spans="1:5">
      <c r="A313" t="str">
        <f t="shared" si="13"/>
        <v>10</v>
      </c>
      <c r="B313">
        <f t="shared" si="14"/>
        <v>0</v>
      </c>
      <c r="C313" t="s">
        <v>266</v>
      </c>
      <c r="D313" s="1" t="s">
        <v>1447</v>
      </c>
      <c r="E313" s="116">
        <f t="shared" ca="1" si="12"/>
        <v>0</v>
      </c>
    </row>
    <row r="314" spans="1:5">
      <c r="A314" t="str">
        <f t="shared" si="13"/>
        <v>11</v>
      </c>
      <c r="B314">
        <f t="shared" si="14"/>
        <v>0</v>
      </c>
      <c r="C314" t="s">
        <v>266</v>
      </c>
      <c r="D314" s="1" t="s">
        <v>1448</v>
      </c>
      <c r="E314" s="116">
        <f t="shared" ca="1" si="12"/>
        <v>0</v>
      </c>
    </row>
    <row r="315" spans="1:5">
      <c r="A315" t="str">
        <f t="shared" si="13"/>
        <v>12</v>
      </c>
      <c r="B315">
        <f t="shared" si="14"/>
        <v>0</v>
      </c>
      <c r="C315" t="s">
        <v>266</v>
      </c>
      <c r="D315" s="1" t="s">
        <v>1449</v>
      </c>
      <c r="E315" s="116">
        <f t="shared" ca="1" si="12"/>
        <v>0</v>
      </c>
    </row>
    <row r="316" spans="1:5">
      <c r="A316" t="str">
        <f t="shared" si="13"/>
        <v>13</v>
      </c>
      <c r="B316">
        <f t="shared" si="14"/>
        <v>0</v>
      </c>
      <c r="C316" t="s">
        <v>266</v>
      </c>
      <c r="D316" s="1" t="s">
        <v>1450</v>
      </c>
      <c r="E316" s="116">
        <f t="shared" ca="1" si="12"/>
        <v>0</v>
      </c>
    </row>
    <row r="317" spans="1:5">
      <c r="A317" t="str">
        <f t="shared" si="13"/>
        <v>100</v>
      </c>
      <c r="B317">
        <f t="shared" si="14"/>
        <v>0</v>
      </c>
      <c r="C317" t="s">
        <v>266</v>
      </c>
      <c r="D317" s="1" t="s">
        <v>1451</v>
      </c>
      <c r="E317" s="116">
        <f t="shared" ca="1" si="12"/>
        <v>0</v>
      </c>
    </row>
    <row r="318" spans="1:5">
      <c r="A318" t="str">
        <f t="shared" si="13"/>
        <v>01</v>
      </c>
      <c r="B318">
        <f t="shared" si="14"/>
        <v>0</v>
      </c>
      <c r="C318" t="s">
        <v>269</v>
      </c>
      <c r="D318" s="1" t="s">
        <v>1452</v>
      </c>
      <c r="E318" s="116">
        <f t="shared" ca="1" si="12"/>
        <v>0</v>
      </c>
    </row>
    <row r="319" spans="1:5">
      <c r="A319" t="str">
        <f t="shared" si="13"/>
        <v>02</v>
      </c>
      <c r="B319">
        <f t="shared" si="14"/>
        <v>0</v>
      </c>
      <c r="C319" t="s">
        <v>269</v>
      </c>
      <c r="D319" s="1" t="s">
        <v>1453</v>
      </c>
      <c r="E319" s="116">
        <f t="shared" ca="1" si="12"/>
        <v>0</v>
      </c>
    </row>
    <row r="320" spans="1:5">
      <c r="A320" t="str">
        <f t="shared" si="13"/>
        <v>03</v>
      </c>
      <c r="B320">
        <f t="shared" si="14"/>
        <v>0</v>
      </c>
      <c r="C320" t="s">
        <v>269</v>
      </c>
      <c r="D320" s="1" t="s">
        <v>1454</v>
      </c>
      <c r="E320" s="116">
        <f t="shared" ca="1" si="12"/>
        <v>0</v>
      </c>
    </row>
    <row r="321" spans="1:5">
      <c r="A321" t="str">
        <f t="shared" si="13"/>
        <v>04</v>
      </c>
      <c r="B321">
        <f t="shared" si="14"/>
        <v>0</v>
      </c>
      <c r="C321" t="s">
        <v>269</v>
      </c>
      <c r="D321" s="1" t="s">
        <v>1455</v>
      </c>
      <c r="E321" s="116">
        <f t="shared" ca="1" si="12"/>
        <v>0</v>
      </c>
    </row>
    <row r="322" spans="1:5">
      <c r="A322" t="str">
        <f t="shared" si="13"/>
        <v>05</v>
      </c>
      <c r="B322">
        <f t="shared" si="14"/>
        <v>0</v>
      </c>
      <c r="C322" t="s">
        <v>269</v>
      </c>
      <c r="D322" s="1" t="s">
        <v>1456</v>
      </c>
      <c r="E322" s="116">
        <f t="shared" ca="1" si="12"/>
        <v>0</v>
      </c>
    </row>
    <row r="323" spans="1:5">
      <c r="A323" t="str">
        <f t="shared" si="13"/>
        <v>06</v>
      </c>
      <c r="B323">
        <f t="shared" si="14"/>
        <v>0</v>
      </c>
      <c r="C323" t="s">
        <v>269</v>
      </c>
      <c r="D323" s="1" t="s">
        <v>1457</v>
      </c>
      <c r="E323" s="116">
        <f t="shared" ca="1" si="12"/>
        <v>0</v>
      </c>
    </row>
    <row r="324" spans="1:5">
      <c r="A324" t="str">
        <f t="shared" si="13"/>
        <v>07</v>
      </c>
      <c r="B324">
        <f t="shared" si="14"/>
        <v>0</v>
      </c>
      <c r="C324" t="s">
        <v>269</v>
      </c>
      <c r="D324" s="1" t="s">
        <v>1458</v>
      </c>
      <c r="E324" s="116">
        <f t="shared" ca="1" si="12"/>
        <v>0</v>
      </c>
    </row>
    <row r="325" spans="1:5">
      <c r="A325" t="str">
        <f t="shared" si="13"/>
        <v>08</v>
      </c>
      <c r="B325">
        <f t="shared" si="14"/>
        <v>0</v>
      </c>
      <c r="C325" t="s">
        <v>269</v>
      </c>
      <c r="D325" s="1" t="s">
        <v>1459</v>
      </c>
      <c r="E325" s="116">
        <f t="shared" ca="1" si="12"/>
        <v>0</v>
      </c>
    </row>
    <row r="326" spans="1:5">
      <c r="A326" t="str">
        <f t="shared" si="13"/>
        <v>09</v>
      </c>
      <c r="B326">
        <f t="shared" si="14"/>
        <v>0</v>
      </c>
      <c r="C326" t="s">
        <v>269</v>
      </c>
      <c r="D326" s="1" t="s">
        <v>1460</v>
      </c>
      <c r="E326" s="116">
        <f t="shared" ca="1" si="12"/>
        <v>0</v>
      </c>
    </row>
    <row r="327" spans="1:5">
      <c r="A327" t="str">
        <f t="shared" si="13"/>
        <v>10</v>
      </c>
      <c r="B327">
        <f t="shared" si="14"/>
        <v>0</v>
      </c>
      <c r="C327" t="s">
        <v>269</v>
      </c>
      <c r="D327" s="1" t="s">
        <v>1461</v>
      </c>
      <c r="E327" s="116">
        <f t="shared" ca="1" si="12"/>
        <v>0</v>
      </c>
    </row>
    <row r="328" spans="1:5">
      <c r="A328" t="str">
        <f t="shared" si="13"/>
        <v>11</v>
      </c>
      <c r="B328">
        <f t="shared" si="14"/>
        <v>0</v>
      </c>
      <c r="C328" t="s">
        <v>269</v>
      </c>
      <c r="D328" s="1" t="s">
        <v>1462</v>
      </c>
      <c r="E328" s="116">
        <f t="shared" ca="1" si="12"/>
        <v>0</v>
      </c>
    </row>
    <row r="329" spans="1:5">
      <c r="A329" t="str">
        <f t="shared" si="13"/>
        <v>12</v>
      </c>
      <c r="B329">
        <f t="shared" si="14"/>
        <v>0</v>
      </c>
      <c r="C329" t="s">
        <v>269</v>
      </c>
      <c r="D329" s="1" t="s">
        <v>1463</v>
      </c>
      <c r="E329" s="116">
        <f t="shared" ca="1" si="12"/>
        <v>0</v>
      </c>
    </row>
    <row r="330" spans="1:5">
      <c r="A330" t="str">
        <f t="shared" si="13"/>
        <v>13</v>
      </c>
      <c r="B330">
        <f t="shared" si="14"/>
        <v>0</v>
      </c>
      <c r="C330" t="s">
        <v>269</v>
      </c>
      <c r="D330" s="1" t="s">
        <v>1464</v>
      </c>
      <c r="E330" s="116">
        <f t="shared" ref="E330:E393" ca="1" si="15">IFERROR(IFERROR(VLOOKUP(C330,INDIRECT($G$7&amp;$H$7),MATCH($A330,INDIRECT($G$7&amp;$I$7),0),0),IFERROR(VLOOKUP(C330,INDIRECT($G$6&amp;$H$6),MATCH($A330,INDIRECT($G$6&amp;$I$6),0),0),VLOOKUP(C330,INDIRECT($G$5&amp;$H$5),MATCH($A330,INDIRECT($G$5&amp;$I$5),0),0))),0)</f>
        <v>0</v>
      </c>
    </row>
    <row r="331" spans="1:5">
      <c r="A331" t="str">
        <f t="shared" ref="A331:A394" si="16">MID(D331,LEN(C331)+2,LEN(D331)-LEN(C331))</f>
        <v>100</v>
      </c>
      <c r="B331">
        <f t="shared" ref="B331:B394" si="17">IF(IFERROR(FIND("PU",D331,1),0)&lt;&gt;0,"PU",0)</f>
        <v>0</v>
      </c>
      <c r="C331" t="s">
        <v>269</v>
      </c>
      <c r="D331" s="1" t="s">
        <v>1465</v>
      </c>
      <c r="E331" s="116">
        <f t="shared" ca="1" si="15"/>
        <v>0</v>
      </c>
    </row>
    <row r="332" spans="1:5">
      <c r="A332" t="str">
        <f t="shared" si="16"/>
        <v>01</v>
      </c>
      <c r="B332">
        <f t="shared" si="17"/>
        <v>0</v>
      </c>
      <c r="C332" t="s">
        <v>272</v>
      </c>
      <c r="D332" s="1" t="s">
        <v>1466</v>
      </c>
      <c r="E332" s="116">
        <f t="shared" ca="1" si="15"/>
        <v>0</v>
      </c>
    </row>
    <row r="333" spans="1:5">
      <c r="A333" t="str">
        <f t="shared" si="16"/>
        <v>02</v>
      </c>
      <c r="B333">
        <f t="shared" si="17"/>
        <v>0</v>
      </c>
      <c r="C333" t="s">
        <v>272</v>
      </c>
      <c r="D333" s="1" t="s">
        <v>1467</v>
      </c>
      <c r="E333" s="116">
        <f t="shared" ca="1" si="15"/>
        <v>0</v>
      </c>
    </row>
    <row r="334" spans="1:5">
      <c r="A334" t="str">
        <f t="shared" si="16"/>
        <v>03</v>
      </c>
      <c r="B334">
        <f t="shared" si="17"/>
        <v>0</v>
      </c>
      <c r="C334" t="s">
        <v>272</v>
      </c>
      <c r="D334" s="1" t="s">
        <v>1468</v>
      </c>
      <c r="E334" s="116">
        <f t="shared" ca="1" si="15"/>
        <v>0</v>
      </c>
    </row>
    <row r="335" spans="1:5">
      <c r="A335" t="str">
        <f t="shared" si="16"/>
        <v>04</v>
      </c>
      <c r="B335">
        <f t="shared" si="17"/>
        <v>0</v>
      </c>
      <c r="C335" t="s">
        <v>272</v>
      </c>
      <c r="D335" s="1" t="s">
        <v>1469</v>
      </c>
      <c r="E335" s="116">
        <f t="shared" ca="1" si="15"/>
        <v>0</v>
      </c>
    </row>
    <row r="336" spans="1:5">
      <c r="A336" t="str">
        <f t="shared" si="16"/>
        <v>05</v>
      </c>
      <c r="B336">
        <f t="shared" si="17"/>
        <v>0</v>
      </c>
      <c r="C336" t="s">
        <v>272</v>
      </c>
      <c r="D336" s="1" t="s">
        <v>1470</v>
      </c>
      <c r="E336" s="116">
        <f t="shared" ca="1" si="15"/>
        <v>0</v>
      </c>
    </row>
    <row r="337" spans="1:5">
      <c r="A337" t="str">
        <f t="shared" si="16"/>
        <v>06</v>
      </c>
      <c r="B337">
        <f t="shared" si="17"/>
        <v>0</v>
      </c>
      <c r="C337" t="s">
        <v>272</v>
      </c>
      <c r="D337" s="1" t="s">
        <v>1471</v>
      </c>
      <c r="E337" s="116">
        <f t="shared" ca="1" si="15"/>
        <v>0</v>
      </c>
    </row>
    <row r="338" spans="1:5">
      <c r="A338" t="str">
        <f t="shared" si="16"/>
        <v>07</v>
      </c>
      <c r="B338">
        <f t="shared" si="17"/>
        <v>0</v>
      </c>
      <c r="C338" t="s">
        <v>272</v>
      </c>
      <c r="D338" s="1" t="s">
        <v>1472</v>
      </c>
      <c r="E338" s="116">
        <f t="shared" ca="1" si="15"/>
        <v>0</v>
      </c>
    </row>
    <row r="339" spans="1:5">
      <c r="A339" t="str">
        <f t="shared" si="16"/>
        <v>08</v>
      </c>
      <c r="B339">
        <f t="shared" si="17"/>
        <v>0</v>
      </c>
      <c r="C339" t="s">
        <v>272</v>
      </c>
      <c r="D339" s="1" t="s">
        <v>1473</v>
      </c>
      <c r="E339" s="116">
        <f t="shared" ca="1" si="15"/>
        <v>0</v>
      </c>
    </row>
    <row r="340" spans="1:5">
      <c r="A340" t="str">
        <f t="shared" si="16"/>
        <v>09</v>
      </c>
      <c r="B340">
        <f t="shared" si="17"/>
        <v>0</v>
      </c>
      <c r="C340" t="s">
        <v>272</v>
      </c>
      <c r="D340" s="1" t="s">
        <v>1474</v>
      </c>
      <c r="E340" s="116">
        <f t="shared" ca="1" si="15"/>
        <v>0</v>
      </c>
    </row>
    <row r="341" spans="1:5">
      <c r="A341" t="str">
        <f t="shared" si="16"/>
        <v>10</v>
      </c>
      <c r="B341">
        <f t="shared" si="17"/>
        <v>0</v>
      </c>
      <c r="C341" t="s">
        <v>272</v>
      </c>
      <c r="D341" s="1" t="s">
        <v>1475</v>
      </c>
      <c r="E341" s="116">
        <f t="shared" ca="1" si="15"/>
        <v>0</v>
      </c>
    </row>
    <row r="342" spans="1:5">
      <c r="A342" t="str">
        <f t="shared" si="16"/>
        <v>11</v>
      </c>
      <c r="B342">
        <f t="shared" si="17"/>
        <v>0</v>
      </c>
      <c r="C342" t="s">
        <v>272</v>
      </c>
      <c r="D342" s="1" t="s">
        <v>1476</v>
      </c>
      <c r="E342" s="116">
        <f t="shared" ca="1" si="15"/>
        <v>0</v>
      </c>
    </row>
    <row r="343" spans="1:5">
      <c r="A343" t="str">
        <f t="shared" si="16"/>
        <v>12</v>
      </c>
      <c r="B343">
        <f t="shared" si="17"/>
        <v>0</v>
      </c>
      <c r="C343" t="s">
        <v>272</v>
      </c>
      <c r="D343" s="1" t="s">
        <v>1477</v>
      </c>
      <c r="E343" s="116">
        <f t="shared" ca="1" si="15"/>
        <v>0</v>
      </c>
    </row>
    <row r="344" spans="1:5">
      <c r="A344" t="str">
        <f t="shared" si="16"/>
        <v>13</v>
      </c>
      <c r="B344">
        <f t="shared" si="17"/>
        <v>0</v>
      </c>
      <c r="C344" t="s">
        <v>272</v>
      </c>
      <c r="D344" s="1" t="s">
        <v>1478</v>
      </c>
      <c r="E344" s="116">
        <f t="shared" ca="1" si="15"/>
        <v>0</v>
      </c>
    </row>
    <row r="345" spans="1:5">
      <c r="A345" t="str">
        <f t="shared" si="16"/>
        <v>100</v>
      </c>
      <c r="B345">
        <f t="shared" si="17"/>
        <v>0</v>
      </c>
      <c r="C345" t="s">
        <v>272</v>
      </c>
      <c r="D345" s="1" t="s">
        <v>1479</v>
      </c>
      <c r="E345" s="116">
        <f t="shared" ca="1" si="15"/>
        <v>0</v>
      </c>
    </row>
    <row r="346" spans="1:5">
      <c r="A346" t="str">
        <f t="shared" si="16"/>
        <v>01</v>
      </c>
      <c r="B346">
        <f t="shared" si="17"/>
        <v>0</v>
      </c>
      <c r="C346" t="s">
        <v>275</v>
      </c>
      <c r="D346" s="1" t="s">
        <v>1480</v>
      </c>
      <c r="E346" s="116">
        <f t="shared" ca="1" si="15"/>
        <v>0</v>
      </c>
    </row>
    <row r="347" spans="1:5">
      <c r="A347" t="str">
        <f t="shared" si="16"/>
        <v>02</v>
      </c>
      <c r="B347">
        <f t="shared" si="17"/>
        <v>0</v>
      </c>
      <c r="C347" t="s">
        <v>275</v>
      </c>
      <c r="D347" s="1" t="s">
        <v>1481</v>
      </c>
      <c r="E347" s="116">
        <f t="shared" ca="1" si="15"/>
        <v>0</v>
      </c>
    </row>
    <row r="348" spans="1:5">
      <c r="A348" t="str">
        <f t="shared" si="16"/>
        <v>03</v>
      </c>
      <c r="B348">
        <f t="shared" si="17"/>
        <v>0</v>
      </c>
      <c r="C348" t="s">
        <v>275</v>
      </c>
      <c r="D348" s="1" t="s">
        <v>1482</v>
      </c>
      <c r="E348" s="116">
        <f t="shared" ca="1" si="15"/>
        <v>0</v>
      </c>
    </row>
    <row r="349" spans="1:5">
      <c r="A349" t="str">
        <f t="shared" si="16"/>
        <v>04</v>
      </c>
      <c r="B349">
        <f t="shared" si="17"/>
        <v>0</v>
      </c>
      <c r="C349" t="s">
        <v>275</v>
      </c>
      <c r="D349" s="1" t="s">
        <v>1483</v>
      </c>
      <c r="E349" s="116">
        <f t="shared" ca="1" si="15"/>
        <v>0</v>
      </c>
    </row>
    <row r="350" spans="1:5">
      <c r="A350" t="str">
        <f t="shared" si="16"/>
        <v>05</v>
      </c>
      <c r="B350">
        <f t="shared" si="17"/>
        <v>0</v>
      </c>
      <c r="C350" t="s">
        <v>275</v>
      </c>
      <c r="D350" s="1" t="s">
        <v>1484</v>
      </c>
      <c r="E350" s="116">
        <f t="shared" ca="1" si="15"/>
        <v>0</v>
      </c>
    </row>
    <row r="351" spans="1:5">
      <c r="A351" t="str">
        <f t="shared" si="16"/>
        <v>06</v>
      </c>
      <c r="B351">
        <f t="shared" si="17"/>
        <v>0</v>
      </c>
      <c r="C351" t="s">
        <v>275</v>
      </c>
      <c r="D351" s="1" t="s">
        <v>1485</v>
      </c>
      <c r="E351" s="116">
        <f t="shared" ca="1" si="15"/>
        <v>0</v>
      </c>
    </row>
    <row r="352" spans="1:5">
      <c r="A352" t="str">
        <f t="shared" si="16"/>
        <v>07</v>
      </c>
      <c r="B352">
        <f t="shared" si="17"/>
        <v>0</v>
      </c>
      <c r="C352" t="s">
        <v>275</v>
      </c>
      <c r="D352" s="1" t="s">
        <v>1486</v>
      </c>
      <c r="E352" s="116">
        <f t="shared" ca="1" si="15"/>
        <v>0</v>
      </c>
    </row>
    <row r="353" spans="1:5">
      <c r="A353" t="str">
        <f t="shared" si="16"/>
        <v>08</v>
      </c>
      <c r="B353">
        <f t="shared" si="17"/>
        <v>0</v>
      </c>
      <c r="C353" t="s">
        <v>275</v>
      </c>
      <c r="D353" s="1" t="s">
        <v>1487</v>
      </c>
      <c r="E353" s="116">
        <f t="shared" ca="1" si="15"/>
        <v>0</v>
      </c>
    </row>
    <row r="354" spans="1:5">
      <c r="A354" t="str">
        <f t="shared" si="16"/>
        <v>09</v>
      </c>
      <c r="B354">
        <f t="shared" si="17"/>
        <v>0</v>
      </c>
      <c r="C354" t="s">
        <v>275</v>
      </c>
      <c r="D354" s="1" t="s">
        <v>1488</v>
      </c>
      <c r="E354" s="116">
        <f t="shared" ca="1" si="15"/>
        <v>0</v>
      </c>
    </row>
    <row r="355" spans="1:5">
      <c r="A355" t="str">
        <f t="shared" si="16"/>
        <v>10</v>
      </c>
      <c r="B355">
        <f t="shared" si="17"/>
        <v>0</v>
      </c>
      <c r="C355" t="s">
        <v>275</v>
      </c>
      <c r="D355" s="1" t="s">
        <v>1489</v>
      </c>
      <c r="E355" s="116">
        <f t="shared" ca="1" si="15"/>
        <v>0</v>
      </c>
    </row>
    <row r="356" spans="1:5">
      <c r="A356" t="str">
        <f t="shared" si="16"/>
        <v>11</v>
      </c>
      <c r="B356">
        <f t="shared" si="17"/>
        <v>0</v>
      </c>
      <c r="C356" t="s">
        <v>275</v>
      </c>
      <c r="D356" s="1" t="s">
        <v>1490</v>
      </c>
      <c r="E356" s="116">
        <f t="shared" ca="1" si="15"/>
        <v>0</v>
      </c>
    </row>
    <row r="357" spans="1:5">
      <c r="A357" t="str">
        <f t="shared" si="16"/>
        <v>12</v>
      </c>
      <c r="B357">
        <f t="shared" si="17"/>
        <v>0</v>
      </c>
      <c r="C357" t="s">
        <v>275</v>
      </c>
      <c r="D357" s="1" t="s">
        <v>1491</v>
      </c>
      <c r="E357" s="116">
        <f t="shared" ca="1" si="15"/>
        <v>0</v>
      </c>
    </row>
    <row r="358" spans="1:5">
      <c r="A358" t="str">
        <f t="shared" si="16"/>
        <v>13</v>
      </c>
      <c r="B358">
        <f t="shared" si="17"/>
        <v>0</v>
      </c>
      <c r="C358" t="s">
        <v>275</v>
      </c>
      <c r="D358" s="1" t="s">
        <v>1492</v>
      </c>
      <c r="E358" s="116">
        <f t="shared" ca="1" si="15"/>
        <v>0</v>
      </c>
    </row>
    <row r="359" spans="1:5">
      <c r="A359" t="str">
        <f t="shared" si="16"/>
        <v>100</v>
      </c>
      <c r="B359">
        <f t="shared" si="17"/>
        <v>0</v>
      </c>
      <c r="C359" t="s">
        <v>275</v>
      </c>
      <c r="D359" s="1" t="s">
        <v>1493</v>
      </c>
      <c r="E359" s="116">
        <f t="shared" ca="1" si="15"/>
        <v>0</v>
      </c>
    </row>
    <row r="360" spans="1:5">
      <c r="A360" t="str">
        <f t="shared" si="16"/>
        <v>01</v>
      </c>
      <c r="B360">
        <f t="shared" si="17"/>
        <v>0</v>
      </c>
      <c r="C360" t="s">
        <v>277</v>
      </c>
      <c r="D360" s="1" t="s">
        <v>1494</v>
      </c>
      <c r="E360" s="116">
        <f t="shared" ca="1" si="15"/>
        <v>0</v>
      </c>
    </row>
    <row r="361" spans="1:5">
      <c r="A361" t="str">
        <f t="shared" si="16"/>
        <v>02</v>
      </c>
      <c r="B361">
        <f t="shared" si="17"/>
        <v>0</v>
      </c>
      <c r="C361" t="s">
        <v>277</v>
      </c>
      <c r="D361" s="1" t="s">
        <v>1495</v>
      </c>
      <c r="E361" s="116">
        <f t="shared" ca="1" si="15"/>
        <v>0</v>
      </c>
    </row>
    <row r="362" spans="1:5">
      <c r="A362" t="str">
        <f t="shared" si="16"/>
        <v>03</v>
      </c>
      <c r="B362">
        <f t="shared" si="17"/>
        <v>0</v>
      </c>
      <c r="C362" t="s">
        <v>277</v>
      </c>
      <c r="D362" s="1" t="s">
        <v>1496</v>
      </c>
      <c r="E362" s="116">
        <f t="shared" ca="1" si="15"/>
        <v>0</v>
      </c>
    </row>
    <row r="363" spans="1:5">
      <c r="A363" t="str">
        <f t="shared" si="16"/>
        <v>04</v>
      </c>
      <c r="B363">
        <f t="shared" si="17"/>
        <v>0</v>
      </c>
      <c r="C363" t="s">
        <v>277</v>
      </c>
      <c r="D363" s="1" t="s">
        <v>1497</v>
      </c>
      <c r="E363" s="116">
        <f t="shared" ca="1" si="15"/>
        <v>0</v>
      </c>
    </row>
    <row r="364" spans="1:5">
      <c r="A364" t="str">
        <f t="shared" si="16"/>
        <v>05</v>
      </c>
      <c r="B364">
        <f t="shared" si="17"/>
        <v>0</v>
      </c>
      <c r="C364" t="s">
        <v>277</v>
      </c>
      <c r="D364" s="1" t="s">
        <v>1498</v>
      </c>
      <c r="E364" s="116">
        <f t="shared" ca="1" si="15"/>
        <v>0</v>
      </c>
    </row>
    <row r="365" spans="1:5">
      <c r="A365" t="str">
        <f t="shared" si="16"/>
        <v>06</v>
      </c>
      <c r="B365">
        <f t="shared" si="17"/>
        <v>0</v>
      </c>
      <c r="C365" t="s">
        <v>277</v>
      </c>
      <c r="D365" s="1" t="s">
        <v>1499</v>
      </c>
      <c r="E365" s="116">
        <f t="shared" ca="1" si="15"/>
        <v>0</v>
      </c>
    </row>
    <row r="366" spans="1:5">
      <c r="A366" t="str">
        <f t="shared" si="16"/>
        <v>07</v>
      </c>
      <c r="B366">
        <f t="shared" si="17"/>
        <v>0</v>
      </c>
      <c r="C366" t="s">
        <v>277</v>
      </c>
      <c r="D366" s="1" t="s">
        <v>1500</v>
      </c>
      <c r="E366" s="116">
        <f t="shared" ca="1" si="15"/>
        <v>0</v>
      </c>
    </row>
    <row r="367" spans="1:5">
      <c r="A367" t="str">
        <f t="shared" si="16"/>
        <v>08</v>
      </c>
      <c r="B367">
        <f t="shared" si="17"/>
        <v>0</v>
      </c>
      <c r="C367" t="s">
        <v>277</v>
      </c>
      <c r="D367" s="1" t="s">
        <v>1501</v>
      </c>
      <c r="E367" s="116">
        <f t="shared" ca="1" si="15"/>
        <v>0</v>
      </c>
    </row>
    <row r="368" spans="1:5">
      <c r="A368" t="str">
        <f t="shared" si="16"/>
        <v>09</v>
      </c>
      <c r="B368">
        <f t="shared" si="17"/>
        <v>0</v>
      </c>
      <c r="C368" t="s">
        <v>277</v>
      </c>
      <c r="D368" s="1" t="s">
        <v>1502</v>
      </c>
      <c r="E368" s="116">
        <f t="shared" ca="1" si="15"/>
        <v>0</v>
      </c>
    </row>
    <row r="369" spans="1:5">
      <c r="A369" t="str">
        <f t="shared" si="16"/>
        <v>10</v>
      </c>
      <c r="B369">
        <f t="shared" si="17"/>
        <v>0</v>
      </c>
      <c r="C369" t="s">
        <v>277</v>
      </c>
      <c r="D369" s="1" t="s">
        <v>1503</v>
      </c>
      <c r="E369" s="116">
        <f t="shared" ca="1" si="15"/>
        <v>0</v>
      </c>
    </row>
    <row r="370" spans="1:5">
      <c r="A370" t="str">
        <f t="shared" si="16"/>
        <v>11</v>
      </c>
      <c r="B370">
        <f t="shared" si="17"/>
        <v>0</v>
      </c>
      <c r="C370" t="s">
        <v>277</v>
      </c>
      <c r="D370" s="1" t="s">
        <v>1504</v>
      </c>
      <c r="E370" s="116">
        <f t="shared" ca="1" si="15"/>
        <v>0</v>
      </c>
    </row>
    <row r="371" spans="1:5">
      <c r="A371" t="str">
        <f t="shared" si="16"/>
        <v>12</v>
      </c>
      <c r="B371">
        <f t="shared" si="17"/>
        <v>0</v>
      </c>
      <c r="C371" t="s">
        <v>277</v>
      </c>
      <c r="D371" s="1" t="s">
        <v>1505</v>
      </c>
      <c r="E371" s="116">
        <f t="shared" ca="1" si="15"/>
        <v>0</v>
      </c>
    </row>
    <row r="372" spans="1:5">
      <c r="A372" t="str">
        <f t="shared" si="16"/>
        <v>13</v>
      </c>
      <c r="B372">
        <f t="shared" si="17"/>
        <v>0</v>
      </c>
      <c r="C372" t="s">
        <v>277</v>
      </c>
      <c r="D372" s="1" t="s">
        <v>1506</v>
      </c>
      <c r="E372" s="116">
        <f t="shared" ca="1" si="15"/>
        <v>0</v>
      </c>
    </row>
    <row r="373" spans="1:5">
      <c r="A373" t="str">
        <f t="shared" si="16"/>
        <v>100</v>
      </c>
      <c r="B373">
        <f t="shared" si="17"/>
        <v>0</v>
      </c>
      <c r="C373" t="s">
        <v>277</v>
      </c>
      <c r="D373" s="1" t="s">
        <v>1507</v>
      </c>
      <c r="E373" s="116">
        <f t="shared" ca="1" si="15"/>
        <v>0</v>
      </c>
    </row>
    <row r="374" spans="1:5">
      <c r="A374" t="str">
        <f t="shared" si="16"/>
        <v>01</v>
      </c>
      <c r="B374">
        <f t="shared" si="17"/>
        <v>0</v>
      </c>
      <c r="C374" t="s">
        <v>1508</v>
      </c>
      <c r="D374" s="1" t="s">
        <v>1509</v>
      </c>
      <c r="E374" s="116">
        <f t="shared" ca="1" si="15"/>
        <v>0</v>
      </c>
    </row>
    <row r="375" spans="1:5">
      <c r="A375" t="str">
        <f t="shared" si="16"/>
        <v>02</v>
      </c>
      <c r="B375">
        <f t="shared" si="17"/>
        <v>0</v>
      </c>
      <c r="C375" t="s">
        <v>1508</v>
      </c>
      <c r="D375" s="1" t="s">
        <v>1510</v>
      </c>
      <c r="E375" s="116">
        <f t="shared" ca="1" si="15"/>
        <v>0</v>
      </c>
    </row>
    <row r="376" spans="1:5">
      <c r="A376" t="str">
        <f t="shared" si="16"/>
        <v>03</v>
      </c>
      <c r="B376">
        <f t="shared" si="17"/>
        <v>0</v>
      </c>
      <c r="C376" t="s">
        <v>1508</v>
      </c>
      <c r="D376" s="1" t="s">
        <v>1511</v>
      </c>
      <c r="E376" s="116">
        <f t="shared" ca="1" si="15"/>
        <v>0</v>
      </c>
    </row>
    <row r="377" spans="1:5">
      <c r="A377" t="str">
        <f t="shared" si="16"/>
        <v>04</v>
      </c>
      <c r="B377">
        <f t="shared" si="17"/>
        <v>0</v>
      </c>
      <c r="C377" t="s">
        <v>1508</v>
      </c>
      <c r="D377" s="1" t="s">
        <v>1512</v>
      </c>
      <c r="E377" s="116">
        <f t="shared" ca="1" si="15"/>
        <v>0</v>
      </c>
    </row>
    <row r="378" spans="1:5">
      <c r="A378" t="str">
        <f t="shared" si="16"/>
        <v>05</v>
      </c>
      <c r="B378">
        <f t="shared" si="17"/>
        <v>0</v>
      </c>
      <c r="C378" t="s">
        <v>1508</v>
      </c>
      <c r="D378" s="1" t="s">
        <v>1513</v>
      </c>
      <c r="E378" s="116">
        <f t="shared" ca="1" si="15"/>
        <v>0</v>
      </c>
    </row>
    <row r="379" spans="1:5">
      <c r="A379" t="str">
        <f t="shared" si="16"/>
        <v>06</v>
      </c>
      <c r="B379">
        <f t="shared" si="17"/>
        <v>0</v>
      </c>
      <c r="C379" t="s">
        <v>1508</v>
      </c>
      <c r="D379" s="1" t="s">
        <v>1514</v>
      </c>
      <c r="E379" s="116">
        <f t="shared" ca="1" si="15"/>
        <v>0</v>
      </c>
    </row>
    <row r="380" spans="1:5">
      <c r="A380" t="str">
        <f t="shared" si="16"/>
        <v>07</v>
      </c>
      <c r="B380">
        <f t="shared" si="17"/>
        <v>0</v>
      </c>
      <c r="C380" t="s">
        <v>1508</v>
      </c>
      <c r="D380" s="1" t="s">
        <v>1515</v>
      </c>
      <c r="E380" s="116">
        <f t="shared" ca="1" si="15"/>
        <v>0</v>
      </c>
    </row>
    <row r="381" spans="1:5">
      <c r="A381" t="str">
        <f t="shared" si="16"/>
        <v>08</v>
      </c>
      <c r="B381">
        <f t="shared" si="17"/>
        <v>0</v>
      </c>
      <c r="C381" t="s">
        <v>1508</v>
      </c>
      <c r="D381" s="1" t="s">
        <v>1516</v>
      </c>
      <c r="E381" s="116">
        <f t="shared" ca="1" si="15"/>
        <v>0</v>
      </c>
    </row>
    <row r="382" spans="1:5">
      <c r="A382" t="str">
        <f t="shared" si="16"/>
        <v>09</v>
      </c>
      <c r="B382">
        <f t="shared" si="17"/>
        <v>0</v>
      </c>
      <c r="C382" t="s">
        <v>1508</v>
      </c>
      <c r="D382" s="1" t="s">
        <v>1517</v>
      </c>
      <c r="E382" s="116">
        <f t="shared" ca="1" si="15"/>
        <v>0</v>
      </c>
    </row>
    <row r="383" spans="1:5">
      <c r="A383" t="str">
        <f t="shared" si="16"/>
        <v>10</v>
      </c>
      <c r="B383">
        <f t="shared" si="17"/>
        <v>0</v>
      </c>
      <c r="C383" t="s">
        <v>1508</v>
      </c>
      <c r="D383" s="1" t="s">
        <v>1518</v>
      </c>
      <c r="E383" s="116">
        <f t="shared" ca="1" si="15"/>
        <v>0</v>
      </c>
    </row>
    <row r="384" spans="1:5">
      <c r="A384" t="str">
        <f t="shared" si="16"/>
        <v>11</v>
      </c>
      <c r="B384">
        <f t="shared" si="17"/>
        <v>0</v>
      </c>
      <c r="C384" t="s">
        <v>1508</v>
      </c>
      <c r="D384" s="1" t="s">
        <v>1519</v>
      </c>
      <c r="E384" s="116">
        <f t="shared" ca="1" si="15"/>
        <v>0</v>
      </c>
    </row>
    <row r="385" spans="1:5">
      <c r="A385" t="str">
        <f t="shared" si="16"/>
        <v>12</v>
      </c>
      <c r="B385">
        <f t="shared" si="17"/>
        <v>0</v>
      </c>
      <c r="C385" t="s">
        <v>1508</v>
      </c>
      <c r="D385" s="1" t="s">
        <v>1520</v>
      </c>
      <c r="E385" s="116">
        <f t="shared" ca="1" si="15"/>
        <v>0</v>
      </c>
    </row>
    <row r="386" spans="1:5">
      <c r="A386" t="str">
        <f t="shared" si="16"/>
        <v>13</v>
      </c>
      <c r="B386">
        <f t="shared" si="17"/>
        <v>0</v>
      </c>
      <c r="C386" t="s">
        <v>1508</v>
      </c>
      <c r="D386" s="1" t="s">
        <v>1521</v>
      </c>
      <c r="E386" s="116">
        <f t="shared" ca="1" si="15"/>
        <v>0</v>
      </c>
    </row>
    <row r="387" spans="1:5">
      <c r="A387" t="str">
        <f t="shared" si="16"/>
        <v>100</v>
      </c>
      <c r="B387">
        <f t="shared" si="17"/>
        <v>0</v>
      </c>
      <c r="C387" t="s">
        <v>1508</v>
      </c>
      <c r="D387" s="1" t="s">
        <v>1522</v>
      </c>
      <c r="E387" s="116">
        <f t="shared" ca="1" si="15"/>
        <v>0</v>
      </c>
    </row>
    <row r="388" spans="1:5">
      <c r="A388" t="str">
        <f t="shared" si="16"/>
        <v>01</v>
      </c>
      <c r="B388">
        <f t="shared" si="17"/>
        <v>0</v>
      </c>
      <c r="C388" t="s">
        <v>281</v>
      </c>
      <c r="D388" s="1" t="s">
        <v>1523</v>
      </c>
      <c r="E388" s="116">
        <f t="shared" ca="1" si="15"/>
        <v>0</v>
      </c>
    </row>
    <row r="389" spans="1:5">
      <c r="A389" t="str">
        <f t="shared" si="16"/>
        <v>02</v>
      </c>
      <c r="B389">
        <f t="shared" si="17"/>
        <v>0</v>
      </c>
      <c r="C389" t="s">
        <v>281</v>
      </c>
      <c r="D389" s="1" t="s">
        <v>1524</v>
      </c>
      <c r="E389" s="116">
        <f t="shared" ca="1" si="15"/>
        <v>0</v>
      </c>
    </row>
    <row r="390" spans="1:5">
      <c r="A390" t="str">
        <f t="shared" si="16"/>
        <v>03</v>
      </c>
      <c r="B390">
        <f t="shared" si="17"/>
        <v>0</v>
      </c>
      <c r="C390" t="s">
        <v>281</v>
      </c>
      <c r="D390" s="1" t="s">
        <v>1525</v>
      </c>
      <c r="E390" s="116">
        <f t="shared" ca="1" si="15"/>
        <v>0</v>
      </c>
    </row>
    <row r="391" spans="1:5">
      <c r="A391" t="str">
        <f t="shared" si="16"/>
        <v>04</v>
      </c>
      <c r="B391">
        <f t="shared" si="17"/>
        <v>0</v>
      </c>
      <c r="C391" t="s">
        <v>281</v>
      </c>
      <c r="D391" s="1" t="s">
        <v>1526</v>
      </c>
      <c r="E391" s="116">
        <f t="shared" ca="1" si="15"/>
        <v>1</v>
      </c>
    </row>
    <row r="392" spans="1:5">
      <c r="A392" t="str">
        <f t="shared" si="16"/>
        <v>05</v>
      </c>
      <c r="B392">
        <f t="shared" si="17"/>
        <v>0</v>
      </c>
      <c r="C392" t="s">
        <v>281</v>
      </c>
      <c r="D392" s="1" t="s">
        <v>1527</v>
      </c>
      <c r="E392" s="116">
        <f t="shared" ca="1" si="15"/>
        <v>0</v>
      </c>
    </row>
    <row r="393" spans="1:5">
      <c r="A393" t="str">
        <f t="shared" si="16"/>
        <v>06</v>
      </c>
      <c r="B393">
        <f t="shared" si="17"/>
        <v>0</v>
      </c>
      <c r="C393" t="s">
        <v>281</v>
      </c>
      <c r="D393" s="1" t="s">
        <v>1528</v>
      </c>
      <c r="E393" s="116">
        <f t="shared" ca="1" si="15"/>
        <v>0</v>
      </c>
    </row>
    <row r="394" spans="1:5">
      <c r="A394" t="str">
        <f t="shared" si="16"/>
        <v>07</v>
      </c>
      <c r="B394">
        <f t="shared" si="17"/>
        <v>0</v>
      </c>
      <c r="C394" t="s">
        <v>281</v>
      </c>
      <c r="D394" s="1" t="s">
        <v>1529</v>
      </c>
      <c r="E394" s="116">
        <f t="shared" ref="E394:E457" ca="1" si="18">IFERROR(IFERROR(VLOOKUP(C394,INDIRECT($G$7&amp;$H$7),MATCH($A394,INDIRECT($G$7&amp;$I$7),0),0),IFERROR(VLOOKUP(C394,INDIRECT($G$6&amp;$H$6),MATCH($A394,INDIRECT($G$6&amp;$I$6),0),0),VLOOKUP(C394,INDIRECT($G$5&amp;$H$5),MATCH($A394,INDIRECT($G$5&amp;$I$5),0),0))),0)</f>
        <v>0</v>
      </c>
    </row>
    <row r="395" spans="1:5">
      <c r="A395" t="str">
        <f t="shared" ref="A395:A458" si="19">MID(D395,LEN(C395)+2,LEN(D395)-LEN(C395))</f>
        <v>08</v>
      </c>
      <c r="B395">
        <f t="shared" ref="B395:B458" si="20">IF(IFERROR(FIND("PU",D395,1),0)&lt;&gt;0,"PU",0)</f>
        <v>0</v>
      </c>
      <c r="C395" t="s">
        <v>281</v>
      </c>
      <c r="D395" s="1" t="s">
        <v>1530</v>
      </c>
      <c r="E395" s="116">
        <f t="shared" ca="1" si="18"/>
        <v>0</v>
      </c>
    </row>
    <row r="396" spans="1:5">
      <c r="A396" t="str">
        <f t="shared" si="19"/>
        <v>09</v>
      </c>
      <c r="B396">
        <f t="shared" si="20"/>
        <v>0</v>
      </c>
      <c r="C396" t="s">
        <v>281</v>
      </c>
      <c r="D396" s="1" t="s">
        <v>1531</v>
      </c>
      <c r="E396" s="116">
        <f t="shared" ca="1" si="18"/>
        <v>0</v>
      </c>
    </row>
    <row r="397" spans="1:5">
      <c r="A397" t="str">
        <f t="shared" si="19"/>
        <v>10</v>
      </c>
      <c r="B397">
        <f t="shared" si="20"/>
        <v>0</v>
      </c>
      <c r="C397" t="s">
        <v>281</v>
      </c>
      <c r="D397" s="1" t="s">
        <v>1532</v>
      </c>
      <c r="E397" s="116">
        <f t="shared" ca="1" si="18"/>
        <v>0</v>
      </c>
    </row>
    <row r="398" spans="1:5">
      <c r="A398" t="str">
        <f t="shared" si="19"/>
        <v>11</v>
      </c>
      <c r="B398">
        <f t="shared" si="20"/>
        <v>0</v>
      </c>
      <c r="C398" t="s">
        <v>281</v>
      </c>
      <c r="D398" s="1" t="s">
        <v>1533</v>
      </c>
      <c r="E398" s="116">
        <f t="shared" ca="1" si="18"/>
        <v>0</v>
      </c>
    </row>
    <row r="399" spans="1:5">
      <c r="A399" t="str">
        <f t="shared" si="19"/>
        <v>12</v>
      </c>
      <c r="B399">
        <f t="shared" si="20"/>
        <v>0</v>
      </c>
      <c r="C399" t="s">
        <v>281</v>
      </c>
      <c r="D399" s="1" t="s">
        <v>1534</v>
      </c>
      <c r="E399" s="116">
        <f t="shared" ca="1" si="18"/>
        <v>0</v>
      </c>
    </row>
    <row r="400" spans="1:5">
      <c r="A400" t="str">
        <f t="shared" si="19"/>
        <v>13</v>
      </c>
      <c r="B400">
        <f t="shared" si="20"/>
        <v>0</v>
      </c>
      <c r="C400" t="s">
        <v>281</v>
      </c>
      <c r="D400" s="1" t="s">
        <v>1535</v>
      </c>
      <c r="E400" s="116">
        <f t="shared" ca="1" si="18"/>
        <v>0</v>
      </c>
    </row>
    <row r="401" spans="1:5">
      <c r="A401" t="str">
        <f t="shared" si="19"/>
        <v>100</v>
      </c>
      <c r="B401">
        <f t="shared" si="20"/>
        <v>0</v>
      </c>
      <c r="C401" t="s">
        <v>281</v>
      </c>
      <c r="D401" s="1" t="s">
        <v>1536</v>
      </c>
      <c r="E401" s="116">
        <f t="shared" ca="1" si="18"/>
        <v>0</v>
      </c>
    </row>
    <row r="402" spans="1:5">
      <c r="A402" t="str">
        <f t="shared" si="19"/>
        <v>01</v>
      </c>
      <c r="B402">
        <f t="shared" si="20"/>
        <v>0</v>
      </c>
      <c r="C402" t="s">
        <v>284</v>
      </c>
      <c r="D402" s="1" t="s">
        <v>1537</v>
      </c>
      <c r="E402" s="116">
        <f t="shared" ca="1" si="18"/>
        <v>0</v>
      </c>
    </row>
    <row r="403" spans="1:5">
      <c r="A403" t="str">
        <f t="shared" si="19"/>
        <v>02</v>
      </c>
      <c r="B403">
        <f t="shared" si="20"/>
        <v>0</v>
      </c>
      <c r="C403" t="s">
        <v>284</v>
      </c>
      <c r="D403" s="1" t="s">
        <v>1538</v>
      </c>
      <c r="E403" s="116">
        <f t="shared" ca="1" si="18"/>
        <v>0</v>
      </c>
    </row>
    <row r="404" spans="1:5">
      <c r="A404" t="str">
        <f t="shared" si="19"/>
        <v>03</v>
      </c>
      <c r="B404">
        <f t="shared" si="20"/>
        <v>0</v>
      </c>
      <c r="C404" t="s">
        <v>284</v>
      </c>
      <c r="D404" s="1" t="s">
        <v>1539</v>
      </c>
      <c r="E404" s="116">
        <f t="shared" ca="1" si="18"/>
        <v>0</v>
      </c>
    </row>
    <row r="405" spans="1:5">
      <c r="A405" t="str">
        <f t="shared" si="19"/>
        <v>04</v>
      </c>
      <c r="B405">
        <f t="shared" si="20"/>
        <v>0</v>
      </c>
      <c r="C405" t="s">
        <v>284</v>
      </c>
      <c r="D405" s="1" t="s">
        <v>1540</v>
      </c>
      <c r="E405" s="116">
        <f t="shared" ca="1" si="18"/>
        <v>0</v>
      </c>
    </row>
    <row r="406" spans="1:5">
      <c r="A406" t="str">
        <f t="shared" si="19"/>
        <v>05</v>
      </c>
      <c r="B406">
        <f t="shared" si="20"/>
        <v>0</v>
      </c>
      <c r="C406" t="s">
        <v>284</v>
      </c>
      <c r="D406" s="1" t="s">
        <v>1541</v>
      </c>
      <c r="E406" s="116">
        <f t="shared" ca="1" si="18"/>
        <v>0</v>
      </c>
    </row>
    <row r="407" spans="1:5">
      <c r="A407" t="str">
        <f t="shared" si="19"/>
        <v>06</v>
      </c>
      <c r="B407">
        <f t="shared" si="20"/>
        <v>0</v>
      </c>
      <c r="C407" t="s">
        <v>284</v>
      </c>
      <c r="D407" s="1" t="s">
        <v>1542</v>
      </c>
      <c r="E407" s="116">
        <f t="shared" ca="1" si="18"/>
        <v>0</v>
      </c>
    </row>
    <row r="408" spans="1:5">
      <c r="A408" t="str">
        <f t="shared" si="19"/>
        <v>07</v>
      </c>
      <c r="B408">
        <f t="shared" si="20"/>
        <v>0</v>
      </c>
      <c r="C408" t="s">
        <v>284</v>
      </c>
      <c r="D408" s="1" t="s">
        <v>1543</v>
      </c>
      <c r="E408" s="116">
        <f t="shared" ca="1" si="18"/>
        <v>0</v>
      </c>
    </row>
    <row r="409" spans="1:5">
      <c r="A409" t="str">
        <f t="shared" si="19"/>
        <v>08</v>
      </c>
      <c r="B409">
        <f t="shared" si="20"/>
        <v>0</v>
      </c>
      <c r="C409" t="s">
        <v>284</v>
      </c>
      <c r="D409" s="1" t="s">
        <v>1544</v>
      </c>
      <c r="E409" s="116">
        <f t="shared" ca="1" si="18"/>
        <v>0</v>
      </c>
    </row>
    <row r="410" spans="1:5">
      <c r="A410" t="str">
        <f t="shared" si="19"/>
        <v>09</v>
      </c>
      <c r="B410">
        <f t="shared" si="20"/>
        <v>0</v>
      </c>
      <c r="C410" t="s">
        <v>284</v>
      </c>
      <c r="D410" s="1" t="s">
        <v>1545</v>
      </c>
      <c r="E410" s="116">
        <f t="shared" ca="1" si="18"/>
        <v>0</v>
      </c>
    </row>
    <row r="411" spans="1:5">
      <c r="A411" t="str">
        <f t="shared" si="19"/>
        <v>10</v>
      </c>
      <c r="B411">
        <f t="shared" si="20"/>
        <v>0</v>
      </c>
      <c r="C411" t="s">
        <v>284</v>
      </c>
      <c r="D411" s="1" t="s">
        <v>1546</v>
      </c>
      <c r="E411" s="116">
        <f t="shared" ca="1" si="18"/>
        <v>0</v>
      </c>
    </row>
    <row r="412" spans="1:5">
      <c r="A412" t="str">
        <f t="shared" si="19"/>
        <v>11</v>
      </c>
      <c r="B412">
        <f t="shared" si="20"/>
        <v>0</v>
      </c>
      <c r="C412" t="s">
        <v>284</v>
      </c>
      <c r="D412" s="1" t="s">
        <v>1547</v>
      </c>
      <c r="E412" s="116">
        <f t="shared" ca="1" si="18"/>
        <v>0</v>
      </c>
    </row>
    <row r="413" spans="1:5">
      <c r="A413" t="str">
        <f t="shared" si="19"/>
        <v>12</v>
      </c>
      <c r="B413">
        <f t="shared" si="20"/>
        <v>0</v>
      </c>
      <c r="C413" t="s">
        <v>284</v>
      </c>
      <c r="D413" s="1" t="s">
        <v>1548</v>
      </c>
      <c r="E413" s="116">
        <f t="shared" ca="1" si="18"/>
        <v>0</v>
      </c>
    </row>
    <row r="414" spans="1:5">
      <c r="A414" t="str">
        <f t="shared" si="19"/>
        <v>13</v>
      </c>
      <c r="B414">
        <f t="shared" si="20"/>
        <v>0</v>
      </c>
      <c r="C414" t="s">
        <v>284</v>
      </c>
      <c r="D414" s="1" t="s">
        <v>1549</v>
      </c>
      <c r="E414" s="116">
        <f t="shared" ca="1" si="18"/>
        <v>0</v>
      </c>
    </row>
    <row r="415" spans="1:5">
      <c r="A415" t="str">
        <f t="shared" si="19"/>
        <v>100</v>
      </c>
      <c r="B415">
        <f t="shared" si="20"/>
        <v>0</v>
      </c>
      <c r="C415" t="s">
        <v>284</v>
      </c>
      <c r="D415" s="1" t="s">
        <v>1550</v>
      </c>
      <c r="E415" s="116">
        <f t="shared" ca="1" si="18"/>
        <v>0</v>
      </c>
    </row>
    <row r="416" spans="1:5">
      <c r="A416" t="str">
        <f t="shared" si="19"/>
        <v>01</v>
      </c>
      <c r="B416">
        <f t="shared" si="20"/>
        <v>0</v>
      </c>
      <c r="C416" t="s">
        <v>285</v>
      </c>
      <c r="D416" s="1" t="s">
        <v>1551</v>
      </c>
      <c r="E416" s="116">
        <f t="shared" ca="1" si="18"/>
        <v>0</v>
      </c>
    </row>
    <row r="417" spans="1:5">
      <c r="A417" t="str">
        <f t="shared" si="19"/>
        <v>02</v>
      </c>
      <c r="B417">
        <f t="shared" si="20"/>
        <v>0</v>
      </c>
      <c r="C417" t="s">
        <v>285</v>
      </c>
      <c r="D417" s="1" t="s">
        <v>1552</v>
      </c>
      <c r="E417" s="116">
        <f t="shared" ca="1" si="18"/>
        <v>0</v>
      </c>
    </row>
    <row r="418" spans="1:5">
      <c r="A418" t="str">
        <f t="shared" si="19"/>
        <v>03</v>
      </c>
      <c r="B418">
        <f t="shared" si="20"/>
        <v>0</v>
      </c>
      <c r="C418" t="s">
        <v>285</v>
      </c>
      <c r="D418" s="1" t="s">
        <v>1553</v>
      </c>
      <c r="E418" s="116">
        <f t="shared" ca="1" si="18"/>
        <v>0</v>
      </c>
    </row>
    <row r="419" spans="1:5">
      <c r="A419" t="str">
        <f t="shared" si="19"/>
        <v>04</v>
      </c>
      <c r="B419">
        <f t="shared" si="20"/>
        <v>0</v>
      </c>
      <c r="C419" t="s">
        <v>285</v>
      </c>
      <c r="D419" s="1" t="s">
        <v>1554</v>
      </c>
      <c r="E419" s="116">
        <f t="shared" ca="1" si="18"/>
        <v>0</v>
      </c>
    </row>
    <row r="420" spans="1:5">
      <c r="A420" t="str">
        <f t="shared" si="19"/>
        <v>05</v>
      </c>
      <c r="B420">
        <f t="shared" si="20"/>
        <v>0</v>
      </c>
      <c r="C420" t="s">
        <v>285</v>
      </c>
      <c r="D420" s="1" t="s">
        <v>1555</v>
      </c>
      <c r="E420" s="116">
        <f t="shared" ca="1" si="18"/>
        <v>0</v>
      </c>
    </row>
    <row r="421" spans="1:5">
      <c r="A421" t="str">
        <f t="shared" si="19"/>
        <v>06</v>
      </c>
      <c r="B421">
        <f t="shared" si="20"/>
        <v>0</v>
      </c>
      <c r="C421" t="s">
        <v>285</v>
      </c>
      <c r="D421" s="1" t="s">
        <v>1556</v>
      </c>
      <c r="E421" s="116">
        <f t="shared" ca="1" si="18"/>
        <v>0</v>
      </c>
    </row>
    <row r="422" spans="1:5">
      <c r="A422" t="str">
        <f t="shared" si="19"/>
        <v>07</v>
      </c>
      <c r="B422">
        <f t="shared" si="20"/>
        <v>0</v>
      </c>
      <c r="C422" t="s">
        <v>285</v>
      </c>
      <c r="D422" s="1" t="s">
        <v>1557</v>
      </c>
      <c r="E422" s="116">
        <f t="shared" ca="1" si="18"/>
        <v>0</v>
      </c>
    </row>
    <row r="423" spans="1:5">
      <c r="A423" t="str">
        <f t="shared" si="19"/>
        <v>08</v>
      </c>
      <c r="B423">
        <f t="shared" si="20"/>
        <v>0</v>
      </c>
      <c r="C423" t="s">
        <v>285</v>
      </c>
      <c r="D423" s="1" t="s">
        <v>1558</v>
      </c>
      <c r="E423" s="116">
        <f t="shared" ca="1" si="18"/>
        <v>0</v>
      </c>
    </row>
    <row r="424" spans="1:5">
      <c r="A424" t="str">
        <f t="shared" si="19"/>
        <v>09</v>
      </c>
      <c r="B424">
        <f t="shared" si="20"/>
        <v>0</v>
      </c>
      <c r="C424" t="s">
        <v>285</v>
      </c>
      <c r="D424" s="1" t="s">
        <v>1559</v>
      </c>
      <c r="E424" s="116">
        <f t="shared" ca="1" si="18"/>
        <v>0</v>
      </c>
    </row>
    <row r="425" spans="1:5">
      <c r="A425" t="str">
        <f t="shared" si="19"/>
        <v>10</v>
      </c>
      <c r="B425">
        <f t="shared" si="20"/>
        <v>0</v>
      </c>
      <c r="C425" t="s">
        <v>285</v>
      </c>
      <c r="D425" s="1" t="s">
        <v>1560</v>
      </c>
      <c r="E425" s="116">
        <f t="shared" ca="1" si="18"/>
        <v>0</v>
      </c>
    </row>
    <row r="426" spans="1:5">
      <c r="A426" t="str">
        <f t="shared" si="19"/>
        <v>11</v>
      </c>
      <c r="B426">
        <f t="shared" si="20"/>
        <v>0</v>
      </c>
      <c r="C426" t="s">
        <v>285</v>
      </c>
      <c r="D426" s="1" t="s">
        <v>1561</v>
      </c>
      <c r="E426" s="116">
        <f t="shared" ca="1" si="18"/>
        <v>0</v>
      </c>
    </row>
    <row r="427" spans="1:5">
      <c r="A427" t="str">
        <f t="shared" si="19"/>
        <v>12</v>
      </c>
      <c r="B427">
        <f t="shared" si="20"/>
        <v>0</v>
      </c>
      <c r="C427" t="s">
        <v>285</v>
      </c>
      <c r="D427" s="1" t="s">
        <v>1562</v>
      </c>
      <c r="E427" s="116">
        <f t="shared" ca="1" si="18"/>
        <v>0</v>
      </c>
    </row>
    <row r="428" spans="1:5">
      <c r="A428" t="str">
        <f t="shared" si="19"/>
        <v>13</v>
      </c>
      <c r="B428">
        <f t="shared" si="20"/>
        <v>0</v>
      </c>
      <c r="C428" t="s">
        <v>285</v>
      </c>
      <c r="D428" s="1" t="s">
        <v>1563</v>
      </c>
      <c r="E428" s="116">
        <f t="shared" ca="1" si="18"/>
        <v>0</v>
      </c>
    </row>
    <row r="429" spans="1:5">
      <c r="A429" t="str">
        <f t="shared" si="19"/>
        <v>100</v>
      </c>
      <c r="B429">
        <f t="shared" si="20"/>
        <v>0</v>
      </c>
      <c r="C429" t="s">
        <v>285</v>
      </c>
      <c r="D429" s="1" t="s">
        <v>1564</v>
      </c>
      <c r="E429" s="116">
        <f t="shared" ca="1" si="18"/>
        <v>0</v>
      </c>
    </row>
    <row r="430" spans="1:5">
      <c r="A430" t="str">
        <f t="shared" si="19"/>
        <v>01</v>
      </c>
      <c r="B430">
        <f t="shared" si="20"/>
        <v>0</v>
      </c>
      <c r="C430" t="s">
        <v>287</v>
      </c>
      <c r="D430" s="1" t="s">
        <v>1565</v>
      </c>
      <c r="E430" s="116">
        <f t="shared" ca="1" si="18"/>
        <v>0</v>
      </c>
    </row>
    <row r="431" spans="1:5">
      <c r="A431" t="str">
        <f t="shared" si="19"/>
        <v>02</v>
      </c>
      <c r="B431">
        <f t="shared" si="20"/>
        <v>0</v>
      </c>
      <c r="C431" t="s">
        <v>287</v>
      </c>
      <c r="D431" s="1" t="s">
        <v>1566</v>
      </c>
      <c r="E431" s="116">
        <f t="shared" ca="1" si="18"/>
        <v>0</v>
      </c>
    </row>
    <row r="432" spans="1:5">
      <c r="A432" t="str">
        <f t="shared" si="19"/>
        <v>03</v>
      </c>
      <c r="B432">
        <f t="shared" si="20"/>
        <v>0</v>
      </c>
      <c r="C432" t="s">
        <v>287</v>
      </c>
      <c r="D432" s="1" t="s">
        <v>1567</v>
      </c>
      <c r="E432" s="116">
        <f t="shared" ca="1" si="18"/>
        <v>0</v>
      </c>
    </row>
    <row r="433" spans="1:5">
      <c r="A433" t="str">
        <f t="shared" si="19"/>
        <v>04</v>
      </c>
      <c r="B433">
        <f t="shared" si="20"/>
        <v>0</v>
      </c>
      <c r="C433" t="s">
        <v>287</v>
      </c>
      <c r="D433" s="1" t="s">
        <v>1568</v>
      </c>
      <c r="E433" s="116">
        <f t="shared" ca="1" si="18"/>
        <v>0</v>
      </c>
    </row>
    <row r="434" spans="1:5">
      <c r="A434" t="str">
        <f t="shared" si="19"/>
        <v>05</v>
      </c>
      <c r="B434">
        <f t="shared" si="20"/>
        <v>0</v>
      </c>
      <c r="C434" t="s">
        <v>287</v>
      </c>
      <c r="D434" s="1" t="s">
        <v>1569</v>
      </c>
      <c r="E434" s="116">
        <f t="shared" ca="1" si="18"/>
        <v>0</v>
      </c>
    </row>
    <row r="435" spans="1:5">
      <c r="A435" t="str">
        <f t="shared" si="19"/>
        <v>06</v>
      </c>
      <c r="B435">
        <f t="shared" si="20"/>
        <v>0</v>
      </c>
      <c r="C435" t="s">
        <v>287</v>
      </c>
      <c r="D435" s="1" t="s">
        <v>1570</v>
      </c>
      <c r="E435" s="116">
        <f t="shared" ca="1" si="18"/>
        <v>0</v>
      </c>
    </row>
    <row r="436" spans="1:5">
      <c r="A436" t="str">
        <f t="shared" si="19"/>
        <v>07</v>
      </c>
      <c r="B436">
        <f t="shared" si="20"/>
        <v>0</v>
      </c>
      <c r="C436" t="s">
        <v>287</v>
      </c>
      <c r="D436" s="1" t="s">
        <v>1571</v>
      </c>
      <c r="E436" s="116">
        <f t="shared" ca="1" si="18"/>
        <v>0</v>
      </c>
    </row>
    <row r="437" spans="1:5">
      <c r="A437" t="str">
        <f t="shared" si="19"/>
        <v>08</v>
      </c>
      <c r="B437">
        <f t="shared" si="20"/>
        <v>0</v>
      </c>
      <c r="C437" t="s">
        <v>287</v>
      </c>
      <c r="D437" s="1" t="s">
        <v>1572</v>
      </c>
      <c r="E437" s="116">
        <f t="shared" ca="1" si="18"/>
        <v>0</v>
      </c>
    </row>
    <row r="438" spans="1:5">
      <c r="A438" t="str">
        <f t="shared" si="19"/>
        <v>09</v>
      </c>
      <c r="B438">
        <f t="shared" si="20"/>
        <v>0</v>
      </c>
      <c r="C438" t="s">
        <v>287</v>
      </c>
      <c r="D438" s="1" t="s">
        <v>1573</v>
      </c>
      <c r="E438" s="116">
        <f t="shared" ca="1" si="18"/>
        <v>0</v>
      </c>
    </row>
    <row r="439" spans="1:5">
      <c r="A439" t="str">
        <f t="shared" si="19"/>
        <v>10</v>
      </c>
      <c r="B439">
        <f t="shared" si="20"/>
        <v>0</v>
      </c>
      <c r="C439" t="s">
        <v>287</v>
      </c>
      <c r="D439" s="1" t="s">
        <v>1574</v>
      </c>
      <c r="E439" s="116">
        <f t="shared" ca="1" si="18"/>
        <v>0</v>
      </c>
    </row>
    <row r="440" spans="1:5">
      <c r="A440" t="str">
        <f t="shared" si="19"/>
        <v>11</v>
      </c>
      <c r="B440">
        <f t="shared" si="20"/>
        <v>0</v>
      </c>
      <c r="C440" t="s">
        <v>287</v>
      </c>
      <c r="D440" s="1" t="s">
        <v>1575</v>
      </c>
      <c r="E440" s="116">
        <f t="shared" ca="1" si="18"/>
        <v>0</v>
      </c>
    </row>
    <row r="441" spans="1:5">
      <c r="A441" t="str">
        <f t="shared" si="19"/>
        <v>12</v>
      </c>
      <c r="B441">
        <f t="shared" si="20"/>
        <v>0</v>
      </c>
      <c r="C441" t="s">
        <v>287</v>
      </c>
      <c r="D441" s="1" t="s">
        <v>1576</v>
      </c>
      <c r="E441" s="116">
        <f t="shared" ca="1" si="18"/>
        <v>0</v>
      </c>
    </row>
    <row r="442" spans="1:5">
      <c r="A442" t="str">
        <f t="shared" si="19"/>
        <v>13</v>
      </c>
      <c r="B442">
        <f t="shared" si="20"/>
        <v>0</v>
      </c>
      <c r="C442" t="s">
        <v>287</v>
      </c>
      <c r="D442" s="1" t="s">
        <v>1577</v>
      </c>
      <c r="E442" s="116">
        <f t="shared" ca="1" si="18"/>
        <v>0</v>
      </c>
    </row>
    <row r="443" spans="1:5">
      <c r="A443" t="str">
        <f t="shared" si="19"/>
        <v>100</v>
      </c>
      <c r="B443">
        <f t="shared" si="20"/>
        <v>0</v>
      </c>
      <c r="C443" t="s">
        <v>287</v>
      </c>
      <c r="D443" s="1" t="s">
        <v>1578</v>
      </c>
      <c r="E443" s="116">
        <f t="shared" ca="1" si="18"/>
        <v>0</v>
      </c>
    </row>
    <row r="444" spans="1:5">
      <c r="A444" t="str">
        <f t="shared" si="19"/>
        <v>01</v>
      </c>
      <c r="B444">
        <f t="shared" si="20"/>
        <v>0</v>
      </c>
      <c r="C444" t="s">
        <v>288</v>
      </c>
      <c r="D444" s="1" t="s">
        <v>1579</v>
      </c>
      <c r="E444" s="116">
        <f t="shared" ca="1" si="18"/>
        <v>0</v>
      </c>
    </row>
    <row r="445" spans="1:5">
      <c r="A445" t="str">
        <f t="shared" si="19"/>
        <v>02</v>
      </c>
      <c r="B445">
        <f t="shared" si="20"/>
        <v>0</v>
      </c>
      <c r="C445" t="s">
        <v>288</v>
      </c>
      <c r="D445" s="1" t="s">
        <v>1580</v>
      </c>
      <c r="E445" s="116">
        <f t="shared" ca="1" si="18"/>
        <v>0</v>
      </c>
    </row>
    <row r="446" spans="1:5">
      <c r="A446" t="str">
        <f t="shared" si="19"/>
        <v>03</v>
      </c>
      <c r="B446">
        <f t="shared" si="20"/>
        <v>0</v>
      </c>
      <c r="C446" t="s">
        <v>288</v>
      </c>
      <c r="D446" s="1" t="s">
        <v>1581</v>
      </c>
      <c r="E446" s="116">
        <f t="shared" ca="1" si="18"/>
        <v>0</v>
      </c>
    </row>
    <row r="447" spans="1:5">
      <c r="A447" t="str">
        <f t="shared" si="19"/>
        <v>04</v>
      </c>
      <c r="B447">
        <f t="shared" si="20"/>
        <v>0</v>
      </c>
      <c r="C447" t="s">
        <v>288</v>
      </c>
      <c r="D447" s="1" t="s">
        <v>1582</v>
      </c>
      <c r="E447" s="116">
        <f t="shared" ca="1" si="18"/>
        <v>1</v>
      </c>
    </row>
    <row r="448" spans="1:5">
      <c r="A448" t="str">
        <f t="shared" si="19"/>
        <v>05</v>
      </c>
      <c r="B448">
        <f t="shared" si="20"/>
        <v>0</v>
      </c>
      <c r="C448" t="s">
        <v>288</v>
      </c>
      <c r="D448" s="1" t="s">
        <v>1583</v>
      </c>
      <c r="E448" s="116">
        <f t="shared" ca="1" si="18"/>
        <v>0</v>
      </c>
    </row>
    <row r="449" spans="1:5">
      <c r="A449" t="str">
        <f t="shared" si="19"/>
        <v>06</v>
      </c>
      <c r="B449">
        <f t="shared" si="20"/>
        <v>0</v>
      </c>
      <c r="C449" t="s">
        <v>288</v>
      </c>
      <c r="D449" s="1" t="s">
        <v>1584</v>
      </c>
      <c r="E449" s="116">
        <f t="shared" ca="1" si="18"/>
        <v>0</v>
      </c>
    </row>
    <row r="450" spans="1:5">
      <c r="A450" t="str">
        <f t="shared" si="19"/>
        <v>07</v>
      </c>
      <c r="B450">
        <f t="shared" si="20"/>
        <v>0</v>
      </c>
      <c r="C450" t="s">
        <v>288</v>
      </c>
      <c r="D450" s="1" t="s">
        <v>1585</v>
      </c>
      <c r="E450" s="116">
        <f t="shared" ca="1" si="18"/>
        <v>0</v>
      </c>
    </row>
    <row r="451" spans="1:5">
      <c r="A451" t="str">
        <f t="shared" si="19"/>
        <v>08</v>
      </c>
      <c r="B451">
        <f t="shared" si="20"/>
        <v>0</v>
      </c>
      <c r="C451" t="s">
        <v>288</v>
      </c>
      <c r="D451" s="1" t="s">
        <v>1586</v>
      </c>
      <c r="E451" s="116">
        <f t="shared" ca="1" si="18"/>
        <v>0</v>
      </c>
    </row>
    <row r="452" spans="1:5">
      <c r="A452" t="str">
        <f t="shared" si="19"/>
        <v>09</v>
      </c>
      <c r="B452">
        <f t="shared" si="20"/>
        <v>0</v>
      </c>
      <c r="C452" t="s">
        <v>288</v>
      </c>
      <c r="D452" s="1" t="s">
        <v>1587</v>
      </c>
      <c r="E452" s="116">
        <f t="shared" ca="1" si="18"/>
        <v>0</v>
      </c>
    </row>
    <row r="453" spans="1:5">
      <c r="A453" t="str">
        <f t="shared" si="19"/>
        <v>10</v>
      </c>
      <c r="B453">
        <f t="shared" si="20"/>
        <v>0</v>
      </c>
      <c r="C453" t="s">
        <v>288</v>
      </c>
      <c r="D453" s="1" t="s">
        <v>1588</v>
      </c>
      <c r="E453" s="116">
        <f t="shared" ca="1" si="18"/>
        <v>0</v>
      </c>
    </row>
    <row r="454" spans="1:5">
      <c r="A454" t="str">
        <f t="shared" si="19"/>
        <v>11</v>
      </c>
      <c r="B454">
        <f t="shared" si="20"/>
        <v>0</v>
      </c>
      <c r="C454" t="s">
        <v>288</v>
      </c>
      <c r="D454" s="1" t="s">
        <v>1589</v>
      </c>
      <c r="E454" s="116">
        <f t="shared" ca="1" si="18"/>
        <v>0</v>
      </c>
    </row>
    <row r="455" spans="1:5">
      <c r="A455" t="str">
        <f t="shared" si="19"/>
        <v>12</v>
      </c>
      <c r="B455">
        <f t="shared" si="20"/>
        <v>0</v>
      </c>
      <c r="C455" t="s">
        <v>288</v>
      </c>
      <c r="D455" s="1" t="s">
        <v>1590</v>
      </c>
      <c r="E455" s="116">
        <f t="shared" ca="1" si="18"/>
        <v>0</v>
      </c>
    </row>
    <row r="456" spans="1:5">
      <c r="A456" t="str">
        <f t="shared" si="19"/>
        <v>13</v>
      </c>
      <c r="B456">
        <f t="shared" si="20"/>
        <v>0</v>
      </c>
      <c r="C456" t="s">
        <v>288</v>
      </c>
      <c r="D456" s="1" t="s">
        <v>1591</v>
      </c>
      <c r="E456" s="116">
        <f t="shared" ca="1" si="18"/>
        <v>0</v>
      </c>
    </row>
    <row r="457" spans="1:5">
      <c r="A457" t="str">
        <f t="shared" si="19"/>
        <v>100</v>
      </c>
      <c r="B457">
        <f t="shared" si="20"/>
        <v>0</v>
      </c>
      <c r="C457" t="s">
        <v>288</v>
      </c>
      <c r="D457" s="1" t="s">
        <v>1592</v>
      </c>
      <c r="E457" s="116">
        <f t="shared" ca="1" si="18"/>
        <v>0</v>
      </c>
    </row>
    <row r="458" spans="1:5">
      <c r="A458" t="str">
        <f t="shared" si="19"/>
        <v>01</v>
      </c>
      <c r="B458">
        <f t="shared" si="20"/>
        <v>0</v>
      </c>
      <c r="C458" t="s">
        <v>290</v>
      </c>
      <c r="D458" s="1" t="s">
        <v>1593</v>
      </c>
      <c r="E458" s="116">
        <f t="shared" ref="E458:E521" ca="1" si="21">IFERROR(IFERROR(VLOOKUP(C458,INDIRECT($G$7&amp;$H$7),MATCH($A458,INDIRECT($G$7&amp;$I$7),0),0),IFERROR(VLOOKUP(C458,INDIRECT($G$6&amp;$H$6),MATCH($A458,INDIRECT($G$6&amp;$I$6),0),0),VLOOKUP(C458,INDIRECT($G$5&amp;$H$5),MATCH($A458,INDIRECT($G$5&amp;$I$5),0),0))),0)</f>
        <v>0</v>
      </c>
    </row>
    <row r="459" spans="1:5">
      <c r="A459" t="str">
        <f t="shared" ref="A459:A522" si="22">MID(D459,LEN(C459)+2,LEN(D459)-LEN(C459))</f>
        <v>02</v>
      </c>
      <c r="B459">
        <f t="shared" ref="B459:B522" si="23">IF(IFERROR(FIND("PU",D459,1),0)&lt;&gt;0,"PU",0)</f>
        <v>0</v>
      </c>
      <c r="C459" t="s">
        <v>290</v>
      </c>
      <c r="D459" s="1" t="s">
        <v>1594</v>
      </c>
      <c r="E459" s="116">
        <f t="shared" ca="1" si="21"/>
        <v>0</v>
      </c>
    </row>
    <row r="460" spans="1:5">
      <c r="A460" t="str">
        <f t="shared" si="22"/>
        <v>03</v>
      </c>
      <c r="B460">
        <f t="shared" si="23"/>
        <v>0</v>
      </c>
      <c r="C460" t="s">
        <v>290</v>
      </c>
      <c r="D460" s="1" t="s">
        <v>1595</v>
      </c>
      <c r="E460" s="116">
        <f t="shared" ca="1" si="21"/>
        <v>0</v>
      </c>
    </row>
    <row r="461" spans="1:5">
      <c r="A461" t="str">
        <f t="shared" si="22"/>
        <v>04</v>
      </c>
      <c r="B461">
        <f t="shared" si="23"/>
        <v>0</v>
      </c>
      <c r="C461" t="s">
        <v>290</v>
      </c>
      <c r="D461" s="1" t="s">
        <v>1596</v>
      </c>
      <c r="E461" s="116">
        <f t="shared" ca="1" si="21"/>
        <v>0</v>
      </c>
    </row>
    <row r="462" spans="1:5">
      <c r="A462" t="str">
        <f t="shared" si="22"/>
        <v>05</v>
      </c>
      <c r="B462">
        <f t="shared" si="23"/>
        <v>0</v>
      </c>
      <c r="C462" t="s">
        <v>290</v>
      </c>
      <c r="D462" s="1" t="s">
        <v>1597</v>
      </c>
      <c r="E462" s="116">
        <f t="shared" ca="1" si="21"/>
        <v>0</v>
      </c>
    </row>
    <row r="463" spans="1:5">
      <c r="A463" t="str">
        <f t="shared" si="22"/>
        <v>06</v>
      </c>
      <c r="B463">
        <f t="shared" si="23"/>
        <v>0</v>
      </c>
      <c r="C463" t="s">
        <v>290</v>
      </c>
      <c r="D463" s="1" t="s">
        <v>1598</v>
      </c>
      <c r="E463" s="116">
        <f t="shared" ca="1" si="21"/>
        <v>0</v>
      </c>
    </row>
    <row r="464" spans="1:5">
      <c r="A464" t="str">
        <f t="shared" si="22"/>
        <v>07</v>
      </c>
      <c r="B464">
        <f t="shared" si="23"/>
        <v>0</v>
      </c>
      <c r="C464" t="s">
        <v>290</v>
      </c>
      <c r="D464" s="1" t="s">
        <v>1599</v>
      </c>
      <c r="E464" s="116">
        <f t="shared" ca="1" si="21"/>
        <v>0</v>
      </c>
    </row>
    <row r="465" spans="1:5">
      <c r="A465" t="str">
        <f t="shared" si="22"/>
        <v>08</v>
      </c>
      <c r="B465">
        <f t="shared" si="23"/>
        <v>0</v>
      </c>
      <c r="C465" t="s">
        <v>290</v>
      </c>
      <c r="D465" s="1" t="s">
        <v>1600</v>
      </c>
      <c r="E465" s="116">
        <f t="shared" ca="1" si="21"/>
        <v>0</v>
      </c>
    </row>
    <row r="466" spans="1:5">
      <c r="A466" t="str">
        <f t="shared" si="22"/>
        <v>09</v>
      </c>
      <c r="B466">
        <f t="shared" si="23"/>
        <v>0</v>
      </c>
      <c r="C466" t="s">
        <v>290</v>
      </c>
      <c r="D466" s="1" t="s">
        <v>1601</v>
      </c>
      <c r="E466" s="116">
        <f t="shared" ca="1" si="21"/>
        <v>0</v>
      </c>
    </row>
    <row r="467" spans="1:5">
      <c r="A467" t="str">
        <f t="shared" si="22"/>
        <v>10</v>
      </c>
      <c r="B467">
        <f t="shared" si="23"/>
        <v>0</v>
      </c>
      <c r="C467" t="s">
        <v>290</v>
      </c>
      <c r="D467" s="1" t="s">
        <v>1602</v>
      </c>
      <c r="E467" s="116">
        <f t="shared" ca="1" si="21"/>
        <v>0</v>
      </c>
    </row>
    <row r="468" spans="1:5">
      <c r="A468" t="str">
        <f t="shared" si="22"/>
        <v>11</v>
      </c>
      <c r="B468">
        <f t="shared" si="23"/>
        <v>0</v>
      </c>
      <c r="C468" t="s">
        <v>290</v>
      </c>
      <c r="D468" s="1" t="s">
        <v>1603</v>
      </c>
      <c r="E468" s="116">
        <f t="shared" ca="1" si="21"/>
        <v>0</v>
      </c>
    </row>
    <row r="469" spans="1:5">
      <c r="A469" t="str">
        <f t="shared" si="22"/>
        <v>12</v>
      </c>
      <c r="B469">
        <f t="shared" si="23"/>
        <v>0</v>
      </c>
      <c r="C469" t="s">
        <v>290</v>
      </c>
      <c r="D469" s="1" t="s">
        <v>1604</v>
      </c>
      <c r="E469" s="116">
        <f t="shared" ca="1" si="21"/>
        <v>0</v>
      </c>
    </row>
    <row r="470" spans="1:5">
      <c r="A470" t="str">
        <f t="shared" si="22"/>
        <v>13</v>
      </c>
      <c r="B470">
        <f t="shared" si="23"/>
        <v>0</v>
      </c>
      <c r="C470" t="s">
        <v>290</v>
      </c>
      <c r="D470" s="1" t="s">
        <v>1605</v>
      </c>
      <c r="E470" s="116">
        <f t="shared" ca="1" si="21"/>
        <v>0</v>
      </c>
    </row>
    <row r="471" spans="1:5">
      <c r="A471" t="str">
        <f t="shared" si="22"/>
        <v>100</v>
      </c>
      <c r="B471">
        <f t="shared" si="23"/>
        <v>0</v>
      </c>
      <c r="C471" t="s">
        <v>290</v>
      </c>
      <c r="D471" s="1" t="s">
        <v>1606</v>
      </c>
      <c r="E471" s="116">
        <f t="shared" ca="1" si="21"/>
        <v>0</v>
      </c>
    </row>
    <row r="472" spans="1:5">
      <c r="A472" t="str">
        <f t="shared" si="22"/>
        <v>01</v>
      </c>
      <c r="B472">
        <f t="shared" si="23"/>
        <v>0</v>
      </c>
      <c r="C472" t="s">
        <v>291</v>
      </c>
      <c r="D472" s="1" t="s">
        <v>1607</v>
      </c>
      <c r="E472" s="116">
        <f t="shared" ca="1" si="21"/>
        <v>0</v>
      </c>
    </row>
    <row r="473" spans="1:5">
      <c r="A473" t="str">
        <f t="shared" si="22"/>
        <v>02</v>
      </c>
      <c r="B473">
        <f t="shared" si="23"/>
        <v>0</v>
      </c>
      <c r="C473" t="s">
        <v>291</v>
      </c>
      <c r="D473" s="1" t="s">
        <v>1608</v>
      </c>
      <c r="E473" s="116">
        <f t="shared" ca="1" si="21"/>
        <v>0</v>
      </c>
    </row>
    <row r="474" spans="1:5">
      <c r="A474" t="str">
        <f t="shared" si="22"/>
        <v>03</v>
      </c>
      <c r="B474">
        <f t="shared" si="23"/>
        <v>0</v>
      </c>
      <c r="C474" t="s">
        <v>291</v>
      </c>
      <c r="D474" s="1" t="s">
        <v>1609</v>
      </c>
      <c r="E474" s="116">
        <f t="shared" ca="1" si="21"/>
        <v>0</v>
      </c>
    </row>
    <row r="475" spans="1:5">
      <c r="A475" t="str">
        <f t="shared" si="22"/>
        <v>04</v>
      </c>
      <c r="B475">
        <f t="shared" si="23"/>
        <v>0</v>
      </c>
      <c r="C475" t="s">
        <v>291</v>
      </c>
      <c r="D475" s="1" t="s">
        <v>1610</v>
      </c>
      <c r="E475" s="116">
        <f t="shared" ca="1" si="21"/>
        <v>0</v>
      </c>
    </row>
    <row r="476" spans="1:5">
      <c r="A476" t="str">
        <f t="shared" si="22"/>
        <v>05</v>
      </c>
      <c r="B476">
        <f t="shared" si="23"/>
        <v>0</v>
      </c>
      <c r="C476" t="s">
        <v>291</v>
      </c>
      <c r="D476" s="1" t="s">
        <v>1611</v>
      </c>
      <c r="E476" s="116">
        <f t="shared" ca="1" si="21"/>
        <v>0</v>
      </c>
    </row>
    <row r="477" spans="1:5">
      <c r="A477" t="str">
        <f t="shared" si="22"/>
        <v>06</v>
      </c>
      <c r="B477">
        <f t="shared" si="23"/>
        <v>0</v>
      </c>
      <c r="C477" t="s">
        <v>291</v>
      </c>
      <c r="D477" s="1" t="s">
        <v>1612</v>
      </c>
      <c r="E477" s="116">
        <f t="shared" ca="1" si="21"/>
        <v>0</v>
      </c>
    </row>
    <row r="478" spans="1:5">
      <c r="A478" t="str">
        <f t="shared" si="22"/>
        <v>07</v>
      </c>
      <c r="B478">
        <f t="shared" si="23"/>
        <v>0</v>
      </c>
      <c r="C478" t="s">
        <v>291</v>
      </c>
      <c r="D478" s="1" t="s">
        <v>1613</v>
      </c>
      <c r="E478" s="116">
        <f t="shared" ca="1" si="21"/>
        <v>0</v>
      </c>
    </row>
    <row r="479" spans="1:5">
      <c r="A479" t="str">
        <f t="shared" si="22"/>
        <v>08</v>
      </c>
      <c r="B479">
        <f t="shared" si="23"/>
        <v>0</v>
      </c>
      <c r="C479" t="s">
        <v>291</v>
      </c>
      <c r="D479" s="1" t="s">
        <v>1614</v>
      </c>
      <c r="E479" s="116">
        <f t="shared" ca="1" si="21"/>
        <v>0</v>
      </c>
    </row>
    <row r="480" spans="1:5">
      <c r="A480" t="str">
        <f t="shared" si="22"/>
        <v>09</v>
      </c>
      <c r="B480">
        <f t="shared" si="23"/>
        <v>0</v>
      </c>
      <c r="C480" t="s">
        <v>291</v>
      </c>
      <c r="D480" s="1" t="s">
        <v>1615</v>
      </c>
      <c r="E480" s="116">
        <f t="shared" ca="1" si="21"/>
        <v>0</v>
      </c>
    </row>
    <row r="481" spans="1:5">
      <c r="A481" t="str">
        <f t="shared" si="22"/>
        <v>10</v>
      </c>
      <c r="B481">
        <f t="shared" si="23"/>
        <v>0</v>
      </c>
      <c r="C481" t="s">
        <v>291</v>
      </c>
      <c r="D481" s="1" t="s">
        <v>1616</v>
      </c>
      <c r="E481" s="116">
        <f t="shared" ca="1" si="21"/>
        <v>0</v>
      </c>
    </row>
    <row r="482" spans="1:5">
      <c r="A482" t="str">
        <f t="shared" si="22"/>
        <v>11</v>
      </c>
      <c r="B482">
        <f t="shared" si="23"/>
        <v>0</v>
      </c>
      <c r="C482" t="s">
        <v>291</v>
      </c>
      <c r="D482" s="1" t="s">
        <v>1617</v>
      </c>
      <c r="E482" s="116">
        <f t="shared" ca="1" si="21"/>
        <v>0</v>
      </c>
    </row>
    <row r="483" spans="1:5">
      <c r="A483" t="str">
        <f t="shared" si="22"/>
        <v>12</v>
      </c>
      <c r="B483">
        <f t="shared" si="23"/>
        <v>0</v>
      </c>
      <c r="C483" t="s">
        <v>291</v>
      </c>
      <c r="D483" s="1" t="s">
        <v>1618</v>
      </c>
      <c r="E483" s="116">
        <f t="shared" ca="1" si="21"/>
        <v>0</v>
      </c>
    </row>
    <row r="484" spans="1:5">
      <c r="A484" t="str">
        <f t="shared" si="22"/>
        <v>13</v>
      </c>
      <c r="B484">
        <f t="shared" si="23"/>
        <v>0</v>
      </c>
      <c r="C484" t="s">
        <v>291</v>
      </c>
      <c r="D484" s="1" t="s">
        <v>1619</v>
      </c>
      <c r="E484" s="116">
        <f t="shared" ca="1" si="21"/>
        <v>0</v>
      </c>
    </row>
    <row r="485" spans="1:5">
      <c r="A485" t="str">
        <f t="shared" si="22"/>
        <v>100</v>
      </c>
      <c r="B485">
        <f t="shared" si="23"/>
        <v>0</v>
      </c>
      <c r="C485" t="s">
        <v>291</v>
      </c>
      <c r="D485" s="1" t="s">
        <v>1620</v>
      </c>
      <c r="E485" s="116">
        <f t="shared" ca="1" si="21"/>
        <v>0</v>
      </c>
    </row>
    <row r="486" spans="1:5">
      <c r="A486" t="str">
        <f t="shared" si="22"/>
        <v>01</v>
      </c>
      <c r="B486">
        <f t="shared" si="23"/>
        <v>0</v>
      </c>
      <c r="C486" t="s">
        <v>295</v>
      </c>
      <c r="D486" s="1" t="s">
        <v>1621</v>
      </c>
      <c r="E486" s="116">
        <f t="shared" ca="1" si="21"/>
        <v>0</v>
      </c>
    </row>
    <row r="487" spans="1:5">
      <c r="A487" t="str">
        <f t="shared" si="22"/>
        <v>02</v>
      </c>
      <c r="B487">
        <f t="shared" si="23"/>
        <v>0</v>
      </c>
      <c r="C487" t="s">
        <v>295</v>
      </c>
      <c r="D487" s="1" t="s">
        <v>1622</v>
      </c>
      <c r="E487" s="116">
        <f t="shared" ca="1" si="21"/>
        <v>0</v>
      </c>
    </row>
    <row r="488" spans="1:5">
      <c r="A488" t="str">
        <f t="shared" si="22"/>
        <v>03</v>
      </c>
      <c r="B488">
        <f t="shared" si="23"/>
        <v>0</v>
      </c>
      <c r="C488" t="s">
        <v>295</v>
      </c>
      <c r="D488" s="1" t="s">
        <v>1623</v>
      </c>
      <c r="E488" s="116">
        <f t="shared" ca="1" si="21"/>
        <v>0</v>
      </c>
    </row>
    <row r="489" spans="1:5">
      <c r="A489" t="str">
        <f t="shared" si="22"/>
        <v>04</v>
      </c>
      <c r="B489">
        <f t="shared" si="23"/>
        <v>0</v>
      </c>
      <c r="C489" t="s">
        <v>295</v>
      </c>
      <c r="D489" s="1" t="s">
        <v>1624</v>
      </c>
      <c r="E489" s="116">
        <f t="shared" ca="1" si="21"/>
        <v>0</v>
      </c>
    </row>
    <row r="490" spans="1:5">
      <c r="A490" t="str">
        <f t="shared" si="22"/>
        <v>05</v>
      </c>
      <c r="B490">
        <f t="shared" si="23"/>
        <v>0</v>
      </c>
      <c r="C490" t="s">
        <v>295</v>
      </c>
      <c r="D490" s="1" t="s">
        <v>1625</v>
      </c>
      <c r="E490" s="116">
        <f t="shared" ca="1" si="21"/>
        <v>1</v>
      </c>
    </row>
    <row r="491" spans="1:5">
      <c r="A491" t="str">
        <f t="shared" si="22"/>
        <v>06</v>
      </c>
      <c r="B491">
        <f t="shared" si="23"/>
        <v>0</v>
      </c>
      <c r="C491" t="s">
        <v>295</v>
      </c>
      <c r="D491" s="1" t="s">
        <v>1626</v>
      </c>
      <c r="E491" s="116">
        <f t="shared" ca="1" si="21"/>
        <v>0</v>
      </c>
    </row>
    <row r="492" spans="1:5">
      <c r="A492" t="str">
        <f t="shared" si="22"/>
        <v>07</v>
      </c>
      <c r="B492">
        <f t="shared" si="23"/>
        <v>0</v>
      </c>
      <c r="C492" t="s">
        <v>295</v>
      </c>
      <c r="D492" s="1" t="s">
        <v>1627</v>
      </c>
      <c r="E492" s="116">
        <f t="shared" ca="1" si="21"/>
        <v>0</v>
      </c>
    </row>
    <row r="493" spans="1:5">
      <c r="A493" t="str">
        <f t="shared" si="22"/>
        <v>08</v>
      </c>
      <c r="B493">
        <f t="shared" si="23"/>
        <v>0</v>
      </c>
      <c r="C493" t="s">
        <v>295</v>
      </c>
      <c r="D493" s="1" t="s">
        <v>1628</v>
      </c>
      <c r="E493" s="116">
        <f t="shared" ca="1" si="21"/>
        <v>0</v>
      </c>
    </row>
    <row r="494" spans="1:5">
      <c r="A494" t="str">
        <f t="shared" si="22"/>
        <v>09</v>
      </c>
      <c r="B494">
        <f t="shared" si="23"/>
        <v>0</v>
      </c>
      <c r="C494" t="s">
        <v>295</v>
      </c>
      <c r="D494" s="1" t="s">
        <v>1629</v>
      </c>
      <c r="E494" s="116">
        <f t="shared" ca="1" si="21"/>
        <v>0</v>
      </c>
    </row>
    <row r="495" spans="1:5">
      <c r="A495" t="str">
        <f t="shared" si="22"/>
        <v>10</v>
      </c>
      <c r="B495">
        <f t="shared" si="23"/>
        <v>0</v>
      </c>
      <c r="C495" t="s">
        <v>295</v>
      </c>
      <c r="D495" s="1" t="s">
        <v>1630</v>
      </c>
      <c r="E495" s="116">
        <f t="shared" ca="1" si="21"/>
        <v>0</v>
      </c>
    </row>
    <row r="496" spans="1:5">
      <c r="A496" t="str">
        <f t="shared" si="22"/>
        <v>11</v>
      </c>
      <c r="B496">
        <f t="shared" si="23"/>
        <v>0</v>
      </c>
      <c r="C496" t="s">
        <v>295</v>
      </c>
      <c r="D496" s="1" t="s">
        <v>1631</v>
      </c>
      <c r="E496" s="116">
        <f t="shared" ca="1" si="21"/>
        <v>0</v>
      </c>
    </row>
    <row r="497" spans="1:5">
      <c r="A497" t="str">
        <f t="shared" si="22"/>
        <v>12</v>
      </c>
      <c r="B497">
        <f t="shared" si="23"/>
        <v>0</v>
      </c>
      <c r="C497" t="s">
        <v>295</v>
      </c>
      <c r="D497" s="1" t="s">
        <v>1632</v>
      </c>
      <c r="E497" s="116">
        <f t="shared" ca="1" si="21"/>
        <v>0</v>
      </c>
    </row>
    <row r="498" spans="1:5">
      <c r="A498" t="str">
        <f t="shared" si="22"/>
        <v>13</v>
      </c>
      <c r="B498">
        <f t="shared" si="23"/>
        <v>0</v>
      </c>
      <c r="C498" t="s">
        <v>295</v>
      </c>
      <c r="D498" s="1" t="s">
        <v>1633</v>
      </c>
      <c r="E498" s="116">
        <f t="shared" ca="1" si="21"/>
        <v>0</v>
      </c>
    </row>
    <row r="499" spans="1:5">
      <c r="A499" t="str">
        <f t="shared" si="22"/>
        <v>100</v>
      </c>
      <c r="B499">
        <f t="shared" si="23"/>
        <v>0</v>
      </c>
      <c r="C499" t="s">
        <v>295</v>
      </c>
      <c r="D499" s="1" t="s">
        <v>1634</v>
      </c>
      <c r="E499" s="116">
        <f t="shared" ca="1" si="21"/>
        <v>0</v>
      </c>
    </row>
    <row r="500" spans="1:5">
      <c r="A500" t="str">
        <f t="shared" si="22"/>
        <v>01</v>
      </c>
      <c r="B500">
        <f t="shared" si="23"/>
        <v>0</v>
      </c>
      <c r="C500" t="s">
        <v>298</v>
      </c>
      <c r="D500" s="1" t="s">
        <v>1635</v>
      </c>
      <c r="E500" s="116">
        <f t="shared" ca="1" si="21"/>
        <v>0</v>
      </c>
    </row>
    <row r="501" spans="1:5">
      <c r="A501" t="str">
        <f t="shared" si="22"/>
        <v>01</v>
      </c>
      <c r="B501">
        <f t="shared" si="23"/>
        <v>0</v>
      </c>
      <c r="C501" t="s">
        <v>298</v>
      </c>
      <c r="D501" s="1" t="s">
        <v>1635</v>
      </c>
      <c r="E501" s="116">
        <f t="shared" ca="1" si="21"/>
        <v>0</v>
      </c>
    </row>
    <row r="502" spans="1:5">
      <c r="A502" t="str">
        <f t="shared" si="22"/>
        <v>01</v>
      </c>
      <c r="B502">
        <f t="shared" si="23"/>
        <v>0</v>
      </c>
      <c r="C502" t="s">
        <v>298</v>
      </c>
      <c r="D502" s="1" t="s">
        <v>1635</v>
      </c>
      <c r="E502" s="116">
        <f t="shared" ca="1" si="21"/>
        <v>0</v>
      </c>
    </row>
    <row r="503" spans="1:5">
      <c r="A503" t="str">
        <f t="shared" si="22"/>
        <v>01</v>
      </c>
      <c r="B503">
        <f t="shared" si="23"/>
        <v>0</v>
      </c>
      <c r="C503" t="s">
        <v>298</v>
      </c>
      <c r="D503" s="1" t="s">
        <v>1635</v>
      </c>
      <c r="E503" s="116">
        <f t="shared" ca="1" si="21"/>
        <v>0</v>
      </c>
    </row>
    <row r="504" spans="1:5">
      <c r="A504" t="str">
        <f t="shared" si="22"/>
        <v>01</v>
      </c>
      <c r="B504">
        <f t="shared" si="23"/>
        <v>0</v>
      </c>
      <c r="C504" t="s">
        <v>298</v>
      </c>
      <c r="D504" s="1" t="s">
        <v>1635</v>
      </c>
      <c r="E504" s="116">
        <f t="shared" ca="1" si="21"/>
        <v>0</v>
      </c>
    </row>
    <row r="505" spans="1:5">
      <c r="A505" t="str">
        <f t="shared" si="22"/>
        <v>01</v>
      </c>
      <c r="B505">
        <f t="shared" si="23"/>
        <v>0</v>
      </c>
      <c r="C505" t="s">
        <v>298</v>
      </c>
      <c r="D505" s="1" t="s">
        <v>1635</v>
      </c>
      <c r="E505" s="116">
        <f t="shared" ca="1" si="21"/>
        <v>0</v>
      </c>
    </row>
    <row r="506" spans="1:5">
      <c r="A506" t="str">
        <f t="shared" si="22"/>
        <v>01</v>
      </c>
      <c r="B506">
        <f t="shared" si="23"/>
        <v>0</v>
      </c>
      <c r="C506" t="s">
        <v>298</v>
      </c>
      <c r="D506" s="1" t="s">
        <v>1635</v>
      </c>
      <c r="E506" s="116">
        <f t="shared" ca="1" si="21"/>
        <v>0</v>
      </c>
    </row>
    <row r="507" spans="1:5">
      <c r="A507" t="str">
        <f t="shared" si="22"/>
        <v>01</v>
      </c>
      <c r="B507">
        <f t="shared" si="23"/>
        <v>0</v>
      </c>
      <c r="C507" t="s">
        <v>298</v>
      </c>
      <c r="D507" s="1" t="s">
        <v>1635</v>
      </c>
      <c r="E507" s="116">
        <f t="shared" ca="1" si="21"/>
        <v>0</v>
      </c>
    </row>
    <row r="508" spans="1:5">
      <c r="A508" t="str">
        <f t="shared" si="22"/>
        <v>01</v>
      </c>
      <c r="B508">
        <f t="shared" si="23"/>
        <v>0</v>
      </c>
      <c r="C508" t="s">
        <v>298</v>
      </c>
      <c r="D508" s="1" t="s">
        <v>1635</v>
      </c>
      <c r="E508" s="116">
        <f t="shared" ca="1" si="21"/>
        <v>0</v>
      </c>
    </row>
    <row r="509" spans="1:5">
      <c r="A509" t="str">
        <f t="shared" si="22"/>
        <v>01</v>
      </c>
      <c r="B509">
        <f t="shared" si="23"/>
        <v>0</v>
      </c>
      <c r="C509" t="s">
        <v>298</v>
      </c>
      <c r="D509" s="1" t="s">
        <v>1635</v>
      </c>
      <c r="E509" s="116">
        <f t="shared" ca="1" si="21"/>
        <v>0</v>
      </c>
    </row>
    <row r="510" spans="1:5">
      <c r="A510" t="str">
        <f t="shared" si="22"/>
        <v>01</v>
      </c>
      <c r="B510">
        <f t="shared" si="23"/>
        <v>0</v>
      </c>
      <c r="C510" t="s">
        <v>298</v>
      </c>
      <c r="D510" s="1" t="s">
        <v>1635</v>
      </c>
      <c r="E510" s="116">
        <f t="shared" ca="1" si="21"/>
        <v>0</v>
      </c>
    </row>
    <row r="511" spans="1:5">
      <c r="A511" t="str">
        <f t="shared" si="22"/>
        <v>01</v>
      </c>
      <c r="B511">
        <f t="shared" si="23"/>
        <v>0</v>
      </c>
      <c r="C511" t="s">
        <v>298</v>
      </c>
      <c r="D511" s="1" t="s">
        <v>1635</v>
      </c>
      <c r="E511" s="116">
        <f t="shared" ca="1" si="21"/>
        <v>0</v>
      </c>
    </row>
    <row r="512" spans="1:5">
      <c r="A512" t="str">
        <f t="shared" si="22"/>
        <v>01</v>
      </c>
      <c r="B512">
        <f t="shared" si="23"/>
        <v>0</v>
      </c>
      <c r="C512" t="s">
        <v>298</v>
      </c>
      <c r="D512" s="1" t="s">
        <v>1635</v>
      </c>
      <c r="E512" s="116">
        <f t="shared" ca="1" si="21"/>
        <v>0</v>
      </c>
    </row>
    <row r="513" spans="1:5">
      <c r="A513" t="str">
        <f t="shared" si="22"/>
        <v>01</v>
      </c>
      <c r="B513">
        <f t="shared" si="23"/>
        <v>0</v>
      </c>
      <c r="C513" t="s">
        <v>298</v>
      </c>
      <c r="D513" s="1" t="s">
        <v>1635</v>
      </c>
      <c r="E513" s="116">
        <f t="shared" ca="1" si="21"/>
        <v>0</v>
      </c>
    </row>
    <row r="514" spans="1:5">
      <c r="A514" t="str">
        <f t="shared" si="22"/>
        <v>01</v>
      </c>
      <c r="B514">
        <f t="shared" si="23"/>
        <v>0</v>
      </c>
      <c r="C514" t="s">
        <v>300</v>
      </c>
      <c r="D514" s="1" t="s">
        <v>1636</v>
      </c>
      <c r="E514" s="116">
        <f t="shared" ca="1" si="21"/>
        <v>0</v>
      </c>
    </row>
    <row r="515" spans="1:5">
      <c r="A515" t="str">
        <f t="shared" si="22"/>
        <v>02</v>
      </c>
      <c r="B515">
        <f t="shared" si="23"/>
        <v>0</v>
      </c>
      <c r="C515" t="s">
        <v>300</v>
      </c>
      <c r="D515" s="1" t="s">
        <v>1637</v>
      </c>
      <c r="E515" s="116">
        <f t="shared" ca="1" si="21"/>
        <v>0</v>
      </c>
    </row>
    <row r="516" spans="1:5">
      <c r="A516" t="str">
        <f t="shared" si="22"/>
        <v>03</v>
      </c>
      <c r="B516">
        <f t="shared" si="23"/>
        <v>0</v>
      </c>
      <c r="C516" t="s">
        <v>300</v>
      </c>
      <c r="D516" s="1" t="s">
        <v>1638</v>
      </c>
      <c r="E516" s="116">
        <f t="shared" ca="1" si="21"/>
        <v>0</v>
      </c>
    </row>
    <row r="517" spans="1:5">
      <c r="A517" t="str">
        <f t="shared" si="22"/>
        <v>04</v>
      </c>
      <c r="B517">
        <f t="shared" si="23"/>
        <v>0</v>
      </c>
      <c r="C517" t="s">
        <v>300</v>
      </c>
      <c r="D517" s="1" t="s">
        <v>1639</v>
      </c>
      <c r="E517" s="116">
        <f t="shared" ca="1" si="21"/>
        <v>0</v>
      </c>
    </row>
    <row r="518" spans="1:5">
      <c r="A518" t="str">
        <f t="shared" si="22"/>
        <v>05</v>
      </c>
      <c r="B518">
        <f t="shared" si="23"/>
        <v>0</v>
      </c>
      <c r="C518" t="s">
        <v>300</v>
      </c>
      <c r="D518" s="1" t="s">
        <v>1640</v>
      </c>
      <c r="E518" s="116">
        <f t="shared" ca="1" si="21"/>
        <v>1</v>
      </c>
    </row>
    <row r="519" spans="1:5">
      <c r="A519" t="str">
        <f t="shared" si="22"/>
        <v>06</v>
      </c>
      <c r="B519">
        <f t="shared" si="23"/>
        <v>0</v>
      </c>
      <c r="C519" t="s">
        <v>300</v>
      </c>
      <c r="D519" s="1" t="s">
        <v>1641</v>
      </c>
      <c r="E519" s="116">
        <f t="shared" ca="1" si="21"/>
        <v>0</v>
      </c>
    </row>
    <row r="520" spans="1:5">
      <c r="A520" t="str">
        <f t="shared" si="22"/>
        <v>07</v>
      </c>
      <c r="B520">
        <f t="shared" si="23"/>
        <v>0</v>
      </c>
      <c r="C520" t="s">
        <v>300</v>
      </c>
      <c r="D520" s="1" t="s">
        <v>1642</v>
      </c>
      <c r="E520" s="116">
        <f t="shared" ca="1" si="21"/>
        <v>0</v>
      </c>
    </row>
    <row r="521" spans="1:5">
      <c r="A521" t="str">
        <f t="shared" si="22"/>
        <v>08</v>
      </c>
      <c r="B521">
        <f t="shared" si="23"/>
        <v>0</v>
      </c>
      <c r="C521" t="s">
        <v>300</v>
      </c>
      <c r="D521" s="1" t="s">
        <v>1643</v>
      </c>
      <c r="E521" s="116">
        <f t="shared" ca="1" si="21"/>
        <v>0</v>
      </c>
    </row>
    <row r="522" spans="1:5">
      <c r="A522" t="str">
        <f t="shared" si="22"/>
        <v>09</v>
      </c>
      <c r="B522">
        <f t="shared" si="23"/>
        <v>0</v>
      </c>
      <c r="C522" t="s">
        <v>300</v>
      </c>
      <c r="D522" s="1" t="s">
        <v>1644</v>
      </c>
      <c r="E522" s="116">
        <f t="shared" ref="E522:E585" ca="1" si="24">IFERROR(IFERROR(VLOOKUP(C522,INDIRECT($G$7&amp;$H$7),MATCH($A522,INDIRECT($G$7&amp;$I$7),0),0),IFERROR(VLOOKUP(C522,INDIRECT($G$6&amp;$H$6),MATCH($A522,INDIRECT($G$6&amp;$I$6),0),0),VLOOKUP(C522,INDIRECT($G$5&amp;$H$5),MATCH($A522,INDIRECT($G$5&amp;$I$5),0),0))),0)</f>
        <v>0</v>
      </c>
    </row>
    <row r="523" spans="1:5">
      <c r="A523" t="str">
        <f t="shared" ref="A523:A586" si="25">MID(D523,LEN(C523)+2,LEN(D523)-LEN(C523))</f>
        <v>10</v>
      </c>
      <c r="B523">
        <f t="shared" ref="B523:B586" si="26">IF(IFERROR(FIND("PU",D523,1),0)&lt;&gt;0,"PU",0)</f>
        <v>0</v>
      </c>
      <c r="C523" t="s">
        <v>300</v>
      </c>
      <c r="D523" s="1" t="s">
        <v>1645</v>
      </c>
      <c r="E523" s="116">
        <f t="shared" ca="1" si="24"/>
        <v>0</v>
      </c>
    </row>
    <row r="524" spans="1:5">
      <c r="A524" t="str">
        <f t="shared" si="25"/>
        <v>11</v>
      </c>
      <c r="B524">
        <f t="shared" si="26"/>
        <v>0</v>
      </c>
      <c r="C524" t="s">
        <v>300</v>
      </c>
      <c r="D524" s="1" t="s">
        <v>1646</v>
      </c>
      <c r="E524" s="116">
        <f t="shared" ca="1" si="24"/>
        <v>0</v>
      </c>
    </row>
    <row r="525" spans="1:5">
      <c r="A525" t="str">
        <f t="shared" si="25"/>
        <v>12</v>
      </c>
      <c r="B525">
        <f t="shared" si="26"/>
        <v>0</v>
      </c>
      <c r="C525" t="s">
        <v>300</v>
      </c>
      <c r="D525" s="1" t="s">
        <v>1647</v>
      </c>
      <c r="E525" s="116">
        <f t="shared" ca="1" si="24"/>
        <v>0</v>
      </c>
    </row>
    <row r="526" spans="1:5">
      <c r="A526" t="str">
        <f t="shared" si="25"/>
        <v>13</v>
      </c>
      <c r="B526">
        <f t="shared" si="26"/>
        <v>0</v>
      </c>
      <c r="C526" t="s">
        <v>300</v>
      </c>
      <c r="D526" s="1" t="s">
        <v>1648</v>
      </c>
      <c r="E526" s="116">
        <f t="shared" ca="1" si="24"/>
        <v>0</v>
      </c>
    </row>
    <row r="527" spans="1:5">
      <c r="A527" t="str">
        <f t="shared" si="25"/>
        <v>100</v>
      </c>
      <c r="B527">
        <f t="shared" si="26"/>
        <v>0</v>
      </c>
      <c r="C527" t="s">
        <v>300</v>
      </c>
      <c r="D527" s="1" t="s">
        <v>1649</v>
      </c>
      <c r="E527" s="116">
        <f t="shared" ca="1" si="24"/>
        <v>0</v>
      </c>
    </row>
    <row r="528" spans="1:5">
      <c r="A528" t="str">
        <f t="shared" si="25"/>
        <v>01</v>
      </c>
      <c r="B528">
        <f t="shared" si="26"/>
        <v>0</v>
      </c>
      <c r="C528" t="s">
        <v>302</v>
      </c>
      <c r="D528" s="1" t="s">
        <v>1650</v>
      </c>
      <c r="E528" s="116">
        <f t="shared" ca="1" si="24"/>
        <v>0</v>
      </c>
    </row>
    <row r="529" spans="1:5">
      <c r="A529" t="str">
        <f t="shared" si="25"/>
        <v>02</v>
      </c>
      <c r="B529">
        <f t="shared" si="26"/>
        <v>0</v>
      </c>
      <c r="C529" t="s">
        <v>302</v>
      </c>
      <c r="D529" s="1" t="s">
        <v>1651</v>
      </c>
      <c r="E529" s="116">
        <f t="shared" ca="1" si="24"/>
        <v>0</v>
      </c>
    </row>
    <row r="530" spans="1:5">
      <c r="A530" t="str">
        <f t="shared" si="25"/>
        <v>03</v>
      </c>
      <c r="B530">
        <f t="shared" si="26"/>
        <v>0</v>
      </c>
      <c r="C530" t="s">
        <v>302</v>
      </c>
      <c r="D530" s="1" t="s">
        <v>1652</v>
      </c>
      <c r="E530" s="116">
        <f t="shared" ca="1" si="24"/>
        <v>0</v>
      </c>
    </row>
    <row r="531" spans="1:5">
      <c r="A531" t="str">
        <f t="shared" si="25"/>
        <v>04</v>
      </c>
      <c r="B531">
        <f t="shared" si="26"/>
        <v>0</v>
      </c>
      <c r="C531" t="s">
        <v>302</v>
      </c>
      <c r="D531" s="1" t="s">
        <v>1653</v>
      </c>
      <c r="E531" s="116">
        <f t="shared" ca="1" si="24"/>
        <v>0</v>
      </c>
    </row>
    <row r="532" spans="1:5">
      <c r="A532" t="str">
        <f t="shared" si="25"/>
        <v>05</v>
      </c>
      <c r="B532">
        <f t="shared" si="26"/>
        <v>0</v>
      </c>
      <c r="C532" t="s">
        <v>302</v>
      </c>
      <c r="D532" s="1" t="s">
        <v>1654</v>
      </c>
      <c r="E532" s="116">
        <f t="shared" ca="1" si="24"/>
        <v>1</v>
      </c>
    </row>
    <row r="533" spans="1:5">
      <c r="A533" t="str">
        <f t="shared" si="25"/>
        <v>06</v>
      </c>
      <c r="B533">
        <f t="shared" si="26"/>
        <v>0</v>
      </c>
      <c r="C533" t="s">
        <v>302</v>
      </c>
      <c r="D533" s="1" t="s">
        <v>1655</v>
      </c>
      <c r="E533" s="116">
        <f t="shared" ca="1" si="24"/>
        <v>0</v>
      </c>
    </row>
    <row r="534" spans="1:5">
      <c r="A534" t="str">
        <f t="shared" si="25"/>
        <v>07</v>
      </c>
      <c r="B534">
        <f t="shared" si="26"/>
        <v>0</v>
      </c>
      <c r="C534" t="s">
        <v>302</v>
      </c>
      <c r="D534" s="1" t="s">
        <v>1656</v>
      </c>
      <c r="E534" s="116">
        <f t="shared" ca="1" si="24"/>
        <v>0</v>
      </c>
    </row>
    <row r="535" spans="1:5">
      <c r="A535" t="str">
        <f t="shared" si="25"/>
        <v>08</v>
      </c>
      <c r="B535">
        <f t="shared" si="26"/>
        <v>0</v>
      </c>
      <c r="C535" t="s">
        <v>302</v>
      </c>
      <c r="D535" s="1" t="s">
        <v>1657</v>
      </c>
      <c r="E535" s="116">
        <f t="shared" ca="1" si="24"/>
        <v>0</v>
      </c>
    </row>
    <row r="536" spans="1:5">
      <c r="A536" t="str">
        <f t="shared" si="25"/>
        <v>09</v>
      </c>
      <c r="B536">
        <f t="shared" si="26"/>
        <v>0</v>
      </c>
      <c r="C536" t="s">
        <v>302</v>
      </c>
      <c r="D536" s="1" t="s">
        <v>1658</v>
      </c>
      <c r="E536" s="116">
        <f t="shared" ca="1" si="24"/>
        <v>0</v>
      </c>
    </row>
    <row r="537" spans="1:5">
      <c r="A537" t="str">
        <f t="shared" si="25"/>
        <v>10</v>
      </c>
      <c r="B537">
        <f t="shared" si="26"/>
        <v>0</v>
      </c>
      <c r="C537" t="s">
        <v>302</v>
      </c>
      <c r="D537" s="1" t="s">
        <v>1659</v>
      </c>
      <c r="E537" s="116">
        <f t="shared" ca="1" si="24"/>
        <v>0</v>
      </c>
    </row>
    <row r="538" spans="1:5">
      <c r="A538" t="str">
        <f t="shared" si="25"/>
        <v>11</v>
      </c>
      <c r="B538">
        <f t="shared" si="26"/>
        <v>0</v>
      </c>
      <c r="C538" t="s">
        <v>302</v>
      </c>
      <c r="D538" s="1" t="s">
        <v>1660</v>
      </c>
      <c r="E538" s="116">
        <f t="shared" ca="1" si="24"/>
        <v>0</v>
      </c>
    </row>
    <row r="539" spans="1:5">
      <c r="A539" t="str">
        <f t="shared" si="25"/>
        <v>12</v>
      </c>
      <c r="B539">
        <f t="shared" si="26"/>
        <v>0</v>
      </c>
      <c r="C539" t="s">
        <v>302</v>
      </c>
      <c r="D539" s="1" t="s">
        <v>1661</v>
      </c>
      <c r="E539" s="116">
        <f t="shared" ca="1" si="24"/>
        <v>0</v>
      </c>
    </row>
    <row r="540" spans="1:5">
      <c r="A540" t="str">
        <f t="shared" si="25"/>
        <v>13</v>
      </c>
      <c r="B540">
        <f t="shared" si="26"/>
        <v>0</v>
      </c>
      <c r="C540" t="s">
        <v>302</v>
      </c>
      <c r="D540" s="1" t="s">
        <v>1662</v>
      </c>
      <c r="E540" s="116">
        <f t="shared" ca="1" si="24"/>
        <v>0</v>
      </c>
    </row>
    <row r="541" spans="1:5">
      <c r="A541" t="str">
        <f t="shared" si="25"/>
        <v>100</v>
      </c>
      <c r="B541">
        <f t="shared" si="26"/>
        <v>0</v>
      </c>
      <c r="C541" t="s">
        <v>302</v>
      </c>
      <c r="D541" s="1" t="s">
        <v>1663</v>
      </c>
      <c r="E541" s="116">
        <f t="shared" ca="1" si="24"/>
        <v>0</v>
      </c>
    </row>
    <row r="542" spans="1:5">
      <c r="A542" t="str">
        <f t="shared" si="25"/>
        <v>01</v>
      </c>
      <c r="B542">
        <f t="shared" si="26"/>
        <v>0</v>
      </c>
      <c r="C542" t="s">
        <v>303</v>
      </c>
      <c r="D542" s="1" t="s">
        <v>1664</v>
      </c>
      <c r="E542" s="116">
        <f t="shared" ca="1" si="24"/>
        <v>0</v>
      </c>
    </row>
    <row r="543" spans="1:5">
      <c r="A543" t="str">
        <f t="shared" si="25"/>
        <v>02</v>
      </c>
      <c r="B543">
        <f t="shared" si="26"/>
        <v>0</v>
      </c>
      <c r="C543" t="s">
        <v>303</v>
      </c>
      <c r="D543" s="1" t="s">
        <v>1665</v>
      </c>
      <c r="E543" s="116">
        <f t="shared" ca="1" si="24"/>
        <v>0</v>
      </c>
    </row>
    <row r="544" spans="1:5">
      <c r="A544" t="str">
        <f t="shared" si="25"/>
        <v>03</v>
      </c>
      <c r="B544">
        <f t="shared" si="26"/>
        <v>0</v>
      </c>
      <c r="C544" t="s">
        <v>303</v>
      </c>
      <c r="D544" s="1" t="s">
        <v>1666</v>
      </c>
      <c r="E544" s="116">
        <f t="shared" ca="1" si="24"/>
        <v>0</v>
      </c>
    </row>
    <row r="545" spans="1:5">
      <c r="A545" t="str">
        <f t="shared" si="25"/>
        <v>04</v>
      </c>
      <c r="B545">
        <f t="shared" si="26"/>
        <v>0</v>
      </c>
      <c r="C545" t="s">
        <v>303</v>
      </c>
      <c r="D545" s="1" t="s">
        <v>1667</v>
      </c>
      <c r="E545" s="116">
        <f t="shared" ca="1" si="24"/>
        <v>0</v>
      </c>
    </row>
    <row r="546" spans="1:5">
      <c r="A546" t="str">
        <f t="shared" si="25"/>
        <v>05</v>
      </c>
      <c r="B546">
        <f t="shared" si="26"/>
        <v>0</v>
      </c>
      <c r="C546" t="s">
        <v>303</v>
      </c>
      <c r="D546" s="1" t="s">
        <v>1668</v>
      </c>
      <c r="E546" s="116">
        <f t="shared" ca="1" si="24"/>
        <v>1</v>
      </c>
    </row>
    <row r="547" spans="1:5">
      <c r="A547" t="str">
        <f t="shared" si="25"/>
        <v>06</v>
      </c>
      <c r="B547">
        <f t="shared" si="26"/>
        <v>0</v>
      </c>
      <c r="C547" t="s">
        <v>303</v>
      </c>
      <c r="D547" s="1" t="s">
        <v>1669</v>
      </c>
      <c r="E547" s="116">
        <f t="shared" ca="1" si="24"/>
        <v>0</v>
      </c>
    </row>
    <row r="548" spans="1:5">
      <c r="A548" t="str">
        <f t="shared" si="25"/>
        <v>07</v>
      </c>
      <c r="B548">
        <f t="shared" si="26"/>
        <v>0</v>
      </c>
      <c r="C548" t="s">
        <v>303</v>
      </c>
      <c r="D548" s="1" t="s">
        <v>1670</v>
      </c>
      <c r="E548" s="116">
        <f t="shared" ca="1" si="24"/>
        <v>0</v>
      </c>
    </row>
    <row r="549" spans="1:5">
      <c r="A549" t="str">
        <f t="shared" si="25"/>
        <v>08</v>
      </c>
      <c r="B549">
        <f t="shared" si="26"/>
        <v>0</v>
      </c>
      <c r="C549" t="s">
        <v>303</v>
      </c>
      <c r="D549" s="1" t="s">
        <v>1671</v>
      </c>
      <c r="E549" s="116">
        <f t="shared" ca="1" si="24"/>
        <v>0</v>
      </c>
    </row>
    <row r="550" spans="1:5">
      <c r="A550" t="str">
        <f t="shared" si="25"/>
        <v>09</v>
      </c>
      <c r="B550">
        <f t="shared" si="26"/>
        <v>0</v>
      </c>
      <c r="C550" t="s">
        <v>303</v>
      </c>
      <c r="D550" s="1" t="s">
        <v>1672</v>
      </c>
      <c r="E550" s="116">
        <f t="shared" ca="1" si="24"/>
        <v>0</v>
      </c>
    </row>
    <row r="551" spans="1:5">
      <c r="A551" t="str">
        <f t="shared" si="25"/>
        <v>10</v>
      </c>
      <c r="B551">
        <f t="shared" si="26"/>
        <v>0</v>
      </c>
      <c r="C551" t="s">
        <v>303</v>
      </c>
      <c r="D551" s="1" t="s">
        <v>1673</v>
      </c>
      <c r="E551" s="116">
        <f t="shared" ca="1" si="24"/>
        <v>0</v>
      </c>
    </row>
    <row r="552" spans="1:5">
      <c r="A552" t="str">
        <f t="shared" si="25"/>
        <v>11</v>
      </c>
      <c r="B552">
        <f t="shared" si="26"/>
        <v>0</v>
      </c>
      <c r="C552" t="s">
        <v>303</v>
      </c>
      <c r="D552" s="1" t="s">
        <v>1674</v>
      </c>
      <c r="E552" s="116">
        <f t="shared" ca="1" si="24"/>
        <v>0</v>
      </c>
    </row>
    <row r="553" spans="1:5">
      <c r="A553" t="str">
        <f t="shared" si="25"/>
        <v>12</v>
      </c>
      <c r="B553">
        <f t="shared" si="26"/>
        <v>0</v>
      </c>
      <c r="C553" t="s">
        <v>303</v>
      </c>
      <c r="D553" s="1" t="s">
        <v>1675</v>
      </c>
      <c r="E553" s="116">
        <f t="shared" ca="1" si="24"/>
        <v>0</v>
      </c>
    </row>
    <row r="554" spans="1:5">
      <c r="A554" t="str">
        <f t="shared" si="25"/>
        <v>13</v>
      </c>
      <c r="B554">
        <f t="shared" si="26"/>
        <v>0</v>
      </c>
      <c r="C554" t="s">
        <v>303</v>
      </c>
      <c r="D554" s="1" t="s">
        <v>1676</v>
      </c>
      <c r="E554" s="116">
        <f t="shared" ca="1" si="24"/>
        <v>0</v>
      </c>
    </row>
    <row r="555" spans="1:5">
      <c r="A555" t="str">
        <f t="shared" si="25"/>
        <v>100</v>
      </c>
      <c r="B555">
        <f t="shared" si="26"/>
        <v>0</v>
      </c>
      <c r="C555" t="s">
        <v>303</v>
      </c>
      <c r="D555" s="1" t="s">
        <v>1677</v>
      </c>
      <c r="E555" s="116">
        <f t="shared" ca="1" si="24"/>
        <v>0</v>
      </c>
    </row>
    <row r="556" spans="1:5">
      <c r="A556" t="str">
        <f t="shared" si="25"/>
        <v>01</v>
      </c>
      <c r="B556">
        <f t="shared" si="26"/>
        <v>0</v>
      </c>
      <c r="C556" t="s">
        <v>305</v>
      </c>
      <c r="D556" s="1" t="s">
        <v>1678</v>
      </c>
      <c r="E556" s="116">
        <f t="shared" ca="1" si="24"/>
        <v>0</v>
      </c>
    </row>
    <row r="557" spans="1:5">
      <c r="A557" t="str">
        <f t="shared" si="25"/>
        <v>02</v>
      </c>
      <c r="B557">
        <f t="shared" si="26"/>
        <v>0</v>
      </c>
      <c r="C557" t="s">
        <v>305</v>
      </c>
      <c r="D557" s="1" t="s">
        <v>1679</v>
      </c>
      <c r="E557" s="116">
        <f t="shared" ca="1" si="24"/>
        <v>0</v>
      </c>
    </row>
    <row r="558" spans="1:5">
      <c r="A558" t="str">
        <f t="shared" si="25"/>
        <v>03</v>
      </c>
      <c r="B558">
        <f t="shared" si="26"/>
        <v>0</v>
      </c>
      <c r="C558" t="s">
        <v>305</v>
      </c>
      <c r="D558" s="1" t="s">
        <v>1680</v>
      </c>
      <c r="E558" s="116">
        <f t="shared" ca="1" si="24"/>
        <v>0</v>
      </c>
    </row>
    <row r="559" spans="1:5">
      <c r="A559" t="str">
        <f t="shared" si="25"/>
        <v>04</v>
      </c>
      <c r="B559">
        <f t="shared" si="26"/>
        <v>0</v>
      </c>
      <c r="C559" t="s">
        <v>305</v>
      </c>
      <c r="D559" s="1" t="s">
        <v>1681</v>
      </c>
      <c r="E559" s="116">
        <f t="shared" ca="1" si="24"/>
        <v>0</v>
      </c>
    </row>
    <row r="560" spans="1:5">
      <c r="A560" t="str">
        <f t="shared" si="25"/>
        <v>05</v>
      </c>
      <c r="B560">
        <f t="shared" si="26"/>
        <v>0</v>
      </c>
      <c r="C560" t="s">
        <v>305</v>
      </c>
      <c r="D560" s="1" t="s">
        <v>1682</v>
      </c>
      <c r="E560" s="116">
        <f t="shared" ca="1" si="24"/>
        <v>1</v>
      </c>
    </row>
    <row r="561" spans="1:5">
      <c r="A561" t="str">
        <f t="shared" si="25"/>
        <v>06</v>
      </c>
      <c r="B561">
        <f t="shared" si="26"/>
        <v>0</v>
      </c>
      <c r="C561" t="s">
        <v>305</v>
      </c>
      <c r="D561" s="1" t="s">
        <v>1683</v>
      </c>
      <c r="E561" s="116">
        <f t="shared" ca="1" si="24"/>
        <v>0</v>
      </c>
    </row>
    <row r="562" spans="1:5">
      <c r="A562" t="str">
        <f t="shared" si="25"/>
        <v>07</v>
      </c>
      <c r="B562">
        <f t="shared" si="26"/>
        <v>0</v>
      </c>
      <c r="C562" t="s">
        <v>305</v>
      </c>
      <c r="D562" s="1" t="s">
        <v>1684</v>
      </c>
      <c r="E562" s="116">
        <f t="shared" ca="1" si="24"/>
        <v>0</v>
      </c>
    </row>
    <row r="563" spans="1:5">
      <c r="A563" t="str">
        <f t="shared" si="25"/>
        <v>08</v>
      </c>
      <c r="B563">
        <f t="shared" si="26"/>
        <v>0</v>
      </c>
      <c r="C563" t="s">
        <v>305</v>
      </c>
      <c r="D563" s="1" t="s">
        <v>1685</v>
      </c>
      <c r="E563" s="116">
        <f t="shared" ca="1" si="24"/>
        <v>0</v>
      </c>
    </row>
    <row r="564" spans="1:5">
      <c r="A564" t="str">
        <f t="shared" si="25"/>
        <v>09</v>
      </c>
      <c r="B564">
        <f t="shared" si="26"/>
        <v>0</v>
      </c>
      <c r="C564" t="s">
        <v>305</v>
      </c>
      <c r="D564" s="1" t="s">
        <v>1686</v>
      </c>
      <c r="E564" s="116">
        <f t="shared" ca="1" si="24"/>
        <v>0</v>
      </c>
    </row>
    <row r="565" spans="1:5">
      <c r="A565" t="str">
        <f t="shared" si="25"/>
        <v>10</v>
      </c>
      <c r="B565">
        <f t="shared" si="26"/>
        <v>0</v>
      </c>
      <c r="C565" t="s">
        <v>305</v>
      </c>
      <c r="D565" s="1" t="s">
        <v>1687</v>
      </c>
      <c r="E565" s="116">
        <f t="shared" ca="1" si="24"/>
        <v>0</v>
      </c>
    </row>
    <row r="566" spans="1:5">
      <c r="A566" t="str">
        <f t="shared" si="25"/>
        <v>11</v>
      </c>
      <c r="B566">
        <f t="shared" si="26"/>
        <v>0</v>
      </c>
      <c r="C566" t="s">
        <v>305</v>
      </c>
      <c r="D566" s="1" t="s">
        <v>1688</v>
      </c>
      <c r="E566" s="116">
        <f t="shared" ca="1" si="24"/>
        <v>0</v>
      </c>
    </row>
    <row r="567" spans="1:5">
      <c r="A567" t="str">
        <f t="shared" si="25"/>
        <v>12</v>
      </c>
      <c r="B567">
        <f t="shared" si="26"/>
        <v>0</v>
      </c>
      <c r="C567" t="s">
        <v>305</v>
      </c>
      <c r="D567" s="1" t="s">
        <v>1689</v>
      </c>
      <c r="E567" s="116">
        <f t="shared" ca="1" si="24"/>
        <v>0</v>
      </c>
    </row>
    <row r="568" spans="1:5">
      <c r="A568" t="str">
        <f t="shared" si="25"/>
        <v>13</v>
      </c>
      <c r="B568">
        <f t="shared" si="26"/>
        <v>0</v>
      </c>
      <c r="C568" t="s">
        <v>305</v>
      </c>
      <c r="D568" s="1" t="s">
        <v>1690</v>
      </c>
      <c r="E568" s="116">
        <f t="shared" ca="1" si="24"/>
        <v>0</v>
      </c>
    </row>
    <row r="569" spans="1:5">
      <c r="A569" t="str">
        <f t="shared" si="25"/>
        <v>100</v>
      </c>
      <c r="B569">
        <f t="shared" si="26"/>
        <v>0</v>
      </c>
      <c r="C569" t="s">
        <v>305</v>
      </c>
      <c r="D569" s="1" t="s">
        <v>1691</v>
      </c>
      <c r="E569" s="116">
        <f t="shared" ca="1" si="24"/>
        <v>0</v>
      </c>
    </row>
    <row r="570" spans="1:5">
      <c r="A570" t="str">
        <f t="shared" si="25"/>
        <v>01</v>
      </c>
      <c r="B570">
        <f t="shared" si="26"/>
        <v>0</v>
      </c>
      <c r="C570" t="s">
        <v>306</v>
      </c>
      <c r="D570" s="1" t="s">
        <v>1692</v>
      </c>
      <c r="E570" s="116">
        <f t="shared" ca="1" si="24"/>
        <v>0</v>
      </c>
    </row>
    <row r="571" spans="1:5">
      <c r="A571" t="str">
        <f t="shared" si="25"/>
        <v>02</v>
      </c>
      <c r="B571">
        <f t="shared" si="26"/>
        <v>0</v>
      </c>
      <c r="C571" t="s">
        <v>306</v>
      </c>
      <c r="D571" s="1" t="s">
        <v>1693</v>
      </c>
      <c r="E571" s="116">
        <f t="shared" ca="1" si="24"/>
        <v>0</v>
      </c>
    </row>
    <row r="572" spans="1:5">
      <c r="A572" t="str">
        <f t="shared" si="25"/>
        <v>03</v>
      </c>
      <c r="B572">
        <f t="shared" si="26"/>
        <v>0</v>
      </c>
      <c r="C572" t="s">
        <v>306</v>
      </c>
      <c r="D572" s="1" t="s">
        <v>1694</v>
      </c>
      <c r="E572" s="116">
        <f t="shared" ca="1" si="24"/>
        <v>0</v>
      </c>
    </row>
    <row r="573" spans="1:5">
      <c r="A573" t="str">
        <f t="shared" si="25"/>
        <v>04</v>
      </c>
      <c r="B573">
        <f t="shared" si="26"/>
        <v>0</v>
      </c>
      <c r="C573" t="s">
        <v>306</v>
      </c>
      <c r="D573" s="1" t="s">
        <v>1695</v>
      </c>
      <c r="E573" s="116">
        <f t="shared" ca="1" si="24"/>
        <v>0</v>
      </c>
    </row>
    <row r="574" spans="1:5">
      <c r="A574" t="str">
        <f t="shared" si="25"/>
        <v>05</v>
      </c>
      <c r="B574">
        <f t="shared" si="26"/>
        <v>0</v>
      </c>
      <c r="C574" t="s">
        <v>306</v>
      </c>
      <c r="D574" s="1" t="s">
        <v>1696</v>
      </c>
      <c r="E574" s="116">
        <f t="shared" ca="1" si="24"/>
        <v>1</v>
      </c>
    </row>
    <row r="575" spans="1:5">
      <c r="A575" t="str">
        <f t="shared" si="25"/>
        <v>06</v>
      </c>
      <c r="B575">
        <f t="shared" si="26"/>
        <v>0</v>
      </c>
      <c r="C575" t="s">
        <v>306</v>
      </c>
      <c r="D575" s="1" t="s">
        <v>1697</v>
      </c>
      <c r="E575" s="116">
        <f t="shared" ca="1" si="24"/>
        <v>0</v>
      </c>
    </row>
    <row r="576" spans="1:5">
      <c r="A576" t="str">
        <f t="shared" si="25"/>
        <v>07</v>
      </c>
      <c r="B576">
        <f t="shared" si="26"/>
        <v>0</v>
      </c>
      <c r="C576" t="s">
        <v>306</v>
      </c>
      <c r="D576" s="1" t="s">
        <v>1698</v>
      </c>
      <c r="E576" s="116">
        <f t="shared" ca="1" si="24"/>
        <v>0</v>
      </c>
    </row>
    <row r="577" spans="1:5">
      <c r="A577" t="str">
        <f t="shared" si="25"/>
        <v>08</v>
      </c>
      <c r="B577">
        <f t="shared" si="26"/>
        <v>0</v>
      </c>
      <c r="C577" t="s">
        <v>306</v>
      </c>
      <c r="D577" s="1" t="s">
        <v>1699</v>
      </c>
      <c r="E577" s="116">
        <f t="shared" ca="1" si="24"/>
        <v>0</v>
      </c>
    </row>
    <row r="578" spans="1:5">
      <c r="A578" t="str">
        <f t="shared" si="25"/>
        <v>09</v>
      </c>
      <c r="B578">
        <f t="shared" si="26"/>
        <v>0</v>
      </c>
      <c r="C578" t="s">
        <v>306</v>
      </c>
      <c r="D578" s="1" t="s">
        <v>1700</v>
      </c>
      <c r="E578" s="116">
        <f t="shared" ca="1" si="24"/>
        <v>0</v>
      </c>
    </row>
    <row r="579" spans="1:5">
      <c r="A579" t="str">
        <f t="shared" si="25"/>
        <v>10</v>
      </c>
      <c r="B579">
        <f t="shared" si="26"/>
        <v>0</v>
      </c>
      <c r="C579" t="s">
        <v>306</v>
      </c>
      <c r="D579" s="1" t="s">
        <v>1701</v>
      </c>
      <c r="E579" s="116">
        <f t="shared" ca="1" si="24"/>
        <v>0</v>
      </c>
    </row>
    <row r="580" spans="1:5">
      <c r="A580" t="str">
        <f t="shared" si="25"/>
        <v>11</v>
      </c>
      <c r="B580">
        <f t="shared" si="26"/>
        <v>0</v>
      </c>
      <c r="C580" t="s">
        <v>306</v>
      </c>
      <c r="D580" s="1" t="s">
        <v>1702</v>
      </c>
      <c r="E580" s="116">
        <f t="shared" ca="1" si="24"/>
        <v>0</v>
      </c>
    </row>
    <row r="581" spans="1:5">
      <c r="A581" t="str">
        <f t="shared" si="25"/>
        <v>12</v>
      </c>
      <c r="B581">
        <f t="shared" si="26"/>
        <v>0</v>
      </c>
      <c r="C581" t="s">
        <v>306</v>
      </c>
      <c r="D581" s="1" t="s">
        <v>1703</v>
      </c>
      <c r="E581" s="116">
        <f t="shared" ca="1" si="24"/>
        <v>0</v>
      </c>
    </row>
    <row r="582" spans="1:5">
      <c r="A582" t="str">
        <f t="shared" si="25"/>
        <v>13</v>
      </c>
      <c r="B582">
        <f t="shared" si="26"/>
        <v>0</v>
      </c>
      <c r="C582" t="s">
        <v>306</v>
      </c>
      <c r="D582" s="1" t="s">
        <v>1704</v>
      </c>
      <c r="E582" s="116">
        <f t="shared" ca="1" si="24"/>
        <v>0</v>
      </c>
    </row>
    <row r="583" spans="1:5">
      <c r="A583" t="str">
        <f t="shared" si="25"/>
        <v>100</v>
      </c>
      <c r="B583">
        <f t="shared" si="26"/>
        <v>0</v>
      </c>
      <c r="C583" t="s">
        <v>306</v>
      </c>
      <c r="D583" s="1" t="s">
        <v>1705</v>
      </c>
      <c r="E583" s="116">
        <f t="shared" ca="1" si="24"/>
        <v>0</v>
      </c>
    </row>
    <row r="584" spans="1:5">
      <c r="A584" t="str">
        <f t="shared" si="25"/>
        <v>01</v>
      </c>
      <c r="B584">
        <f t="shared" si="26"/>
        <v>0</v>
      </c>
      <c r="C584" t="s">
        <v>308</v>
      </c>
      <c r="D584" s="1" t="s">
        <v>1706</v>
      </c>
      <c r="E584" s="116">
        <f t="shared" ca="1" si="24"/>
        <v>0</v>
      </c>
    </row>
    <row r="585" spans="1:5">
      <c r="A585" t="str">
        <f t="shared" si="25"/>
        <v>02</v>
      </c>
      <c r="B585">
        <f t="shared" si="26"/>
        <v>0</v>
      </c>
      <c r="C585" t="s">
        <v>308</v>
      </c>
      <c r="D585" s="1" t="s">
        <v>1707</v>
      </c>
      <c r="E585" s="116">
        <f t="shared" ca="1" si="24"/>
        <v>0</v>
      </c>
    </row>
    <row r="586" spans="1:5">
      <c r="A586" t="str">
        <f t="shared" si="25"/>
        <v>03</v>
      </c>
      <c r="B586">
        <f t="shared" si="26"/>
        <v>0</v>
      </c>
      <c r="C586" t="s">
        <v>308</v>
      </c>
      <c r="D586" s="1" t="s">
        <v>1708</v>
      </c>
      <c r="E586" s="116">
        <f t="shared" ref="E586:E649" ca="1" si="27">IFERROR(IFERROR(VLOOKUP(C586,INDIRECT($G$7&amp;$H$7),MATCH($A586,INDIRECT($G$7&amp;$I$7),0),0),IFERROR(VLOOKUP(C586,INDIRECT($G$6&amp;$H$6),MATCH($A586,INDIRECT($G$6&amp;$I$6),0),0),VLOOKUP(C586,INDIRECT($G$5&amp;$H$5),MATCH($A586,INDIRECT($G$5&amp;$I$5),0),0))),0)</f>
        <v>0</v>
      </c>
    </row>
    <row r="587" spans="1:5">
      <c r="A587" t="str">
        <f t="shared" ref="A587:A650" si="28">MID(D587,LEN(C587)+2,LEN(D587)-LEN(C587))</f>
        <v>04</v>
      </c>
      <c r="B587">
        <f t="shared" ref="B587:B650" si="29">IF(IFERROR(FIND("PU",D587,1),0)&lt;&gt;0,"PU",0)</f>
        <v>0</v>
      </c>
      <c r="C587" t="s">
        <v>308</v>
      </c>
      <c r="D587" s="1" t="s">
        <v>1709</v>
      </c>
      <c r="E587" s="116">
        <f t="shared" ca="1" si="27"/>
        <v>0</v>
      </c>
    </row>
    <row r="588" spans="1:5">
      <c r="A588" t="str">
        <f t="shared" si="28"/>
        <v>05</v>
      </c>
      <c r="B588">
        <f t="shared" si="29"/>
        <v>0</v>
      </c>
      <c r="C588" t="s">
        <v>308</v>
      </c>
      <c r="D588" s="1" t="s">
        <v>1710</v>
      </c>
      <c r="E588" s="116">
        <f t="shared" ca="1" si="27"/>
        <v>1</v>
      </c>
    </row>
    <row r="589" spans="1:5">
      <c r="A589" t="str">
        <f t="shared" si="28"/>
        <v>06</v>
      </c>
      <c r="B589">
        <f t="shared" si="29"/>
        <v>0</v>
      </c>
      <c r="C589" t="s">
        <v>308</v>
      </c>
      <c r="D589" s="1" t="s">
        <v>1711</v>
      </c>
      <c r="E589" s="116">
        <f t="shared" ca="1" si="27"/>
        <v>0</v>
      </c>
    </row>
    <row r="590" spans="1:5">
      <c r="A590" t="str">
        <f t="shared" si="28"/>
        <v>07</v>
      </c>
      <c r="B590">
        <f t="shared" si="29"/>
        <v>0</v>
      </c>
      <c r="C590" t="s">
        <v>308</v>
      </c>
      <c r="D590" s="1" t="s">
        <v>1712</v>
      </c>
      <c r="E590" s="116">
        <f t="shared" ca="1" si="27"/>
        <v>0</v>
      </c>
    </row>
    <row r="591" spans="1:5">
      <c r="A591" t="str">
        <f t="shared" si="28"/>
        <v>08</v>
      </c>
      <c r="B591">
        <f t="shared" si="29"/>
        <v>0</v>
      </c>
      <c r="C591" t="s">
        <v>308</v>
      </c>
      <c r="D591" s="1" t="s">
        <v>1713</v>
      </c>
      <c r="E591" s="116">
        <f t="shared" ca="1" si="27"/>
        <v>0</v>
      </c>
    </row>
    <row r="592" spans="1:5">
      <c r="A592" t="str">
        <f t="shared" si="28"/>
        <v>09</v>
      </c>
      <c r="B592">
        <f t="shared" si="29"/>
        <v>0</v>
      </c>
      <c r="C592" t="s">
        <v>308</v>
      </c>
      <c r="D592" s="1" t="s">
        <v>1714</v>
      </c>
      <c r="E592" s="116">
        <f t="shared" ca="1" si="27"/>
        <v>0</v>
      </c>
    </row>
    <row r="593" spans="1:5">
      <c r="A593" t="str">
        <f t="shared" si="28"/>
        <v>10</v>
      </c>
      <c r="B593">
        <f t="shared" si="29"/>
        <v>0</v>
      </c>
      <c r="C593" t="s">
        <v>308</v>
      </c>
      <c r="D593" s="1" t="s">
        <v>1715</v>
      </c>
      <c r="E593" s="116">
        <f t="shared" ca="1" si="27"/>
        <v>0</v>
      </c>
    </row>
    <row r="594" spans="1:5">
      <c r="A594" t="str">
        <f t="shared" si="28"/>
        <v>11</v>
      </c>
      <c r="B594">
        <f t="shared" si="29"/>
        <v>0</v>
      </c>
      <c r="C594" t="s">
        <v>308</v>
      </c>
      <c r="D594" s="1" t="s">
        <v>1716</v>
      </c>
      <c r="E594" s="116">
        <f t="shared" ca="1" si="27"/>
        <v>0</v>
      </c>
    </row>
    <row r="595" spans="1:5">
      <c r="A595" t="str">
        <f t="shared" si="28"/>
        <v>12</v>
      </c>
      <c r="B595">
        <f t="shared" si="29"/>
        <v>0</v>
      </c>
      <c r="C595" t="s">
        <v>308</v>
      </c>
      <c r="D595" s="1" t="s">
        <v>1717</v>
      </c>
      <c r="E595" s="116">
        <f t="shared" ca="1" si="27"/>
        <v>0</v>
      </c>
    </row>
    <row r="596" spans="1:5">
      <c r="A596" t="str">
        <f t="shared" si="28"/>
        <v>13</v>
      </c>
      <c r="B596">
        <f t="shared" si="29"/>
        <v>0</v>
      </c>
      <c r="C596" t="s">
        <v>308</v>
      </c>
      <c r="D596" s="1" t="s">
        <v>1718</v>
      </c>
      <c r="E596" s="116">
        <f t="shared" ca="1" si="27"/>
        <v>0</v>
      </c>
    </row>
    <row r="597" spans="1:5">
      <c r="A597" t="str">
        <f t="shared" si="28"/>
        <v>100</v>
      </c>
      <c r="B597">
        <f t="shared" si="29"/>
        <v>0</v>
      </c>
      <c r="C597" t="s">
        <v>308</v>
      </c>
      <c r="D597" s="1" t="s">
        <v>1719</v>
      </c>
      <c r="E597" s="116">
        <f t="shared" ca="1" si="27"/>
        <v>0</v>
      </c>
    </row>
    <row r="598" spans="1:5">
      <c r="A598" t="str">
        <f t="shared" si="28"/>
        <v>01</v>
      </c>
      <c r="B598">
        <f t="shared" si="29"/>
        <v>0</v>
      </c>
      <c r="C598" t="s">
        <v>309</v>
      </c>
      <c r="D598" s="1" t="s">
        <v>1720</v>
      </c>
      <c r="E598" s="116">
        <f t="shared" ca="1" si="27"/>
        <v>0</v>
      </c>
    </row>
    <row r="599" spans="1:5">
      <c r="A599" t="str">
        <f t="shared" si="28"/>
        <v>02</v>
      </c>
      <c r="B599">
        <f t="shared" si="29"/>
        <v>0</v>
      </c>
      <c r="C599" t="s">
        <v>309</v>
      </c>
      <c r="D599" s="1" t="s">
        <v>1721</v>
      </c>
      <c r="E599" s="116">
        <f t="shared" ca="1" si="27"/>
        <v>0</v>
      </c>
    </row>
    <row r="600" spans="1:5">
      <c r="A600" t="str">
        <f t="shared" si="28"/>
        <v>03</v>
      </c>
      <c r="B600">
        <f t="shared" si="29"/>
        <v>0</v>
      </c>
      <c r="C600" t="s">
        <v>309</v>
      </c>
      <c r="D600" s="1" t="s">
        <v>1722</v>
      </c>
      <c r="E600" s="116">
        <f t="shared" ca="1" si="27"/>
        <v>0</v>
      </c>
    </row>
    <row r="601" spans="1:5">
      <c r="A601" t="str">
        <f t="shared" si="28"/>
        <v>04</v>
      </c>
      <c r="B601">
        <f t="shared" si="29"/>
        <v>0</v>
      </c>
      <c r="C601" t="s">
        <v>309</v>
      </c>
      <c r="D601" s="1" t="s">
        <v>1723</v>
      </c>
      <c r="E601" s="116">
        <f t="shared" ca="1" si="27"/>
        <v>0</v>
      </c>
    </row>
    <row r="602" spans="1:5">
      <c r="A602" t="str">
        <f t="shared" si="28"/>
        <v>05</v>
      </c>
      <c r="B602">
        <f t="shared" si="29"/>
        <v>0</v>
      </c>
      <c r="C602" t="s">
        <v>309</v>
      </c>
      <c r="D602" s="1" t="s">
        <v>1724</v>
      </c>
      <c r="E602" s="116">
        <f t="shared" ca="1" si="27"/>
        <v>1</v>
      </c>
    </row>
    <row r="603" spans="1:5">
      <c r="A603" t="str">
        <f t="shared" si="28"/>
        <v>06</v>
      </c>
      <c r="B603">
        <f t="shared" si="29"/>
        <v>0</v>
      </c>
      <c r="C603" t="s">
        <v>309</v>
      </c>
      <c r="D603" s="1" t="s">
        <v>1725</v>
      </c>
      <c r="E603" s="116">
        <f t="shared" ca="1" si="27"/>
        <v>0</v>
      </c>
    </row>
    <row r="604" spans="1:5">
      <c r="A604" t="str">
        <f t="shared" si="28"/>
        <v>07</v>
      </c>
      <c r="B604">
        <f t="shared" si="29"/>
        <v>0</v>
      </c>
      <c r="C604" t="s">
        <v>309</v>
      </c>
      <c r="D604" s="1" t="s">
        <v>1726</v>
      </c>
      <c r="E604" s="116">
        <f t="shared" ca="1" si="27"/>
        <v>0</v>
      </c>
    </row>
    <row r="605" spans="1:5">
      <c r="A605" t="str">
        <f t="shared" si="28"/>
        <v>08</v>
      </c>
      <c r="B605">
        <f t="shared" si="29"/>
        <v>0</v>
      </c>
      <c r="C605" t="s">
        <v>309</v>
      </c>
      <c r="D605" s="1" t="s">
        <v>1727</v>
      </c>
      <c r="E605" s="116">
        <f t="shared" ca="1" si="27"/>
        <v>0</v>
      </c>
    </row>
    <row r="606" spans="1:5">
      <c r="A606" t="str">
        <f t="shared" si="28"/>
        <v>09</v>
      </c>
      <c r="B606">
        <f t="shared" si="29"/>
        <v>0</v>
      </c>
      <c r="C606" t="s">
        <v>309</v>
      </c>
      <c r="D606" s="1" t="s">
        <v>1728</v>
      </c>
      <c r="E606" s="116">
        <f t="shared" ca="1" si="27"/>
        <v>0</v>
      </c>
    </row>
    <row r="607" spans="1:5">
      <c r="A607" t="str">
        <f t="shared" si="28"/>
        <v>10</v>
      </c>
      <c r="B607">
        <f t="shared" si="29"/>
        <v>0</v>
      </c>
      <c r="C607" t="s">
        <v>309</v>
      </c>
      <c r="D607" s="1" t="s">
        <v>1729</v>
      </c>
      <c r="E607" s="116">
        <f t="shared" ca="1" si="27"/>
        <v>0</v>
      </c>
    </row>
    <row r="608" spans="1:5">
      <c r="A608" t="str">
        <f t="shared" si="28"/>
        <v>11</v>
      </c>
      <c r="B608">
        <f t="shared" si="29"/>
        <v>0</v>
      </c>
      <c r="C608" t="s">
        <v>309</v>
      </c>
      <c r="D608" s="1" t="s">
        <v>1730</v>
      </c>
      <c r="E608" s="116">
        <f t="shared" ca="1" si="27"/>
        <v>0</v>
      </c>
    </row>
    <row r="609" spans="1:5">
      <c r="A609" t="str">
        <f t="shared" si="28"/>
        <v>12</v>
      </c>
      <c r="B609">
        <f t="shared" si="29"/>
        <v>0</v>
      </c>
      <c r="C609" t="s">
        <v>309</v>
      </c>
      <c r="D609" s="1" t="s">
        <v>1731</v>
      </c>
      <c r="E609" s="116">
        <f t="shared" ca="1" si="27"/>
        <v>0</v>
      </c>
    </row>
    <row r="610" spans="1:5">
      <c r="A610" t="str">
        <f t="shared" si="28"/>
        <v>13</v>
      </c>
      <c r="B610">
        <f t="shared" si="29"/>
        <v>0</v>
      </c>
      <c r="C610" t="s">
        <v>309</v>
      </c>
      <c r="D610" s="1" t="s">
        <v>1732</v>
      </c>
      <c r="E610" s="116">
        <f t="shared" ca="1" si="27"/>
        <v>0</v>
      </c>
    </row>
    <row r="611" spans="1:5">
      <c r="A611" t="str">
        <f t="shared" si="28"/>
        <v>100</v>
      </c>
      <c r="B611">
        <f t="shared" si="29"/>
        <v>0</v>
      </c>
      <c r="C611" t="s">
        <v>309</v>
      </c>
      <c r="D611" s="1" t="s">
        <v>1733</v>
      </c>
      <c r="E611" s="116">
        <f t="shared" ca="1" si="27"/>
        <v>0</v>
      </c>
    </row>
    <row r="612" spans="1:5">
      <c r="A612" t="str">
        <f t="shared" si="28"/>
        <v>01</v>
      </c>
      <c r="B612">
        <f t="shared" si="29"/>
        <v>0</v>
      </c>
      <c r="C612" t="s">
        <v>311</v>
      </c>
      <c r="D612" s="1" t="s">
        <v>1734</v>
      </c>
      <c r="E612" s="116">
        <f t="shared" ca="1" si="27"/>
        <v>0</v>
      </c>
    </row>
    <row r="613" spans="1:5">
      <c r="A613" t="str">
        <f t="shared" si="28"/>
        <v>02</v>
      </c>
      <c r="B613">
        <f t="shared" si="29"/>
        <v>0</v>
      </c>
      <c r="C613" t="s">
        <v>311</v>
      </c>
      <c r="D613" s="1" t="s">
        <v>1735</v>
      </c>
      <c r="E613" s="116">
        <f t="shared" ca="1" si="27"/>
        <v>0</v>
      </c>
    </row>
    <row r="614" spans="1:5">
      <c r="A614" t="str">
        <f t="shared" si="28"/>
        <v>03</v>
      </c>
      <c r="B614">
        <f t="shared" si="29"/>
        <v>0</v>
      </c>
      <c r="C614" t="s">
        <v>311</v>
      </c>
      <c r="D614" s="1" t="s">
        <v>1736</v>
      </c>
      <c r="E614" s="116">
        <f t="shared" ca="1" si="27"/>
        <v>0</v>
      </c>
    </row>
    <row r="615" spans="1:5">
      <c r="A615" t="str">
        <f t="shared" si="28"/>
        <v>04</v>
      </c>
      <c r="B615">
        <f t="shared" si="29"/>
        <v>0</v>
      </c>
      <c r="C615" t="s">
        <v>311</v>
      </c>
      <c r="D615" s="1" t="s">
        <v>1737</v>
      </c>
      <c r="E615" s="116">
        <f t="shared" ca="1" si="27"/>
        <v>0</v>
      </c>
    </row>
    <row r="616" spans="1:5">
      <c r="A616" t="str">
        <f t="shared" si="28"/>
        <v>05</v>
      </c>
      <c r="B616">
        <f t="shared" si="29"/>
        <v>0</v>
      </c>
      <c r="C616" t="s">
        <v>311</v>
      </c>
      <c r="D616" s="1" t="s">
        <v>1738</v>
      </c>
      <c r="E616" s="116">
        <f t="shared" ca="1" si="27"/>
        <v>1</v>
      </c>
    </row>
    <row r="617" spans="1:5">
      <c r="A617" t="str">
        <f t="shared" si="28"/>
        <v>06</v>
      </c>
      <c r="B617">
        <f t="shared" si="29"/>
        <v>0</v>
      </c>
      <c r="C617" t="s">
        <v>311</v>
      </c>
      <c r="D617" s="1" t="s">
        <v>1739</v>
      </c>
      <c r="E617" s="116">
        <f t="shared" ca="1" si="27"/>
        <v>0</v>
      </c>
    </row>
    <row r="618" spans="1:5">
      <c r="A618" t="str">
        <f t="shared" si="28"/>
        <v>07</v>
      </c>
      <c r="B618">
        <f t="shared" si="29"/>
        <v>0</v>
      </c>
      <c r="C618" t="s">
        <v>311</v>
      </c>
      <c r="D618" s="1" t="s">
        <v>1740</v>
      </c>
      <c r="E618" s="116">
        <f t="shared" ca="1" si="27"/>
        <v>0</v>
      </c>
    </row>
    <row r="619" spans="1:5">
      <c r="A619" t="str">
        <f t="shared" si="28"/>
        <v>08</v>
      </c>
      <c r="B619">
        <f t="shared" si="29"/>
        <v>0</v>
      </c>
      <c r="C619" t="s">
        <v>311</v>
      </c>
      <c r="D619" s="1" t="s">
        <v>1741</v>
      </c>
      <c r="E619" s="116">
        <f t="shared" ca="1" si="27"/>
        <v>0</v>
      </c>
    </row>
    <row r="620" spans="1:5">
      <c r="A620" t="str">
        <f t="shared" si="28"/>
        <v>09</v>
      </c>
      <c r="B620">
        <f t="shared" si="29"/>
        <v>0</v>
      </c>
      <c r="C620" t="s">
        <v>311</v>
      </c>
      <c r="D620" s="1" t="s">
        <v>1742</v>
      </c>
      <c r="E620" s="116">
        <f t="shared" ca="1" si="27"/>
        <v>0</v>
      </c>
    </row>
    <row r="621" spans="1:5">
      <c r="A621" t="str">
        <f t="shared" si="28"/>
        <v>10</v>
      </c>
      <c r="B621">
        <f t="shared" si="29"/>
        <v>0</v>
      </c>
      <c r="C621" t="s">
        <v>311</v>
      </c>
      <c r="D621" s="1" t="s">
        <v>1743</v>
      </c>
      <c r="E621" s="116">
        <f t="shared" ca="1" si="27"/>
        <v>0</v>
      </c>
    </row>
    <row r="622" spans="1:5">
      <c r="A622" t="str">
        <f t="shared" si="28"/>
        <v>11</v>
      </c>
      <c r="B622">
        <f t="shared" si="29"/>
        <v>0</v>
      </c>
      <c r="C622" t="s">
        <v>311</v>
      </c>
      <c r="D622" s="1" t="s">
        <v>1744</v>
      </c>
      <c r="E622" s="116">
        <f t="shared" ca="1" si="27"/>
        <v>0</v>
      </c>
    </row>
    <row r="623" spans="1:5">
      <c r="A623" t="str">
        <f t="shared" si="28"/>
        <v>12</v>
      </c>
      <c r="B623">
        <f t="shared" si="29"/>
        <v>0</v>
      </c>
      <c r="C623" t="s">
        <v>311</v>
      </c>
      <c r="D623" s="1" t="s">
        <v>1745</v>
      </c>
      <c r="E623" s="116">
        <f t="shared" ca="1" si="27"/>
        <v>0</v>
      </c>
    </row>
    <row r="624" spans="1:5">
      <c r="A624" t="str">
        <f t="shared" si="28"/>
        <v>13</v>
      </c>
      <c r="B624">
        <f t="shared" si="29"/>
        <v>0</v>
      </c>
      <c r="C624" t="s">
        <v>311</v>
      </c>
      <c r="D624" s="1" t="s">
        <v>1746</v>
      </c>
      <c r="E624" s="116">
        <f t="shared" ca="1" si="27"/>
        <v>0</v>
      </c>
    </row>
    <row r="625" spans="1:5">
      <c r="A625" t="str">
        <f t="shared" si="28"/>
        <v>100</v>
      </c>
      <c r="B625">
        <f t="shared" si="29"/>
        <v>0</v>
      </c>
      <c r="C625" t="s">
        <v>311</v>
      </c>
      <c r="D625" s="1" t="s">
        <v>1747</v>
      </c>
      <c r="E625" s="116">
        <f t="shared" ca="1" si="27"/>
        <v>0</v>
      </c>
    </row>
    <row r="626" spans="1:5">
      <c r="A626" t="str">
        <f t="shared" si="28"/>
        <v>01</v>
      </c>
      <c r="B626">
        <f t="shared" si="29"/>
        <v>0</v>
      </c>
      <c r="C626" t="s">
        <v>314</v>
      </c>
      <c r="D626" s="1" t="s">
        <v>1748</v>
      </c>
      <c r="E626" s="116">
        <f t="shared" ca="1" si="27"/>
        <v>0</v>
      </c>
    </row>
    <row r="627" spans="1:5">
      <c r="A627" t="str">
        <f t="shared" si="28"/>
        <v>02</v>
      </c>
      <c r="B627">
        <f t="shared" si="29"/>
        <v>0</v>
      </c>
      <c r="C627" t="s">
        <v>314</v>
      </c>
      <c r="D627" s="1" t="s">
        <v>1749</v>
      </c>
      <c r="E627" s="116">
        <f t="shared" ca="1" si="27"/>
        <v>0</v>
      </c>
    </row>
    <row r="628" spans="1:5">
      <c r="A628" t="str">
        <f t="shared" si="28"/>
        <v>03</v>
      </c>
      <c r="B628">
        <f t="shared" si="29"/>
        <v>0</v>
      </c>
      <c r="C628" t="s">
        <v>314</v>
      </c>
      <c r="D628" s="1" t="s">
        <v>1750</v>
      </c>
      <c r="E628" s="116">
        <f t="shared" ca="1" si="27"/>
        <v>0</v>
      </c>
    </row>
    <row r="629" spans="1:5">
      <c r="A629" t="str">
        <f t="shared" si="28"/>
        <v>04</v>
      </c>
      <c r="B629">
        <f t="shared" si="29"/>
        <v>0</v>
      </c>
      <c r="C629" t="s">
        <v>314</v>
      </c>
      <c r="D629" s="1" t="s">
        <v>1751</v>
      </c>
      <c r="E629" s="116">
        <f t="shared" ca="1" si="27"/>
        <v>0</v>
      </c>
    </row>
    <row r="630" spans="1:5">
      <c r="A630" t="str">
        <f t="shared" si="28"/>
        <v>05</v>
      </c>
      <c r="B630">
        <f t="shared" si="29"/>
        <v>0</v>
      </c>
      <c r="C630" t="s">
        <v>314</v>
      </c>
      <c r="D630" s="1" t="s">
        <v>1752</v>
      </c>
      <c r="E630" s="116">
        <f t="shared" ca="1" si="27"/>
        <v>0</v>
      </c>
    </row>
    <row r="631" spans="1:5">
      <c r="A631" t="str">
        <f t="shared" si="28"/>
        <v>06</v>
      </c>
      <c r="B631">
        <f t="shared" si="29"/>
        <v>0</v>
      </c>
      <c r="C631" t="s">
        <v>314</v>
      </c>
      <c r="D631" s="1" t="s">
        <v>1753</v>
      </c>
      <c r="E631" s="116">
        <f t="shared" ca="1" si="27"/>
        <v>0</v>
      </c>
    </row>
    <row r="632" spans="1:5">
      <c r="A632" t="str">
        <f t="shared" si="28"/>
        <v>07</v>
      </c>
      <c r="B632">
        <f t="shared" si="29"/>
        <v>0</v>
      </c>
      <c r="C632" t="s">
        <v>314</v>
      </c>
      <c r="D632" s="1" t="s">
        <v>1754</v>
      </c>
      <c r="E632" s="116">
        <f t="shared" ca="1" si="27"/>
        <v>0</v>
      </c>
    </row>
    <row r="633" spans="1:5">
      <c r="A633" t="str">
        <f t="shared" si="28"/>
        <v>08</v>
      </c>
      <c r="B633">
        <f t="shared" si="29"/>
        <v>0</v>
      </c>
      <c r="C633" t="s">
        <v>314</v>
      </c>
      <c r="D633" s="1" t="s">
        <v>1755</v>
      </c>
      <c r="E633" s="116">
        <f t="shared" ca="1" si="27"/>
        <v>0</v>
      </c>
    </row>
    <row r="634" spans="1:5">
      <c r="A634" t="str">
        <f t="shared" si="28"/>
        <v>09</v>
      </c>
      <c r="B634">
        <f t="shared" si="29"/>
        <v>0</v>
      </c>
      <c r="C634" t="s">
        <v>314</v>
      </c>
      <c r="D634" s="1" t="s">
        <v>1756</v>
      </c>
      <c r="E634" s="116">
        <f t="shared" ca="1" si="27"/>
        <v>0</v>
      </c>
    </row>
    <row r="635" spans="1:5">
      <c r="A635" t="str">
        <f t="shared" si="28"/>
        <v>10</v>
      </c>
      <c r="B635">
        <f t="shared" si="29"/>
        <v>0</v>
      </c>
      <c r="C635" t="s">
        <v>314</v>
      </c>
      <c r="D635" s="1" t="s">
        <v>1757</v>
      </c>
      <c r="E635" s="116">
        <f t="shared" ca="1" si="27"/>
        <v>0</v>
      </c>
    </row>
    <row r="636" spans="1:5">
      <c r="A636" t="str">
        <f t="shared" si="28"/>
        <v>11</v>
      </c>
      <c r="B636">
        <f t="shared" si="29"/>
        <v>0</v>
      </c>
      <c r="C636" t="s">
        <v>314</v>
      </c>
      <c r="D636" s="1" t="s">
        <v>1758</v>
      </c>
      <c r="E636" s="116">
        <f t="shared" ca="1" si="27"/>
        <v>0</v>
      </c>
    </row>
    <row r="637" spans="1:5">
      <c r="A637" t="str">
        <f t="shared" si="28"/>
        <v>12</v>
      </c>
      <c r="B637">
        <f t="shared" si="29"/>
        <v>0</v>
      </c>
      <c r="C637" t="s">
        <v>314</v>
      </c>
      <c r="D637" s="1" t="s">
        <v>1759</v>
      </c>
      <c r="E637" s="116">
        <f t="shared" ca="1" si="27"/>
        <v>0</v>
      </c>
    </row>
    <row r="638" spans="1:5">
      <c r="A638" t="str">
        <f t="shared" si="28"/>
        <v>13</v>
      </c>
      <c r="B638">
        <f t="shared" si="29"/>
        <v>0</v>
      </c>
      <c r="C638" t="s">
        <v>314</v>
      </c>
      <c r="D638" s="1" t="s">
        <v>1760</v>
      </c>
      <c r="E638" s="116">
        <f t="shared" ca="1" si="27"/>
        <v>0</v>
      </c>
    </row>
    <row r="639" spans="1:5">
      <c r="A639" t="str">
        <f t="shared" si="28"/>
        <v>100</v>
      </c>
      <c r="B639">
        <f t="shared" si="29"/>
        <v>0</v>
      </c>
      <c r="C639" t="s">
        <v>314</v>
      </c>
      <c r="D639" s="1" t="s">
        <v>1761</v>
      </c>
      <c r="E639" s="116">
        <f t="shared" ca="1" si="27"/>
        <v>0</v>
      </c>
    </row>
    <row r="640" spans="1:5">
      <c r="A640" t="str">
        <f t="shared" si="28"/>
        <v>01</v>
      </c>
      <c r="B640">
        <f t="shared" si="29"/>
        <v>0</v>
      </c>
      <c r="C640" t="s">
        <v>315</v>
      </c>
      <c r="D640" s="1" t="s">
        <v>1762</v>
      </c>
      <c r="E640" s="116">
        <f t="shared" ca="1" si="27"/>
        <v>0</v>
      </c>
    </row>
    <row r="641" spans="1:5">
      <c r="A641" t="str">
        <f t="shared" si="28"/>
        <v>02</v>
      </c>
      <c r="B641">
        <f t="shared" si="29"/>
        <v>0</v>
      </c>
      <c r="C641" t="s">
        <v>315</v>
      </c>
      <c r="D641" s="1" t="s">
        <v>1763</v>
      </c>
      <c r="E641" s="116">
        <f t="shared" ca="1" si="27"/>
        <v>0</v>
      </c>
    </row>
    <row r="642" spans="1:5">
      <c r="A642" t="str">
        <f t="shared" si="28"/>
        <v>03</v>
      </c>
      <c r="B642">
        <f t="shared" si="29"/>
        <v>0</v>
      </c>
      <c r="C642" t="s">
        <v>315</v>
      </c>
      <c r="D642" s="1" t="s">
        <v>1764</v>
      </c>
      <c r="E642" s="116">
        <f t="shared" ca="1" si="27"/>
        <v>0</v>
      </c>
    </row>
    <row r="643" spans="1:5">
      <c r="A643" t="str">
        <f t="shared" si="28"/>
        <v>04</v>
      </c>
      <c r="B643">
        <f t="shared" si="29"/>
        <v>0</v>
      </c>
      <c r="C643" t="s">
        <v>315</v>
      </c>
      <c r="D643" s="1" t="s">
        <v>1765</v>
      </c>
      <c r="E643" s="116">
        <f t="shared" ca="1" si="27"/>
        <v>0</v>
      </c>
    </row>
    <row r="644" spans="1:5">
      <c r="A644" t="str">
        <f t="shared" si="28"/>
        <v>05</v>
      </c>
      <c r="B644">
        <f t="shared" si="29"/>
        <v>0</v>
      </c>
      <c r="C644" t="s">
        <v>315</v>
      </c>
      <c r="D644" s="1" t="s">
        <v>1766</v>
      </c>
      <c r="E644" s="116">
        <f t="shared" ca="1" si="27"/>
        <v>0</v>
      </c>
    </row>
    <row r="645" spans="1:5">
      <c r="A645" t="str">
        <f t="shared" si="28"/>
        <v>06</v>
      </c>
      <c r="B645">
        <f t="shared" si="29"/>
        <v>0</v>
      </c>
      <c r="C645" t="s">
        <v>315</v>
      </c>
      <c r="D645" s="1" t="s">
        <v>1767</v>
      </c>
      <c r="E645" s="116">
        <f t="shared" ca="1" si="27"/>
        <v>0</v>
      </c>
    </row>
    <row r="646" spans="1:5">
      <c r="A646" t="str">
        <f t="shared" si="28"/>
        <v>07</v>
      </c>
      <c r="B646">
        <f t="shared" si="29"/>
        <v>0</v>
      </c>
      <c r="C646" t="s">
        <v>315</v>
      </c>
      <c r="D646" s="1" t="s">
        <v>1768</v>
      </c>
      <c r="E646" s="116">
        <f t="shared" ca="1" si="27"/>
        <v>0</v>
      </c>
    </row>
    <row r="647" spans="1:5">
      <c r="A647" t="str">
        <f t="shared" si="28"/>
        <v>08</v>
      </c>
      <c r="B647">
        <f t="shared" si="29"/>
        <v>0</v>
      </c>
      <c r="C647" t="s">
        <v>315</v>
      </c>
      <c r="D647" s="1" t="s">
        <v>1769</v>
      </c>
      <c r="E647" s="116">
        <f t="shared" ca="1" si="27"/>
        <v>0</v>
      </c>
    </row>
    <row r="648" spans="1:5">
      <c r="A648" t="str">
        <f t="shared" si="28"/>
        <v>09</v>
      </c>
      <c r="B648">
        <f t="shared" si="29"/>
        <v>0</v>
      </c>
      <c r="C648" t="s">
        <v>315</v>
      </c>
      <c r="D648" s="1" t="s">
        <v>1770</v>
      </c>
      <c r="E648" s="116">
        <f t="shared" ca="1" si="27"/>
        <v>0</v>
      </c>
    </row>
    <row r="649" spans="1:5">
      <c r="A649" t="str">
        <f t="shared" si="28"/>
        <v>10</v>
      </c>
      <c r="B649">
        <f t="shared" si="29"/>
        <v>0</v>
      </c>
      <c r="C649" t="s">
        <v>315</v>
      </c>
      <c r="D649" s="1" t="s">
        <v>1771</v>
      </c>
      <c r="E649" s="116">
        <f t="shared" ca="1" si="27"/>
        <v>0</v>
      </c>
    </row>
    <row r="650" spans="1:5">
      <c r="A650" t="str">
        <f t="shared" si="28"/>
        <v>11</v>
      </c>
      <c r="B650">
        <f t="shared" si="29"/>
        <v>0</v>
      </c>
      <c r="C650" t="s">
        <v>315</v>
      </c>
      <c r="D650" s="1" t="s">
        <v>1772</v>
      </c>
      <c r="E650" s="116">
        <f t="shared" ref="E650:E713" ca="1" si="30">IFERROR(IFERROR(VLOOKUP(C650,INDIRECT($G$7&amp;$H$7),MATCH($A650,INDIRECT($G$7&amp;$I$7),0),0),IFERROR(VLOOKUP(C650,INDIRECT($G$6&amp;$H$6),MATCH($A650,INDIRECT($G$6&amp;$I$6),0),0),VLOOKUP(C650,INDIRECT($G$5&amp;$H$5),MATCH($A650,INDIRECT($G$5&amp;$I$5),0),0))),0)</f>
        <v>0</v>
      </c>
    </row>
    <row r="651" spans="1:5">
      <c r="A651" t="str">
        <f t="shared" ref="A651:A714" si="31">MID(D651,LEN(C651)+2,LEN(D651)-LEN(C651))</f>
        <v>12</v>
      </c>
      <c r="B651">
        <f t="shared" ref="B651:B714" si="32">IF(IFERROR(FIND("PU",D651,1),0)&lt;&gt;0,"PU",0)</f>
        <v>0</v>
      </c>
      <c r="C651" t="s">
        <v>315</v>
      </c>
      <c r="D651" s="1" t="s">
        <v>1773</v>
      </c>
      <c r="E651" s="116">
        <f t="shared" ca="1" si="30"/>
        <v>0</v>
      </c>
    </row>
    <row r="652" spans="1:5">
      <c r="A652" t="str">
        <f t="shared" si="31"/>
        <v>13</v>
      </c>
      <c r="B652">
        <f t="shared" si="32"/>
        <v>0</v>
      </c>
      <c r="C652" t="s">
        <v>315</v>
      </c>
      <c r="D652" s="1" t="s">
        <v>1774</v>
      </c>
      <c r="E652" s="116">
        <f t="shared" ca="1" si="30"/>
        <v>0</v>
      </c>
    </row>
    <row r="653" spans="1:5">
      <c r="A653" t="str">
        <f t="shared" si="31"/>
        <v>100</v>
      </c>
      <c r="B653">
        <f t="shared" si="32"/>
        <v>0</v>
      </c>
      <c r="C653" t="s">
        <v>315</v>
      </c>
      <c r="D653" s="1" t="s">
        <v>1775</v>
      </c>
      <c r="E653" s="116">
        <f t="shared" ca="1" si="30"/>
        <v>0</v>
      </c>
    </row>
    <row r="654" spans="1:5">
      <c r="A654" t="str">
        <f t="shared" si="31"/>
        <v>01</v>
      </c>
      <c r="B654">
        <f t="shared" si="32"/>
        <v>0</v>
      </c>
      <c r="C654" t="s">
        <v>317</v>
      </c>
      <c r="D654" s="1" t="s">
        <v>1776</v>
      </c>
      <c r="E654" s="116">
        <f t="shared" ca="1" si="30"/>
        <v>0</v>
      </c>
    </row>
    <row r="655" spans="1:5">
      <c r="A655" t="str">
        <f t="shared" si="31"/>
        <v>02</v>
      </c>
      <c r="B655">
        <f t="shared" si="32"/>
        <v>0</v>
      </c>
      <c r="C655" t="s">
        <v>317</v>
      </c>
      <c r="D655" s="1" t="s">
        <v>1777</v>
      </c>
      <c r="E655" s="116">
        <f t="shared" ca="1" si="30"/>
        <v>0</v>
      </c>
    </row>
    <row r="656" spans="1:5">
      <c r="A656" t="str">
        <f t="shared" si="31"/>
        <v>03</v>
      </c>
      <c r="B656">
        <f t="shared" si="32"/>
        <v>0</v>
      </c>
      <c r="C656" t="s">
        <v>317</v>
      </c>
      <c r="D656" s="1" t="s">
        <v>1778</v>
      </c>
      <c r="E656" s="116">
        <f t="shared" ca="1" si="30"/>
        <v>0</v>
      </c>
    </row>
    <row r="657" spans="1:5">
      <c r="A657" t="str">
        <f t="shared" si="31"/>
        <v>04</v>
      </c>
      <c r="B657">
        <f t="shared" si="32"/>
        <v>0</v>
      </c>
      <c r="C657" t="s">
        <v>317</v>
      </c>
      <c r="D657" s="1" t="s">
        <v>1779</v>
      </c>
      <c r="E657" s="116">
        <f t="shared" ca="1" si="30"/>
        <v>0</v>
      </c>
    </row>
    <row r="658" spans="1:5">
      <c r="A658" t="str">
        <f t="shared" si="31"/>
        <v>05</v>
      </c>
      <c r="B658">
        <f t="shared" si="32"/>
        <v>0</v>
      </c>
      <c r="C658" t="s">
        <v>317</v>
      </c>
      <c r="D658" s="1" t="s">
        <v>1780</v>
      </c>
      <c r="E658" s="116">
        <f t="shared" ca="1" si="30"/>
        <v>0</v>
      </c>
    </row>
    <row r="659" spans="1:5">
      <c r="A659" t="str">
        <f t="shared" si="31"/>
        <v>06</v>
      </c>
      <c r="B659">
        <f t="shared" si="32"/>
        <v>0</v>
      </c>
      <c r="C659" t="s">
        <v>317</v>
      </c>
      <c r="D659" s="1" t="s">
        <v>1781</v>
      </c>
      <c r="E659" s="116">
        <f t="shared" ca="1" si="30"/>
        <v>0</v>
      </c>
    </row>
    <row r="660" spans="1:5">
      <c r="A660" t="str">
        <f t="shared" si="31"/>
        <v>07</v>
      </c>
      <c r="B660">
        <f t="shared" si="32"/>
        <v>0</v>
      </c>
      <c r="C660" t="s">
        <v>317</v>
      </c>
      <c r="D660" s="1" t="s">
        <v>1782</v>
      </c>
      <c r="E660" s="116">
        <f t="shared" ca="1" si="30"/>
        <v>0</v>
      </c>
    </row>
    <row r="661" spans="1:5">
      <c r="A661" t="str">
        <f t="shared" si="31"/>
        <v>08</v>
      </c>
      <c r="B661">
        <f t="shared" si="32"/>
        <v>0</v>
      </c>
      <c r="C661" t="s">
        <v>317</v>
      </c>
      <c r="D661" s="1" t="s">
        <v>1783</v>
      </c>
      <c r="E661" s="116">
        <f t="shared" ca="1" si="30"/>
        <v>0</v>
      </c>
    </row>
    <row r="662" spans="1:5">
      <c r="A662" t="str">
        <f t="shared" si="31"/>
        <v>09</v>
      </c>
      <c r="B662">
        <f t="shared" si="32"/>
        <v>0</v>
      </c>
      <c r="C662" t="s">
        <v>317</v>
      </c>
      <c r="D662" s="1" t="s">
        <v>1784</v>
      </c>
      <c r="E662" s="116">
        <f t="shared" ca="1" si="30"/>
        <v>0</v>
      </c>
    </row>
    <row r="663" spans="1:5">
      <c r="A663" t="str">
        <f t="shared" si="31"/>
        <v>10</v>
      </c>
      <c r="B663">
        <f t="shared" si="32"/>
        <v>0</v>
      </c>
      <c r="C663" t="s">
        <v>317</v>
      </c>
      <c r="D663" s="1" t="s">
        <v>1785</v>
      </c>
      <c r="E663" s="116">
        <f t="shared" ca="1" si="30"/>
        <v>0</v>
      </c>
    </row>
    <row r="664" spans="1:5">
      <c r="A664" t="str">
        <f t="shared" si="31"/>
        <v>11</v>
      </c>
      <c r="B664">
        <f t="shared" si="32"/>
        <v>0</v>
      </c>
      <c r="C664" t="s">
        <v>317</v>
      </c>
      <c r="D664" s="1" t="s">
        <v>1786</v>
      </c>
      <c r="E664" s="116">
        <f t="shared" ca="1" si="30"/>
        <v>0</v>
      </c>
    </row>
    <row r="665" spans="1:5">
      <c r="A665" t="str">
        <f t="shared" si="31"/>
        <v>12</v>
      </c>
      <c r="B665">
        <f t="shared" si="32"/>
        <v>0</v>
      </c>
      <c r="C665" t="s">
        <v>317</v>
      </c>
      <c r="D665" s="1" t="s">
        <v>1787</v>
      </c>
      <c r="E665" s="116">
        <f t="shared" ca="1" si="30"/>
        <v>0</v>
      </c>
    </row>
    <row r="666" spans="1:5">
      <c r="A666" t="str">
        <f t="shared" si="31"/>
        <v>13</v>
      </c>
      <c r="B666">
        <f t="shared" si="32"/>
        <v>0</v>
      </c>
      <c r="C666" t="s">
        <v>317</v>
      </c>
      <c r="D666" s="1" t="s">
        <v>1788</v>
      </c>
      <c r="E666" s="116">
        <f t="shared" ca="1" si="30"/>
        <v>0</v>
      </c>
    </row>
    <row r="667" spans="1:5">
      <c r="A667" t="str">
        <f t="shared" si="31"/>
        <v>100</v>
      </c>
      <c r="B667">
        <f t="shared" si="32"/>
        <v>0</v>
      </c>
      <c r="C667" t="s">
        <v>317</v>
      </c>
      <c r="D667" s="1" t="s">
        <v>1789</v>
      </c>
      <c r="E667" s="116">
        <f t="shared" ca="1" si="30"/>
        <v>0</v>
      </c>
    </row>
    <row r="668" spans="1:5">
      <c r="A668" t="str">
        <f t="shared" si="31"/>
        <v>01</v>
      </c>
      <c r="B668">
        <f t="shared" si="32"/>
        <v>0</v>
      </c>
      <c r="C668" t="s">
        <v>319</v>
      </c>
      <c r="D668" s="1" t="s">
        <v>1790</v>
      </c>
      <c r="E668" s="116">
        <f t="shared" ca="1" si="30"/>
        <v>0</v>
      </c>
    </row>
    <row r="669" spans="1:5">
      <c r="A669" t="str">
        <f t="shared" si="31"/>
        <v>02</v>
      </c>
      <c r="B669">
        <f t="shared" si="32"/>
        <v>0</v>
      </c>
      <c r="C669" t="s">
        <v>319</v>
      </c>
      <c r="D669" s="1" t="s">
        <v>1791</v>
      </c>
      <c r="E669" s="116">
        <f t="shared" ca="1" si="30"/>
        <v>0</v>
      </c>
    </row>
    <row r="670" spans="1:5">
      <c r="A670" t="str">
        <f t="shared" si="31"/>
        <v>03</v>
      </c>
      <c r="B670">
        <f t="shared" si="32"/>
        <v>0</v>
      </c>
      <c r="C670" t="s">
        <v>319</v>
      </c>
      <c r="D670" s="1" t="s">
        <v>1792</v>
      </c>
      <c r="E670" s="116">
        <f t="shared" ca="1" si="30"/>
        <v>0</v>
      </c>
    </row>
    <row r="671" spans="1:5">
      <c r="A671" t="str">
        <f t="shared" si="31"/>
        <v>04</v>
      </c>
      <c r="B671">
        <f t="shared" si="32"/>
        <v>0</v>
      </c>
      <c r="C671" t="s">
        <v>319</v>
      </c>
      <c r="D671" s="1" t="s">
        <v>1793</v>
      </c>
      <c r="E671" s="116">
        <f t="shared" ca="1" si="30"/>
        <v>0</v>
      </c>
    </row>
    <row r="672" spans="1:5">
      <c r="A672" t="str">
        <f t="shared" si="31"/>
        <v>05</v>
      </c>
      <c r="B672">
        <f t="shared" si="32"/>
        <v>0</v>
      </c>
      <c r="C672" t="s">
        <v>319</v>
      </c>
      <c r="D672" s="1" t="s">
        <v>1794</v>
      </c>
      <c r="E672" s="116">
        <f t="shared" ca="1" si="30"/>
        <v>0</v>
      </c>
    </row>
    <row r="673" spans="1:5">
      <c r="A673" t="str">
        <f t="shared" si="31"/>
        <v>06</v>
      </c>
      <c r="B673">
        <f t="shared" si="32"/>
        <v>0</v>
      </c>
      <c r="C673" t="s">
        <v>319</v>
      </c>
      <c r="D673" s="1" t="s">
        <v>1795</v>
      </c>
      <c r="E673" s="116">
        <f t="shared" ca="1" si="30"/>
        <v>0</v>
      </c>
    </row>
    <row r="674" spans="1:5">
      <c r="A674" t="str">
        <f t="shared" si="31"/>
        <v>07</v>
      </c>
      <c r="B674">
        <f t="shared" si="32"/>
        <v>0</v>
      </c>
      <c r="C674" t="s">
        <v>319</v>
      </c>
      <c r="D674" s="1" t="s">
        <v>1796</v>
      </c>
      <c r="E674" s="116">
        <f t="shared" ca="1" si="30"/>
        <v>0</v>
      </c>
    </row>
    <row r="675" spans="1:5">
      <c r="A675" t="str">
        <f t="shared" si="31"/>
        <v>08</v>
      </c>
      <c r="B675">
        <f t="shared" si="32"/>
        <v>0</v>
      </c>
      <c r="C675" t="s">
        <v>319</v>
      </c>
      <c r="D675" s="1" t="s">
        <v>1797</v>
      </c>
      <c r="E675" s="116">
        <f t="shared" ca="1" si="30"/>
        <v>0</v>
      </c>
    </row>
    <row r="676" spans="1:5">
      <c r="A676" t="str">
        <f t="shared" si="31"/>
        <v>09</v>
      </c>
      <c r="B676">
        <f t="shared" si="32"/>
        <v>0</v>
      </c>
      <c r="C676" t="s">
        <v>319</v>
      </c>
      <c r="D676" s="1" t="s">
        <v>1798</v>
      </c>
      <c r="E676" s="116">
        <f t="shared" ca="1" si="30"/>
        <v>0</v>
      </c>
    </row>
    <row r="677" spans="1:5">
      <c r="A677" t="str">
        <f t="shared" si="31"/>
        <v>10</v>
      </c>
      <c r="B677">
        <f t="shared" si="32"/>
        <v>0</v>
      </c>
      <c r="C677" t="s">
        <v>319</v>
      </c>
      <c r="D677" s="1" t="s">
        <v>1799</v>
      </c>
      <c r="E677" s="116">
        <f t="shared" ca="1" si="30"/>
        <v>0</v>
      </c>
    </row>
    <row r="678" spans="1:5">
      <c r="A678" t="str">
        <f t="shared" si="31"/>
        <v>11</v>
      </c>
      <c r="B678">
        <f t="shared" si="32"/>
        <v>0</v>
      </c>
      <c r="C678" t="s">
        <v>319</v>
      </c>
      <c r="D678" s="1" t="s">
        <v>1800</v>
      </c>
      <c r="E678" s="116">
        <f t="shared" ca="1" si="30"/>
        <v>0</v>
      </c>
    </row>
    <row r="679" spans="1:5">
      <c r="A679" t="str">
        <f t="shared" si="31"/>
        <v>12</v>
      </c>
      <c r="B679">
        <f t="shared" si="32"/>
        <v>0</v>
      </c>
      <c r="C679" t="s">
        <v>319</v>
      </c>
      <c r="D679" s="1" t="s">
        <v>1801</v>
      </c>
      <c r="E679" s="116">
        <f t="shared" ca="1" si="30"/>
        <v>0</v>
      </c>
    </row>
    <row r="680" spans="1:5">
      <c r="A680" t="str">
        <f t="shared" si="31"/>
        <v>13</v>
      </c>
      <c r="B680">
        <f t="shared" si="32"/>
        <v>0</v>
      </c>
      <c r="C680" t="s">
        <v>319</v>
      </c>
      <c r="D680" s="1" t="s">
        <v>1802</v>
      </c>
      <c r="E680" s="116">
        <f t="shared" ca="1" si="30"/>
        <v>0</v>
      </c>
    </row>
    <row r="681" spans="1:5">
      <c r="A681" t="str">
        <f t="shared" si="31"/>
        <v>100</v>
      </c>
      <c r="B681">
        <f t="shared" si="32"/>
        <v>0</v>
      </c>
      <c r="C681" t="s">
        <v>319</v>
      </c>
      <c r="D681" s="1" t="s">
        <v>1803</v>
      </c>
      <c r="E681" s="116">
        <f t="shared" ca="1" si="30"/>
        <v>0</v>
      </c>
    </row>
    <row r="682" spans="1:5">
      <c r="A682" t="str">
        <f t="shared" si="31"/>
        <v>01</v>
      </c>
      <c r="B682">
        <f t="shared" si="32"/>
        <v>0</v>
      </c>
      <c r="C682" t="s">
        <v>321</v>
      </c>
      <c r="D682" s="1" t="s">
        <v>1804</v>
      </c>
      <c r="E682" s="116">
        <f t="shared" ca="1" si="30"/>
        <v>0</v>
      </c>
    </row>
    <row r="683" spans="1:5">
      <c r="A683" t="str">
        <f t="shared" si="31"/>
        <v>02</v>
      </c>
      <c r="B683">
        <f t="shared" si="32"/>
        <v>0</v>
      </c>
      <c r="C683" t="s">
        <v>321</v>
      </c>
      <c r="D683" s="1" t="s">
        <v>1805</v>
      </c>
      <c r="E683" s="116">
        <f t="shared" ca="1" si="30"/>
        <v>0</v>
      </c>
    </row>
    <row r="684" spans="1:5">
      <c r="A684" t="str">
        <f t="shared" si="31"/>
        <v>03</v>
      </c>
      <c r="B684">
        <f t="shared" si="32"/>
        <v>0</v>
      </c>
      <c r="C684" t="s">
        <v>321</v>
      </c>
      <c r="D684" s="1" t="s">
        <v>1806</v>
      </c>
      <c r="E684" s="116">
        <f t="shared" ca="1" si="30"/>
        <v>0</v>
      </c>
    </row>
    <row r="685" spans="1:5">
      <c r="A685" t="str">
        <f t="shared" si="31"/>
        <v>04</v>
      </c>
      <c r="B685">
        <f t="shared" si="32"/>
        <v>0</v>
      </c>
      <c r="C685" t="s">
        <v>321</v>
      </c>
      <c r="D685" s="1" t="s">
        <v>1807</v>
      </c>
      <c r="E685" s="116">
        <f t="shared" ca="1" si="30"/>
        <v>0</v>
      </c>
    </row>
    <row r="686" spans="1:5">
      <c r="A686" t="str">
        <f t="shared" si="31"/>
        <v>05</v>
      </c>
      <c r="B686">
        <f t="shared" si="32"/>
        <v>0</v>
      </c>
      <c r="C686" t="s">
        <v>321</v>
      </c>
      <c r="D686" s="1" t="s">
        <v>1808</v>
      </c>
      <c r="E686" s="116">
        <f t="shared" ca="1" si="30"/>
        <v>0</v>
      </c>
    </row>
    <row r="687" spans="1:5">
      <c r="A687" t="str">
        <f t="shared" si="31"/>
        <v>06</v>
      </c>
      <c r="B687">
        <f t="shared" si="32"/>
        <v>0</v>
      </c>
      <c r="C687" t="s">
        <v>321</v>
      </c>
      <c r="D687" s="1" t="s">
        <v>1809</v>
      </c>
      <c r="E687" s="116">
        <f t="shared" ca="1" si="30"/>
        <v>0</v>
      </c>
    </row>
    <row r="688" spans="1:5">
      <c r="A688" t="str">
        <f t="shared" si="31"/>
        <v>07</v>
      </c>
      <c r="B688">
        <f t="shared" si="32"/>
        <v>0</v>
      </c>
      <c r="C688" t="s">
        <v>321</v>
      </c>
      <c r="D688" s="1" t="s">
        <v>1810</v>
      </c>
      <c r="E688" s="116">
        <f t="shared" ca="1" si="30"/>
        <v>0</v>
      </c>
    </row>
    <row r="689" spans="1:5">
      <c r="A689" t="str">
        <f t="shared" si="31"/>
        <v>08</v>
      </c>
      <c r="B689">
        <f t="shared" si="32"/>
        <v>0</v>
      </c>
      <c r="C689" t="s">
        <v>321</v>
      </c>
      <c r="D689" s="1" t="s">
        <v>1811</v>
      </c>
      <c r="E689" s="116">
        <f t="shared" ca="1" si="30"/>
        <v>0</v>
      </c>
    </row>
    <row r="690" spans="1:5">
      <c r="A690" t="str">
        <f t="shared" si="31"/>
        <v>09</v>
      </c>
      <c r="B690">
        <f t="shared" si="32"/>
        <v>0</v>
      </c>
      <c r="C690" t="s">
        <v>321</v>
      </c>
      <c r="D690" s="1" t="s">
        <v>1812</v>
      </c>
      <c r="E690" s="116">
        <f t="shared" ca="1" si="30"/>
        <v>0</v>
      </c>
    </row>
    <row r="691" spans="1:5">
      <c r="A691" t="str">
        <f t="shared" si="31"/>
        <v>10</v>
      </c>
      <c r="B691">
        <f t="shared" si="32"/>
        <v>0</v>
      </c>
      <c r="C691" t="s">
        <v>321</v>
      </c>
      <c r="D691" s="1" t="s">
        <v>1813</v>
      </c>
      <c r="E691" s="116">
        <f t="shared" ca="1" si="30"/>
        <v>0</v>
      </c>
    </row>
    <row r="692" spans="1:5">
      <c r="A692" t="str">
        <f t="shared" si="31"/>
        <v>11</v>
      </c>
      <c r="B692">
        <f t="shared" si="32"/>
        <v>0</v>
      </c>
      <c r="C692" t="s">
        <v>321</v>
      </c>
      <c r="D692" s="1" t="s">
        <v>1814</v>
      </c>
      <c r="E692" s="116">
        <f t="shared" ca="1" si="30"/>
        <v>0</v>
      </c>
    </row>
    <row r="693" spans="1:5">
      <c r="A693" t="str">
        <f t="shared" si="31"/>
        <v>12</v>
      </c>
      <c r="B693">
        <f t="shared" si="32"/>
        <v>0</v>
      </c>
      <c r="C693" t="s">
        <v>321</v>
      </c>
      <c r="D693" s="1" t="s">
        <v>1815</v>
      </c>
      <c r="E693" s="116">
        <f t="shared" ca="1" si="30"/>
        <v>0</v>
      </c>
    </row>
    <row r="694" spans="1:5">
      <c r="A694" t="str">
        <f t="shared" si="31"/>
        <v>13</v>
      </c>
      <c r="B694">
        <f t="shared" si="32"/>
        <v>0</v>
      </c>
      <c r="C694" t="s">
        <v>321</v>
      </c>
      <c r="D694" s="1" t="s">
        <v>1816</v>
      </c>
      <c r="E694" s="116">
        <f t="shared" ca="1" si="30"/>
        <v>0</v>
      </c>
    </row>
    <row r="695" spans="1:5">
      <c r="A695" t="str">
        <f t="shared" si="31"/>
        <v>100</v>
      </c>
      <c r="B695">
        <f t="shared" si="32"/>
        <v>0</v>
      </c>
      <c r="C695" t="s">
        <v>321</v>
      </c>
      <c r="D695" s="1" t="s">
        <v>1817</v>
      </c>
      <c r="E695" s="116">
        <f t="shared" ca="1" si="30"/>
        <v>0</v>
      </c>
    </row>
    <row r="696" spans="1:5">
      <c r="A696" t="str">
        <f t="shared" si="31"/>
        <v>01</v>
      </c>
      <c r="B696">
        <f t="shared" si="32"/>
        <v>0</v>
      </c>
      <c r="C696" t="s">
        <v>323</v>
      </c>
      <c r="D696" s="1" t="s">
        <v>1818</v>
      </c>
      <c r="E696" s="116">
        <f t="shared" ca="1" si="30"/>
        <v>0</v>
      </c>
    </row>
    <row r="697" spans="1:5">
      <c r="A697" t="str">
        <f t="shared" si="31"/>
        <v>02</v>
      </c>
      <c r="B697">
        <f t="shared" si="32"/>
        <v>0</v>
      </c>
      <c r="C697" t="s">
        <v>323</v>
      </c>
      <c r="D697" s="1" t="s">
        <v>1819</v>
      </c>
      <c r="E697" s="116">
        <f t="shared" ca="1" si="30"/>
        <v>0</v>
      </c>
    </row>
    <row r="698" spans="1:5">
      <c r="A698" t="str">
        <f t="shared" si="31"/>
        <v>03</v>
      </c>
      <c r="B698">
        <f t="shared" si="32"/>
        <v>0</v>
      </c>
      <c r="C698" t="s">
        <v>323</v>
      </c>
      <c r="D698" s="1" t="s">
        <v>1820</v>
      </c>
      <c r="E698" s="116">
        <f t="shared" ca="1" si="30"/>
        <v>0</v>
      </c>
    </row>
    <row r="699" spans="1:5">
      <c r="A699" t="str">
        <f t="shared" si="31"/>
        <v>04</v>
      </c>
      <c r="B699">
        <f t="shared" si="32"/>
        <v>0</v>
      </c>
      <c r="C699" t="s">
        <v>323</v>
      </c>
      <c r="D699" s="1" t="s">
        <v>1821</v>
      </c>
      <c r="E699" s="116">
        <f t="shared" ca="1" si="30"/>
        <v>0</v>
      </c>
    </row>
    <row r="700" spans="1:5">
      <c r="A700" t="str">
        <f t="shared" si="31"/>
        <v>05</v>
      </c>
      <c r="B700">
        <f t="shared" si="32"/>
        <v>0</v>
      </c>
      <c r="C700" t="s">
        <v>323</v>
      </c>
      <c r="D700" s="1" t="s">
        <v>1822</v>
      </c>
      <c r="E700" s="116">
        <f t="shared" ca="1" si="30"/>
        <v>0</v>
      </c>
    </row>
    <row r="701" spans="1:5">
      <c r="A701" t="str">
        <f t="shared" si="31"/>
        <v>06</v>
      </c>
      <c r="B701">
        <f t="shared" si="32"/>
        <v>0</v>
      </c>
      <c r="C701" t="s">
        <v>323</v>
      </c>
      <c r="D701" s="1" t="s">
        <v>1823</v>
      </c>
      <c r="E701" s="116">
        <f t="shared" ca="1" si="30"/>
        <v>0</v>
      </c>
    </row>
    <row r="702" spans="1:5">
      <c r="A702" t="str">
        <f t="shared" si="31"/>
        <v>07</v>
      </c>
      <c r="B702">
        <f t="shared" si="32"/>
        <v>0</v>
      </c>
      <c r="C702" t="s">
        <v>323</v>
      </c>
      <c r="D702" s="1" t="s">
        <v>1824</v>
      </c>
      <c r="E702" s="116">
        <f t="shared" ca="1" si="30"/>
        <v>0</v>
      </c>
    </row>
    <row r="703" spans="1:5">
      <c r="A703" t="str">
        <f t="shared" si="31"/>
        <v>08</v>
      </c>
      <c r="B703">
        <f t="shared" si="32"/>
        <v>0</v>
      </c>
      <c r="C703" t="s">
        <v>323</v>
      </c>
      <c r="D703" s="1" t="s">
        <v>1825</v>
      </c>
      <c r="E703" s="116">
        <f t="shared" ca="1" si="30"/>
        <v>0</v>
      </c>
    </row>
    <row r="704" spans="1:5">
      <c r="A704" t="str">
        <f t="shared" si="31"/>
        <v>09</v>
      </c>
      <c r="B704">
        <f t="shared" si="32"/>
        <v>0</v>
      </c>
      <c r="C704" t="s">
        <v>323</v>
      </c>
      <c r="D704" s="1" t="s">
        <v>1826</v>
      </c>
      <c r="E704" s="116">
        <f t="shared" ca="1" si="30"/>
        <v>0</v>
      </c>
    </row>
    <row r="705" spans="1:5">
      <c r="A705" t="str">
        <f t="shared" si="31"/>
        <v>10</v>
      </c>
      <c r="B705">
        <f t="shared" si="32"/>
        <v>0</v>
      </c>
      <c r="C705" t="s">
        <v>323</v>
      </c>
      <c r="D705" s="1" t="s">
        <v>1827</v>
      </c>
      <c r="E705" s="116">
        <f t="shared" ca="1" si="30"/>
        <v>0</v>
      </c>
    </row>
    <row r="706" spans="1:5">
      <c r="A706" t="str">
        <f t="shared" si="31"/>
        <v>11</v>
      </c>
      <c r="B706">
        <f t="shared" si="32"/>
        <v>0</v>
      </c>
      <c r="C706" t="s">
        <v>323</v>
      </c>
      <c r="D706" s="1" t="s">
        <v>1828</v>
      </c>
      <c r="E706" s="116">
        <f t="shared" ca="1" si="30"/>
        <v>0</v>
      </c>
    </row>
    <row r="707" spans="1:5">
      <c r="A707" t="str">
        <f t="shared" si="31"/>
        <v>12</v>
      </c>
      <c r="B707">
        <f t="shared" si="32"/>
        <v>0</v>
      </c>
      <c r="C707" t="s">
        <v>323</v>
      </c>
      <c r="D707" s="1" t="s">
        <v>1829</v>
      </c>
      <c r="E707" s="116">
        <f t="shared" ca="1" si="30"/>
        <v>0</v>
      </c>
    </row>
    <row r="708" spans="1:5">
      <c r="A708" t="str">
        <f t="shared" si="31"/>
        <v>13</v>
      </c>
      <c r="B708">
        <f t="shared" si="32"/>
        <v>0</v>
      </c>
      <c r="C708" t="s">
        <v>323</v>
      </c>
      <c r="D708" s="1" t="s">
        <v>1830</v>
      </c>
      <c r="E708" s="116">
        <f t="shared" ca="1" si="30"/>
        <v>0</v>
      </c>
    </row>
    <row r="709" spans="1:5">
      <c r="A709" t="str">
        <f t="shared" si="31"/>
        <v>100</v>
      </c>
      <c r="B709">
        <f t="shared" si="32"/>
        <v>0</v>
      </c>
      <c r="C709" t="s">
        <v>323</v>
      </c>
      <c r="D709" s="1" t="s">
        <v>1831</v>
      </c>
      <c r="E709" s="116">
        <f t="shared" ca="1" si="30"/>
        <v>0</v>
      </c>
    </row>
    <row r="710" spans="1:5">
      <c r="A710" t="str">
        <f t="shared" si="31"/>
        <v>01</v>
      </c>
      <c r="B710">
        <f t="shared" si="32"/>
        <v>0</v>
      </c>
      <c r="C710" t="s">
        <v>325</v>
      </c>
      <c r="D710" s="1" t="s">
        <v>1832</v>
      </c>
      <c r="E710" s="116">
        <f t="shared" ca="1" si="30"/>
        <v>0</v>
      </c>
    </row>
    <row r="711" spans="1:5">
      <c r="A711" t="str">
        <f t="shared" si="31"/>
        <v>02</v>
      </c>
      <c r="B711">
        <f t="shared" si="32"/>
        <v>0</v>
      </c>
      <c r="C711" t="s">
        <v>325</v>
      </c>
      <c r="D711" s="1" t="s">
        <v>1833</v>
      </c>
      <c r="E711" s="116">
        <f t="shared" ca="1" si="30"/>
        <v>0</v>
      </c>
    </row>
    <row r="712" spans="1:5">
      <c r="A712" t="str">
        <f t="shared" si="31"/>
        <v>03</v>
      </c>
      <c r="B712">
        <f t="shared" si="32"/>
        <v>0</v>
      </c>
      <c r="C712" t="s">
        <v>325</v>
      </c>
      <c r="D712" s="1" t="s">
        <v>1834</v>
      </c>
      <c r="E712" s="116">
        <f t="shared" ca="1" si="30"/>
        <v>0</v>
      </c>
    </row>
    <row r="713" spans="1:5">
      <c r="A713" t="str">
        <f t="shared" si="31"/>
        <v>04</v>
      </c>
      <c r="B713">
        <f t="shared" si="32"/>
        <v>0</v>
      </c>
      <c r="C713" t="s">
        <v>325</v>
      </c>
      <c r="D713" s="1" t="s">
        <v>1835</v>
      </c>
      <c r="E713" s="116">
        <f t="shared" ca="1" si="30"/>
        <v>0</v>
      </c>
    </row>
    <row r="714" spans="1:5">
      <c r="A714" t="str">
        <f t="shared" si="31"/>
        <v>05</v>
      </c>
      <c r="B714">
        <f t="shared" si="32"/>
        <v>0</v>
      </c>
      <c r="C714" t="s">
        <v>325</v>
      </c>
      <c r="D714" s="1" t="s">
        <v>1836</v>
      </c>
      <c r="E714" s="116">
        <f t="shared" ref="E714:E777" ca="1" si="33">IFERROR(IFERROR(VLOOKUP(C714,INDIRECT($G$7&amp;$H$7),MATCH($A714,INDIRECT($G$7&amp;$I$7),0),0),IFERROR(VLOOKUP(C714,INDIRECT($G$6&amp;$H$6),MATCH($A714,INDIRECT($G$6&amp;$I$6),0),0),VLOOKUP(C714,INDIRECT($G$5&amp;$H$5),MATCH($A714,INDIRECT($G$5&amp;$I$5),0),0))),0)</f>
        <v>0</v>
      </c>
    </row>
    <row r="715" spans="1:5">
      <c r="A715" t="str">
        <f t="shared" ref="A715:A778" si="34">MID(D715,LEN(C715)+2,LEN(D715)-LEN(C715))</f>
        <v>06</v>
      </c>
      <c r="B715">
        <f t="shared" ref="B715:B778" si="35">IF(IFERROR(FIND("PU",D715,1),0)&lt;&gt;0,"PU",0)</f>
        <v>0</v>
      </c>
      <c r="C715" t="s">
        <v>325</v>
      </c>
      <c r="D715" s="1" t="s">
        <v>1837</v>
      </c>
      <c r="E715" s="116">
        <f t="shared" ca="1" si="33"/>
        <v>0</v>
      </c>
    </row>
    <row r="716" spans="1:5">
      <c r="A716" t="str">
        <f t="shared" si="34"/>
        <v>07</v>
      </c>
      <c r="B716">
        <f t="shared" si="35"/>
        <v>0</v>
      </c>
      <c r="C716" t="s">
        <v>325</v>
      </c>
      <c r="D716" s="1" t="s">
        <v>1838</v>
      </c>
      <c r="E716" s="116">
        <f t="shared" ca="1" si="33"/>
        <v>0</v>
      </c>
    </row>
    <row r="717" spans="1:5">
      <c r="A717" t="str">
        <f t="shared" si="34"/>
        <v>08</v>
      </c>
      <c r="B717">
        <f t="shared" si="35"/>
        <v>0</v>
      </c>
      <c r="C717" t="s">
        <v>325</v>
      </c>
      <c r="D717" s="1" t="s">
        <v>1839</v>
      </c>
      <c r="E717" s="116">
        <f t="shared" ca="1" si="33"/>
        <v>0</v>
      </c>
    </row>
    <row r="718" spans="1:5">
      <c r="A718" t="str">
        <f t="shared" si="34"/>
        <v>09</v>
      </c>
      <c r="B718">
        <f t="shared" si="35"/>
        <v>0</v>
      </c>
      <c r="C718" t="s">
        <v>325</v>
      </c>
      <c r="D718" s="1" t="s">
        <v>1840</v>
      </c>
      <c r="E718" s="116">
        <f t="shared" ca="1" si="33"/>
        <v>0</v>
      </c>
    </row>
    <row r="719" spans="1:5">
      <c r="A719" t="str">
        <f t="shared" si="34"/>
        <v>10</v>
      </c>
      <c r="B719">
        <f t="shared" si="35"/>
        <v>0</v>
      </c>
      <c r="C719" t="s">
        <v>325</v>
      </c>
      <c r="D719" s="1" t="s">
        <v>1841</v>
      </c>
      <c r="E719" s="116">
        <f t="shared" ca="1" si="33"/>
        <v>0</v>
      </c>
    </row>
    <row r="720" spans="1:5">
      <c r="A720" t="str">
        <f t="shared" si="34"/>
        <v>11</v>
      </c>
      <c r="B720">
        <f t="shared" si="35"/>
        <v>0</v>
      </c>
      <c r="C720" t="s">
        <v>325</v>
      </c>
      <c r="D720" s="1" t="s">
        <v>1842</v>
      </c>
      <c r="E720" s="116">
        <f t="shared" ca="1" si="33"/>
        <v>0</v>
      </c>
    </row>
    <row r="721" spans="1:5">
      <c r="A721" t="str">
        <f t="shared" si="34"/>
        <v>12</v>
      </c>
      <c r="B721">
        <f t="shared" si="35"/>
        <v>0</v>
      </c>
      <c r="C721" t="s">
        <v>325</v>
      </c>
      <c r="D721" s="1" t="s">
        <v>1843</v>
      </c>
      <c r="E721" s="116">
        <f t="shared" ca="1" si="33"/>
        <v>0</v>
      </c>
    </row>
    <row r="722" spans="1:5">
      <c r="A722" t="str">
        <f t="shared" si="34"/>
        <v>13</v>
      </c>
      <c r="B722">
        <f t="shared" si="35"/>
        <v>0</v>
      </c>
      <c r="C722" t="s">
        <v>325</v>
      </c>
      <c r="D722" s="1" t="s">
        <v>1844</v>
      </c>
      <c r="E722" s="116">
        <f t="shared" ca="1" si="33"/>
        <v>0</v>
      </c>
    </row>
    <row r="723" spans="1:5">
      <c r="A723" t="str">
        <f t="shared" si="34"/>
        <v>100</v>
      </c>
      <c r="B723">
        <f t="shared" si="35"/>
        <v>0</v>
      </c>
      <c r="C723" t="s">
        <v>325</v>
      </c>
      <c r="D723" s="1" t="s">
        <v>1845</v>
      </c>
      <c r="E723" s="116">
        <f t="shared" ca="1" si="33"/>
        <v>0</v>
      </c>
    </row>
    <row r="724" spans="1:5">
      <c r="A724" t="str">
        <f t="shared" si="34"/>
        <v>01</v>
      </c>
      <c r="B724">
        <f t="shared" si="35"/>
        <v>0</v>
      </c>
      <c r="C724" t="s">
        <v>326</v>
      </c>
      <c r="D724" s="1" t="s">
        <v>1846</v>
      </c>
      <c r="E724" s="116">
        <f t="shared" ca="1" si="33"/>
        <v>0</v>
      </c>
    </row>
    <row r="725" spans="1:5">
      <c r="A725" t="str">
        <f t="shared" si="34"/>
        <v>02</v>
      </c>
      <c r="B725">
        <f t="shared" si="35"/>
        <v>0</v>
      </c>
      <c r="C725" t="s">
        <v>326</v>
      </c>
      <c r="D725" s="1" t="s">
        <v>1847</v>
      </c>
      <c r="E725" s="116">
        <f t="shared" ca="1" si="33"/>
        <v>0</v>
      </c>
    </row>
    <row r="726" spans="1:5">
      <c r="A726" t="str">
        <f t="shared" si="34"/>
        <v>03</v>
      </c>
      <c r="B726">
        <f t="shared" si="35"/>
        <v>0</v>
      </c>
      <c r="C726" t="s">
        <v>326</v>
      </c>
      <c r="D726" s="1" t="s">
        <v>1848</v>
      </c>
      <c r="E726" s="116">
        <f t="shared" ca="1" si="33"/>
        <v>0</v>
      </c>
    </row>
    <row r="727" spans="1:5">
      <c r="A727" t="str">
        <f t="shared" si="34"/>
        <v>04</v>
      </c>
      <c r="B727">
        <f t="shared" si="35"/>
        <v>0</v>
      </c>
      <c r="C727" t="s">
        <v>326</v>
      </c>
      <c r="D727" s="1" t="s">
        <v>1849</v>
      </c>
      <c r="E727" s="116">
        <f t="shared" ca="1" si="33"/>
        <v>0</v>
      </c>
    </row>
    <row r="728" spans="1:5">
      <c r="A728" t="str">
        <f t="shared" si="34"/>
        <v>05</v>
      </c>
      <c r="B728">
        <f t="shared" si="35"/>
        <v>0</v>
      </c>
      <c r="C728" t="s">
        <v>326</v>
      </c>
      <c r="D728" s="1" t="s">
        <v>1850</v>
      </c>
      <c r="E728" s="116">
        <f t="shared" ca="1" si="33"/>
        <v>0</v>
      </c>
    </row>
    <row r="729" spans="1:5">
      <c r="A729" t="str">
        <f t="shared" si="34"/>
        <v>06</v>
      </c>
      <c r="B729">
        <f t="shared" si="35"/>
        <v>0</v>
      </c>
      <c r="C729" t="s">
        <v>326</v>
      </c>
      <c r="D729" s="1" t="s">
        <v>1851</v>
      </c>
      <c r="E729" s="116">
        <f t="shared" ca="1" si="33"/>
        <v>0</v>
      </c>
    </row>
    <row r="730" spans="1:5">
      <c r="A730" t="str">
        <f t="shared" si="34"/>
        <v>07</v>
      </c>
      <c r="B730">
        <f t="shared" si="35"/>
        <v>0</v>
      </c>
      <c r="C730" t="s">
        <v>326</v>
      </c>
      <c r="D730" s="1" t="s">
        <v>1852</v>
      </c>
      <c r="E730" s="116">
        <f t="shared" ca="1" si="33"/>
        <v>0</v>
      </c>
    </row>
    <row r="731" spans="1:5">
      <c r="A731" t="str">
        <f t="shared" si="34"/>
        <v>08</v>
      </c>
      <c r="B731">
        <f t="shared" si="35"/>
        <v>0</v>
      </c>
      <c r="C731" t="s">
        <v>326</v>
      </c>
      <c r="D731" s="1" t="s">
        <v>1853</v>
      </c>
      <c r="E731" s="116">
        <f t="shared" ca="1" si="33"/>
        <v>0</v>
      </c>
    </row>
    <row r="732" spans="1:5">
      <c r="A732" t="str">
        <f t="shared" si="34"/>
        <v>09</v>
      </c>
      <c r="B732">
        <f t="shared" si="35"/>
        <v>0</v>
      </c>
      <c r="C732" t="s">
        <v>326</v>
      </c>
      <c r="D732" s="1" t="s">
        <v>1854</v>
      </c>
      <c r="E732" s="116">
        <f t="shared" ca="1" si="33"/>
        <v>0</v>
      </c>
    </row>
    <row r="733" spans="1:5">
      <c r="A733" t="str">
        <f t="shared" si="34"/>
        <v>10</v>
      </c>
      <c r="B733">
        <f t="shared" si="35"/>
        <v>0</v>
      </c>
      <c r="C733" t="s">
        <v>326</v>
      </c>
      <c r="D733" s="1" t="s">
        <v>1855</v>
      </c>
      <c r="E733" s="116">
        <f t="shared" ca="1" si="33"/>
        <v>0</v>
      </c>
    </row>
    <row r="734" spans="1:5">
      <c r="A734" t="str">
        <f t="shared" si="34"/>
        <v>11</v>
      </c>
      <c r="B734">
        <f t="shared" si="35"/>
        <v>0</v>
      </c>
      <c r="C734" t="s">
        <v>326</v>
      </c>
      <c r="D734" s="1" t="s">
        <v>1856</v>
      </c>
      <c r="E734" s="116">
        <f t="shared" ca="1" si="33"/>
        <v>0</v>
      </c>
    </row>
    <row r="735" spans="1:5">
      <c r="A735" t="str">
        <f t="shared" si="34"/>
        <v>12</v>
      </c>
      <c r="B735">
        <f t="shared" si="35"/>
        <v>0</v>
      </c>
      <c r="C735" t="s">
        <v>326</v>
      </c>
      <c r="D735" s="1" t="s">
        <v>1857</v>
      </c>
      <c r="E735" s="116">
        <f t="shared" ca="1" si="33"/>
        <v>0</v>
      </c>
    </row>
    <row r="736" spans="1:5">
      <c r="A736" t="str">
        <f t="shared" si="34"/>
        <v>13</v>
      </c>
      <c r="B736">
        <f t="shared" si="35"/>
        <v>0</v>
      </c>
      <c r="C736" t="s">
        <v>326</v>
      </c>
      <c r="D736" s="1" t="s">
        <v>1858</v>
      </c>
      <c r="E736" s="116">
        <f t="shared" ca="1" si="33"/>
        <v>0</v>
      </c>
    </row>
    <row r="737" spans="1:5">
      <c r="A737" t="str">
        <f t="shared" si="34"/>
        <v>100</v>
      </c>
      <c r="B737">
        <f t="shared" si="35"/>
        <v>0</v>
      </c>
      <c r="C737" t="s">
        <v>326</v>
      </c>
      <c r="D737" s="1" t="s">
        <v>1859</v>
      </c>
      <c r="E737" s="116">
        <f t="shared" ca="1" si="33"/>
        <v>0</v>
      </c>
    </row>
    <row r="738" spans="1:5">
      <c r="A738" t="str">
        <f t="shared" si="34"/>
        <v>01</v>
      </c>
      <c r="B738">
        <f t="shared" si="35"/>
        <v>0</v>
      </c>
      <c r="C738" t="s">
        <v>328</v>
      </c>
      <c r="D738" s="1" t="s">
        <v>1860</v>
      </c>
      <c r="E738" s="116">
        <f t="shared" ca="1" si="33"/>
        <v>0</v>
      </c>
    </row>
    <row r="739" spans="1:5">
      <c r="A739" t="str">
        <f t="shared" si="34"/>
        <v>02</v>
      </c>
      <c r="B739">
        <f t="shared" si="35"/>
        <v>0</v>
      </c>
      <c r="C739" t="s">
        <v>328</v>
      </c>
      <c r="D739" s="1" t="s">
        <v>1861</v>
      </c>
      <c r="E739" s="116">
        <f t="shared" ca="1" si="33"/>
        <v>0</v>
      </c>
    </row>
    <row r="740" spans="1:5">
      <c r="A740" t="str">
        <f t="shared" si="34"/>
        <v>03</v>
      </c>
      <c r="B740">
        <f t="shared" si="35"/>
        <v>0</v>
      </c>
      <c r="C740" t="s">
        <v>328</v>
      </c>
      <c r="D740" s="1" t="s">
        <v>1862</v>
      </c>
      <c r="E740" s="116">
        <f t="shared" ca="1" si="33"/>
        <v>0</v>
      </c>
    </row>
    <row r="741" spans="1:5">
      <c r="A741" t="str">
        <f t="shared" si="34"/>
        <v>04</v>
      </c>
      <c r="B741">
        <f t="shared" si="35"/>
        <v>0</v>
      </c>
      <c r="C741" t="s">
        <v>328</v>
      </c>
      <c r="D741" s="1" t="s">
        <v>1863</v>
      </c>
      <c r="E741" s="116">
        <f t="shared" ca="1" si="33"/>
        <v>0</v>
      </c>
    </row>
    <row r="742" spans="1:5">
      <c r="A742" t="str">
        <f t="shared" si="34"/>
        <v>05</v>
      </c>
      <c r="B742">
        <f t="shared" si="35"/>
        <v>0</v>
      </c>
      <c r="C742" t="s">
        <v>328</v>
      </c>
      <c r="D742" s="1" t="s">
        <v>1864</v>
      </c>
      <c r="E742" s="116">
        <f t="shared" ca="1" si="33"/>
        <v>0</v>
      </c>
    </row>
    <row r="743" spans="1:5">
      <c r="A743" t="str">
        <f t="shared" si="34"/>
        <v>06</v>
      </c>
      <c r="B743">
        <f t="shared" si="35"/>
        <v>0</v>
      </c>
      <c r="C743" t="s">
        <v>328</v>
      </c>
      <c r="D743" s="1" t="s">
        <v>1865</v>
      </c>
      <c r="E743" s="116">
        <f t="shared" ca="1" si="33"/>
        <v>0</v>
      </c>
    </row>
    <row r="744" spans="1:5">
      <c r="A744" t="str">
        <f t="shared" si="34"/>
        <v>07</v>
      </c>
      <c r="B744">
        <f t="shared" si="35"/>
        <v>0</v>
      </c>
      <c r="C744" t="s">
        <v>328</v>
      </c>
      <c r="D744" s="1" t="s">
        <v>1866</v>
      </c>
      <c r="E744" s="116">
        <f t="shared" ca="1" si="33"/>
        <v>0</v>
      </c>
    </row>
    <row r="745" spans="1:5">
      <c r="A745" t="str">
        <f t="shared" si="34"/>
        <v>08</v>
      </c>
      <c r="B745">
        <f t="shared" si="35"/>
        <v>0</v>
      </c>
      <c r="C745" t="s">
        <v>328</v>
      </c>
      <c r="D745" s="1" t="s">
        <v>1867</v>
      </c>
      <c r="E745" s="116">
        <f t="shared" ca="1" si="33"/>
        <v>0</v>
      </c>
    </row>
    <row r="746" spans="1:5">
      <c r="A746" t="str">
        <f t="shared" si="34"/>
        <v>09</v>
      </c>
      <c r="B746">
        <f t="shared" si="35"/>
        <v>0</v>
      </c>
      <c r="C746" t="s">
        <v>328</v>
      </c>
      <c r="D746" s="1" t="s">
        <v>1868</v>
      </c>
      <c r="E746" s="116">
        <f t="shared" ca="1" si="33"/>
        <v>0</v>
      </c>
    </row>
    <row r="747" spans="1:5">
      <c r="A747" t="str">
        <f t="shared" si="34"/>
        <v>10</v>
      </c>
      <c r="B747">
        <f t="shared" si="35"/>
        <v>0</v>
      </c>
      <c r="C747" t="s">
        <v>328</v>
      </c>
      <c r="D747" s="1" t="s">
        <v>1869</v>
      </c>
      <c r="E747" s="116">
        <f t="shared" ca="1" si="33"/>
        <v>0</v>
      </c>
    </row>
    <row r="748" spans="1:5">
      <c r="A748" t="str">
        <f t="shared" si="34"/>
        <v>11</v>
      </c>
      <c r="B748">
        <f t="shared" si="35"/>
        <v>0</v>
      </c>
      <c r="C748" t="s">
        <v>328</v>
      </c>
      <c r="D748" s="1" t="s">
        <v>1870</v>
      </c>
      <c r="E748" s="116">
        <f t="shared" ca="1" si="33"/>
        <v>0</v>
      </c>
    </row>
    <row r="749" spans="1:5">
      <c r="A749" t="str">
        <f t="shared" si="34"/>
        <v>12</v>
      </c>
      <c r="B749">
        <f t="shared" si="35"/>
        <v>0</v>
      </c>
      <c r="C749" t="s">
        <v>328</v>
      </c>
      <c r="D749" s="1" t="s">
        <v>1871</v>
      </c>
      <c r="E749" s="116">
        <f t="shared" ca="1" si="33"/>
        <v>0</v>
      </c>
    </row>
    <row r="750" spans="1:5">
      <c r="A750" t="str">
        <f t="shared" si="34"/>
        <v>13</v>
      </c>
      <c r="B750">
        <f t="shared" si="35"/>
        <v>0</v>
      </c>
      <c r="C750" t="s">
        <v>328</v>
      </c>
      <c r="D750" s="1" t="s">
        <v>1872</v>
      </c>
      <c r="E750" s="116">
        <f t="shared" ca="1" si="33"/>
        <v>0</v>
      </c>
    </row>
    <row r="751" spans="1:5">
      <c r="A751" t="str">
        <f t="shared" si="34"/>
        <v>100</v>
      </c>
      <c r="B751">
        <f t="shared" si="35"/>
        <v>0</v>
      </c>
      <c r="C751" t="s">
        <v>328</v>
      </c>
      <c r="D751" s="1" t="s">
        <v>1873</v>
      </c>
      <c r="E751" s="116">
        <f t="shared" ca="1" si="33"/>
        <v>0</v>
      </c>
    </row>
    <row r="752" spans="1:5">
      <c r="A752" t="str">
        <f t="shared" si="34"/>
        <v>01</v>
      </c>
      <c r="B752">
        <f t="shared" si="35"/>
        <v>0</v>
      </c>
      <c r="C752" t="s">
        <v>329</v>
      </c>
      <c r="D752" s="1" t="s">
        <v>1874</v>
      </c>
      <c r="E752" s="116">
        <f t="shared" ca="1" si="33"/>
        <v>0</v>
      </c>
    </row>
    <row r="753" spans="1:5">
      <c r="A753" t="str">
        <f t="shared" si="34"/>
        <v>02</v>
      </c>
      <c r="B753">
        <f t="shared" si="35"/>
        <v>0</v>
      </c>
      <c r="C753" t="s">
        <v>329</v>
      </c>
      <c r="D753" s="1" t="s">
        <v>1875</v>
      </c>
      <c r="E753" s="116">
        <f t="shared" ca="1" si="33"/>
        <v>0</v>
      </c>
    </row>
    <row r="754" spans="1:5">
      <c r="A754" t="str">
        <f t="shared" si="34"/>
        <v>03</v>
      </c>
      <c r="B754">
        <f t="shared" si="35"/>
        <v>0</v>
      </c>
      <c r="C754" t="s">
        <v>329</v>
      </c>
      <c r="D754" s="1" t="s">
        <v>1876</v>
      </c>
      <c r="E754" s="116">
        <f t="shared" ca="1" si="33"/>
        <v>1</v>
      </c>
    </row>
    <row r="755" spans="1:5">
      <c r="A755" t="str">
        <f t="shared" si="34"/>
        <v>04</v>
      </c>
      <c r="B755">
        <f t="shared" si="35"/>
        <v>0</v>
      </c>
      <c r="C755" t="s">
        <v>329</v>
      </c>
      <c r="D755" s="1" t="s">
        <v>1877</v>
      </c>
      <c r="E755" s="116">
        <f t="shared" ca="1" si="33"/>
        <v>0</v>
      </c>
    </row>
    <row r="756" spans="1:5">
      <c r="A756" t="str">
        <f t="shared" si="34"/>
        <v>05</v>
      </c>
      <c r="B756">
        <f t="shared" si="35"/>
        <v>0</v>
      </c>
      <c r="C756" t="s">
        <v>329</v>
      </c>
      <c r="D756" s="1" t="s">
        <v>1878</v>
      </c>
      <c r="E756" s="116">
        <f t="shared" ca="1" si="33"/>
        <v>0</v>
      </c>
    </row>
    <row r="757" spans="1:5">
      <c r="A757" t="str">
        <f t="shared" si="34"/>
        <v>06</v>
      </c>
      <c r="B757">
        <f t="shared" si="35"/>
        <v>0</v>
      </c>
      <c r="C757" t="s">
        <v>329</v>
      </c>
      <c r="D757" s="1" t="s">
        <v>1879</v>
      </c>
      <c r="E757" s="116">
        <f t="shared" ca="1" si="33"/>
        <v>0</v>
      </c>
    </row>
    <row r="758" spans="1:5">
      <c r="A758" t="str">
        <f t="shared" si="34"/>
        <v>07</v>
      </c>
      <c r="B758">
        <f t="shared" si="35"/>
        <v>0</v>
      </c>
      <c r="C758" t="s">
        <v>329</v>
      </c>
      <c r="D758" s="1" t="s">
        <v>1880</v>
      </c>
      <c r="E758" s="116">
        <f t="shared" ca="1" si="33"/>
        <v>0</v>
      </c>
    </row>
    <row r="759" spans="1:5">
      <c r="A759" t="str">
        <f t="shared" si="34"/>
        <v>08</v>
      </c>
      <c r="B759">
        <f t="shared" si="35"/>
        <v>0</v>
      </c>
      <c r="C759" t="s">
        <v>329</v>
      </c>
      <c r="D759" s="1" t="s">
        <v>1881</v>
      </c>
      <c r="E759" s="116">
        <f t="shared" ca="1" si="33"/>
        <v>0</v>
      </c>
    </row>
    <row r="760" spans="1:5">
      <c r="A760" t="str">
        <f t="shared" si="34"/>
        <v>09</v>
      </c>
      <c r="B760">
        <f t="shared" si="35"/>
        <v>0</v>
      </c>
      <c r="C760" t="s">
        <v>329</v>
      </c>
      <c r="D760" s="1" t="s">
        <v>1882</v>
      </c>
      <c r="E760" s="116">
        <f t="shared" ca="1" si="33"/>
        <v>0</v>
      </c>
    </row>
    <row r="761" spans="1:5">
      <c r="A761" t="str">
        <f t="shared" si="34"/>
        <v>10</v>
      </c>
      <c r="B761">
        <f t="shared" si="35"/>
        <v>0</v>
      </c>
      <c r="C761" t="s">
        <v>329</v>
      </c>
      <c r="D761" s="1" t="s">
        <v>1883</v>
      </c>
      <c r="E761" s="116">
        <f t="shared" ca="1" si="33"/>
        <v>0</v>
      </c>
    </row>
    <row r="762" spans="1:5">
      <c r="A762" t="str">
        <f t="shared" si="34"/>
        <v>11</v>
      </c>
      <c r="B762">
        <f t="shared" si="35"/>
        <v>0</v>
      </c>
      <c r="C762" t="s">
        <v>329</v>
      </c>
      <c r="D762" s="1" t="s">
        <v>1884</v>
      </c>
      <c r="E762" s="116">
        <f t="shared" ca="1" si="33"/>
        <v>0</v>
      </c>
    </row>
    <row r="763" spans="1:5">
      <c r="A763" t="str">
        <f t="shared" si="34"/>
        <v>12</v>
      </c>
      <c r="B763">
        <f t="shared" si="35"/>
        <v>0</v>
      </c>
      <c r="C763" t="s">
        <v>329</v>
      </c>
      <c r="D763" s="1" t="s">
        <v>1885</v>
      </c>
      <c r="E763" s="116">
        <f t="shared" ca="1" si="33"/>
        <v>0</v>
      </c>
    </row>
    <row r="764" spans="1:5">
      <c r="A764" t="str">
        <f t="shared" si="34"/>
        <v>13</v>
      </c>
      <c r="B764">
        <f t="shared" si="35"/>
        <v>0</v>
      </c>
      <c r="C764" t="s">
        <v>329</v>
      </c>
      <c r="D764" s="1" t="s">
        <v>1886</v>
      </c>
      <c r="E764" s="116">
        <f t="shared" ca="1" si="33"/>
        <v>0</v>
      </c>
    </row>
    <row r="765" spans="1:5">
      <c r="A765" t="str">
        <f t="shared" si="34"/>
        <v>100</v>
      </c>
      <c r="B765">
        <f t="shared" si="35"/>
        <v>0</v>
      </c>
      <c r="C765" t="s">
        <v>329</v>
      </c>
      <c r="D765" s="1" t="s">
        <v>1887</v>
      </c>
      <c r="E765" s="116">
        <f t="shared" ca="1" si="33"/>
        <v>0</v>
      </c>
    </row>
    <row r="766" spans="1:5">
      <c r="A766" t="str">
        <f t="shared" si="34"/>
        <v>01</v>
      </c>
      <c r="B766">
        <f t="shared" si="35"/>
        <v>0</v>
      </c>
      <c r="C766" t="s">
        <v>331</v>
      </c>
      <c r="D766" s="1" t="s">
        <v>1888</v>
      </c>
      <c r="E766" s="116">
        <f t="shared" ca="1" si="33"/>
        <v>0</v>
      </c>
    </row>
    <row r="767" spans="1:5">
      <c r="A767" t="str">
        <f t="shared" si="34"/>
        <v>02</v>
      </c>
      <c r="B767">
        <f t="shared" si="35"/>
        <v>0</v>
      </c>
      <c r="C767" t="s">
        <v>331</v>
      </c>
      <c r="D767" s="1" t="s">
        <v>1889</v>
      </c>
      <c r="E767" s="116">
        <f t="shared" ca="1" si="33"/>
        <v>0</v>
      </c>
    </row>
    <row r="768" spans="1:5">
      <c r="A768" t="str">
        <f t="shared" si="34"/>
        <v>03</v>
      </c>
      <c r="B768">
        <f t="shared" si="35"/>
        <v>0</v>
      </c>
      <c r="C768" t="s">
        <v>331</v>
      </c>
      <c r="D768" s="1" t="s">
        <v>1890</v>
      </c>
      <c r="E768" s="116">
        <f t="shared" ca="1" si="33"/>
        <v>1</v>
      </c>
    </row>
    <row r="769" spans="1:5">
      <c r="A769" t="str">
        <f t="shared" si="34"/>
        <v>04</v>
      </c>
      <c r="B769">
        <f t="shared" si="35"/>
        <v>0</v>
      </c>
      <c r="C769" t="s">
        <v>331</v>
      </c>
      <c r="D769" s="1" t="s">
        <v>1891</v>
      </c>
      <c r="E769" s="116">
        <f t="shared" ca="1" si="33"/>
        <v>0</v>
      </c>
    </row>
    <row r="770" spans="1:5">
      <c r="A770" t="str">
        <f t="shared" si="34"/>
        <v>05</v>
      </c>
      <c r="B770">
        <f t="shared" si="35"/>
        <v>0</v>
      </c>
      <c r="C770" t="s">
        <v>331</v>
      </c>
      <c r="D770" s="1" t="s">
        <v>1892</v>
      </c>
      <c r="E770" s="116">
        <f t="shared" ca="1" si="33"/>
        <v>0</v>
      </c>
    </row>
    <row r="771" spans="1:5">
      <c r="A771" t="str">
        <f t="shared" si="34"/>
        <v>06</v>
      </c>
      <c r="B771">
        <f t="shared" si="35"/>
        <v>0</v>
      </c>
      <c r="C771" t="s">
        <v>331</v>
      </c>
      <c r="D771" s="1" t="s">
        <v>1893</v>
      </c>
      <c r="E771" s="116">
        <f t="shared" ca="1" si="33"/>
        <v>0</v>
      </c>
    </row>
    <row r="772" spans="1:5">
      <c r="A772" t="str">
        <f t="shared" si="34"/>
        <v>07</v>
      </c>
      <c r="B772">
        <f t="shared" si="35"/>
        <v>0</v>
      </c>
      <c r="C772" t="s">
        <v>331</v>
      </c>
      <c r="D772" s="1" t="s">
        <v>1894</v>
      </c>
      <c r="E772" s="116">
        <f t="shared" ca="1" si="33"/>
        <v>0</v>
      </c>
    </row>
    <row r="773" spans="1:5">
      <c r="A773" t="str">
        <f t="shared" si="34"/>
        <v>08</v>
      </c>
      <c r="B773">
        <f t="shared" si="35"/>
        <v>0</v>
      </c>
      <c r="C773" t="s">
        <v>331</v>
      </c>
      <c r="D773" s="1" t="s">
        <v>1895</v>
      </c>
      <c r="E773" s="116">
        <f t="shared" ca="1" si="33"/>
        <v>0</v>
      </c>
    </row>
    <row r="774" spans="1:5">
      <c r="A774" t="str">
        <f t="shared" si="34"/>
        <v>09</v>
      </c>
      <c r="B774">
        <f t="shared" si="35"/>
        <v>0</v>
      </c>
      <c r="C774" t="s">
        <v>331</v>
      </c>
      <c r="D774" s="1" t="s">
        <v>1896</v>
      </c>
      <c r="E774" s="116">
        <f t="shared" ca="1" si="33"/>
        <v>0</v>
      </c>
    </row>
    <row r="775" spans="1:5">
      <c r="A775" t="str">
        <f t="shared" si="34"/>
        <v>10</v>
      </c>
      <c r="B775">
        <f t="shared" si="35"/>
        <v>0</v>
      </c>
      <c r="C775" t="s">
        <v>331</v>
      </c>
      <c r="D775" s="1" t="s">
        <v>1897</v>
      </c>
      <c r="E775" s="116">
        <f t="shared" ca="1" si="33"/>
        <v>0</v>
      </c>
    </row>
    <row r="776" spans="1:5">
      <c r="A776" t="str">
        <f t="shared" si="34"/>
        <v>11</v>
      </c>
      <c r="B776">
        <f t="shared" si="35"/>
        <v>0</v>
      </c>
      <c r="C776" t="s">
        <v>331</v>
      </c>
      <c r="D776" s="1" t="s">
        <v>1898</v>
      </c>
      <c r="E776" s="116">
        <f t="shared" ca="1" si="33"/>
        <v>0</v>
      </c>
    </row>
    <row r="777" spans="1:5">
      <c r="A777" t="str">
        <f t="shared" si="34"/>
        <v>12</v>
      </c>
      <c r="B777">
        <f t="shared" si="35"/>
        <v>0</v>
      </c>
      <c r="C777" t="s">
        <v>331</v>
      </c>
      <c r="D777" s="1" t="s">
        <v>1899</v>
      </c>
      <c r="E777" s="116">
        <f t="shared" ca="1" si="33"/>
        <v>0</v>
      </c>
    </row>
    <row r="778" spans="1:5">
      <c r="A778" t="str">
        <f t="shared" si="34"/>
        <v>13</v>
      </c>
      <c r="B778">
        <f t="shared" si="35"/>
        <v>0</v>
      </c>
      <c r="C778" t="s">
        <v>331</v>
      </c>
      <c r="D778" s="1" t="s">
        <v>1900</v>
      </c>
      <c r="E778" s="116">
        <f t="shared" ref="E778:E841" ca="1" si="36">IFERROR(IFERROR(VLOOKUP(C778,INDIRECT($G$7&amp;$H$7),MATCH($A778,INDIRECT($G$7&amp;$I$7),0),0),IFERROR(VLOOKUP(C778,INDIRECT($G$6&amp;$H$6),MATCH($A778,INDIRECT($G$6&amp;$I$6),0),0),VLOOKUP(C778,INDIRECT($G$5&amp;$H$5),MATCH($A778,INDIRECT($G$5&amp;$I$5),0),0))),0)</f>
        <v>0</v>
      </c>
    </row>
    <row r="779" spans="1:5">
      <c r="A779" t="str">
        <f t="shared" ref="A779:A842" si="37">MID(D779,LEN(C779)+2,LEN(D779)-LEN(C779))</f>
        <v>100</v>
      </c>
      <c r="B779">
        <f t="shared" ref="B779:B842" si="38">IF(IFERROR(FIND("PU",D779,1),0)&lt;&gt;0,"PU",0)</f>
        <v>0</v>
      </c>
      <c r="C779" t="s">
        <v>331</v>
      </c>
      <c r="D779" s="1" t="s">
        <v>1901</v>
      </c>
      <c r="E779" s="116">
        <f t="shared" ca="1" si="36"/>
        <v>0</v>
      </c>
    </row>
    <row r="780" spans="1:5">
      <c r="A780" t="str">
        <f t="shared" si="37"/>
        <v>01</v>
      </c>
      <c r="B780">
        <f t="shared" si="38"/>
        <v>0</v>
      </c>
      <c r="C780" t="s">
        <v>332</v>
      </c>
      <c r="D780" s="1" t="s">
        <v>1902</v>
      </c>
      <c r="E780" s="116">
        <f t="shared" ca="1" si="36"/>
        <v>0</v>
      </c>
    </row>
    <row r="781" spans="1:5">
      <c r="A781" t="str">
        <f t="shared" si="37"/>
        <v>02</v>
      </c>
      <c r="B781">
        <f t="shared" si="38"/>
        <v>0</v>
      </c>
      <c r="C781" t="s">
        <v>332</v>
      </c>
      <c r="D781" s="1" t="s">
        <v>1903</v>
      </c>
      <c r="E781" s="116">
        <f t="shared" ca="1" si="36"/>
        <v>0</v>
      </c>
    </row>
    <row r="782" spans="1:5">
      <c r="A782" t="str">
        <f t="shared" si="37"/>
        <v>03</v>
      </c>
      <c r="B782">
        <f t="shared" si="38"/>
        <v>0</v>
      </c>
      <c r="C782" t="s">
        <v>332</v>
      </c>
      <c r="D782" s="1" t="s">
        <v>1904</v>
      </c>
      <c r="E782" s="116">
        <f t="shared" ca="1" si="36"/>
        <v>0.5</v>
      </c>
    </row>
    <row r="783" spans="1:5">
      <c r="A783" t="str">
        <f t="shared" si="37"/>
        <v>04</v>
      </c>
      <c r="B783">
        <f t="shared" si="38"/>
        <v>0</v>
      </c>
      <c r="C783" t="s">
        <v>332</v>
      </c>
      <c r="D783" s="1" t="s">
        <v>1905</v>
      </c>
      <c r="E783" s="116">
        <f t="shared" ca="1" si="36"/>
        <v>0</v>
      </c>
    </row>
    <row r="784" spans="1:5">
      <c r="A784" t="str">
        <f t="shared" si="37"/>
        <v>05</v>
      </c>
      <c r="B784">
        <f t="shared" si="38"/>
        <v>0</v>
      </c>
      <c r="C784" t="s">
        <v>332</v>
      </c>
      <c r="D784" s="1" t="s">
        <v>1906</v>
      </c>
      <c r="E784" s="116">
        <f t="shared" ca="1" si="36"/>
        <v>0</v>
      </c>
    </row>
    <row r="785" spans="1:5">
      <c r="A785" t="str">
        <f t="shared" si="37"/>
        <v>06</v>
      </c>
      <c r="B785">
        <f t="shared" si="38"/>
        <v>0</v>
      </c>
      <c r="C785" t="s">
        <v>332</v>
      </c>
      <c r="D785" s="1" t="s">
        <v>1907</v>
      </c>
      <c r="E785" s="116">
        <f t="shared" ca="1" si="36"/>
        <v>0</v>
      </c>
    </row>
    <row r="786" spans="1:5">
      <c r="A786" t="str">
        <f t="shared" si="37"/>
        <v>07</v>
      </c>
      <c r="B786">
        <f t="shared" si="38"/>
        <v>0</v>
      </c>
      <c r="C786" t="s">
        <v>332</v>
      </c>
      <c r="D786" s="1" t="s">
        <v>1908</v>
      </c>
      <c r="E786" s="116">
        <f t="shared" ca="1" si="36"/>
        <v>0</v>
      </c>
    </row>
    <row r="787" spans="1:5">
      <c r="A787" t="str">
        <f t="shared" si="37"/>
        <v>08</v>
      </c>
      <c r="B787">
        <f t="shared" si="38"/>
        <v>0</v>
      </c>
      <c r="C787" t="s">
        <v>332</v>
      </c>
      <c r="D787" s="1" t="s">
        <v>1909</v>
      </c>
      <c r="E787" s="116">
        <f t="shared" ca="1" si="36"/>
        <v>0</v>
      </c>
    </row>
    <row r="788" spans="1:5">
      <c r="A788" t="str">
        <f t="shared" si="37"/>
        <v>09</v>
      </c>
      <c r="B788">
        <f t="shared" si="38"/>
        <v>0</v>
      </c>
      <c r="C788" t="s">
        <v>332</v>
      </c>
      <c r="D788" s="1" t="s">
        <v>1910</v>
      </c>
      <c r="E788" s="116">
        <f t="shared" ca="1" si="36"/>
        <v>0</v>
      </c>
    </row>
    <row r="789" spans="1:5">
      <c r="A789" t="str">
        <f t="shared" si="37"/>
        <v>10</v>
      </c>
      <c r="B789">
        <f t="shared" si="38"/>
        <v>0</v>
      </c>
      <c r="C789" t="s">
        <v>332</v>
      </c>
      <c r="D789" s="1" t="s">
        <v>1911</v>
      </c>
      <c r="E789" s="116">
        <f t="shared" ca="1" si="36"/>
        <v>0</v>
      </c>
    </row>
    <row r="790" spans="1:5">
      <c r="A790" t="str">
        <f t="shared" si="37"/>
        <v>11</v>
      </c>
      <c r="B790">
        <f t="shared" si="38"/>
        <v>0</v>
      </c>
      <c r="C790" t="s">
        <v>332</v>
      </c>
      <c r="D790" s="1" t="s">
        <v>1912</v>
      </c>
      <c r="E790" s="116">
        <f t="shared" ca="1" si="36"/>
        <v>0</v>
      </c>
    </row>
    <row r="791" spans="1:5">
      <c r="A791" t="str">
        <f t="shared" si="37"/>
        <v>12</v>
      </c>
      <c r="B791">
        <f t="shared" si="38"/>
        <v>0</v>
      </c>
      <c r="C791" t="s">
        <v>332</v>
      </c>
      <c r="D791" s="1" t="s">
        <v>1913</v>
      </c>
      <c r="E791" s="116">
        <f t="shared" ca="1" si="36"/>
        <v>0</v>
      </c>
    </row>
    <row r="792" spans="1:5">
      <c r="A792" t="str">
        <f t="shared" si="37"/>
        <v>13</v>
      </c>
      <c r="B792">
        <f t="shared" si="38"/>
        <v>0</v>
      </c>
      <c r="C792" t="s">
        <v>332</v>
      </c>
      <c r="D792" s="1" t="s">
        <v>1914</v>
      </c>
      <c r="E792" s="116">
        <f t="shared" ca="1" si="36"/>
        <v>0</v>
      </c>
    </row>
    <row r="793" spans="1:5">
      <c r="A793" t="str">
        <f t="shared" si="37"/>
        <v>100</v>
      </c>
      <c r="B793">
        <f t="shared" si="38"/>
        <v>0</v>
      </c>
      <c r="C793" t="s">
        <v>332</v>
      </c>
      <c r="D793" s="1" t="s">
        <v>1915</v>
      </c>
      <c r="E793" s="116">
        <f t="shared" ca="1" si="36"/>
        <v>0</v>
      </c>
    </row>
    <row r="794" spans="1:5">
      <c r="A794" t="str">
        <f t="shared" si="37"/>
        <v>01</v>
      </c>
      <c r="B794">
        <f t="shared" si="38"/>
        <v>0</v>
      </c>
      <c r="C794" t="s">
        <v>334</v>
      </c>
      <c r="D794" s="1" t="s">
        <v>1916</v>
      </c>
      <c r="E794" s="116">
        <f t="shared" ca="1" si="36"/>
        <v>0</v>
      </c>
    </row>
    <row r="795" spans="1:5">
      <c r="A795" t="str">
        <f t="shared" si="37"/>
        <v>02</v>
      </c>
      <c r="B795">
        <f t="shared" si="38"/>
        <v>0</v>
      </c>
      <c r="C795" t="s">
        <v>334</v>
      </c>
      <c r="D795" s="1" t="s">
        <v>1917</v>
      </c>
      <c r="E795" s="116">
        <f t="shared" ca="1" si="36"/>
        <v>0</v>
      </c>
    </row>
    <row r="796" spans="1:5">
      <c r="A796" t="str">
        <f t="shared" si="37"/>
        <v>03</v>
      </c>
      <c r="B796">
        <f t="shared" si="38"/>
        <v>0</v>
      </c>
      <c r="C796" t="s">
        <v>334</v>
      </c>
      <c r="D796" s="1" t="s">
        <v>1918</v>
      </c>
      <c r="E796" s="116">
        <f t="shared" ca="1" si="36"/>
        <v>1</v>
      </c>
    </row>
    <row r="797" spans="1:5">
      <c r="A797" t="str">
        <f t="shared" si="37"/>
        <v>04</v>
      </c>
      <c r="B797">
        <f t="shared" si="38"/>
        <v>0</v>
      </c>
      <c r="C797" t="s">
        <v>334</v>
      </c>
      <c r="D797" s="1" t="s">
        <v>1919</v>
      </c>
      <c r="E797" s="116">
        <f t="shared" ca="1" si="36"/>
        <v>0</v>
      </c>
    </row>
    <row r="798" spans="1:5">
      <c r="A798" t="str">
        <f t="shared" si="37"/>
        <v>05</v>
      </c>
      <c r="B798">
        <f t="shared" si="38"/>
        <v>0</v>
      </c>
      <c r="C798" t="s">
        <v>334</v>
      </c>
      <c r="D798" s="1" t="s">
        <v>1920</v>
      </c>
      <c r="E798" s="116">
        <f t="shared" ca="1" si="36"/>
        <v>0</v>
      </c>
    </row>
    <row r="799" spans="1:5">
      <c r="A799" t="str">
        <f t="shared" si="37"/>
        <v>06</v>
      </c>
      <c r="B799">
        <f t="shared" si="38"/>
        <v>0</v>
      </c>
      <c r="C799" t="s">
        <v>334</v>
      </c>
      <c r="D799" s="1" t="s">
        <v>1921</v>
      </c>
      <c r="E799" s="116">
        <f t="shared" ca="1" si="36"/>
        <v>0</v>
      </c>
    </row>
    <row r="800" spans="1:5">
      <c r="A800" t="str">
        <f t="shared" si="37"/>
        <v>07</v>
      </c>
      <c r="B800">
        <f t="shared" si="38"/>
        <v>0</v>
      </c>
      <c r="C800" t="s">
        <v>334</v>
      </c>
      <c r="D800" s="1" t="s">
        <v>1922</v>
      </c>
      <c r="E800" s="116">
        <f t="shared" ca="1" si="36"/>
        <v>0</v>
      </c>
    </row>
    <row r="801" spans="1:5">
      <c r="A801" t="str">
        <f t="shared" si="37"/>
        <v>08</v>
      </c>
      <c r="B801">
        <f t="shared" si="38"/>
        <v>0</v>
      </c>
      <c r="C801" t="s">
        <v>334</v>
      </c>
      <c r="D801" s="1" t="s">
        <v>1923</v>
      </c>
      <c r="E801" s="116">
        <f t="shared" ca="1" si="36"/>
        <v>0</v>
      </c>
    </row>
    <row r="802" spans="1:5">
      <c r="A802" t="str">
        <f t="shared" si="37"/>
        <v>09</v>
      </c>
      <c r="B802">
        <f t="shared" si="38"/>
        <v>0</v>
      </c>
      <c r="C802" t="s">
        <v>334</v>
      </c>
      <c r="D802" s="1" t="s">
        <v>1924</v>
      </c>
      <c r="E802" s="116">
        <f t="shared" ca="1" si="36"/>
        <v>0</v>
      </c>
    </row>
    <row r="803" spans="1:5">
      <c r="A803" t="str">
        <f t="shared" si="37"/>
        <v>10</v>
      </c>
      <c r="B803">
        <f t="shared" si="38"/>
        <v>0</v>
      </c>
      <c r="C803" t="s">
        <v>334</v>
      </c>
      <c r="D803" s="1" t="s">
        <v>1925</v>
      </c>
      <c r="E803" s="116">
        <f t="shared" ca="1" si="36"/>
        <v>0</v>
      </c>
    </row>
    <row r="804" spans="1:5">
      <c r="A804" t="str">
        <f t="shared" si="37"/>
        <v>11</v>
      </c>
      <c r="B804">
        <f t="shared" si="38"/>
        <v>0</v>
      </c>
      <c r="C804" t="s">
        <v>334</v>
      </c>
      <c r="D804" s="1" t="s">
        <v>1926</v>
      </c>
      <c r="E804" s="116">
        <f t="shared" ca="1" si="36"/>
        <v>0</v>
      </c>
    </row>
    <row r="805" spans="1:5">
      <c r="A805" t="str">
        <f t="shared" si="37"/>
        <v>12</v>
      </c>
      <c r="B805">
        <f t="shared" si="38"/>
        <v>0</v>
      </c>
      <c r="C805" t="s">
        <v>334</v>
      </c>
      <c r="D805" s="1" t="s">
        <v>1927</v>
      </c>
      <c r="E805" s="116">
        <f t="shared" ca="1" si="36"/>
        <v>0</v>
      </c>
    </row>
    <row r="806" spans="1:5">
      <c r="A806" t="str">
        <f t="shared" si="37"/>
        <v>13</v>
      </c>
      <c r="B806">
        <f t="shared" si="38"/>
        <v>0</v>
      </c>
      <c r="C806" t="s">
        <v>334</v>
      </c>
      <c r="D806" s="1" t="s">
        <v>1928</v>
      </c>
      <c r="E806" s="116">
        <f t="shared" ca="1" si="36"/>
        <v>0</v>
      </c>
    </row>
    <row r="807" spans="1:5">
      <c r="A807" t="str">
        <f t="shared" si="37"/>
        <v>100</v>
      </c>
      <c r="B807">
        <f t="shared" si="38"/>
        <v>0</v>
      </c>
      <c r="C807" t="s">
        <v>334</v>
      </c>
      <c r="D807" s="1" t="s">
        <v>1929</v>
      </c>
      <c r="E807" s="116">
        <f t="shared" ca="1" si="36"/>
        <v>0</v>
      </c>
    </row>
    <row r="808" spans="1:5">
      <c r="A808" t="str">
        <f t="shared" si="37"/>
        <v>01</v>
      </c>
      <c r="B808">
        <f t="shared" si="38"/>
        <v>0</v>
      </c>
      <c r="C808" t="s">
        <v>335</v>
      </c>
      <c r="D808" s="1" t="s">
        <v>1930</v>
      </c>
      <c r="E808" s="116">
        <f t="shared" ca="1" si="36"/>
        <v>0</v>
      </c>
    </row>
    <row r="809" spans="1:5">
      <c r="A809" t="str">
        <f t="shared" si="37"/>
        <v>02</v>
      </c>
      <c r="B809">
        <f t="shared" si="38"/>
        <v>0</v>
      </c>
      <c r="C809" t="s">
        <v>335</v>
      </c>
      <c r="D809" s="1" t="s">
        <v>1931</v>
      </c>
      <c r="E809" s="116">
        <f t="shared" ca="1" si="36"/>
        <v>0</v>
      </c>
    </row>
    <row r="810" spans="1:5">
      <c r="A810" t="str">
        <f t="shared" si="37"/>
        <v>03</v>
      </c>
      <c r="B810">
        <f t="shared" si="38"/>
        <v>0</v>
      </c>
      <c r="C810" t="s">
        <v>335</v>
      </c>
      <c r="D810" s="1" t="s">
        <v>1932</v>
      </c>
      <c r="E810" s="116">
        <f t="shared" ca="1" si="36"/>
        <v>1</v>
      </c>
    </row>
    <row r="811" spans="1:5">
      <c r="A811" t="str">
        <f t="shared" si="37"/>
        <v>04</v>
      </c>
      <c r="B811">
        <f t="shared" si="38"/>
        <v>0</v>
      </c>
      <c r="C811" t="s">
        <v>335</v>
      </c>
      <c r="D811" s="1" t="s">
        <v>1933</v>
      </c>
      <c r="E811" s="116">
        <f t="shared" ca="1" si="36"/>
        <v>0</v>
      </c>
    </row>
    <row r="812" spans="1:5">
      <c r="A812" t="str">
        <f t="shared" si="37"/>
        <v>05</v>
      </c>
      <c r="B812">
        <f t="shared" si="38"/>
        <v>0</v>
      </c>
      <c r="C812" t="s">
        <v>335</v>
      </c>
      <c r="D812" s="1" t="s">
        <v>1934</v>
      </c>
      <c r="E812" s="116">
        <f t="shared" ca="1" si="36"/>
        <v>0</v>
      </c>
    </row>
    <row r="813" spans="1:5">
      <c r="A813" t="str">
        <f t="shared" si="37"/>
        <v>06</v>
      </c>
      <c r="B813">
        <f t="shared" si="38"/>
        <v>0</v>
      </c>
      <c r="C813" t="s">
        <v>335</v>
      </c>
      <c r="D813" s="1" t="s">
        <v>1935</v>
      </c>
      <c r="E813" s="116">
        <f t="shared" ca="1" si="36"/>
        <v>0</v>
      </c>
    </row>
    <row r="814" spans="1:5">
      <c r="A814" t="str">
        <f t="shared" si="37"/>
        <v>07</v>
      </c>
      <c r="B814">
        <f t="shared" si="38"/>
        <v>0</v>
      </c>
      <c r="C814" t="s">
        <v>335</v>
      </c>
      <c r="D814" s="1" t="s">
        <v>1936</v>
      </c>
      <c r="E814" s="116">
        <f t="shared" ca="1" si="36"/>
        <v>0</v>
      </c>
    </row>
    <row r="815" spans="1:5">
      <c r="A815" t="str">
        <f t="shared" si="37"/>
        <v>08</v>
      </c>
      <c r="B815">
        <f t="shared" si="38"/>
        <v>0</v>
      </c>
      <c r="C815" t="s">
        <v>335</v>
      </c>
      <c r="D815" s="1" t="s">
        <v>1937</v>
      </c>
      <c r="E815" s="116">
        <f t="shared" ca="1" si="36"/>
        <v>0</v>
      </c>
    </row>
    <row r="816" spans="1:5">
      <c r="A816" t="str">
        <f t="shared" si="37"/>
        <v>09</v>
      </c>
      <c r="B816">
        <f t="shared" si="38"/>
        <v>0</v>
      </c>
      <c r="C816" t="s">
        <v>335</v>
      </c>
      <c r="D816" s="1" t="s">
        <v>1938</v>
      </c>
      <c r="E816" s="116">
        <f t="shared" ca="1" si="36"/>
        <v>0</v>
      </c>
    </row>
    <row r="817" spans="1:5">
      <c r="A817" t="str">
        <f t="shared" si="37"/>
        <v>10</v>
      </c>
      <c r="B817">
        <f t="shared" si="38"/>
        <v>0</v>
      </c>
      <c r="C817" t="s">
        <v>335</v>
      </c>
      <c r="D817" s="1" t="s">
        <v>1939</v>
      </c>
      <c r="E817" s="116">
        <f t="shared" ca="1" si="36"/>
        <v>0</v>
      </c>
    </row>
    <row r="818" spans="1:5">
      <c r="A818" t="str">
        <f t="shared" si="37"/>
        <v>11</v>
      </c>
      <c r="B818">
        <f t="shared" si="38"/>
        <v>0</v>
      </c>
      <c r="C818" t="s">
        <v>335</v>
      </c>
      <c r="D818" s="1" t="s">
        <v>1940</v>
      </c>
      <c r="E818" s="116">
        <f t="shared" ca="1" si="36"/>
        <v>0</v>
      </c>
    </row>
    <row r="819" spans="1:5">
      <c r="A819" t="str">
        <f t="shared" si="37"/>
        <v>12</v>
      </c>
      <c r="B819">
        <f t="shared" si="38"/>
        <v>0</v>
      </c>
      <c r="C819" t="s">
        <v>335</v>
      </c>
      <c r="D819" s="1" t="s">
        <v>1941</v>
      </c>
      <c r="E819" s="116">
        <f t="shared" ca="1" si="36"/>
        <v>0</v>
      </c>
    </row>
    <row r="820" spans="1:5">
      <c r="A820" t="str">
        <f t="shared" si="37"/>
        <v>13</v>
      </c>
      <c r="B820">
        <f t="shared" si="38"/>
        <v>0</v>
      </c>
      <c r="C820" t="s">
        <v>335</v>
      </c>
      <c r="D820" s="1" t="s">
        <v>1942</v>
      </c>
      <c r="E820" s="116">
        <f t="shared" ca="1" si="36"/>
        <v>0</v>
      </c>
    </row>
    <row r="821" spans="1:5">
      <c r="A821" t="str">
        <f t="shared" si="37"/>
        <v>100</v>
      </c>
      <c r="B821">
        <f t="shared" si="38"/>
        <v>0</v>
      </c>
      <c r="C821" t="s">
        <v>335</v>
      </c>
      <c r="D821" s="1" t="s">
        <v>1943</v>
      </c>
      <c r="E821" s="116">
        <f t="shared" ca="1" si="36"/>
        <v>0</v>
      </c>
    </row>
    <row r="822" spans="1:5">
      <c r="A822" t="str">
        <f t="shared" si="37"/>
        <v>01</v>
      </c>
      <c r="B822">
        <f t="shared" si="38"/>
        <v>0</v>
      </c>
      <c r="C822" t="s">
        <v>337</v>
      </c>
      <c r="D822" s="1" t="s">
        <v>1944</v>
      </c>
      <c r="E822" s="116">
        <f t="shared" ca="1" si="36"/>
        <v>0</v>
      </c>
    </row>
    <row r="823" spans="1:5">
      <c r="A823" t="str">
        <f t="shared" si="37"/>
        <v>02</v>
      </c>
      <c r="B823">
        <f t="shared" si="38"/>
        <v>0</v>
      </c>
      <c r="C823" t="s">
        <v>337</v>
      </c>
      <c r="D823" s="1" t="s">
        <v>1945</v>
      </c>
      <c r="E823" s="116">
        <f t="shared" ca="1" si="36"/>
        <v>0</v>
      </c>
    </row>
    <row r="824" spans="1:5">
      <c r="A824" t="str">
        <f t="shared" si="37"/>
        <v>03</v>
      </c>
      <c r="B824">
        <f t="shared" si="38"/>
        <v>0</v>
      </c>
      <c r="C824" t="s">
        <v>337</v>
      </c>
      <c r="D824" s="1" t="s">
        <v>1946</v>
      </c>
      <c r="E824" s="116">
        <f t="shared" ca="1" si="36"/>
        <v>1</v>
      </c>
    </row>
    <row r="825" spans="1:5">
      <c r="A825" t="str">
        <f t="shared" si="37"/>
        <v>04</v>
      </c>
      <c r="B825">
        <f t="shared" si="38"/>
        <v>0</v>
      </c>
      <c r="C825" t="s">
        <v>337</v>
      </c>
      <c r="D825" s="1" t="s">
        <v>1947</v>
      </c>
      <c r="E825" s="116">
        <f t="shared" ca="1" si="36"/>
        <v>0</v>
      </c>
    </row>
    <row r="826" spans="1:5">
      <c r="A826" t="str">
        <f t="shared" si="37"/>
        <v>05</v>
      </c>
      <c r="B826">
        <f t="shared" si="38"/>
        <v>0</v>
      </c>
      <c r="C826" t="s">
        <v>337</v>
      </c>
      <c r="D826" s="1" t="s">
        <v>1948</v>
      </c>
      <c r="E826" s="116">
        <f t="shared" ca="1" si="36"/>
        <v>0</v>
      </c>
    </row>
    <row r="827" spans="1:5">
      <c r="A827" t="str">
        <f t="shared" si="37"/>
        <v>06</v>
      </c>
      <c r="B827">
        <f t="shared" si="38"/>
        <v>0</v>
      </c>
      <c r="C827" t="s">
        <v>337</v>
      </c>
      <c r="D827" s="1" t="s">
        <v>1949</v>
      </c>
      <c r="E827" s="116">
        <f t="shared" ca="1" si="36"/>
        <v>0</v>
      </c>
    </row>
    <row r="828" spans="1:5">
      <c r="A828" t="str">
        <f t="shared" si="37"/>
        <v>07</v>
      </c>
      <c r="B828">
        <f t="shared" si="38"/>
        <v>0</v>
      </c>
      <c r="C828" t="s">
        <v>337</v>
      </c>
      <c r="D828" s="1" t="s">
        <v>1950</v>
      </c>
      <c r="E828" s="116">
        <f t="shared" ca="1" si="36"/>
        <v>0</v>
      </c>
    </row>
    <row r="829" spans="1:5">
      <c r="A829" t="str">
        <f t="shared" si="37"/>
        <v>08</v>
      </c>
      <c r="B829">
        <f t="shared" si="38"/>
        <v>0</v>
      </c>
      <c r="C829" t="s">
        <v>337</v>
      </c>
      <c r="D829" s="1" t="s">
        <v>1951</v>
      </c>
      <c r="E829" s="116">
        <f t="shared" ca="1" si="36"/>
        <v>0</v>
      </c>
    </row>
    <row r="830" spans="1:5">
      <c r="A830" t="str">
        <f t="shared" si="37"/>
        <v>09</v>
      </c>
      <c r="B830">
        <f t="shared" si="38"/>
        <v>0</v>
      </c>
      <c r="C830" t="s">
        <v>337</v>
      </c>
      <c r="D830" s="1" t="s">
        <v>1952</v>
      </c>
      <c r="E830" s="116">
        <f t="shared" ca="1" si="36"/>
        <v>0</v>
      </c>
    </row>
    <row r="831" spans="1:5">
      <c r="A831" t="str">
        <f t="shared" si="37"/>
        <v>10</v>
      </c>
      <c r="B831">
        <f t="shared" si="38"/>
        <v>0</v>
      </c>
      <c r="C831" t="s">
        <v>337</v>
      </c>
      <c r="D831" s="1" t="s">
        <v>1953</v>
      </c>
      <c r="E831" s="116">
        <f t="shared" ca="1" si="36"/>
        <v>0</v>
      </c>
    </row>
    <row r="832" spans="1:5">
      <c r="A832" t="str">
        <f t="shared" si="37"/>
        <v>11</v>
      </c>
      <c r="B832">
        <f t="shared" si="38"/>
        <v>0</v>
      </c>
      <c r="C832" t="s">
        <v>337</v>
      </c>
      <c r="D832" s="1" t="s">
        <v>1954</v>
      </c>
      <c r="E832" s="116">
        <f t="shared" ca="1" si="36"/>
        <v>0</v>
      </c>
    </row>
    <row r="833" spans="1:5">
      <c r="A833" t="str">
        <f t="shared" si="37"/>
        <v>12</v>
      </c>
      <c r="B833">
        <f t="shared" si="38"/>
        <v>0</v>
      </c>
      <c r="C833" t="s">
        <v>337</v>
      </c>
      <c r="D833" s="1" t="s">
        <v>1955</v>
      </c>
      <c r="E833" s="116">
        <f t="shared" ca="1" si="36"/>
        <v>0</v>
      </c>
    </row>
    <row r="834" spans="1:5">
      <c r="A834" t="str">
        <f t="shared" si="37"/>
        <v>13</v>
      </c>
      <c r="B834">
        <f t="shared" si="38"/>
        <v>0</v>
      </c>
      <c r="C834" t="s">
        <v>337</v>
      </c>
      <c r="D834" s="1" t="s">
        <v>1956</v>
      </c>
      <c r="E834" s="116">
        <f t="shared" ca="1" si="36"/>
        <v>0</v>
      </c>
    </row>
    <row r="835" spans="1:5">
      <c r="A835" t="str">
        <f t="shared" si="37"/>
        <v>100</v>
      </c>
      <c r="B835">
        <f t="shared" si="38"/>
        <v>0</v>
      </c>
      <c r="C835" t="s">
        <v>337</v>
      </c>
      <c r="D835" s="1" t="s">
        <v>1957</v>
      </c>
      <c r="E835" s="116">
        <f t="shared" ca="1" si="36"/>
        <v>0</v>
      </c>
    </row>
    <row r="836" spans="1:5">
      <c r="A836" t="str">
        <f t="shared" si="37"/>
        <v>01</v>
      </c>
      <c r="B836">
        <f t="shared" si="38"/>
        <v>0</v>
      </c>
      <c r="C836" t="s">
        <v>338</v>
      </c>
      <c r="D836" s="1" t="s">
        <v>1958</v>
      </c>
      <c r="E836" s="116">
        <f t="shared" ca="1" si="36"/>
        <v>0</v>
      </c>
    </row>
    <row r="837" spans="1:5">
      <c r="A837" t="str">
        <f t="shared" si="37"/>
        <v>02</v>
      </c>
      <c r="B837">
        <f t="shared" si="38"/>
        <v>0</v>
      </c>
      <c r="C837" t="s">
        <v>338</v>
      </c>
      <c r="D837" s="1" t="s">
        <v>1959</v>
      </c>
      <c r="E837" s="116">
        <f t="shared" ca="1" si="36"/>
        <v>0</v>
      </c>
    </row>
    <row r="838" spans="1:5">
      <c r="A838" t="str">
        <f t="shared" si="37"/>
        <v>03</v>
      </c>
      <c r="B838">
        <f t="shared" si="38"/>
        <v>0</v>
      </c>
      <c r="C838" t="s">
        <v>338</v>
      </c>
      <c r="D838" s="1" t="s">
        <v>1960</v>
      </c>
      <c r="E838" s="116">
        <f t="shared" ca="1" si="36"/>
        <v>1</v>
      </c>
    </row>
    <row r="839" spans="1:5">
      <c r="A839" t="str">
        <f t="shared" si="37"/>
        <v>04</v>
      </c>
      <c r="B839">
        <f t="shared" si="38"/>
        <v>0</v>
      </c>
      <c r="C839" t="s">
        <v>338</v>
      </c>
      <c r="D839" s="1" t="s">
        <v>1961</v>
      </c>
      <c r="E839" s="116">
        <f t="shared" ca="1" si="36"/>
        <v>0</v>
      </c>
    </row>
    <row r="840" spans="1:5">
      <c r="A840" t="str">
        <f t="shared" si="37"/>
        <v>05</v>
      </c>
      <c r="B840">
        <f t="shared" si="38"/>
        <v>0</v>
      </c>
      <c r="C840" t="s">
        <v>338</v>
      </c>
      <c r="D840" s="1" t="s">
        <v>1962</v>
      </c>
      <c r="E840" s="116">
        <f t="shared" ca="1" si="36"/>
        <v>0</v>
      </c>
    </row>
    <row r="841" spans="1:5">
      <c r="A841" t="str">
        <f t="shared" si="37"/>
        <v>06</v>
      </c>
      <c r="B841">
        <f t="shared" si="38"/>
        <v>0</v>
      </c>
      <c r="C841" t="s">
        <v>338</v>
      </c>
      <c r="D841" s="1" t="s">
        <v>1963</v>
      </c>
      <c r="E841" s="116">
        <f t="shared" ca="1" si="36"/>
        <v>0</v>
      </c>
    </row>
    <row r="842" spans="1:5">
      <c r="A842" t="str">
        <f t="shared" si="37"/>
        <v>07</v>
      </c>
      <c r="B842">
        <f t="shared" si="38"/>
        <v>0</v>
      </c>
      <c r="C842" t="s">
        <v>338</v>
      </c>
      <c r="D842" s="1" t="s">
        <v>1964</v>
      </c>
      <c r="E842" s="116">
        <f t="shared" ref="E842:E905" ca="1" si="39">IFERROR(IFERROR(VLOOKUP(C842,INDIRECT($G$7&amp;$H$7),MATCH($A842,INDIRECT($G$7&amp;$I$7),0),0),IFERROR(VLOOKUP(C842,INDIRECT($G$6&amp;$H$6),MATCH($A842,INDIRECT($G$6&amp;$I$6),0),0),VLOOKUP(C842,INDIRECT($G$5&amp;$H$5),MATCH($A842,INDIRECT($G$5&amp;$I$5),0),0))),0)</f>
        <v>0</v>
      </c>
    </row>
    <row r="843" spans="1:5">
      <c r="A843" t="str">
        <f t="shared" ref="A843:A906" si="40">MID(D843,LEN(C843)+2,LEN(D843)-LEN(C843))</f>
        <v>08</v>
      </c>
      <c r="B843">
        <f t="shared" ref="B843:B906" si="41">IF(IFERROR(FIND("PU",D843,1),0)&lt;&gt;0,"PU",0)</f>
        <v>0</v>
      </c>
      <c r="C843" t="s">
        <v>338</v>
      </c>
      <c r="D843" s="1" t="s">
        <v>1965</v>
      </c>
      <c r="E843" s="116">
        <f t="shared" ca="1" si="39"/>
        <v>0</v>
      </c>
    </row>
    <row r="844" spans="1:5">
      <c r="A844" t="str">
        <f t="shared" si="40"/>
        <v>09</v>
      </c>
      <c r="B844">
        <f t="shared" si="41"/>
        <v>0</v>
      </c>
      <c r="C844" t="s">
        <v>338</v>
      </c>
      <c r="D844" s="1" t="s">
        <v>1966</v>
      </c>
      <c r="E844" s="116">
        <f t="shared" ca="1" si="39"/>
        <v>0</v>
      </c>
    </row>
    <row r="845" spans="1:5">
      <c r="A845" t="str">
        <f t="shared" si="40"/>
        <v>10</v>
      </c>
      <c r="B845">
        <f t="shared" si="41"/>
        <v>0</v>
      </c>
      <c r="C845" t="s">
        <v>338</v>
      </c>
      <c r="D845" s="1" t="s">
        <v>1967</v>
      </c>
      <c r="E845" s="116">
        <f t="shared" ca="1" si="39"/>
        <v>0</v>
      </c>
    </row>
    <row r="846" spans="1:5">
      <c r="A846" t="str">
        <f t="shared" si="40"/>
        <v>11</v>
      </c>
      <c r="B846">
        <f t="shared" si="41"/>
        <v>0</v>
      </c>
      <c r="C846" t="s">
        <v>338</v>
      </c>
      <c r="D846" s="1" t="s">
        <v>1968</v>
      </c>
      <c r="E846" s="116">
        <f t="shared" ca="1" si="39"/>
        <v>0</v>
      </c>
    </row>
    <row r="847" spans="1:5">
      <c r="A847" t="str">
        <f t="shared" si="40"/>
        <v>12</v>
      </c>
      <c r="B847">
        <f t="shared" si="41"/>
        <v>0</v>
      </c>
      <c r="C847" t="s">
        <v>338</v>
      </c>
      <c r="D847" s="1" t="s">
        <v>1969</v>
      </c>
      <c r="E847" s="116">
        <f t="shared" ca="1" si="39"/>
        <v>0</v>
      </c>
    </row>
    <row r="848" spans="1:5">
      <c r="A848" t="str">
        <f t="shared" si="40"/>
        <v>13</v>
      </c>
      <c r="B848">
        <f t="shared" si="41"/>
        <v>0</v>
      </c>
      <c r="C848" t="s">
        <v>338</v>
      </c>
      <c r="D848" s="1" t="s">
        <v>1970</v>
      </c>
      <c r="E848" s="116">
        <f t="shared" ca="1" si="39"/>
        <v>0</v>
      </c>
    </row>
    <row r="849" spans="1:5">
      <c r="A849" t="str">
        <f t="shared" si="40"/>
        <v>100</v>
      </c>
      <c r="B849">
        <f t="shared" si="41"/>
        <v>0</v>
      </c>
      <c r="C849" t="s">
        <v>338</v>
      </c>
      <c r="D849" s="1" t="s">
        <v>1971</v>
      </c>
      <c r="E849" s="116">
        <f t="shared" ca="1" si="39"/>
        <v>0</v>
      </c>
    </row>
    <row r="850" spans="1:5">
      <c r="A850" t="str">
        <f t="shared" si="40"/>
        <v>01</v>
      </c>
      <c r="B850">
        <f t="shared" si="41"/>
        <v>0</v>
      </c>
      <c r="C850" t="s">
        <v>340</v>
      </c>
      <c r="D850" s="1" t="s">
        <v>1972</v>
      </c>
      <c r="E850" s="116">
        <f t="shared" ca="1" si="39"/>
        <v>0</v>
      </c>
    </row>
    <row r="851" spans="1:5">
      <c r="A851" t="str">
        <f t="shared" si="40"/>
        <v>02</v>
      </c>
      <c r="B851">
        <f t="shared" si="41"/>
        <v>0</v>
      </c>
      <c r="C851" t="s">
        <v>340</v>
      </c>
      <c r="D851" s="1" t="s">
        <v>1973</v>
      </c>
      <c r="E851" s="116">
        <f t="shared" ca="1" si="39"/>
        <v>0</v>
      </c>
    </row>
    <row r="852" spans="1:5">
      <c r="A852" t="str">
        <f t="shared" si="40"/>
        <v>03</v>
      </c>
      <c r="B852">
        <f t="shared" si="41"/>
        <v>0</v>
      </c>
      <c r="C852" t="s">
        <v>340</v>
      </c>
      <c r="D852" s="1" t="s">
        <v>1974</v>
      </c>
      <c r="E852" s="116">
        <f t="shared" ca="1" si="39"/>
        <v>1</v>
      </c>
    </row>
    <row r="853" spans="1:5">
      <c r="A853" t="str">
        <f t="shared" si="40"/>
        <v>04</v>
      </c>
      <c r="B853">
        <f t="shared" si="41"/>
        <v>0</v>
      </c>
      <c r="C853" t="s">
        <v>340</v>
      </c>
      <c r="D853" s="1" t="s">
        <v>1975</v>
      </c>
      <c r="E853" s="116">
        <f t="shared" ca="1" si="39"/>
        <v>0</v>
      </c>
    </row>
    <row r="854" spans="1:5">
      <c r="A854" t="str">
        <f t="shared" si="40"/>
        <v>05</v>
      </c>
      <c r="B854">
        <f t="shared" si="41"/>
        <v>0</v>
      </c>
      <c r="C854" t="s">
        <v>340</v>
      </c>
      <c r="D854" s="1" t="s">
        <v>1976</v>
      </c>
      <c r="E854" s="116">
        <f t="shared" ca="1" si="39"/>
        <v>0</v>
      </c>
    </row>
    <row r="855" spans="1:5">
      <c r="A855" t="str">
        <f t="shared" si="40"/>
        <v>06</v>
      </c>
      <c r="B855">
        <f t="shared" si="41"/>
        <v>0</v>
      </c>
      <c r="C855" t="s">
        <v>340</v>
      </c>
      <c r="D855" s="1" t="s">
        <v>1977</v>
      </c>
      <c r="E855" s="116">
        <f t="shared" ca="1" si="39"/>
        <v>0</v>
      </c>
    </row>
    <row r="856" spans="1:5">
      <c r="A856" t="str">
        <f t="shared" si="40"/>
        <v>07</v>
      </c>
      <c r="B856">
        <f t="shared" si="41"/>
        <v>0</v>
      </c>
      <c r="C856" t="s">
        <v>340</v>
      </c>
      <c r="D856" s="1" t="s">
        <v>1978</v>
      </c>
      <c r="E856" s="116">
        <f t="shared" ca="1" si="39"/>
        <v>0</v>
      </c>
    </row>
    <row r="857" spans="1:5">
      <c r="A857" t="str">
        <f t="shared" si="40"/>
        <v>08</v>
      </c>
      <c r="B857">
        <f t="shared" si="41"/>
        <v>0</v>
      </c>
      <c r="C857" t="s">
        <v>340</v>
      </c>
      <c r="D857" s="1" t="s">
        <v>1979</v>
      </c>
      <c r="E857" s="116">
        <f t="shared" ca="1" si="39"/>
        <v>0</v>
      </c>
    </row>
    <row r="858" spans="1:5">
      <c r="A858" t="str">
        <f t="shared" si="40"/>
        <v>09</v>
      </c>
      <c r="B858">
        <f t="shared" si="41"/>
        <v>0</v>
      </c>
      <c r="C858" t="s">
        <v>340</v>
      </c>
      <c r="D858" s="1" t="s">
        <v>1980</v>
      </c>
      <c r="E858" s="116">
        <f t="shared" ca="1" si="39"/>
        <v>0</v>
      </c>
    </row>
    <row r="859" spans="1:5">
      <c r="A859" t="str">
        <f t="shared" si="40"/>
        <v>10</v>
      </c>
      <c r="B859">
        <f t="shared" si="41"/>
        <v>0</v>
      </c>
      <c r="C859" t="s">
        <v>340</v>
      </c>
      <c r="D859" s="1" t="s">
        <v>1981</v>
      </c>
      <c r="E859" s="116">
        <f t="shared" ca="1" si="39"/>
        <v>0</v>
      </c>
    </row>
    <row r="860" spans="1:5">
      <c r="A860" t="str">
        <f t="shared" si="40"/>
        <v>11</v>
      </c>
      <c r="B860">
        <f t="shared" si="41"/>
        <v>0</v>
      </c>
      <c r="C860" t="s">
        <v>340</v>
      </c>
      <c r="D860" s="1" t="s">
        <v>1982</v>
      </c>
      <c r="E860" s="116">
        <f t="shared" ca="1" si="39"/>
        <v>0</v>
      </c>
    </row>
    <row r="861" spans="1:5">
      <c r="A861" t="str">
        <f t="shared" si="40"/>
        <v>12</v>
      </c>
      <c r="B861">
        <f t="shared" si="41"/>
        <v>0</v>
      </c>
      <c r="C861" t="s">
        <v>340</v>
      </c>
      <c r="D861" s="1" t="s">
        <v>1983</v>
      </c>
      <c r="E861" s="116">
        <f t="shared" ca="1" si="39"/>
        <v>0</v>
      </c>
    </row>
    <row r="862" spans="1:5">
      <c r="A862" t="str">
        <f t="shared" si="40"/>
        <v>13</v>
      </c>
      <c r="B862">
        <f t="shared" si="41"/>
        <v>0</v>
      </c>
      <c r="C862" t="s">
        <v>340</v>
      </c>
      <c r="D862" s="1" t="s">
        <v>1984</v>
      </c>
      <c r="E862" s="116">
        <f t="shared" ca="1" si="39"/>
        <v>0</v>
      </c>
    </row>
    <row r="863" spans="1:5">
      <c r="A863" t="str">
        <f t="shared" si="40"/>
        <v>100</v>
      </c>
      <c r="B863">
        <f t="shared" si="41"/>
        <v>0</v>
      </c>
      <c r="C863" t="s">
        <v>340</v>
      </c>
      <c r="D863" s="1" t="s">
        <v>1985</v>
      </c>
      <c r="E863" s="116">
        <f t="shared" ca="1" si="39"/>
        <v>0</v>
      </c>
    </row>
    <row r="864" spans="1:5">
      <c r="A864" t="str">
        <f t="shared" si="40"/>
        <v>01</v>
      </c>
      <c r="B864">
        <f t="shared" si="41"/>
        <v>0</v>
      </c>
      <c r="C864" t="s">
        <v>370</v>
      </c>
      <c r="D864" s="1" t="s">
        <v>1986</v>
      </c>
      <c r="E864" s="116">
        <f t="shared" ca="1" si="39"/>
        <v>0</v>
      </c>
    </row>
    <row r="865" spans="1:5">
      <c r="A865" t="str">
        <f t="shared" si="40"/>
        <v>02</v>
      </c>
      <c r="B865">
        <f t="shared" si="41"/>
        <v>0</v>
      </c>
      <c r="C865" t="s">
        <v>370</v>
      </c>
      <c r="D865" s="1" t="s">
        <v>1987</v>
      </c>
      <c r="E865" s="116">
        <f t="shared" ca="1" si="39"/>
        <v>0</v>
      </c>
    </row>
    <row r="866" spans="1:5">
      <c r="A866" t="str">
        <f t="shared" si="40"/>
        <v>03</v>
      </c>
      <c r="B866">
        <f t="shared" si="41"/>
        <v>0</v>
      </c>
      <c r="C866" t="s">
        <v>370</v>
      </c>
      <c r="D866" s="1" t="s">
        <v>1988</v>
      </c>
      <c r="E866" s="116">
        <f t="shared" ca="1" si="39"/>
        <v>1</v>
      </c>
    </row>
    <row r="867" spans="1:5">
      <c r="A867" t="str">
        <f t="shared" si="40"/>
        <v>04</v>
      </c>
      <c r="B867">
        <f t="shared" si="41"/>
        <v>0</v>
      </c>
      <c r="C867" t="s">
        <v>370</v>
      </c>
      <c r="D867" s="1" t="s">
        <v>1989</v>
      </c>
      <c r="E867" s="116">
        <f t="shared" ca="1" si="39"/>
        <v>0</v>
      </c>
    </row>
    <row r="868" spans="1:5">
      <c r="A868" t="str">
        <f t="shared" si="40"/>
        <v>05</v>
      </c>
      <c r="B868">
        <f t="shared" si="41"/>
        <v>0</v>
      </c>
      <c r="C868" t="s">
        <v>370</v>
      </c>
      <c r="D868" s="1" t="s">
        <v>1990</v>
      </c>
      <c r="E868" s="116">
        <f t="shared" ca="1" si="39"/>
        <v>0</v>
      </c>
    </row>
    <row r="869" spans="1:5">
      <c r="A869" t="str">
        <f t="shared" si="40"/>
        <v>06</v>
      </c>
      <c r="B869">
        <f t="shared" si="41"/>
        <v>0</v>
      </c>
      <c r="C869" t="s">
        <v>370</v>
      </c>
      <c r="D869" s="1" t="s">
        <v>1991</v>
      </c>
      <c r="E869" s="116">
        <f t="shared" ca="1" si="39"/>
        <v>0</v>
      </c>
    </row>
    <row r="870" spans="1:5">
      <c r="A870" t="str">
        <f t="shared" si="40"/>
        <v>07</v>
      </c>
      <c r="B870">
        <f t="shared" si="41"/>
        <v>0</v>
      </c>
      <c r="C870" t="s">
        <v>370</v>
      </c>
      <c r="D870" s="1" t="s">
        <v>1992</v>
      </c>
      <c r="E870" s="116">
        <f t="shared" ca="1" si="39"/>
        <v>0</v>
      </c>
    </row>
    <row r="871" spans="1:5">
      <c r="A871" t="str">
        <f t="shared" si="40"/>
        <v>08</v>
      </c>
      <c r="B871">
        <f t="shared" si="41"/>
        <v>0</v>
      </c>
      <c r="C871" t="s">
        <v>370</v>
      </c>
      <c r="D871" s="1" t="s">
        <v>1993</v>
      </c>
      <c r="E871" s="116">
        <f t="shared" ca="1" si="39"/>
        <v>0</v>
      </c>
    </row>
    <row r="872" spans="1:5">
      <c r="A872" t="str">
        <f t="shared" si="40"/>
        <v>09</v>
      </c>
      <c r="B872">
        <f t="shared" si="41"/>
        <v>0</v>
      </c>
      <c r="C872" t="s">
        <v>370</v>
      </c>
      <c r="D872" s="1" t="s">
        <v>1994</v>
      </c>
      <c r="E872" s="116">
        <f t="shared" ca="1" si="39"/>
        <v>0</v>
      </c>
    </row>
    <row r="873" spans="1:5">
      <c r="A873" t="str">
        <f t="shared" si="40"/>
        <v>10</v>
      </c>
      <c r="B873">
        <f t="shared" si="41"/>
        <v>0</v>
      </c>
      <c r="C873" t="s">
        <v>370</v>
      </c>
      <c r="D873" s="1" t="s">
        <v>1995</v>
      </c>
      <c r="E873" s="116">
        <f t="shared" ca="1" si="39"/>
        <v>0</v>
      </c>
    </row>
    <row r="874" spans="1:5">
      <c r="A874" t="str">
        <f t="shared" si="40"/>
        <v>11</v>
      </c>
      <c r="B874">
        <f t="shared" si="41"/>
        <v>0</v>
      </c>
      <c r="C874" t="s">
        <v>370</v>
      </c>
      <c r="D874" s="1" t="s">
        <v>1996</v>
      </c>
      <c r="E874" s="116">
        <f t="shared" ca="1" si="39"/>
        <v>0</v>
      </c>
    </row>
    <row r="875" spans="1:5">
      <c r="A875" t="str">
        <f t="shared" si="40"/>
        <v>12</v>
      </c>
      <c r="B875">
        <f t="shared" si="41"/>
        <v>0</v>
      </c>
      <c r="C875" t="s">
        <v>370</v>
      </c>
      <c r="D875" s="1" t="s">
        <v>1997</v>
      </c>
      <c r="E875" s="116">
        <f t="shared" ca="1" si="39"/>
        <v>0</v>
      </c>
    </row>
    <row r="876" spans="1:5">
      <c r="A876" t="str">
        <f t="shared" si="40"/>
        <v>13</v>
      </c>
      <c r="B876">
        <f t="shared" si="41"/>
        <v>0</v>
      </c>
      <c r="C876" t="s">
        <v>370</v>
      </c>
      <c r="D876" s="1" t="s">
        <v>1998</v>
      </c>
      <c r="E876" s="116">
        <f t="shared" ca="1" si="39"/>
        <v>0</v>
      </c>
    </row>
    <row r="877" spans="1:5">
      <c r="A877" t="str">
        <f t="shared" si="40"/>
        <v>100</v>
      </c>
      <c r="B877">
        <f t="shared" si="41"/>
        <v>0</v>
      </c>
      <c r="C877" t="s">
        <v>370</v>
      </c>
      <c r="D877" s="1" t="s">
        <v>1999</v>
      </c>
      <c r="E877" s="116">
        <f t="shared" ca="1" si="39"/>
        <v>0</v>
      </c>
    </row>
    <row r="878" spans="1:5">
      <c r="A878" t="str">
        <f t="shared" si="40"/>
        <v>01</v>
      </c>
      <c r="B878">
        <f t="shared" si="41"/>
        <v>0</v>
      </c>
      <c r="C878" t="s">
        <v>373</v>
      </c>
      <c r="D878" s="1" t="s">
        <v>2000</v>
      </c>
      <c r="E878" s="116">
        <f t="shared" ca="1" si="39"/>
        <v>0</v>
      </c>
    </row>
    <row r="879" spans="1:5">
      <c r="A879" t="str">
        <f t="shared" si="40"/>
        <v>02</v>
      </c>
      <c r="B879">
        <f t="shared" si="41"/>
        <v>0</v>
      </c>
      <c r="C879" t="s">
        <v>373</v>
      </c>
      <c r="D879" s="1" t="s">
        <v>2001</v>
      </c>
      <c r="E879" s="116">
        <f t="shared" ca="1" si="39"/>
        <v>0</v>
      </c>
    </row>
    <row r="880" spans="1:5">
      <c r="A880" t="str">
        <f t="shared" si="40"/>
        <v>03</v>
      </c>
      <c r="B880">
        <f t="shared" si="41"/>
        <v>0</v>
      </c>
      <c r="C880" t="s">
        <v>373</v>
      </c>
      <c r="D880" s="1" t="s">
        <v>2002</v>
      </c>
      <c r="E880" s="116">
        <f t="shared" ca="1" si="39"/>
        <v>1</v>
      </c>
    </row>
    <row r="881" spans="1:5">
      <c r="A881" t="str">
        <f t="shared" si="40"/>
        <v>04</v>
      </c>
      <c r="B881">
        <f t="shared" si="41"/>
        <v>0</v>
      </c>
      <c r="C881" t="s">
        <v>373</v>
      </c>
      <c r="D881" s="1" t="s">
        <v>2003</v>
      </c>
      <c r="E881" s="116">
        <f t="shared" ca="1" si="39"/>
        <v>0</v>
      </c>
    </row>
    <row r="882" spans="1:5">
      <c r="A882" t="str">
        <f t="shared" si="40"/>
        <v>05</v>
      </c>
      <c r="B882">
        <f t="shared" si="41"/>
        <v>0</v>
      </c>
      <c r="C882" t="s">
        <v>373</v>
      </c>
      <c r="D882" s="1" t="s">
        <v>2004</v>
      </c>
      <c r="E882" s="116">
        <f t="shared" ca="1" si="39"/>
        <v>0</v>
      </c>
    </row>
    <row r="883" spans="1:5">
      <c r="A883" t="str">
        <f t="shared" si="40"/>
        <v>06</v>
      </c>
      <c r="B883">
        <f t="shared" si="41"/>
        <v>0</v>
      </c>
      <c r="C883" t="s">
        <v>373</v>
      </c>
      <c r="D883" s="1" t="s">
        <v>2005</v>
      </c>
      <c r="E883" s="116">
        <f t="shared" ca="1" si="39"/>
        <v>0</v>
      </c>
    </row>
    <row r="884" spans="1:5">
      <c r="A884" t="str">
        <f t="shared" si="40"/>
        <v>07</v>
      </c>
      <c r="B884">
        <f t="shared" si="41"/>
        <v>0</v>
      </c>
      <c r="C884" t="s">
        <v>373</v>
      </c>
      <c r="D884" s="1" t="s">
        <v>2006</v>
      </c>
      <c r="E884" s="116">
        <f t="shared" ca="1" si="39"/>
        <v>0</v>
      </c>
    </row>
    <row r="885" spans="1:5">
      <c r="A885" t="str">
        <f t="shared" si="40"/>
        <v>08</v>
      </c>
      <c r="B885">
        <f t="shared" si="41"/>
        <v>0</v>
      </c>
      <c r="C885" t="s">
        <v>373</v>
      </c>
      <c r="D885" s="1" t="s">
        <v>2007</v>
      </c>
      <c r="E885" s="116">
        <f t="shared" ca="1" si="39"/>
        <v>0</v>
      </c>
    </row>
    <row r="886" spans="1:5">
      <c r="A886" t="str">
        <f t="shared" si="40"/>
        <v>09</v>
      </c>
      <c r="B886">
        <f t="shared" si="41"/>
        <v>0</v>
      </c>
      <c r="C886" t="s">
        <v>373</v>
      </c>
      <c r="D886" s="1" t="s">
        <v>2008</v>
      </c>
      <c r="E886" s="116">
        <f t="shared" ca="1" si="39"/>
        <v>0</v>
      </c>
    </row>
    <row r="887" spans="1:5">
      <c r="A887" t="str">
        <f t="shared" si="40"/>
        <v>10</v>
      </c>
      <c r="B887">
        <f t="shared" si="41"/>
        <v>0</v>
      </c>
      <c r="C887" t="s">
        <v>373</v>
      </c>
      <c r="D887" s="1" t="s">
        <v>2009</v>
      </c>
      <c r="E887" s="116">
        <f t="shared" ca="1" si="39"/>
        <v>0</v>
      </c>
    </row>
    <row r="888" spans="1:5">
      <c r="A888" t="str">
        <f t="shared" si="40"/>
        <v>11</v>
      </c>
      <c r="B888">
        <f t="shared" si="41"/>
        <v>0</v>
      </c>
      <c r="C888" t="s">
        <v>373</v>
      </c>
      <c r="D888" s="1" t="s">
        <v>2010</v>
      </c>
      <c r="E888" s="116">
        <f t="shared" ca="1" si="39"/>
        <v>0</v>
      </c>
    </row>
    <row r="889" spans="1:5">
      <c r="A889" t="str">
        <f t="shared" si="40"/>
        <v>12</v>
      </c>
      <c r="B889">
        <f t="shared" si="41"/>
        <v>0</v>
      </c>
      <c r="C889" t="s">
        <v>373</v>
      </c>
      <c r="D889" s="1" t="s">
        <v>2011</v>
      </c>
      <c r="E889" s="116">
        <f t="shared" ca="1" si="39"/>
        <v>0</v>
      </c>
    </row>
    <row r="890" spans="1:5">
      <c r="A890" t="str">
        <f t="shared" si="40"/>
        <v>13</v>
      </c>
      <c r="B890">
        <f t="shared" si="41"/>
        <v>0</v>
      </c>
      <c r="C890" t="s">
        <v>373</v>
      </c>
      <c r="D890" s="1" t="s">
        <v>2012</v>
      </c>
      <c r="E890" s="116">
        <f t="shared" ca="1" si="39"/>
        <v>0</v>
      </c>
    </row>
    <row r="891" spans="1:5">
      <c r="A891" t="str">
        <f t="shared" si="40"/>
        <v>100</v>
      </c>
      <c r="B891">
        <f t="shared" si="41"/>
        <v>0</v>
      </c>
      <c r="C891" t="s">
        <v>373</v>
      </c>
      <c r="D891" s="1" t="s">
        <v>2013</v>
      </c>
      <c r="E891" s="116">
        <f t="shared" ca="1" si="39"/>
        <v>0</v>
      </c>
    </row>
    <row r="892" spans="1:5">
      <c r="A892" t="str">
        <f t="shared" si="40"/>
        <v>01</v>
      </c>
      <c r="B892">
        <f t="shared" si="41"/>
        <v>0</v>
      </c>
      <c r="C892" t="s">
        <v>376</v>
      </c>
      <c r="D892" s="1" t="s">
        <v>2014</v>
      </c>
      <c r="E892" s="116">
        <f t="shared" ca="1" si="39"/>
        <v>0</v>
      </c>
    </row>
    <row r="893" spans="1:5">
      <c r="A893" t="str">
        <f t="shared" si="40"/>
        <v>02</v>
      </c>
      <c r="B893">
        <f t="shared" si="41"/>
        <v>0</v>
      </c>
      <c r="C893" t="s">
        <v>376</v>
      </c>
      <c r="D893" s="1" t="s">
        <v>2015</v>
      </c>
      <c r="E893" s="116">
        <f t="shared" ca="1" si="39"/>
        <v>0</v>
      </c>
    </row>
    <row r="894" spans="1:5">
      <c r="A894" t="str">
        <f t="shared" si="40"/>
        <v>03</v>
      </c>
      <c r="B894">
        <f t="shared" si="41"/>
        <v>0</v>
      </c>
      <c r="C894" t="s">
        <v>376</v>
      </c>
      <c r="D894" s="1" t="s">
        <v>2016</v>
      </c>
      <c r="E894" s="116">
        <f t="shared" ca="1" si="39"/>
        <v>1</v>
      </c>
    </row>
    <row r="895" spans="1:5">
      <c r="A895" t="str">
        <f t="shared" si="40"/>
        <v>04</v>
      </c>
      <c r="B895">
        <f t="shared" si="41"/>
        <v>0</v>
      </c>
      <c r="C895" t="s">
        <v>376</v>
      </c>
      <c r="D895" s="1" t="s">
        <v>2017</v>
      </c>
      <c r="E895" s="116">
        <f t="shared" ca="1" si="39"/>
        <v>0</v>
      </c>
    </row>
    <row r="896" spans="1:5">
      <c r="A896" t="str">
        <f t="shared" si="40"/>
        <v>05</v>
      </c>
      <c r="B896">
        <f t="shared" si="41"/>
        <v>0</v>
      </c>
      <c r="C896" t="s">
        <v>376</v>
      </c>
      <c r="D896" s="1" t="s">
        <v>2018</v>
      </c>
      <c r="E896" s="116">
        <f t="shared" ca="1" si="39"/>
        <v>0</v>
      </c>
    </row>
    <row r="897" spans="1:5">
      <c r="A897" t="str">
        <f t="shared" si="40"/>
        <v>06</v>
      </c>
      <c r="B897">
        <f t="shared" si="41"/>
        <v>0</v>
      </c>
      <c r="C897" t="s">
        <v>376</v>
      </c>
      <c r="D897" s="1" t="s">
        <v>2019</v>
      </c>
      <c r="E897" s="116">
        <f t="shared" ca="1" si="39"/>
        <v>0</v>
      </c>
    </row>
    <row r="898" spans="1:5">
      <c r="A898" t="str">
        <f t="shared" si="40"/>
        <v>07</v>
      </c>
      <c r="B898">
        <f t="shared" si="41"/>
        <v>0</v>
      </c>
      <c r="C898" t="s">
        <v>376</v>
      </c>
      <c r="D898" s="1" t="s">
        <v>2020</v>
      </c>
      <c r="E898" s="116">
        <f t="shared" ca="1" si="39"/>
        <v>0</v>
      </c>
    </row>
    <row r="899" spans="1:5">
      <c r="A899" t="str">
        <f t="shared" si="40"/>
        <v>08</v>
      </c>
      <c r="B899">
        <f t="shared" si="41"/>
        <v>0</v>
      </c>
      <c r="C899" t="s">
        <v>376</v>
      </c>
      <c r="D899" s="1" t="s">
        <v>2021</v>
      </c>
      <c r="E899" s="116">
        <f t="shared" ca="1" si="39"/>
        <v>0</v>
      </c>
    </row>
    <row r="900" spans="1:5">
      <c r="A900" t="str">
        <f t="shared" si="40"/>
        <v>09</v>
      </c>
      <c r="B900">
        <f t="shared" si="41"/>
        <v>0</v>
      </c>
      <c r="C900" t="s">
        <v>376</v>
      </c>
      <c r="D900" s="1" t="s">
        <v>2022</v>
      </c>
      <c r="E900" s="116">
        <f t="shared" ca="1" si="39"/>
        <v>0</v>
      </c>
    </row>
    <row r="901" spans="1:5">
      <c r="A901" t="str">
        <f t="shared" si="40"/>
        <v>10</v>
      </c>
      <c r="B901">
        <f t="shared" si="41"/>
        <v>0</v>
      </c>
      <c r="C901" t="s">
        <v>376</v>
      </c>
      <c r="D901" s="1" t="s">
        <v>2023</v>
      </c>
      <c r="E901" s="116">
        <f t="shared" ca="1" si="39"/>
        <v>0</v>
      </c>
    </row>
    <row r="902" spans="1:5">
      <c r="A902" t="str">
        <f t="shared" si="40"/>
        <v>11</v>
      </c>
      <c r="B902">
        <f t="shared" si="41"/>
        <v>0</v>
      </c>
      <c r="C902" t="s">
        <v>376</v>
      </c>
      <c r="D902" s="1" t="s">
        <v>2024</v>
      </c>
      <c r="E902" s="116">
        <f t="shared" ca="1" si="39"/>
        <v>0</v>
      </c>
    </row>
    <row r="903" spans="1:5">
      <c r="A903" t="str">
        <f t="shared" si="40"/>
        <v>12</v>
      </c>
      <c r="B903">
        <f t="shared" si="41"/>
        <v>0</v>
      </c>
      <c r="C903" t="s">
        <v>376</v>
      </c>
      <c r="D903" s="1" t="s">
        <v>2025</v>
      </c>
      <c r="E903" s="116">
        <f t="shared" ca="1" si="39"/>
        <v>0</v>
      </c>
    </row>
    <row r="904" spans="1:5">
      <c r="A904" t="str">
        <f t="shared" si="40"/>
        <v>13</v>
      </c>
      <c r="B904">
        <f t="shared" si="41"/>
        <v>0</v>
      </c>
      <c r="C904" t="s">
        <v>376</v>
      </c>
      <c r="D904" s="1" t="s">
        <v>2026</v>
      </c>
      <c r="E904" s="116">
        <f t="shared" ca="1" si="39"/>
        <v>0</v>
      </c>
    </row>
    <row r="905" spans="1:5">
      <c r="A905" t="str">
        <f t="shared" si="40"/>
        <v>100</v>
      </c>
      <c r="B905">
        <f t="shared" si="41"/>
        <v>0</v>
      </c>
      <c r="C905" t="s">
        <v>376</v>
      </c>
      <c r="D905" s="1" t="s">
        <v>2027</v>
      </c>
      <c r="E905" s="116">
        <f t="shared" ca="1" si="39"/>
        <v>0</v>
      </c>
    </row>
    <row r="906" spans="1:5">
      <c r="A906" t="str">
        <f t="shared" si="40"/>
        <v>01</v>
      </c>
      <c r="B906">
        <f t="shared" si="41"/>
        <v>0</v>
      </c>
      <c r="C906" t="s">
        <v>378</v>
      </c>
      <c r="D906" s="1" t="s">
        <v>2028</v>
      </c>
      <c r="E906" s="116">
        <f t="shared" ref="E906:E969" ca="1" si="42">IFERROR(IFERROR(VLOOKUP(C906,INDIRECT($G$7&amp;$H$7),MATCH($A906,INDIRECT($G$7&amp;$I$7),0),0),IFERROR(VLOOKUP(C906,INDIRECT($G$6&amp;$H$6),MATCH($A906,INDIRECT($G$6&amp;$I$6),0),0),VLOOKUP(C906,INDIRECT($G$5&amp;$H$5),MATCH($A906,INDIRECT($G$5&amp;$I$5),0),0))),0)</f>
        <v>0</v>
      </c>
    </row>
    <row r="907" spans="1:5">
      <c r="A907" t="str">
        <f t="shared" ref="A907:A970" si="43">MID(D907,LEN(C907)+2,LEN(D907)-LEN(C907))</f>
        <v>02</v>
      </c>
      <c r="B907">
        <f t="shared" ref="B907:B970" si="44">IF(IFERROR(FIND("PU",D907,1),0)&lt;&gt;0,"PU",0)</f>
        <v>0</v>
      </c>
      <c r="C907" t="s">
        <v>378</v>
      </c>
      <c r="D907" s="1" t="s">
        <v>2029</v>
      </c>
      <c r="E907" s="116">
        <f t="shared" ca="1" si="42"/>
        <v>0</v>
      </c>
    </row>
    <row r="908" spans="1:5">
      <c r="A908" t="str">
        <f t="shared" si="43"/>
        <v>03</v>
      </c>
      <c r="B908">
        <f t="shared" si="44"/>
        <v>0</v>
      </c>
      <c r="C908" t="s">
        <v>378</v>
      </c>
      <c r="D908" s="1" t="s">
        <v>2030</v>
      </c>
      <c r="E908" s="116">
        <f t="shared" ca="1" si="42"/>
        <v>1</v>
      </c>
    </row>
    <row r="909" spans="1:5">
      <c r="A909" t="str">
        <f t="shared" si="43"/>
        <v>04</v>
      </c>
      <c r="B909">
        <f t="shared" si="44"/>
        <v>0</v>
      </c>
      <c r="C909" t="s">
        <v>378</v>
      </c>
      <c r="D909" s="1" t="s">
        <v>2031</v>
      </c>
      <c r="E909" s="116">
        <f t="shared" ca="1" si="42"/>
        <v>0</v>
      </c>
    </row>
    <row r="910" spans="1:5">
      <c r="A910" t="str">
        <f t="shared" si="43"/>
        <v>05</v>
      </c>
      <c r="B910">
        <f t="shared" si="44"/>
        <v>0</v>
      </c>
      <c r="C910" t="s">
        <v>378</v>
      </c>
      <c r="D910" s="1" t="s">
        <v>2032</v>
      </c>
      <c r="E910" s="116">
        <f t="shared" ca="1" si="42"/>
        <v>0</v>
      </c>
    </row>
    <row r="911" spans="1:5">
      <c r="A911" t="str">
        <f t="shared" si="43"/>
        <v>06</v>
      </c>
      <c r="B911">
        <f t="shared" si="44"/>
        <v>0</v>
      </c>
      <c r="C911" t="s">
        <v>378</v>
      </c>
      <c r="D911" s="1" t="s">
        <v>2033</v>
      </c>
      <c r="E911" s="116">
        <f t="shared" ca="1" si="42"/>
        <v>0</v>
      </c>
    </row>
    <row r="912" spans="1:5">
      <c r="A912" t="str">
        <f t="shared" si="43"/>
        <v>07</v>
      </c>
      <c r="B912">
        <f t="shared" si="44"/>
        <v>0</v>
      </c>
      <c r="C912" t="s">
        <v>378</v>
      </c>
      <c r="D912" s="1" t="s">
        <v>2034</v>
      </c>
      <c r="E912" s="116">
        <f t="shared" ca="1" si="42"/>
        <v>0</v>
      </c>
    </row>
    <row r="913" spans="1:5">
      <c r="A913" t="str">
        <f t="shared" si="43"/>
        <v>08</v>
      </c>
      <c r="B913">
        <f t="shared" si="44"/>
        <v>0</v>
      </c>
      <c r="C913" t="s">
        <v>378</v>
      </c>
      <c r="D913" s="1" t="s">
        <v>2035</v>
      </c>
      <c r="E913" s="116">
        <f t="shared" ca="1" si="42"/>
        <v>0</v>
      </c>
    </row>
    <row r="914" spans="1:5">
      <c r="A914" t="str">
        <f t="shared" si="43"/>
        <v>09</v>
      </c>
      <c r="B914">
        <f t="shared" si="44"/>
        <v>0</v>
      </c>
      <c r="C914" t="s">
        <v>378</v>
      </c>
      <c r="D914" s="1" t="s">
        <v>2036</v>
      </c>
      <c r="E914" s="116">
        <f t="shared" ca="1" si="42"/>
        <v>0</v>
      </c>
    </row>
    <row r="915" spans="1:5">
      <c r="A915" t="str">
        <f t="shared" si="43"/>
        <v>10</v>
      </c>
      <c r="B915">
        <f t="shared" si="44"/>
        <v>0</v>
      </c>
      <c r="C915" t="s">
        <v>378</v>
      </c>
      <c r="D915" s="1" t="s">
        <v>2037</v>
      </c>
      <c r="E915" s="116">
        <f t="shared" ca="1" si="42"/>
        <v>0</v>
      </c>
    </row>
    <row r="916" spans="1:5">
      <c r="A916" t="str">
        <f t="shared" si="43"/>
        <v>11</v>
      </c>
      <c r="B916">
        <f t="shared" si="44"/>
        <v>0</v>
      </c>
      <c r="C916" t="s">
        <v>378</v>
      </c>
      <c r="D916" s="1" t="s">
        <v>2038</v>
      </c>
      <c r="E916" s="116">
        <f t="shared" ca="1" si="42"/>
        <v>0</v>
      </c>
    </row>
    <row r="917" spans="1:5">
      <c r="A917" t="str">
        <f t="shared" si="43"/>
        <v>12</v>
      </c>
      <c r="B917">
        <f t="shared" si="44"/>
        <v>0</v>
      </c>
      <c r="C917" t="s">
        <v>378</v>
      </c>
      <c r="D917" s="1" t="s">
        <v>2039</v>
      </c>
      <c r="E917" s="116">
        <f t="shared" ca="1" si="42"/>
        <v>0</v>
      </c>
    </row>
    <row r="918" spans="1:5">
      <c r="A918" t="str">
        <f t="shared" si="43"/>
        <v>13</v>
      </c>
      <c r="B918">
        <f t="shared" si="44"/>
        <v>0</v>
      </c>
      <c r="C918" t="s">
        <v>378</v>
      </c>
      <c r="D918" s="1" t="s">
        <v>2040</v>
      </c>
      <c r="E918" s="116">
        <f t="shared" ca="1" si="42"/>
        <v>0</v>
      </c>
    </row>
    <row r="919" spans="1:5">
      <c r="A919" t="str">
        <f t="shared" si="43"/>
        <v>100</v>
      </c>
      <c r="B919">
        <f t="shared" si="44"/>
        <v>0</v>
      </c>
      <c r="C919" t="s">
        <v>378</v>
      </c>
      <c r="D919" s="1" t="s">
        <v>2041</v>
      </c>
      <c r="E919" s="116">
        <f t="shared" ca="1" si="42"/>
        <v>0</v>
      </c>
    </row>
    <row r="920" spans="1:5">
      <c r="A920" t="str">
        <f t="shared" si="43"/>
        <v>01</v>
      </c>
      <c r="B920">
        <f t="shared" si="44"/>
        <v>0</v>
      </c>
      <c r="C920" t="s">
        <v>380</v>
      </c>
      <c r="D920" s="1" t="s">
        <v>2042</v>
      </c>
      <c r="E920" s="116">
        <f t="shared" ca="1" si="42"/>
        <v>0</v>
      </c>
    </row>
    <row r="921" spans="1:5">
      <c r="A921" t="str">
        <f t="shared" si="43"/>
        <v>02</v>
      </c>
      <c r="B921">
        <f t="shared" si="44"/>
        <v>0</v>
      </c>
      <c r="C921" t="s">
        <v>380</v>
      </c>
      <c r="D921" s="1" t="s">
        <v>2043</v>
      </c>
      <c r="E921" s="116">
        <f t="shared" ca="1" si="42"/>
        <v>0</v>
      </c>
    </row>
    <row r="922" spans="1:5">
      <c r="A922" t="str">
        <f t="shared" si="43"/>
        <v>03</v>
      </c>
      <c r="B922">
        <f t="shared" si="44"/>
        <v>0</v>
      </c>
      <c r="C922" t="s">
        <v>380</v>
      </c>
      <c r="D922" s="1" t="s">
        <v>2044</v>
      </c>
      <c r="E922" s="116">
        <f t="shared" ca="1" si="42"/>
        <v>1</v>
      </c>
    </row>
    <row r="923" spans="1:5">
      <c r="A923" t="str">
        <f t="shared" si="43"/>
        <v>04</v>
      </c>
      <c r="B923">
        <f t="shared" si="44"/>
        <v>0</v>
      </c>
      <c r="C923" t="s">
        <v>380</v>
      </c>
      <c r="D923" s="1" t="s">
        <v>2045</v>
      </c>
      <c r="E923" s="116">
        <f t="shared" ca="1" si="42"/>
        <v>0</v>
      </c>
    </row>
    <row r="924" spans="1:5">
      <c r="A924" t="str">
        <f t="shared" si="43"/>
        <v>05</v>
      </c>
      <c r="B924">
        <f t="shared" si="44"/>
        <v>0</v>
      </c>
      <c r="C924" t="s">
        <v>380</v>
      </c>
      <c r="D924" s="1" t="s">
        <v>2046</v>
      </c>
      <c r="E924" s="116">
        <f t="shared" ca="1" si="42"/>
        <v>0</v>
      </c>
    </row>
    <row r="925" spans="1:5">
      <c r="A925" t="str">
        <f t="shared" si="43"/>
        <v>06</v>
      </c>
      <c r="B925">
        <f t="shared" si="44"/>
        <v>0</v>
      </c>
      <c r="C925" t="s">
        <v>380</v>
      </c>
      <c r="D925" s="1" t="s">
        <v>2047</v>
      </c>
      <c r="E925" s="116">
        <f t="shared" ca="1" si="42"/>
        <v>0</v>
      </c>
    </row>
    <row r="926" spans="1:5">
      <c r="A926" t="str">
        <f t="shared" si="43"/>
        <v>07</v>
      </c>
      <c r="B926">
        <f t="shared" si="44"/>
        <v>0</v>
      </c>
      <c r="C926" t="s">
        <v>380</v>
      </c>
      <c r="D926" s="1" t="s">
        <v>2048</v>
      </c>
      <c r="E926" s="116">
        <f t="shared" ca="1" si="42"/>
        <v>0</v>
      </c>
    </row>
    <row r="927" spans="1:5">
      <c r="A927" t="str">
        <f t="shared" si="43"/>
        <v>08</v>
      </c>
      <c r="B927">
        <f t="shared" si="44"/>
        <v>0</v>
      </c>
      <c r="C927" t="s">
        <v>380</v>
      </c>
      <c r="D927" s="1" t="s">
        <v>2049</v>
      </c>
      <c r="E927" s="116">
        <f t="shared" ca="1" si="42"/>
        <v>0</v>
      </c>
    </row>
    <row r="928" spans="1:5">
      <c r="A928" t="str">
        <f t="shared" si="43"/>
        <v>09</v>
      </c>
      <c r="B928">
        <f t="shared" si="44"/>
        <v>0</v>
      </c>
      <c r="C928" t="s">
        <v>380</v>
      </c>
      <c r="D928" s="1" t="s">
        <v>2050</v>
      </c>
      <c r="E928" s="116">
        <f t="shared" ca="1" si="42"/>
        <v>0</v>
      </c>
    </row>
    <row r="929" spans="1:5">
      <c r="A929" t="str">
        <f t="shared" si="43"/>
        <v>10</v>
      </c>
      <c r="B929">
        <f t="shared" si="44"/>
        <v>0</v>
      </c>
      <c r="C929" t="s">
        <v>380</v>
      </c>
      <c r="D929" s="1" t="s">
        <v>2051</v>
      </c>
      <c r="E929" s="116">
        <f t="shared" ca="1" si="42"/>
        <v>0</v>
      </c>
    </row>
    <row r="930" spans="1:5">
      <c r="A930" t="str">
        <f t="shared" si="43"/>
        <v>11</v>
      </c>
      <c r="B930">
        <f t="shared" si="44"/>
        <v>0</v>
      </c>
      <c r="C930" t="s">
        <v>380</v>
      </c>
      <c r="D930" s="1" t="s">
        <v>2052</v>
      </c>
      <c r="E930" s="116">
        <f t="shared" ca="1" si="42"/>
        <v>0</v>
      </c>
    </row>
    <row r="931" spans="1:5">
      <c r="A931" t="str">
        <f t="shared" si="43"/>
        <v>12</v>
      </c>
      <c r="B931">
        <f t="shared" si="44"/>
        <v>0</v>
      </c>
      <c r="C931" t="s">
        <v>380</v>
      </c>
      <c r="D931" s="1" t="s">
        <v>2053</v>
      </c>
      <c r="E931" s="116">
        <f t="shared" ca="1" si="42"/>
        <v>0</v>
      </c>
    </row>
    <row r="932" spans="1:5">
      <c r="A932" t="str">
        <f t="shared" si="43"/>
        <v>13</v>
      </c>
      <c r="B932">
        <f t="shared" si="44"/>
        <v>0</v>
      </c>
      <c r="C932" t="s">
        <v>380</v>
      </c>
      <c r="D932" s="1" t="s">
        <v>2054</v>
      </c>
      <c r="E932" s="116">
        <f t="shared" ca="1" si="42"/>
        <v>0</v>
      </c>
    </row>
    <row r="933" spans="1:5">
      <c r="A933" t="str">
        <f t="shared" si="43"/>
        <v>100</v>
      </c>
      <c r="B933">
        <f t="shared" si="44"/>
        <v>0</v>
      </c>
      <c r="C933" t="s">
        <v>380</v>
      </c>
      <c r="D933" s="1" t="s">
        <v>2055</v>
      </c>
      <c r="E933" s="116">
        <f t="shared" ca="1" si="42"/>
        <v>0</v>
      </c>
    </row>
    <row r="934" spans="1:5">
      <c r="A934" t="str">
        <f t="shared" si="43"/>
        <v>01</v>
      </c>
      <c r="B934">
        <f t="shared" si="44"/>
        <v>0</v>
      </c>
      <c r="C934" t="s">
        <v>382</v>
      </c>
      <c r="D934" s="1" t="s">
        <v>2056</v>
      </c>
      <c r="E934" s="116">
        <f t="shared" ca="1" si="42"/>
        <v>0</v>
      </c>
    </row>
    <row r="935" spans="1:5">
      <c r="A935" t="str">
        <f t="shared" si="43"/>
        <v>02</v>
      </c>
      <c r="B935">
        <f t="shared" si="44"/>
        <v>0</v>
      </c>
      <c r="C935" t="s">
        <v>382</v>
      </c>
      <c r="D935" s="1" t="s">
        <v>2057</v>
      </c>
      <c r="E935" s="116">
        <f t="shared" ca="1" si="42"/>
        <v>0</v>
      </c>
    </row>
    <row r="936" spans="1:5">
      <c r="A936" t="str">
        <f t="shared" si="43"/>
        <v>03</v>
      </c>
      <c r="B936">
        <f t="shared" si="44"/>
        <v>0</v>
      </c>
      <c r="C936" t="s">
        <v>382</v>
      </c>
      <c r="D936" s="1" t="s">
        <v>2058</v>
      </c>
      <c r="E936" s="116">
        <f t="shared" ca="1" si="42"/>
        <v>0</v>
      </c>
    </row>
    <row r="937" spans="1:5">
      <c r="A937" t="str">
        <f t="shared" si="43"/>
        <v>04</v>
      </c>
      <c r="B937">
        <f t="shared" si="44"/>
        <v>0</v>
      </c>
      <c r="C937" t="s">
        <v>382</v>
      </c>
      <c r="D937" s="1" t="s">
        <v>2059</v>
      </c>
      <c r="E937" s="116">
        <f t="shared" ca="1" si="42"/>
        <v>0</v>
      </c>
    </row>
    <row r="938" spans="1:5">
      <c r="A938" t="str">
        <f t="shared" si="43"/>
        <v>05</v>
      </c>
      <c r="B938">
        <f t="shared" si="44"/>
        <v>0</v>
      </c>
      <c r="C938" t="s">
        <v>382</v>
      </c>
      <c r="D938" s="1" t="s">
        <v>2060</v>
      </c>
      <c r="E938" s="116">
        <f t="shared" ca="1" si="42"/>
        <v>0</v>
      </c>
    </row>
    <row r="939" spans="1:5">
      <c r="A939" t="str">
        <f t="shared" si="43"/>
        <v>06</v>
      </c>
      <c r="B939">
        <f t="shared" si="44"/>
        <v>0</v>
      </c>
      <c r="C939" t="s">
        <v>382</v>
      </c>
      <c r="D939" s="1" t="s">
        <v>2061</v>
      </c>
      <c r="E939" s="116">
        <f t="shared" ca="1" si="42"/>
        <v>0</v>
      </c>
    </row>
    <row r="940" spans="1:5">
      <c r="A940" t="str">
        <f t="shared" si="43"/>
        <v>07</v>
      </c>
      <c r="B940">
        <f t="shared" si="44"/>
        <v>0</v>
      </c>
      <c r="C940" t="s">
        <v>382</v>
      </c>
      <c r="D940" s="1" t="s">
        <v>2062</v>
      </c>
      <c r="E940" s="116">
        <f t="shared" ca="1" si="42"/>
        <v>0</v>
      </c>
    </row>
    <row r="941" spans="1:5">
      <c r="A941" t="str">
        <f t="shared" si="43"/>
        <v>08</v>
      </c>
      <c r="B941">
        <f t="shared" si="44"/>
        <v>0</v>
      </c>
      <c r="C941" t="s">
        <v>382</v>
      </c>
      <c r="D941" s="1" t="s">
        <v>2063</v>
      </c>
      <c r="E941" s="116">
        <f t="shared" ca="1" si="42"/>
        <v>0</v>
      </c>
    </row>
    <row r="942" spans="1:5">
      <c r="A942" t="str">
        <f t="shared" si="43"/>
        <v>09</v>
      </c>
      <c r="B942">
        <f t="shared" si="44"/>
        <v>0</v>
      </c>
      <c r="C942" t="s">
        <v>382</v>
      </c>
      <c r="D942" s="1" t="s">
        <v>2064</v>
      </c>
      <c r="E942" s="116">
        <f t="shared" ca="1" si="42"/>
        <v>0</v>
      </c>
    </row>
    <row r="943" spans="1:5">
      <c r="A943" t="str">
        <f t="shared" si="43"/>
        <v>10</v>
      </c>
      <c r="B943">
        <f t="shared" si="44"/>
        <v>0</v>
      </c>
      <c r="C943" t="s">
        <v>382</v>
      </c>
      <c r="D943" s="1" t="s">
        <v>2065</v>
      </c>
      <c r="E943" s="116">
        <f t="shared" ca="1" si="42"/>
        <v>0</v>
      </c>
    </row>
    <row r="944" spans="1:5">
      <c r="A944" t="str">
        <f t="shared" si="43"/>
        <v>11</v>
      </c>
      <c r="B944">
        <f t="shared" si="44"/>
        <v>0</v>
      </c>
      <c r="C944" t="s">
        <v>382</v>
      </c>
      <c r="D944" s="1" t="s">
        <v>2066</v>
      </c>
      <c r="E944" s="116">
        <f t="shared" ca="1" si="42"/>
        <v>0</v>
      </c>
    </row>
    <row r="945" spans="1:5">
      <c r="A945" t="str">
        <f t="shared" si="43"/>
        <v>12</v>
      </c>
      <c r="B945">
        <f t="shared" si="44"/>
        <v>0</v>
      </c>
      <c r="C945" t="s">
        <v>382</v>
      </c>
      <c r="D945" s="1" t="s">
        <v>2067</v>
      </c>
      <c r="E945" s="116">
        <f t="shared" ca="1" si="42"/>
        <v>0</v>
      </c>
    </row>
    <row r="946" spans="1:5">
      <c r="A946" t="str">
        <f t="shared" si="43"/>
        <v>13</v>
      </c>
      <c r="B946">
        <f t="shared" si="44"/>
        <v>0</v>
      </c>
      <c r="C946" t="s">
        <v>382</v>
      </c>
      <c r="D946" s="1" t="s">
        <v>2068</v>
      </c>
      <c r="E946" s="116">
        <f t="shared" ca="1" si="42"/>
        <v>0</v>
      </c>
    </row>
    <row r="947" spans="1:5">
      <c r="A947" t="str">
        <f t="shared" si="43"/>
        <v>100</v>
      </c>
      <c r="B947">
        <f t="shared" si="44"/>
        <v>0</v>
      </c>
      <c r="C947" t="s">
        <v>382</v>
      </c>
      <c r="D947" s="1" t="s">
        <v>2069</v>
      </c>
      <c r="E947" s="116">
        <f t="shared" ca="1" si="42"/>
        <v>0</v>
      </c>
    </row>
    <row r="948" spans="1:5">
      <c r="A948" t="str">
        <f t="shared" si="43"/>
        <v>01</v>
      </c>
      <c r="B948">
        <f t="shared" si="44"/>
        <v>0</v>
      </c>
      <c r="C948" t="s">
        <v>385</v>
      </c>
      <c r="D948" s="1" t="s">
        <v>2070</v>
      </c>
      <c r="E948" s="116">
        <f t="shared" ca="1" si="42"/>
        <v>0</v>
      </c>
    </row>
    <row r="949" spans="1:5">
      <c r="A949" t="str">
        <f t="shared" si="43"/>
        <v>02</v>
      </c>
      <c r="B949">
        <f t="shared" si="44"/>
        <v>0</v>
      </c>
      <c r="C949" t="s">
        <v>385</v>
      </c>
      <c r="D949" s="1" t="s">
        <v>2071</v>
      </c>
      <c r="E949" s="116">
        <f t="shared" ca="1" si="42"/>
        <v>0</v>
      </c>
    </row>
    <row r="950" spans="1:5">
      <c r="A950" t="str">
        <f t="shared" si="43"/>
        <v>03</v>
      </c>
      <c r="B950">
        <f t="shared" si="44"/>
        <v>0</v>
      </c>
      <c r="C950" t="s">
        <v>385</v>
      </c>
      <c r="D950" s="1" t="s">
        <v>2072</v>
      </c>
      <c r="E950" s="116">
        <f t="shared" ca="1" si="42"/>
        <v>1</v>
      </c>
    </row>
    <row r="951" spans="1:5">
      <c r="A951" t="str">
        <f t="shared" si="43"/>
        <v>04</v>
      </c>
      <c r="B951">
        <f t="shared" si="44"/>
        <v>0</v>
      </c>
      <c r="C951" t="s">
        <v>385</v>
      </c>
      <c r="D951" s="1" t="s">
        <v>2073</v>
      </c>
      <c r="E951" s="116">
        <f t="shared" ca="1" si="42"/>
        <v>0</v>
      </c>
    </row>
    <row r="952" spans="1:5">
      <c r="A952" t="str">
        <f t="shared" si="43"/>
        <v>05</v>
      </c>
      <c r="B952">
        <f t="shared" si="44"/>
        <v>0</v>
      </c>
      <c r="C952" t="s">
        <v>385</v>
      </c>
      <c r="D952" s="1" t="s">
        <v>2074</v>
      </c>
      <c r="E952" s="116">
        <f t="shared" ca="1" si="42"/>
        <v>0</v>
      </c>
    </row>
    <row r="953" spans="1:5">
      <c r="A953" t="str">
        <f t="shared" si="43"/>
        <v>06</v>
      </c>
      <c r="B953">
        <f t="shared" si="44"/>
        <v>0</v>
      </c>
      <c r="C953" t="s">
        <v>385</v>
      </c>
      <c r="D953" s="1" t="s">
        <v>2075</v>
      </c>
      <c r="E953" s="116">
        <f t="shared" ca="1" si="42"/>
        <v>0</v>
      </c>
    </row>
    <row r="954" spans="1:5">
      <c r="A954" t="str">
        <f t="shared" si="43"/>
        <v>07</v>
      </c>
      <c r="B954">
        <f t="shared" si="44"/>
        <v>0</v>
      </c>
      <c r="C954" t="s">
        <v>385</v>
      </c>
      <c r="D954" s="1" t="s">
        <v>2076</v>
      </c>
      <c r="E954" s="116">
        <f t="shared" ca="1" si="42"/>
        <v>0</v>
      </c>
    </row>
    <row r="955" spans="1:5">
      <c r="A955" t="str">
        <f t="shared" si="43"/>
        <v>08</v>
      </c>
      <c r="B955">
        <f t="shared" si="44"/>
        <v>0</v>
      </c>
      <c r="C955" t="s">
        <v>385</v>
      </c>
      <c r="D955" s="1" t="s">
        <v>2077</v>
      </c>
      <c r="E955" s="116">
        <f t="shared" ca="1" si="42"/>
        <v>0</v>
      </c>
    </row>
    <row r="956" spans="1:5">
      <c r="A956" t="str">
        <f t="shared" si="43"/>
        <v>09</v>
      </c>
      <c r="B956">
        <f t="shared" si="44"/>
        <v>0</v>
      </c>
      <c r="C956" t="s">
        <v>385</v>
      </c>
      <c r="D956" s="1" t="s">
        <v>2078</v>
      </c>
      <c r="E956" s="116">
        <f t="shared" ca="1" si="42"/>
        <v>0</v>
      </c>
    </row>
    <row r="957" spans="1:5">
      <c r="A957" t="str">
        <f t="shared" si="43"/>
        <v>10</v>
      </c>
      <c r="B957">
        <f t="shared" si="44"/>
        <v>0</v>
      </c>
      <c r="C957" t="s">
        <v>385</v>
      </c>
      <c r="D957" s="1" t="s">
        <v>2079</v>
      </c>
      <c r="E957" s="116">
        <f t="shared" ca="1" si="42"/>
        <v>0</v>
      </c>
    </row>
    <row r="958" spans="1:5">
      <c r="A958" t="str">
        <f t="shared" si="43"/>
        <v>11</v>
      </c>
      <c r="B958">
        <f t="shared" si="44"/>
        <v>0</v>
      </c>
      <c r="C958" t="s">
        <v>385</v>
      </c>
      <c r="D958" s="1" t="s">
        <v>2080</v>
      </c>
      <c r="E958" s="116">
        <f t="shared" ca="1" si="42"/>
        <v>0</v>
      </c>
    </row>
    <row r="959" spans="1:5">
      <c r="A959" t="str">
        <f t="shared" si="43"/>
        <v>12</v>
      </c>
      <c r="B959">
        <f t="shared" si="44"/>
        <v>0</v>
      </c>
      <c r="C959" t="s">
        <v>385</v>
      </c>
      <c r="D959" s="1" t="s">
        <v>2081</v>
      </c>
      <c r="E959" s="116">
        <f t="shared" ca="1" si="42"/>
        <v>0</v>
      </c>
    </row>
    <row r="960" spans="1:5">
      <c r="A960" t="str">
        <f t="shared" si="43"/>
        <v>13</v>
      </c>
      <c r="B960">
        <f t="shared" si="44"/>
        <v>0</v>
      </c>
      <c r="C960" t="s">
        <v>385</v>
      </c>
      <c r="D960" s="1" t="s">
        <v>2082</v>
      </c>
      <c r="E960" s="116">
        <f t="shared" ca="1" si="42"/>
        <v>0</v>
      </c>
    </row>
    <row r="961" spans="1:5">
      <c r="A961" t="str">
        <f t="shared" si="43"/>
        <v>100</v>
      </c>
      <c r="B961">
        <f t="shared" si="44"/>
        <v>0</v>
      </c>
      <c r="C961" t="s">
        <v>385</v>
      </c>
      <c r="D961" s="1" t="s">
        <v>2083</v>
      </c>
      <c r="E961" s="116">
        <f t="shared" ca="1" si="42"/>
        <v>0</v>
      </c>
    </row>
    <row r="962" spans="1:5">
      <c r="A962" t="str">
        <f t="shared" si="43"/>
        <v>01</v>
      </c>
      <c r="B962">
        <f t="shared" si="44"/>
        <v>0</v>
      </c>
      <c r="C962" t="s">
        <v>387</v>
      </c>
      <c r="D962" s="1" t="s">
        <v>2084</v>
      </c>
      <c r="E962" s="116">
        <f t="shared" ca="1" si="42"/>
        <v>0</v>
      </c>
    </row>
    <row r="963" spans="1:5">
      <c r="A963" t="str">
        <f t="shared" si="43"/>
        <v>02</v>
      </c>
      <c r="B963">
        <f t="shared" si="44"/>
        <v>0</v>
      </c>
      <c r="C963" t="s">
        <v>387</v>
      </c>
      <c r="D963" s="1" t="s">
        <v>2085</v>
      </c>
      <c r="E963" s="116">
        <f t="shared" ca="1" si="42"/>
        <v>0</v>
      </c>
    </row>
    <row r="964" spans="1:5">
      <c r="A964" t="str">
        <f t="shared" si="43"/>
        <v>03</v>
      </c>
      <c r="B964">
        <f t="shared" si="44"/>
        <v>0</v>
      </c>
      <c r="C964" t="s">
        <v>387</v>
      </c>
      <c r="D964" s="1" t="s">
        <v>2086</v>
      </c>
      <c r="E964" s="116">
        <f t="shared" ca="1" si="42"/>
        <v>1</v>
      </c>
    </row>
    <row r="965" spans="1:5">
      <c r="A965" t="str">
        <f t="shared" si="43"/>
        <v>04</v>
      </c>
      <c r="B965">
        <f t="shared" si="44"/>
        <v>0</v>
      </c>
      <c r="C965" t="s">
        <v>387</v>
      </c>
      <c r="D965" s="1" t="s">
        <v>2087</v>
      </c>
      <c r="E965" s="116">
        <f t="shared" ca="1" si="42"/>
        <v>0</v>
      </c>
    </row>
    <row r="966" spans="1:5">
      <c r="A966" t="str">
        <f t="shared" si="43"/>
        <v>05</v>
      </c>
      <c r="B966">
        <f t="shared" si="44"/>
        <v>0</v>
      </c>
      <c r="C966" t="s">
        <v>387</v>
      </c>
      <c r="D966" s="1" t="s">
        <v>2088</v>
      </c>
      <c r="E966" s="116">
        <f t="shared" ca="1" si="42"/>
        <v>0</v>
      </c>
    </row>
    <row r="967" spans="1:5">
      <c r="A967" t="str">
        <f t="shared" si="43"/>
        <v>06</v>
      </c>
      <c r="B967">
        <f t="shared" si="44"/>
        <v>0</v>
      </c>
      <c r="C967" t="s">
        <v>387</v>
      </c>
      <c r="D967" s="1" t="s">
        <v>2089</v>
      </c>
      <c r="E967" s="116">
        <f t="shared" ca="1" si="42"/>
        <v>0</v>
      </c>
    </row>
    <row r="968" spans="1:5">
      <c r="A968" t="str">
        <f t="shared" si="43"/>
        <v>07</v>
      </c>
      <c r="B968">
        <f t="shared" si="44"/>
        <v>0</v>
      </c>
      <c r="C968" t="s">
        <v>387</v>
      </c>
      <c r="D968" s="1" t="s">
        <v>2090</v>
      </c>
      <c r="E968" s="116">
        <f t="shared" ca="1" si="42"/>
        <v>0</v>
      </c>
    </row>
    <row r="969" spans="1:5">
      <c r="A969" t="str">
        <f t="shared" si="43"/>
        <v>08</v>
      </c>
      <c r="B969">
        <f t="shared" si="44"/>
        <v>0</v>
      </c>
      <c r="C969" t="s">
        <v>387</v>
      </c>
      <c r="D969" s="1" t="s">
        <v>2091</v>
      </c>
      <c r="E969" s="116">
        <f t="shared" ca="1" si="42"/>
        <v>0</v>
      </c>
    </row>
    <row r="970" spans="1:5">
      <c r="A970" t="str">
        <f t="shared" si="43"/>
        <v>09</v>
      </c>
      <c r="B970">
        <f t="shared" si="44"/>
        <v>0</v>
      </c>
      <c r="C970" t="s">
        <v>387</v>
      </c>
      <c r="D970" s="1" t="s">
        <v>2092</v>
      </c>
      <c r="E970" s="116">
        <f t="shared" ref="E970:E1033" ca="1" si="45">IFERROR(IFERROR(VLOOKUP(C970,INDIRECT($G$7&amp;$H$7),MATCH($A970,INDIRECT($G$7&amp;$I$7),0),0),IFERROR(VLOOKUP(C970,INDIRECT($G$6&amp;$H$6),MATCH($A970,INDIRECT($G$6&amp;$I$6),0),0),VLOOKUP(C970,INDIRECT($G$5&amp;$H$5),MATCH($A970,INDIRECT($G$5&amp;$I$5),0),0))),0)</f>
        <v>0</v>
      </c>
    </row>
    <row r="971" spans="1:5">
      <c r="A971" t="str">
        <f t="shared" ref="A971:A1034" si="46">MID(D971,LEN(C971)+2,LEN(D971)-LEN(C971))</f>
        <v>10</v>
      </c>
      <c r="B971">
        <f t="shared" ref="B971:B1034" si="47">IF(IFERROR(FIND("PU",D971,1),0)&lt;&gt;0,"PU",0)</f>
        <v>0</v>
      </c>
      <c r="C971" t="s">
        <v>387</v>
      </c>
      <c r="D971" s="1" t="s">
        <v>2093</v>
      </c>
      <c r="E971" s="116">
        <f t="shared" ca="1" si="45"/>
        <v>0</v>
      </c>
    </row>
    <row r="972" spans="1:5">
      <c r="A972" t="str">
        <f t="shared" si="46"/>
        <v>11</v>
      </c>
      <c r="B972">
        <f t="shared" si="47"/>
        <v>0</v>
      </c>
      <c r="C972" t="s">
        <v>387</v>
      </c>
      <c r="D972" s="1" t="s">
        <v>2094</v>
      </c>
      <c r="E972" s="116">
        <f t="shared" ca="1" si="45"/>
        <v>0</v>
      </c>
    </row>
    <row r="973" spans="1:5">
      <c r="A973" t="str">
        <f t="shared" si="46"/>
        <v>12</v>
      </c>
      <c r="B973">
        <f t="shared" si="47"/>
        <v>0</v>
      </c>
      <c r="C973" t="s">
        <v>387</v>
      </c>
      <c r="D973" s="1" t="s">
        <v>2095</v>
      </c>
      <c r="E973" s="116">
        <f t="shared" ca="1" si="45"/>
        <v>0</v>
      </c>
    </row>
    <row r="974" spans="1:5">
      <c r="A974" t="str">
        <f t="shared" si="46"/>
        <v>13</v>
      </c>
      <c r="B974">
        <f t="shared" si="47"/>
        <v>0</v>
      </c>
      <c r="C974" t="s">
        <v>387</v>
      </c>
      <c r="D974" s="1" t="s">
        <v>2096</v>
      </c>
      <c r="E974" s="116">
        <f t="shared" ca="1" si="45"/>
        <v>0</v>
      </c>
    </row>
    <row r="975" spans="1:5">
      <c r="A975" t="str">
        <f t="shared" si="46"/>
        <v>100</v>
      </c>
      <c r="B975">
        <f t="shared" si="47"/>
        <v>0</v>
      </c>
      <c r="C975" t="s">
        <v>387</v>
      </c>
      <c r="D975" s="1" t="s">
        <v>2097</v>
      </c>
      <c r="E975" s="116">
        <f t="shared" ca="1" si="45"/>
        <v>0</v>
      </c>
    </row>
    <row r="976" spans="1:5">
      <c r="A976" t="str">
        <f t="shared" si="46"/>
        <v>01</v>
      </c>
      <c r="B976">
        <f t="shared" si="47"/>
        <v>0</v>
      </c>
      <c r="C976" t="s">
        <v>389</v>
      </c>
      <c r="D976" s="1" t="s">
        <v>2098</v>
      </c>
      <c r="E976" s="116">
        <f t="shared" ca="1" si="45"/>
        <v>0</v>
      </c>
    </row>
    <row r="977" spans="1:5">
      <c r="A977" t="str">
        <f t="shared" si="46"/>
        <v>02</v>
      </c>
      <c r="B977">
        <f t="shared" si="47"/>
        <v>0</v>
      </c>
      <c r="C977" t="s">
        <v>389</v>
      </c>
      <c r="D977" s="1" t="s">
        <v>2099</v>
      </c>
      <c r="E977" s="116">
        <f t="shared" ca="1" si="45"/>
        <v>0</v>
      </c>
    </row>
    <row r="978" spans="1:5">
      <c r="A978" t="str">
        <f t="shared" si="46"/>
        <v>03</v>
      </c>
      <c r="B978">
        <f t="shared" si="47"/>
        <v>0</v>
      </c>
      <c r="C978" t="s">
        <v>389</v>
      </c>
      <c r="D978" s="1" t="s">
        <v>2100</v>
      </c>
      <c r="E978" s="116">
        <f t="shared" ca="1" si="45"/>
        <v>1</v>
      </c>
    </row>
    <row r="979" spans="1:5">
      <c r="A979" t="str">
        <f t="shared" si="46"/>
        <v>04</v>
      </c>
      <c r="B979">
        <f t="shared" si="47"/>
        <v>0</v>
      </c>
      <c r="C979" t="s">
        <v>389</v>
      </c>
      <c r="D979" s="1" t="s">
        <v>2101</v>
      </c>
      <c r="E979" s="116">
        <f t="shared" ca="1" si="45"/>
        <v>0</v>
      </c>
    </row>
    <row r="980" spans="1:5">
      <c r="A980" t="str">
        <f t="shared" si="46"/>
        <v>05</v>
      </c>
      <c r="B980">
        <f t="shared" si="47"/>
        <v>0</v>
      </c>
      <c r="C980" t="s">
        <v>389</v>
      </c>
      <c r="D980" s="1" t="s">
        <v>2102</v>
      </c>
      <c r="E980" s="116">
        <f t="shared" ca="1" si="45"/>
        <v>0</v>
      </c>
    </row>
    <row r="981" spans="1:5">
      <c r="A981" t="str">
        <f t="shared" si="46"/>
        <v>06</v>
      </c>
      <c r="B981">
        <f t="shared" si="47"/>
        <v>0</v>
      </c>
      <c r="C981" t="s">
        <v>389</v>
      </c>
      <c r="D981" s="1" t="s">
        <v>2103</v>
      </c>
      <c r="E981" s="116">
        <f t="shared" ca="1" si="45"/>
        <v>0</v>
      </c>
    </row>
    <row r="982" spans="1:5">
      <c r="A982" t="str">
        <f t="shared" si="46"/>
        <v>07</v>
      </c>
      <c r="B982">
        <f t="shared" si="47"/>
        <v>0</v>
      </c>
      <c r="C982" t="s">
        <v>389</v>
      </c>
      <c r="D982" s="1" t="s">
        <v>2104</v>
      </c>
      <c r="E982" s="116">
        <f t="shared" ca="1" si="45"/>
        <v>0</v>
      </c>
    </row>
    <row r="983" spans="1:5">
      <c r="A983" t="str">
        <f t="shared" si="46"/>
        <v>08</v>
      </c>
      <c r="B983">
        <f t="shared" si="47"/>
        <v>0</v>
      </c>
      <c r="C983" t="s">
        <v>389</v>
      </c>
      <c r="D983" s="1" t="s">
        <v>2105</v>
      </c>
      <c r="E983" s="116">
        <f t="shared" ca="1" si="45"/>
        <v>0</v>
      </c>
    </row>
    <row r="984" spans="1:5">
      <c r="A984" t="str">
        <f t="shared" si="46"/>
        <v>09</v>
      </c>
      <c r="B984">
        <f t="shared" si="47"/>
        <v>0</v>
      </c>
      <c r="C984" t="s">
        <v>389</v>
      </c>
      <c r="D984" s="1" t="s">
        <v>2106</v>
      </c>
      <c r="E984" s="116">
        <f t="shared" ca="1" si="45"/>
        <v>0</v>
      </c>
    </row>
    <row r="985" spans="1:5">
      <c r="A985" t="str">
        <f t="shared" si="46"/>
        <v>10</v>
      </c>
      <c r="B985">
        <f t="shared" si="47"/>
        <v>0</v>
      </c>
      <c r="C985" t="s">
        <v>389</v>
      </c>
      <c r="D985" s="1" t="s">
        <v>2107</v>
      </c>
      <c r="E985" s="116">
        <f t="shared" ca="1" si="45"/>
        <v>0</v>
      </c>
    </row>
    <row r="986" spans="1:5">
      <c r="A986" t="str">
        <f t="shared" si="46"/>
        <v>11</v>
      </c>
      <c r="B986">
        <f t="shared" si="47"/>
        <v>0</v>
      </c>
      <c r="C986" t="s">
        <v>389</v>
      </c>
      <c r="D986" s="1" t="s">
        <v>2108</v>
      </c>
      <c r="E986" s="116">
        <f t="shared" ca="1" si="45"/>
        <v>0</v>
      </c>
    </row>
    <row r="987" spans="1:5">
      <c r="A987" t="str">
        <f t="shared" si="46"/>
        <v>12</v>
      </c>
      <c r="B987">
        <f t="shared" si="47"/>
        <v>0</v>
      </c>
      <c r="C987" t="s">
        <v>389</v>
      </c>
      <c r="D987" s="1" t="s">
        <v>2109</v>
      </c>
      <c r="E987" s="116">
        <f t="shared" ca="1" si="45"/>
        <v>0</v>
      </c>
    </row>
    <row r="988" spans="1:5">
      <c r="A988" t="str">
        <f t="shared" si="46"/>
        <v>13</v>
      </c>
      <c r="B988">
        <f t="shared" si="47"/>
        <v>0</v>
      </c>
      <c r="C988" t="s">
        <v>389</v>
      </c>
      <c r="D988" s="1" t="s">
        <v>2110</v>
      </c>
      <c r="E988" s="116">
        <f t="shared" ca="1" si="45"/>
        <v>0</v>
      </c>
    </row>
    <row r="989" spans="1:5">
      <c r="A989" t="str">
        <f t="shared" si="46"/>
        <v>100</v>
      </c>
      <c r="B989">
        <f t="shared" si="47"/>
        <v>0</v>
      </c>
      <c r="C989" t="s">
        <v>389</v>
      </c>
      <c r="D989" s="1" t="s">
        <v>2111</v>
      </c>
      <c r="E989" s="116">
        <f t="shared" ca="1" si="45"/>
        <v>0</v>
      </c>
    </row>
    <row r="990" spans="1:5">
      <c r="A990" t="str">
        <f t="shared" si="46"/>
        <v>01</v>
      </c>
      <c r="B990">
        <f t="shared" si="47"/>
        <v>0</v>
      </c>
      <c r="C990" t="s">
        <v>391</v>
      </c>
      <c r="D990" s="1" t="s">
        <v>2112</v>
      </c>
      <c r="E990" s="116">
        <f t="shared" ca="1" si="45"/>
        <v>0</v>
      </c>
    </row>
    <row r="991" spans="1:5">
      <c r="A991" t="str">
        <f t="shared" si="46"/>
        <v>02</v>
      </c>
      <c r="B991">
        <f t="shared" si="47"/>
        <v>0</v>
      </c>
      <c r="C991" t="s">
        <v>391</v>
      </c>
      <c r="D991" s="1" t="s">
        <v>2113</v>
      </c>
      <c r="E991" s="116">
        <f t="shared" ca="1" si="45"/>
        <v>0</v>
      </c>
    </row>
    <row r="992" spans="1:5">
      <c r="A992" t="str">
        <f t="shared" si="46"/>
        <v>03</v>
      </c>
      <c r="B992">
        <f t="shared" si="47"/>
        <v>0</v>
      </c>
      <c r="C992" t="s">
        <v>391</v>
      </c>
      <c r="D992" s="1" t="s">
        <v>2114</v>
      </c>
      <c r="E992" s="116">
        <f t="shared" ca="1" si="45"/>
        <v>1</v>
      </c>
    </row>
    <row r="993" spans="1:5">
      <c r="A993" t="str">
        <f t="shared" si="46"/>
        <v>04</v>
      </c>
      <c r="B993">
        <f t="shared" si="47"/>
        <v>0</v>
      </c>
      <c r="C993" t="s">
        <v>391</v>
      </c>
      <c r="D993" s="1" t="s">
        <v>2115</v>
      </c>
      <c r="E993" s="116">
        <f t="shared" ca="1" si="45"/>
        <v>0</v>
      </c>
    </row>
    <row r="994" spans="1:5">
      <c r="A994" t="str">
        <f t="shared" si="46"/>
        <v>05</v>
      </c>
      <c r="B994">
        <f t="shared" si="47"/>
        <v>0</v>
      </c>
      <c r="C994" t="s">
        <v>391</v>
      </c>
      <c r="D994" s="1" t="s">
        <v>2116</v>
      </c>
      <c r="E994" s="116">
        <f t="shared" ca="1" si="45"/>
        <v>0</v>
      </c>
    </row>
    <row r="995" spans="1:5">
      <c r="A995" t="str">
        <f t="shared" si="46"/>
        <v>06</v>
      </c>
      <c r="B995">
        <f t="shared" si="47"/>
        <v>0</v>
      </c>
      <c r="C995" t="s">
        <v>391</v>
      </c>
      <c r="D995" s="1" t="s">
        <v>2117</v>
      </c>
      <c r="E995" s="116">
        <f t="shared" ca="1" si="45"/>
        <v>0</v>
      </c>
    </row>
    <row r="996" spans="1:5">
      <c r="A996" t="str">
        <f t="shared" si="46"/>
        <v>07</v>
      </c>
      <c r="B996">
        <f t="shared" si="47"/>
        <v>0</v>
      </c>
      <c r="C996" t="s">
        <v>391</v>
      </c>
      <c r="D996" s="1" t="s">
        <v>2118</v>
      </c>
      <c r="E996" s="116">
        <f t="shared" ca="1" si="45"/>
        <v>0</v>
      </c>
    </row>
    <row r="997" spans="1:5">
      <c r="A997" t="str">
        <f t="shared" si="46"/>
        <v>08</v>
      </c>
      <c r="B997">
        <f t="shared" si="47"/>
        <v>0</v>
      </c>
      <c r="C997" t="s">
        <v>391</v>
      </c>
      <c r="D997" s="1" t="s">
        <v>2119</v>
      </c>
      <c r="E997" s="116">
        <f t="shared" ca="1" si="45"/>
        <v>0</v>
      </c>
    </row>
    <row r="998" spans="1:5">
      <c r="A998" t="str">
        <f t="shared" si="46"/>
        <v>09</v>
      </c>
      <c r="B998">
        <f t="shared" si="47"/>
        <v>0</v>
      </c>
      <c r="C998" t="s">
        <v>391</v>
      </c>
      <c r="D998" s="1" t="s">
        <v>2120</v>
      </c>
      <c r="E998" s="116">
        <f t="shared" ca="1" si="45"/>
        <v>0</v>
      </c>
    </row>
    <row r="999" spans="1:5">
      <c r="A999" t="str">
        <f t="shared" si="46"/>
        <v>10</v>
      </c>
      <c r="B999">
        <f t="shared" si="47"/>
        <v>0</v>
      </c>
      <c r="C999" t="s">
        <v>391</v>
      </c>
      <c r="D999" s="1" t="s">
        <v>2121</v>
      </c>
      <c r="E999" s="116">
        <f t="shared" ca="1" si="45"/>
        <v>0</v>
      </c>
    </row>
    <row r="1000" spans="1:5">
      <c r="A1000" t="str">
        <f t="shared" si="46"/>
        <v>11</v>
      </c>
      <c r="B1000">
        <f t="shared" si="47"/>
        <v>0</v>
      </c>
      <c r="C1000" t="s">
        <v>391</v>
      </c>
      <c r="D1000" s="1" t="s">
        <v>2122</v>
      </c>
      <c r="E1000" s="116">
        <f t="shared" ca="1" si="45"/>
        <v>0</v>
      </c>
    </row>
    <row r="1001" spans="1:5">
      <c r="A1001" t="str">
        <f t="shared" si="46"/>
        <v>12</v>
      </c>
      <c r="B1001">
        <f t="shared" si="47"/>
        <v>0</v>
      </c>
      <c r="C1001" t="s">
        <v>391</v>
      </c>
      <c r="D1001" s="1" t="s">
        <v>2123</v>
      </c>
      <c r="E1001" s="116">
        <f t="shared" ca="1" si="45"/>
        <v>0</v>
      </c>
    </row>
    <row r="1002" spans="1:5">
      <c r="A1002" t="str">
        <f t="shared" si="46"/>
        <v>13</v>
      </c>
      <c r="B1002">
        <f t="shared" si="47"/>
        <v>0</v>
      </c>
      <c r="C1002" t="s">
        <v>391</v>
      </c>
      <c r="D1002" s="1" t="s">
        <v>2124</v>
      </c>
      <c r="E1002" s="116">
        <f t="shared" ca="1" si="45"/>
        <v>0</v>
      </c>
    </row>
    <row r="1003" spans="1:5">
      <c r="A1003" t="str">
        <f t="shared" si="46"/>
        <v>100</v>
      </c>
      <c r="B1003">
        <f t="shared" si="47"/>
        <v>0</v>
      </c>
      <c r="C1003" t="s">
        <v>391</v>
      </c>
      <c r="D1003" s="1" t="s">
        <v>2125</v>
      </c>
      <c r="E1003" s="116">
        <f t="shared" ca="1" si="45"/>
        <v>0</v>
      </c>
    </row>
    <row r="1004" spans="1:5">
      <c r="A1004" t="str">
        <f t="shared" si="46"/>
        <v>01</v>
      </c>
      <c r="B1004">
        <f t="shared" si="47"/>
        <v>0</v>
      </c>
      <c r="C1004" t="s">
        <v>393</v>
      </c>
      <c r="D1004" s="1" t="s">
        <v>2126</v>
      </c>
      <c r="E1004" s="116">
        <f t="shared" ca="1" si="45"/>
        <v>0</v>
      </c>
    </row>
    <row r="1005" spans="1:5">
      <c r="A1005" t="str">
        <f t="shared" si="46"/>
        <v>02</v>
      </c>
      <c r="B1005">
        <f t="shared" si="47"/>
        <v>0</v>
      </c>
      <c r="C1005" t="s">
        <v>393</v>
      </c>
      <c r="D1005" s="1" t="s">
        <v>2127</v>
      </c>
      <c r="E1005" s="116">
        <f t="shared" ca="1" si="45"/>
        <v>0</v>
      </c>
    </row>
    <row r="1006" spans="1:5">
      <c r="A1006" t="str">
        <f t="shared" si="46"/>
        <v>03</v>
      </c>
      <c r="B1006">
        <f t="shared" si="47"/>
        <v>0</v>
      </c>
      <c r="C1006" t="s">
        <v>393</v>
      </c>
      <c r="D1006" s="1" t="s">
        <v>2128</v>
      </c>
      <c r="E1006" s="116">
        <f t="shared" ca="1" si="45"/>
        <v>0</v>
      </c>
    </row>
    <row r="1007" spans="1:5">
      <c r="A1007" t="str">
        <f t="shared" si="46"/>
        <v>04</v>
      </c>
      <c r="B1007">
        <f t="shared" si="47"/>
        <v>0</v>
      </c>
      <c r="C1007" t="s">
        <v>393</v>
      </c>
      <c r="D1007" s="1" t="s">
        <v>2129</v>
      </c>
      <c r="E1007" s="116">
        <f t="shared" ca="1" si="45"/>
        <v>0</v>
      </c>
    </row>
    <row r="1008" spans="1:5">
      <c r="A1008" t="str">
        <f t="shared" si="46"/>
        <v>05</v>
      </c>
      <c r="B1008">
        <f t="shared" si="47"/>
        <v>0</v>
      </c>
      <c r="C1008" t="s">
        <v>393</v>
      </c>
      <c r="D1008" s="1" t="s">
        <v>2130</v>
      </c>
      <c r="E1008" s="116">
        <f t="shared" ca="1" si="45"/>
        <v>0</v>
      </c>
    </row>
    <row r="1009" spans="1:5">
      <c r="A1009" t="str">
        <f t="shared" si="46"/>
        <v>06</v>
      </c>
      <c r="B1009">
        <f t="shared" si="47"/>
        <v>0</v>
      </c>
      <c r="C1009" t="s">
        <v>393</v>
      </c>
      <c r="D1009" s="1" t="s">
        <v>2131</v>
      </c>
      <c r="E1009" s="116">
        <f t="shared" ca="1" si="45"/>
        <v>0</v>
      </c>
    </row>
    <row r="1010" spans="1:5">
      <c r="A1010" t="str">
        <f t="shared" si="46"/>
        <v>07</v>
      </c>
      <c r="B1010">
        <f t="shared" si="47"/>
        <v>0</v>
      </c>
      <c r="C1010" t="s">
        <v>393</v>
      </c>
      <c r="D1010" s="1" t="s">
        <v>2132</v>
      </c>
      <c r="E1010" s="116">
        <f t="shared" ca="1" si="45"/>
        <v>0</v>
      </c>
    </row>
    <row r="1011" spans="1:5">
      <c r="A1011" t="str">
        <f t="shared" si="46"/>
        <v>08</v>
      </c>
      <c r="B1011">
        <f t="shared" si="47"/>
        <v>0</v>
      </c>
      <c r="C1011" t="s">
        <v>393</v>
      </c>
      <c r="D1011" s="1" t="s">
        <v>2133</v>
      </c>
      <c r="E1011" s="116">
        <f t="shared" ca="1" si="45"/>
        <v>0</v>
      </c>
    </row>
    <row r="1012" spans="1:5">
      <c r="A1012" t="str">
        <f t="shared" si="46"/>
        <v>09</v>
      </c>
      <c r="B1012">
        <f t="shared" si="47"/>
        <v>0</v>
      </c>
      <c r="C1012" t="s">
        <v>393</v>
      </c>
      <c r="D1012" s="1" t="s">
        <v>2134</v>
      </c>
      <c r="E1012" s="116">
        <f t="shared" ca="1" si="45"/>
        <v>0</v>
      </c>
    </row>
    <row r="1013" spans="1:5">
      <c r="A1013" t="str">
        <f t="shared" si="46"/>
        <v>10</v>
      </c>
      <c r="B1013">
        <f t="shared" si="47"/>
        <v>0</v>
      </c>
      <c r="C1013" t="s">
        <v>393</v>
      </c>
      <c r="D1013" s="1" t="s">
        <v>2135</v>
      </c>
      <c r="E1013" s="116">
        <f t="shared" ca="1" si="45"/>
        <v>0</v>
      </c>
    </row>
    <row r="1014" spans="1:5">
      <c r="A1014" t="str">
        <f t="shared" si="46"/>
        <v>11</v>
      </c>
      <c r="B1014">
        <f t="shared" si="47"/>
        <v>0</v>
      </c>
      <c r="C1014" t="s">
        <v>393</v>
      </c>
      <c r="D1014" s="1" t="s">
        <v>2136</v>
      </c>
      <c r="E1014" s="116">
        <f t="shared" ca="1" si="45"/>
        <v>0</v>
      </c>
    </row>
    <row r="1015" spans="1:5">
      <c r="A1015" t="str">
        <f t="shared" si="46"/>
        <v>12</v>
      </c>
      <c r="B1015">
        <f t="shared" si="47"/>
        <v>0</v>
      </c>
      <c r="C1015" t="s">
        <v>393</v>
      </c>
      <c r="D1015" s="1" t="s">
        <v>2137</v>
      </c>
      <c r="E1015" s="116">
        <f t="shared" ca="1" si="45"/>
        <v>0</v>
      </c>
    </row>
    <row r="1016" spans="1:5">
      <c r="A1016" t="str">
        <f t="shared" si="46"/>
        <v>13</v>
      </c>
      <c r="B1016">
        <f t="shared" si="47"/>
        <v>0</v>
      </c>
      <c r="C1016" t="s">
        <v>393</v>
      </c>
      <c r="D1016" s="1" t="s">
        <v>2138</v>
      </c>
      <c r="E1016" s="116">
        <f t="shared" ca="1" si="45"/>
        <v>0</v>
      </c>
    </row>
    <row r="1017" spans="1:5">
      <c r="A1017" t="str">
        <f t="shared" si="46"/>
        <v>100</v>
      </c>
      <c r="B1017">
        <f t="shared" si="47"/>
        <v>0</v>
      </c>
      <c r="C1017" t="s">
        <v>393</v>
      </c>
      <c r="D1017" s="1" t="s">
        <v>2139</v>
      </c>
      <c r="E1017" s="116">
        <f t="shared" ca="1" si="45"/>
        <v>0</v>
      </c>
    </row>
    <row r="1018" spans="1:5">
      <c r="A1018" t="str">
        <f t="shared" si="46"/>
        <v>01</v>
      </c>
      <c r="B1018">
        <f t="shared" si="47"/>
        <v>0</v>
      </c>
      <c r="C1018" t="s">
        <v>395</v>
      </c>
      <c r="D1018" s="1" t="s">
        <v>2140</v>
      </c>
      <c r="E1018" s="116">
        <f t="shared" ca="1" si="45"/>
        <v>0</v>
      </c>
    </row>
    <row r="1019" spans="1:5">
      <c r="A1019" t="str">
        <f t="shared" si="46"/>
        <v>02</v>
      </c>
      <c r="B1019">
        <f t="shared" si="47"/>
        <v>0</v>
      </c>
      <c r="C1019" t="s">
        <v>395</v>
      </c>
      <c r="D1019" s="1" t="s">
        <v>2141</v>
      </c>
      <c r="E1019" s="116">
        <f t="shared" ca="1" si="45"/>
        <v>0</v>
      </c>
    </row>
    <row r="1020" spans="1:5">
      <c r="A1020" t="str">
        <f t="shared" si="46"/>
        <v>03</v>
      </c>
      <c r="B1020">
        <f t="shared" si="47"/>
        <v>0</v>
      </c>
      <c r="C1020" t="s">
        <v>395</v>
      </c>
      <c r="D1020" s="1" t="s">
        <v>2142</v>
      </c>
      <c r="E1020" s="116">
        <f t="shared" ca="1" si="45"/>
        <v>0</v>
      </c>
    </row>
    <row r="1021" spans="1:5">
      <c r="A1021" t="str">
        <f t="shared" si="46"/>
        <v>04</v>
      </c>
      <c r="B1021">
        <f t="shared" si="47"/>
        <v>0</v>
      </c>
      <c r="C1021" t="s">
        <v>395</v>
      </c>
      <c r="D1021" s="1" t="s">
        <v>2143</v>
      </c>
      <c r="E1021" s="116">
        <f t="shared" ca="1" si="45"/>
        <v>0</v>
      </c>
    </row>
    <row r="1022" spans="1:5">
      <c r="A1022" t="str">
        <f t="shared" si="46"/>
        <v>05</v>
      </c>
      <c r="B1022">
        <f t="shared" si="47"/>
        <v>0</v>
      </c>
      <c r="C1022" t="s">
        <v>395</v>
      </c>
      <c r="D1022" s="1" t="s">
        <v>2144</v>
      </c>
      <c r="E1022" s="116">
        <f t="shared" ca="1" si="45"/>
        <v>0</v>
      </c>
    </row>
    <row r="1023" spans="1:5">
      <c r="A1023" t="str">
        <f t="shared" si="46"/>
        <v>06</v>
      </c>
      <c r="B1023">
        <f t="shared" si="47"/>
        <v>0</v>
      </c>
      <c r="C1023" t="s">
        <v>395</v>
      </c>
      <c r="D1023" s="1" t="s">
        <v>2145</v>
      </c>
      <c r="E1023" s="116">
        <f t="shared" ca="1" si="45"/>
        <v>0</v>
      </c>
    </row>
    <row r="1024" spans="1:5">
      <c r="A1024" t="str">
        <f t="shared" si="46"/>
        <v>07</v>
      </c>
      <c r="B1024">
        <f t="shared" si="47"/>
        <v>0</v>
      </c>
      <c r="C1024" t="s">
        <v>395</v>
      </c>
      <c r="D1024" s="1" t="s">
        <v>2146</v>
      </c>
      <c r="E1024" s="116">
        <f t="shared" ca="1" si="45"/>
        <v>0</v>
      </c>
    </row>
    <row r="1025" spans="1:5">
      <c r="A1025" t="str">
        <f t="shared" si="46"/>
        <v>08</v>
      </c>
      <c r="B1025">
        <f t="shared" si="47"/>
        <v>0</v>
      </c>
      <c r="C1025" t="s">
        <v>395</v>
      </c>
      <c r="D1025" s="1" t="s">
        <v>2147</v>
      </c>
      <c r="E1025" s="116">
        <f t="shared" ca="1" si="45"/>
        <v>0</v>
      </c>
    </row>
    <row r="1026" spans="1:5">
      <c r="A1026" t="str">
        <f t="shared" si="46"/>
        <v>09</v>
      </c>
      <c r="B1026">
        <f t="shared" si="47"/>
        <v>0</v>
      </c>
      <c r="C1026" t="s">
        <v>395</v>
      </c>
      <c r="D1026" s="1" t="s">
        <v>2148</v>
      </c>
      <c r="E1026" s="116">
        <f t="shared" ca="1" si="45"/>
        <v>0</v>
      </c>
    </row>
    <row r="1027" spans="1:5">
      <c r="A1027" t="str">
        <f t="shared" si="46"/>
        <v>10</v>
      </c>
      <c r="B1027">
        <f t="shared" si="47"/>
        <v>0</v>
      </c>
      <c r="C1027" t="s">
        <v>395</v>
      </c>
      <c r="D1027" s="1" t="s">
        <v>2149</v>
      </c>
      <c r="E1027" s="116">
        <f t="shared" ca="1" si="45"/>
        <v>0</v>
      </c>
    </row>
    <row r="1028" spans="1:5">
      <c r="A1028" t="str">
        <f t="shared" si="46"/>
        <v>11</v>
      </c>
      <c r="B1028">
        <f t="shared" si="47"/>
        <v>0</v>
      </c>
      <c r="C1028" t="s">
        <v>395</v>
      </c>
      <c r="D1028" s="1" t="s">
        <v>2150</v>
      </c>
      <c r="E1028" s="116">
        <f t="shared" ca="1" si="45"/>
        <v>0</v>
      </c>
    </row>
    <row r="1029" spans="1:5">
      <c r="A1029" t="str">
        <f t="shared" si="46"/>
        <v>12</v>
      </c>
      <c r="B1029">
        <f t="shared" si="47"/>
        <v>0</v>
      </c>
      <c r="C1029" t="s">
        <v>395</v>
      </c>
      <c r="D1029" s="1" t="s">
        <v>2151</v>
      </c>
      <c r="E1029" s="116">
        <f t="shared" ca="1" si="45"/>
        <v>0</v>
      </c>
    </row>
    <row r="1030" spans="1:5">
      <c r="A1030" t="str">
        <f t="shared" si="46"/>
        <v>13</v>
      </c>
      <c r="B1030">
        <f t="shared" si="47"/>
        <v>0</v>
      </c>
      <c r="C1030" t="s">
        <v>395</v>
      </c>
      <c r="D1030" s="1" t="s">
        <v>2152</v>
      </c>
      <c r="E1030" s="116">
        <f t="shared" ca="1" si="45"/>
        <v>0</v>
      </c>
    </row>
    <row r="1031" spans="1:5">
      <c r="A1031" t="str">
        <f t="shared" si="46"/>
        <v>100</v>
      </c>
      <c r="B1031">
        <f t="shared" si="47"/>
        <v>0</v>
      </c>
      <c r="C1031" t="s">
        <v>395</v>
      </c>
      <c r="D1031" s="1" t="s">
        <v>2153</v>
      </c>
      <c r="E1031" s="116">
        <f t="shared" ca="1" si="45"/>
        <v>0</v>
      </c>
    </row>
    <row r="1032" spans="1:5">
      <c r="A1032" t="str">
        <f t="shared" si="46"/>
        <v>01</v>
      </c>
      <c r="B1032">
        <f t="shared" si="47"/>
        <v>0</v>
      </c>
      <c r="C1032" t="s">
        <v>397</v>
      </c>
      <c r="D1032" s="1" t="s">
        <v>2154</v>
      </c>
      <c r="E1032" s="116">
        <f t="shared" ca="1" si="45"/>
        <v>0</v>
      </c>
    </row>
    <row r="1033" spans="1:5">
      <c r="A1033" t="str">
        <f t="shared" si="46"/>
        <v>02</v>
      </c>
      <c r="B1033">
        <f t="shared" si="47"/>
        <v>0</v>
      </c>
      <c r="C1033" t="s">
        <v>397</v>
      </c>
      <c r="D1033" s="1" t="s">
        <v>2155</v>
      </c>
      <c r="E1033" s="116">
        <f t="shared" ca="1" si="45"/>
        <v>0</v>
      </c>
    </row>
    <row r="1034" spans="1:5">
      <c r="A1034" t="str">
        <f t="shared" si="46"/>
        <v>03</v>
      </c>
      <c r="B1034">
        <f t="shared" si="47"/>
        <v>0</v>
      </c>
      <c r="C1034" t="s">
        <v>397</v>
      </c>
      <c r="D1034" s="1" t="s">
        <v>2156</v>
      </c>
      <c r="E1034" s="116">
        <f t="shared" ref="E1034:E1097" ca="1" si="48">IFERROR(IFERROR(VLOOKUP(C1034,INDIRECT($G$7&amp;$H$7),MATCH($A1034,INDIRECT($G$7&amp;$I$7),0),0),IFERROR(VLOOKUP(C1034,INDIRECT($G$6&amp;$H$6),MATCH($A1034,INDIRECT($G$6&amp;$I$6),0),0),VLOOKUP(C1034,INDIRECT($G$5&amp;$H$5),MATCH($A1034,INDIRECT($G$5&amp;$I$5),0),0))),0)</f>
        <v>0</v>
      </c>
    </row>
    <row r="1035" spans="1:5">
      <c r="A1035" t="str">
        <f t="shared" ref="A1035:A1098" si="49">MID(D1035,LEN(C1035)+2,LEN(D1035)-LEN(C1035))</f>
        <v>04</v>
      </c>
      <c r="B1035">
        <f t="shared" ref="B1035:B1098" si="50">IF(IFERROR(FIND("PU",D1035,1),0)&lt;&gt;0,"PU",0)</f>
        <v>0</v>
      </c>
      <c r="C1035" t="s">
        <v>397</v>
      </c>
      <c r="D1035" s="1" t="s">
        <v>2157</v>
      </c>
      <c r="E1035" s="116">
        <f t="shared" ca="1" si="48"/>
        <v>0</v>
      </c>
    </row>
    <row r="1036" spans="1:5">
      <c r="A1036" t="str">
        <f t="shared" si="49"/>
        <v>05</v>
      </c>
      <c r="B1036">
        <f t="shared" si="50"/>
        <v>0</v>
      </c>
      <c r="C1036" t="s">
        <v>397</v>
      </c>
      <c r="D1036" s="1" t="s">
        <v>2158</v>
      </c>
      <c r="E1036" s="116">
        <f t="shared" ca="1" si="48"/>
        <v>0</v>
      </c>
    </row>
    <row r="1037" spans="1:5">
      <c r="A1037" t="str">
        <f t="shared" si="49"/>
        <v>06</v>
      </c>
      <c r="B1037">
        <f t="shared" si="50"/>
        <v>0</v>
      </c>
      <c r="C1037" t="s">
        <v>397</v>
      </c>
      <c r="D1037" s="1" t="s">
        <v>2159</v>
      </c>
      <c r="E1037" s="116">
        <f t="shared" ca="1" si="48"/>
        <v>0</v>
      </c>
    </row>
    <row r="1038" spans="1:5">
      <c r="A1038" t="str">
        <f t="shared" si="49"/>
        <v>07</v>
      </c>
      <c r="B1038">
        <f t="shared" si="50"/>
        <v>0</v>
      </c>
      <c r="C1038" t="s">
        <v>397</v>
      </c>
      <c r="D1038" s="1" t="s">
        <v>2160</v>
      </c>
      <c r="E1038" s="116">
        <f t="shared" ca="1" si="48"/>
        <v>0</v>
      </c>
    </row>
    <row r="1039" spans="1:5">
      <c r="A1039" t="str">
        <f t="shared" si="49"/>
        <v>08</v>
      </c>
      <c r="B1039">
        <f t="shared" si="50"/>
        <v>0</v>
      </c>
      <c r="C1039" t="s">
        <v>397</v>
      </c>
      <c r="D1039" s="1" t="s">
        <v>2161</v>
      </c>
      <c r="E1039" s="116">
        <f t="shared" ca="1" si="48"/>
        <v>0</v>
      </c>
    </row>
    <row r="1040" spans="1:5">
      <c r="A1040" t="str">
        <f t="shared" si="49"/>
        <v>09</v>
      </c>
      <c r="B1040">
        <f t="shared" si="50"/>
        <v>0</v>
      </c>
      <c r="C1040" t="s">
        <v>397</v>
      </c>
      <c r="D1040" s="1" t="s">
        <v>2162</v>
      </c>
      <c r="E1040" s="116">
        <f t="shared" ca="1" si="48"/>
        <v>0</v>
      </c>
    </row>
    <row r="1041" spans="1:5">
      <c r="A1041" t="str">
        <f t="shared" si="49"/>
        <v>10</v>
      </c>
      <c r="B1041">
        <f t="shared" si="50"/>
        <v>0</v>
      </c>
      <c r="C1041" t="s">
        <v>397</v>
      </c>
      <c r="D1041" s="1" t="s">
        <v>2163</v>
      </c>
      <c r="E1041" s="116">
        <f t="shared" ca="1" si="48"/>
        <v>0</v>
      </c>
    </row>
    <row r="1042" spans="1:5">
      <c r="A1042" t="str">
        <f t="shared" si="49"/>
        <v>11</v>
      </c>
      <c r="B1042">
        <f t="shared" si="50"/>
        <v>0</v>
      </c>
      <c r="C1042" t="s">
        <v>397</v>
      </c>
      <c r="D1042" s="1" t="s">
        <v>2164</v>
      </c>
      <c r="E1042" s="116">
        <f t="shared" ca="1" si="48"/>
        <v>0</v>
      </c>
    </row>
    <row r="1043" spans="1:5">
      <c r="A1043" t="str">
        <f t="shared" si="49"/>
        <v>12</v>
      </c>
      <c r="B1043">
        <f t="shared" si="50"/>
        <v>0</v>
      </c>
      <c r="C1043" t="s">
        <v>397</v>
      </c>
      <c r="D1043" s="1" t="s">
        <v>2165</v>
      </c>
      <c r="E1043" s="116">
        <f t="shared" ca="1" si="48"/>
        <v>0</v>
      </c>
    </row>
    <row r="1044" spans="1:5">
      <c r="A1044" t="str">
        <f t="shared" si="49"/>
        <v>13</v>
      </c>
      <c r="B1044">
        <f t="shared" si="50"/>
        <v>0</v>
      </c>
      <c r="C1044" t="s">
        <v>397</v>
      </c>
      <c r="D1044" s="1" t="s">
        <v>2166</v>
      </c>
      <c r="E1044" s="116">
        <f t="shared" ca="1" si="48"/>
        <v>0</v>
      </c>
    </row>
    <row r="1045" spans="1:5">
      <c r="A1045" t="str">
        <f t="shared" si="49"/>
        <v>100</v>
      </c>
      <c r="B1045">
        <f t="shared" si="50"/>
        <v>0</v>
      </c>
      <c r="C1045" t="s">
        <v>397</v>
      </c>
      <c r="D1045" s="1" t="s">
        <v>2167</v>
      </c>
      <c r="E1045" s="116">
        <f t="shared" ca="1" si="48"/>
        <v>0</v>
      </c>
    </row>
    <row r="1046" spans="1:5">
      <c r="A1046" t="str">
        <f t="shared" si="49"/>
        <v>01</v>
      </c>
      <c r="B1046">
        <f t="shared" si="50"/>
        <v>0</v>
      </c>
      <c r="C1046" t="s">
        <v>398</v>
      </c>
      <c r="D1046" s="1" t="s">
        <v>2168</v>
      </c>
      <c r="E1046" s="116">
        <f t="shared" ca="1" si="48"/>
        <v>0</v>
      </c>
    </row>
    <row r="1047" spans="1:5">
      <c r="A1047" t="str">
        <f t="shared" si="49"/>
        <v>02</v>
      </c>
      <c r="B1047">
        <f t="shared" si="50"/>
        <v>0</v>
      </c>
      <c r="C1047" t="s">
        <v>398</v>
      </c>
      <c r="D1047" s="1" t="s">
        <v>2169</v>
      </c>
      <c r="E1047" s="116">
        <f t="shared" ca="1" si="48"/>
        <v>0</v>
      </c>
    </row>
    <row r="1048" spans="1:5">
      <c r="A1048" t="str">
        <f t="shared" si="49"/>
        <v>03</v>
      </c>
      <c r="B1048">
        <f t="shared" si="50"/>
        <v>0</v>
      </c>
      <c r="C1048" t="s">
        <v>398</v>
      </c>
      <c r="D1048" s="1" t="s">
        <v>2170</v>
      </c>
      <c r="E1048" s="116">
        <f t="shared" ca="1" si="48"/>
        <v>0</v>
      </c>
    </row>
    <row r="1049" spans="1:5">
      <c r="A1049" t="str">
        <f t="shared" si="49"/>
        <v>04</v>
      </c>
      <c r="B1049">
        <f t="shared" si="50"/>
        <v>0</v>
      </c>
      <c r="C1049" t="s">
        <v>398</v>
      </c>
      <c r="D1049" s="1" t="s">
        <v>2171</v>
      </c>
      <c r="E1049" s="116">
        <f t="shared" ca="1" si="48"/>
        <v>0</v>
      </c>
    </row>
    <row r="1050" spans="1:5">
      <c r="A1050" t="str">
        <f t="shared" si="49"/>
        <v>05</v>
      </c>
      <c r="B1050">
        <f t="shared" si="50"/>
        <v>0</v>
      </c>
      <c r="C1050" t="s">
        <v>398</v>
      </c>
      <c r="D1050" s="1" t="s">
        <v>2172</v>
      </c>
      <c r="E1050" s="116">
        <f t="shared" ca="1" si="48"/>
        <v>0</v>
      </c>
    </row>
    <row r="1051" spans="1:5">
      <c r="A1051" t="str">
        <f t="shared" si="49"/>
        <v>06</v>
      </c>
      <c r="B1051">
        <f t="shared" si="50"/>
        <v>0</v>
      </c>
      <c r="C1051" t="s">
        <v>398</v>
      </c>
      <c r="D1051" s="1" t="s">
        <v>2173</v>
      </c>
      <c r="E1051" s="116">
        <f t="shared" ca="1" si="48"/>
        <v>0</v>
      </c>
    </row>
    <row r="1052" spans="1:5">
      <c r="A1052" t="str">
        <f t="shared" si="49"/>
        <v>07</v>
      </c>
      <c r="B1052">
        <f t="shared" si="50"/>
        <v>0</v>
      </c>
      <c r="C1052" t="s">
        <v>398</v>
      </c>
      <c r="D1052" s="1" t="s">
        <v>2174</v>
      </c>
      <c r="E1052" s="116">
        <f t="shared" ca="1" si="48"/>
        <v>0</v>
      </c>
    </row>
    <row r="1053" spans="1:5">
      <c r="A1053" t="str">
        <f t="shared" si="49"/>
        <v>08</v>
      </c>
      <c r="B1053">
        <f t="shared" si="50"/>
        <v>0</v>
      </c>
      <c r="C1053" t="s">
        <v>398</v>
      </c>
      <c r="D1053" s="1" t="s">
        <v>2175</v>
      </c>
      <c r="E1053" s="116">
        <f t="shared" ca="1" si="48"/>
        <v>0</v>
      </c>
    </row>
    <row r="1054" spans="1:5">
      <c r="A1054" t="str">
        <f t="shared" si="49"/>
        <v>09</v>
      </c>
      <c r="B1054">
        <f t="shared" si="50"/>
        <v>0</v>
      </c>
      <c r="C1054" t="s">
        <v>398</v>
      </c>
      <c r="D1054" s="1" t="s">
        <v>2176</v>
      </c>
      <c r="E1054" s="116">
        <f t="shared" ca="1" si="48"/>
        <v>0</v>
      </c>
    </row>
    <row r="1055" spans="1:5">
      <c r="A1055" t="str">
        <f t="shared" si="49"/>
        <v>10</v>
      </c>
      <c r="B1055">
        <f t="shared" si="50"/>
        <v>0</v>
      </c>
      <c r="C1055" t="s">
        <v>398</v>
      </c>
      <c r="D1055" s="1" t="s">
        <v>2177</v>
      </c>
      <c r="E1055" s="116">
        <f t="shared" ca="1" si="48"/>
        <v>0</v>
      </c>
    </row>
    <row r="1056" spans="1:5">
      <c r="A1056" t="str">
        <f t="shared" si="49"/>
        <v>11</v>
      </c>
      <c r="B1056">
        <f t="shared" si="50"/>
        <v>0</v>
      </c>
      <c r="C1056" t="s">
        <v>398</v>
      </c>
      <c r="D1056" s="1" t="s">
        <v>2178</v>
      </c>
      <c r="E1056" s="116">
        <f t="shared" ca="1" si="48"/>
        <v>0</v>
      </c>
    </row>
    <row r="1057" spans="1:5">
      <c r="A1057" t="str">
        <f t="shared" si="49"/>
        <v>12</v>
      </c>
      <c r="B1057">
        <f t="shared" si="50"/>
        <v>0</v>
      </c>
      <c r="C1057" t="s">
        <v>398</v>
      </c>
      <c r="D1057" s="1" t="s">
        <v>2179</v>
      </c>
      <c r="E1057" s="116">
        <f t="shared" ca="1" si="48"/>
        <v>0</v>
      </c>
    </row>
    <row r="1058" spans="1:5">
      <c r="A1058" t="str">
        <f t="shared" si="49"/>
        <v>13</v>
      </c>
      <c r="B1058">
        <f t="shared" si="50"/>
        <v>0</v>
      </c>
      <c r="C1058" t="s">
        <v>398</v>
      </c>
      <c r="D1058" s="1" t="s">
        <v>2180</v>
      </c>
      <c r="E1058" s="116">
        <f t="shared" ca="1" si="48"/>
        <v>0</v>
      </c>
    </row>
    <row r="1059" spans="1:5">
      <c r="A1059" t="str">
        <f t="shared" si="49"/>
        <v>100</v>
      </c>
      <c r="B1059">
        <f t="shared" si="50"/>
        <v>0</v>
      </c>
      <c r="C1059" t="s">
        <v>398</v>
      </c>
      <c r="D1059" s="1" t="s">
        <v>2181</v>
      </c>
      <c r="E1059" s="116">
        <f t="shared" ca="1" si="48"/>
        <v>0</v>
      </c>
    </row>
    <row r="1060" spans="1:5">
      <c r="A1060" t="str">
        <f t="shared" si="49"/>
        <v>01</v>
      </c>
      <c r="B1060">
        <f t="shared" si="50"/>
        <v>0</v>
      </c>
      <c r="C1060" t="s">
        <v>400</v>
      </c>
      <c r="D1060" s="1" t="s">
        <v>2182</v>
      </c>
      <c r="E1060" s="116">
        <f t="shared" ca="1" si="48"/>
        <v>0</v>
      </c>
    </row>
    <row r="1061" spans="1:5">
      <c r="A1061" t="str">
        <f t="shared" si="49"/>
        <v>02</v>
      </c>
      <c r="B1061">
        <f t="shared" si="50"/>
        <v>0</v>
      </c>
      <c r="C1061" t="s">
        <v>400</v>
      </c>
      <c r="D1061" s="1" t="s">
        <v>2183</v>
      </c>
      <c r="E1061" s="116">
        <f t="shared" ca="1" si="48"/>
        <v>0</v>
      </c>
    </row>
    <row r="1062" spans="1:5">
      <c r="A1062" t="str">
        <f t="shared" si="49"/>
        <v>03</v>
      </c>
      <c r="B1062">
        <f t="shared" si="50"/>
        <v>0</v>
      </c>
      <c r="C1062" t="s">
        <v>400</v>
      </c>
      <c r="D1062" s="1" t="s">
        <v>2184</v>
      </c>
      <c r="E1062" s="116">
        <f t="shared" ca="1" si="48"/>
        <v>0</v>
      </c>
    </row>
    <row r="1063" spans="1:5">
      <c r="A1063" t="str">
        <f t="shared" si="49"/>
        <v>04</v>
      </c>
      <c r="B1063">
        <f t="shared" si="50"/>
        <v>0</v>
      </c>
      <c r="C1063" t="s">
        <v>400</v>
      </c>
      <c r="D1063" s="1" t="s">
        <v>2185</v>
      </c>
      <c r="E1063" s="116">
        <f t="shared" ca="1" si="48"/>
        <v>0</v>
      </c>
    </row>
    <row r="1064" spans="1:5">
      <c r="A1064" t="str">
        <f t="shared" si="49"/>
        <v>05</v>
      </c>
      <c r="B1064">
        <f t="shared" si="50"/>
        <v>0</v>
      </c>
      <c r="C1064" t="s">
        <v>400</v>
      </c>
      <c r="D1064" s="1" t="s">
        <v>2186</v>
      </c>
      <c r="E1064" s="116">
        <f t="shared" ca="1" si="48"/>
        <v>0</v>
      </c>
    </row>
    <row r="1065" spans="1:5">
      <c r="A1065" t="str">
        <f t="shared" si="49"/>
        <v>06</v>
      </c>
      <c r="B1065">
        <f t="shared" si="50"/>
        <v>0</v>
      </c>
      <c r="C1065" t="s">
        <v>400</v>
      </c>
      <c r="D1065" s="1" t="s">
        <v>2187</v>
      </c>
      <c r="E1065" s="116">
        <f t="shared" ca="1" si="48"/>
        <v>0</v>
      </c>
    </row>
    <row r="1066" spans="1:5">
      <c r="A1066" t="str">
        <f t="shared" si="49"/>
        <v>07</v>
      </c>
      <c r="B1066">
        <f t="shared" si="50"/>
        <v>0</v>
      </c>
      <c r="C1066" t="s">
        <v>400</v>
      </c>
      <c r="D1066" s="1" t="s">
        <v>2188</v>
      </c>
      <c r="E1066" s="116">
        <f t="shared" ca="1" si="48"/>
        <v>0</v>
      </c>
    </row>
    <row r="1067" spans="1:5">
      <c r="A1067" t="str">
        <f t="shared" si="49"/>
        <v>08</v>
      </c>
      <c r="B1067">
        <f t="shared" si="50"/>
        <v>0</v>
      </c>
      <c r="C1067" t="s">
        <v>400</v>
      </c>
      <c r="D1067" s="1" t="s">
        <v>2189</v>
      </c>
      <c r="E1067" s="116">
        <f t="shared" ca="1" si="48"/>
        <v>0</v>
      </c>
    </row>
    <row r="1068" spans="1:5">
      <c r="A1068" t="str">
        <f t="shared" si="49"/>
        <v>09</v>
      </c>
      <c r="B1068">
        <f t="shared" si="50"/>
        <v>0</v>
      </c>
      <c r="C1068" t="s">
        <v>400</v>
      </c>
      <c r="D1068" s="1" t="s">
        <v>2190</v>
      </c>
      <c r="E1068" s="116">
        <f t="shared" ca="1" si="48"/>
        <v>0</v>
      </c>
    </row>
    <row r="1069" spans="1:5">
      <c r="A1069" t="str">
        <f t="shared" si="49"/>
        <v>10</v>
      </c>
      <c r="B1069">
        <f t="shared" si="50"/>
        <v>0</v>
      </c>
      <c r="C1069" t="s">
        <v>400</v>
      </c>
      <c r="D1069" s="1" t="s">
        <v>2191</v>
      </c>
      <c r="E1069" s="116">
        <f t="shared" ca="1" si="48"/>
        <v>0</v>
      </c>
    </row>
    <row r="1070" spans="1:5">
      <c r="A1070" t="str">
        <f t="shared" si="49"/>
        <v>11</v>
      </c>
      <c r="B1070">
        <f t="shared" si="50"/>
        <v>0</v>
      </c>
      <c r="C1070" t="s">
        <v>400</v>
      </c>
      <c r="D1070" s="1" t="s">
        <v>2192</v>
      </c>
      <c r="E1070" s="116">
        <f t="shared" ca="1" si="48"/>
        <v>0</v>
      </c>
    </row>
    <row r="1071" spans="1:5">
      <c r="A1071" t="str">
        <f t="shared" si="49"/>
        <v>12</v>
      </c>
      <c r="B1071">
        <f t="shared" si="50"/>
        <v>0</v>
      </c>
      <c r="C1071" t="s">
        <v>400</v>
      </c>
      <c r="D1071" s="1" t="s">
        <v>2193</v>
      </c>
      <c r="E1071" s="116">
        <f t="shared" ca="1" si="48"/>
        <v>0</v>
      </c>
    </row>
    <row r="1072" spans="1:5">
      <c r="A1072" t="str">
        <f t="shared" si="49"/>
        <v>13</v>
      </c>
      <c r="B1072">
        <f t="shared" si="50"/>
        <v>0</v>
      </c>
      <c r="C1072" t="s">
        <v>400</v>
      </c>
      <c r="D1072" s="1" t="s">
        <v>2194</v>
      </c>
      <c r="E1072" s="116">
        <f t="shared" ca="1" si="48"/>
        <v>0</v>
      </c>
    </row>
    <row r="1073" spans="1:5">
      <c r="A1073" t="str">
        <f t="shared" si="49"/>
        <v>100</v>
      </c>
      <c r="B1073">
        <f t="shared" si="50"/>
        <v>0</v>
      </c>
      <c r="C1073" t="s">
        <v>400</v>
      </c>
      <c r="D1073" s="1" t="s">
        <v>2195</v>
      </c>
      <c r="E1073" s="116">
        <f t="shared" ca="1" si="48"/>
        <v>0</v>
      </c>
    </row>
    <row r="1074" spans="1:5">
      <c r="A1074" t="str">
        <f t="shared" si="49"/>
        <v>01</v>
      </c>
      <c r="B1074">
        <f t="shared" si="50"/>
        <v>0</v>
      </c>
      <c r="C1074" t="s">
        <v>402</v>
      </c>
      <c r="D1074" s="1" t="s">
        <v>2196</v>
      </c>
      <c r="E1074" s="116">
        <f t="shared" ca="1" si="48"/>
        <v>0</v>
      </c>
    </row>
    <row r="1075" spans="1:5">
      <c r="A1075" t="str">
        <f t="shared" si="49"/>
        <v>02</v>
      </c>
      <c r="B1075">
        <f t="shared" si="50"/>
        <v>0</v>
      </c>
      <c r="C1075" t="s">
        <v>402</v>
      </c>
      <c r="D1075" s="1" t="s">
        <v>2197</v>
      </c>
      <c r="E1075" s="116">
        <f t="shared" ca="1" si="48"/>
        <v>0</v>
      </c>
    </row>
    <row r="1076" spans="1:5">
      <c r="A1076" t="str">
        <f t="shared" si="49"/>
        <v>03</v>
      </c>
      <c r="B1076">
        <f t="shared" si="50"/>
        <v>0</v>
      </c>
      <c r="C1076" t="s">
        <v>402</v>
      </c>
      <c r="D1076" s="1" t="s">
        <v>2198</v>
      </c>
      <c r="E1076" s="116">
        <f t="shared" ca="1" si="48"/>
        <v>0</v>
      </c>
    </row>
    <row r="1077" spans="1:5">
      <c r="A1077" t="str">
        <f t="shared" si="49"/>
        <v>04</v>
      </c>
      <c r="B1077">
        <f t="shared" si="50"/>
        <v>0</v>
      </c>
      <c r="C1077" t="s">
        <v>402</v>
      </c>
      <c r="D1077" s="1" t="s">
        <v>2199</v>
      </c>
      <c r="E1077" s="116">
        <f t="shared" ca="1" si="48"/>
        <v>0</v>
      </c>
    </row>
    <row r="1078" spans="1:5">
      <c r="A1078" t="str">
        <f t="shared" si="49"/>
        <v>05</v>
      </c>
      <c r="B1078">
        <f t="shared" si="50"/>
        <v>0</v>
      </c>
      <c r="C1078" t="s">
        <v>402</v>
      </c>
      <c r="D1078" s="1" t="s">
        <v>2200</v>
      </c>
      <c r="E1078" s="116">
        <f t="shared" ca="1" si="48"/>
        <v>0</v>
      </c>
    </row>
    <row r="1079" spans="1:5">
      <c r="A1079" t="str">
        <f t="shared" si="49"/>
        <v>06</v>
      </c>
      <c r="B1079">
        <f t="shared" si="50"/>
        <v>0</v>
      </c>
      <c r="C1079" t="s">
        <v>402</v>
      </c>
      <c r="D1079" s="1" t="s">
        <v>2201</v>
      </c>
      <c r="E1079" s="116">
        <f t="shared" ca="1" si="48"/>
        <v>0</v>
      </c>
    </row>
    <row r="1080" spans="1:5">
      <c r="A1080" t="str">
        <f t="shared" si="49"/>
        <v>07</v>
      </c>
      <c r="B1080">
        <f t="shared" si="50"/>
        <v>0</v>
      </c>
      <c r="C1080" t="s">
        <v>402</v>
      </c>
      <c r="D1080" s="1" t="s">
        <v>2202</v>
      </c>
      <c r="E1080" s="116">
        <f t="shared" ca="1" si="48"/>
        <v>0</v>
      </c>
    </row>
    <row r="1081" spans="1:5">
      <c r="A1081" t="str">
        <f t="shared" si="49"/>
        <v>08</v>
      </c>
      <c r="B1081">
        <f t="shared" si="50"/>
        <v>0</v>
      </c>
      <c r="C1081" t="s">
        <v>402</v>
      </c>
      <c r="D1081" s="1" t="s">
        <v>2203</v>
      </c>
      <c r="E1081" s="116">
        <f t="shared" ca="1" si="48"/>
        <v>0</v>
      </c>
    </row>
    <row r="1082" spans="1:5">
      <c r="A1082" t="str">
        <f t="shared" si="49"/>
        <v>09</v>
      </c>
      <c r="B1082">
        <f t="shared" si="50"/>
        <v>0</v>
      </c>
      <c r="C1082" t="s">
        <v>402</v>
      </c>
      <c r="D1082" s="1" t="s">
        <v>2204</v>
      </c>
      <c r="E1082" s="116">
        <f t="shared" ca="1" si="48"/>
        <v>0</v>
      </c>
    </row>
    <row r="1083" spans="1:5">
      <c r="A1083" t="str">
        <f t="shared" si="49"/>
        <v>10</v>
      </c>
      <c r="B1083">
        <f t="shared" si="50"/>
        <v>0</v>
      </c>
      <c r="C1083" t="s">
        <v>402</v>
      </c>
      <c r="D1083" s="1" t="s">
        <v>2205</v>
      </c>
      <c r="E1083" s="116">
        <f t="shared" ca="1" si="48"/>
        <v>0</v>
      </c>
    </row>
    <row r="1084" spans="1:5">
      <c r="A1084" t="str">
        <f t="shared" si="49"/>
        <v>11</v>
      </c>
      <c r="B1084">
        <f t="shared" si="50"/>
        <v>0</v>
      </c>
      <c r="C1084" t="s">
        <v>402</v>
      </c>
      <c r="D1084" s="1" t="s">
        <v>2206</v>
      </c>
      <c r="E1084" s="116">
        <f t="shared" ca="1" si="48"/>
        <v>0</v>
      </c>
    </row>
    <row r="1085" spans="1:5">
      <c r="A1085" t="str">
        <f t="shared" si="49"/>
        <v>12</v>
      </c>
      <c r="B1085">
        <f t="shared" si="50"/>
        <v>0</v>
      </c>
      <c r="C1085" t="s">
        <v>402</v>
      </c>
      <c r="D1085" s="1" t="s">
        <v>2207</v>
      </c>
      <c r="E1085" s="116">
        <f t="shared" ca="1" si="48"/>
        <v>0</v>
      </c>
    </row>
    <row r="1086" spans="1:5">
      <c r="A1086" t="str">
        <f t="shared" si="49"/>
        <v>13</v>
      </c>
      <c r="B1086">
        <f t="shared" si="50"/>
        <v>0</v>
      </c>
      <c r="C1086" t="s">
        <v>402</v>
      </c>
      <c r="D1086" s="1" t="s">
        <v>2208</v>
      </c>
      <c r="E1086" s="116">
        <f t="shared" ca="1" si="48"/>
        <v>0</v>
      </c>
    </row>
    <row r="1087" spans="1:5">
      <c r="A1087" t="str">
        <f t="shared" si="49"/>
        <v>100</v>
      </c>
      <c r="B1087">
        <f t="shared" si="50"/>
        <v>0</v>
      </c>
      <c r="C1087" t="s">
        <v>402</v>
      </c>
      <c r="D1087" s="1" t="s">
        <v>2209</v>
      </c>
      <c r="E1087" s="116">
        <f t="shared" ca="1" si="48"/>
        <v>0</v>
      </c>
    </row>
    <row r="1088" spans="1:5">
      <c r="A1088" t="str">
        <f t="shared" si="49"/>
        <v>01</v>
      </c>
      <c r="B1088">
        <f t="shared" si="50"/>
        <v>0</v>
      </c>
      <c r="C1088" t="s">
        <v>404</v>
      </c>
      <c r="D1088" s="1" t="s">
        <v>2210</v>
      </c>
      <c r="E1088" s="116">
        <f t="shared" ca="1" si="48"/>
        <v>0</v>
      </c>
    </row>
    <row r="1089" spans="1:5">
      <c r="A1089" t="str">
        <f t="shared" si="49"/>
        <v>02</v>
      </c>
      <c r="B1089">
        <f t="shared" si="50"/>
        <v>0</v>
      </c>
      <c r="C1089" t="s">
        <v>404</v>
      </c>
      <c r="D1089" s="1" t="s">
        <v>2211</v>
      </c>
      <c r="E1089" s="116">
        <f t="shared" ca="1" si="48"/>
        <v>0</v>
      </c>
    </row>
    <row r="1090" spans="1:5">
      <c r="A1090" t="str">
        <f t="shared" si="49"/>
        <v>03</v>
      </c>
      <c r="B1090">
        <f t="shared" si="50"/>
        <v>0</v>
      </c>
      <c r="C1090" t="s">
        <v>404</v>
      </c>
      <c r="D1090" s="1" t="s">
        <v>2212</v>
      </c>
      <c r="E1090" s="116">
        <f t="shared" ca="1" si="48"/>
        <v>0</v>
      </c>
    </row>
    <row r="1091" spans="1:5">
      <c r="A1091" t="str">
        <f t="shared" si="49"/>
        <v>04</v>
      </c>
      <c r="B1091">
        <f t="shared" si="50"/>
        <v>0</v>
      </c>
      <c r="C1091" t="s">
        <v>404</v>
      </c>
      <c r="D1091" s="1" t="s">
        <v>2213</v>
      </c>
      <c r="E1091" s="116">
        <f t="shared" ca="1" si="48"/>
        <v>0</v>
      </c>
    </row>
    <row r="1092" spans="1:5">
      <c r="A1092" t="str">
        <f t="shared" si="49"/>
        <v>05</v>
      </c>
      <c r="B1092">
        <f t="shared" si="50"/>
        <v>0</v>
      </c>
      <c r="C1092" t="s">
        <v>404</v>
      </c>
      <c r="D1092" s="1" t="s">
        <v>2214</v>
      </c>
      <c r="E1092" s="116">
        <f t="shared" ca="1" si="48"/>
        <v>0</v>
      </c>
    </row>
    <row r="1093" spans="1:5">
      <c r="A1093" t="str">
        <f t="shared" si="49"/>
        <v>06</v>
      </c>
      <c r="B1093">
        <f t="shared" si="50"/>
        <v>0</v>
      </c>
      <c r="C1093" t="s">
        <v>404</v>
      </c>
      <c r="D1093" s="1" t="s">
        <v>2215</v>
      </c>
      <c r="E1093" s="116">
        <f t="shared" ca="1" si="48"/>
        <v>0</v>
      </c>
    </row>
    <row r="1094" spans="1:5">
      <c r="A1094" t="str">
        <f t="shared" si="49"/>
        <v>07</v>
      </c>
      <c r="B1094">
        <f t="shared" si="50"/>
        <v>0</v>
      </c>
      <c r="C1094" t="s">
        <v>404</v>
      </c>
      <c r="D1094" s="1" t="s">
        <v>2216</v>
      </c>
      <c r="E1094" s="116">
        <f t="shared" ca="1" si="48"/>
        <v>0</v>
      </c>
    </row>
    <row r="1095" spans="1:5">
      <c r="A1095" t="str">
        <f t="shared" si="49"/>
        <v>08</v>
      </c>
      <c r="B1095">
        <f t="shared" si="50"/>
        <v>0</v>
      </c>
      <c r="C1095" t="s">
        <v>404</v>
      </c>
      <c r="D1095" s="1" t="s">
        <v>2217</v>
      </c>
      <c r="E1095" s="116">
        <f t="shared" ca="1" si="48"/>
        <v>0</v>
      </c>
    </row>
    <row r="1096" spans="1:5">
      <c r="A1096" t="str">
        <f t="shared" si="49"/>
        <v>09</v>
      </c>
      <c r="B1096">
        <f t="shared" si="50"/>
        <v>0</v>
      </c>
      <c r="C1096" t="s">
        <v>404</v>
      </c>
      <c r="D1096" s="1" t="s">
        <v>2218</v>
      </c>
      <c r="E1096" s="116">
        <f t="shared" ca="1" si="48"/>
        <v>0</v>
      </c>
    </row>
    <row r="1097" spans="1:5">
      <c r="A1097" t="str">
        <f t="shared" si="49"/>
        <v>10</v>
      </c>
      <c r="B1097">
        <f t="shared" si="50"/>
        <v>0</v>
      </c>
      <c r="C1097" t="s">
        <v>404</v>
      </c>
      <c r="D1097" s="1" t="s">
        <v>2219</v>
      </c>
      <c r="E1097" s="116">
        <f t="shared" ca="1" si="48"/>
        <v>0</v>
      </c>
    </row>
    <row r="1098" spans="1:5">
      <c r="A1098" t="str">
        <f t="shared" si="49"/>
        <v>11</v>
      </c>
      <c r="B1098">
        <f t="shared" si="50"/>
        <v>0</v>
      </c>
      <c r="C1098" t="s">
        <v>404</v>
      </c>
      <c r="D1098" s="1" t="s">
        <v>2220</v>
      </c>
      <c r="E1098" s="116">
        <f t="shared" ref="E1098:E1161" ca="1" si="51">IFERROR(IFERROR(VLOOKUP(C1098,INDIRECT($G$7&amp;$H$7),MATCH($A1098,INDIRECT($G$7&amp;$I$7),0),0),IFERROR(VLOOKUP(C1098,INDIRECT($G$6&amp;$H$6),MATCH($A1098,INDIRECT($G$6&amp;$I$6),0),0),VLOOKUP(C1098,INDIRECT($G$5&amp;$H$5),MATCH($A1098,INDIRECT($G$5&amp;$I$5),0),0))),0)</f>
        <v>0</v>
      </c>
    </row>
    <row r="1099" spans="1:5">
      <c r="A1099" t="str">
        <f t="shared" ref="A1099:A1162" si="52">MID(D1099,LEN(C1099)+2,LEN(D1099)-LEN(C1099))</f>
        <v>12</v>
      </c>
      <c r="B1099">
        <f t="shared" ref="B1099:B1162" si="53">IF(IFERROR(FIND("PU",D1099,1),0)&lt;&gt;0,"PU",0)</f>
        <v>0</v>
      </c>
      <c r="C1099" t="s">
        <v>404</v>
      </c>
      <c r="D1099" s="1" t="s">
        <v>2221</v>
      </c>
      <c r="E1099" s="116">
        <f t="shared" ca="1" si="51"/>
        <v>0</v>
      </c>
    </row>
    <row r="1100" spans="1:5">
      <c r="A1100" t="str">
        <f t="shared" si="52"/>
        <v>13</v>
      </c>
      <c r="B1100">
        <f t="shared" si="53"/>
        <v>0</v>
      </c>
      <c r="C1100" t="s">
        <v>404</v>
      </c>
      <c r="D1100" s="1" t="s">
        <v>2222</v>
      </c>
      <c r="E1100" s="116">
        <f t="shared" ca="1" si="51"/>
        <v>0</v>
      </c>
    </row>
    <row r="1101" spans="1:5">
      <c r="A1101" t="str">
        <f t="shared" si="52"/>
        <v>100</v>
      </c>
      <c r="B1101">
        <f t="shared" si="53"/>
        <v>0</v>
      </c>
      <c r="C1101" t="s">
        <v>404</v>
      </c>
      <c r="D1101" s="1" t="s">
        <v>2223</v>
      </c>
      <c r="E1101" s="116">
        <f t="shared" ca="1" si="51"/>
        <v>0</v>
      </c>
    </row>
    <row r="1102" spans="1:5">
      <c r="A1102" t="str">
        <f t="shared" si="52"/>
        <v>01</v>
      </c>
      <c r="B1102">
        <f t="shared" si="53"/>
        <v>0</v>
      </c>
      <c r="C1102" t="s">
        <v>406</v>
      </c>
      <c r="D1102" s="1" t="s">
        <v>2224</v>
      </c>
      <c r="E1102" s="116">
        <f t="shared" ca="1" si="51"/>
        <v>0</v>
      </c>
    </row>
    <row r="1103" spans="1:5">
      <c r="A1103" t="str">
        <f t="shared" si="52"/>
        <v>02</v>
      </c>
      <c r="B1103">
        <f t="shared" si="53"/>
        <v>0</v>
      </c>
      <c r="C1103" t="s">
        <v>406</v>
      </c>
      <c r="D1103" s="1" t="s">
        <v>2225</v>
      </c>
      <c r="E1103" s="116">
        <f t="shared" ca="1" si="51"/>
        <v>0</v>
      </c>
    </row>
    <row r="1104" spans="1:5">
      <c r="A1104" t="str">
        <f t="shared" si="52"/>
        <v>03</v>
      </c>
      <c r="B1104">
        <f t="shared" si="53"/>
        <v>0</v>
      </c>
      <c r="C1104" t="s">
        <v>406</v>
      </c>
      <c r="D1104" s="1" t="s">
        <v>2226</v>
      </c>
      <c r="E1104" s="116">
        <f t="shared" ca="1" si="51"/>
        <v>0</v>
      </c>
    </row>
    <row r="1105" spans="1:5">
      <c r="A1105" t="str">
        <f t="shared" si="52"/>
        <v>04</v>
      </c>
      <c r="B1105">
        <f t="shared" si="53"/>
        <v>0</v>
      </c>
      <c r="C1105" t="s">
        <v>406</v>
      </c>
      <c r="D1105" s="1" t="s">
        <v>2227</v>
      </c>
      <c r="E1105" s="116">
        <f t="shared" ca="1" si="51"/>
        <v>0</v>
      </c>
    </row>
    <row r="1106" spans="1:5">
      <c r="A1106" t="str">
        <f t="shared" si="52"/>
        <v>05</v>
      </c>
      <c r="B1106">
        <f t="shared" si="53"/>
        <v>0</v>
      </c>
      <c r="C1106" t="s">
        <v>406</v>
      </c>
      <c r="D1106" s="1" t="s">
        <v>2228</v>
      </c>
      <c r="E1106" s="116">
        <f t="shared" ca="1" si="51"/>
        <v>0</v>
      </c>
    </row>
    <row r="1107" spans="1:5">
      <c r="A1107" t="str">
        <f t="shared" si="52"/>
        <v>06</v>
      </c>
      <c r="B1107">
        <f t="shared" si="53"/>
        <v>0</v>
      </c>
      <c r="C1107" t="s">
        <v>406</v>
      </c>
      <c r="D1107" s="1" t="s">
        <v>2229</v>
      </c>
      <c r="E1107" s="116">
        <f t="shared" ca="1" si="51"/>
        <v>0</v>
      </c>
    </row>
    <row r="1108" spans="1:5">
      <c r="A1108" t="str">
        <f t="shared" si="52"/>
        <v>07</v>
      </c>
      <c r="B1108">
        <f t="shared" si="53"/>
        <v>0</v>
      </c>
      <c r="C1108" t="s">
        <v>406</v>
      </c>
      <c r="D1108" s="1" t="s">
        <v>2230</v>
      </c>
      <c r="E1108" s="116">
        <f t="shared" ca="1" si="51"/>
        <v>0</v>
      </c>
    </row>
    <row r="1109" spans="1:5">
      <c r="A1109" t="str">
        <f t="shared" si="52"/>
        <v>08</v>
      </c>
      <c r="B1109">
        <f t="shared" si="53"/>
        <v>0</v>
      </c>
      <c r="C1109" t="s">
        <v>406</v>
      </c>
      <c r="D1109" s="1" t="s">
        <v>2231</v>
      </c>
      <c r="E1109" s="116">
        <f t="shared" ca="1" si="51"/>
        <v>0</v>
      </c>
    </row>
    <row r="1110" spans="1:5">
      <c r="A1110" t="str">
        <f t="shared" si="52"/>
        <v>09</v>
      </c>
      <c r="B1110">
        <f t="shared" si="53"/>
        <v>0</v>
      </c>
      <c r="C1110" t="s">
        <v>406</v>
      </c>
      <c r="D1110" s="1" t="s">
        <v>2232</v>
      </c>
      <c r="E1110" s="116">
        <f t="shared" ca="1" si="51"/>
        <v>0</v>
      </c>
    </row>
    <row r="1111" spans="1:5">
      <c r="A1111" t="str">
        <f t="shared" si="52"/>
        <v>10</v>
      </c>
      <c r="B1111">
        <f t="shared" si="53"/>
        <v>0</v>
      </c>
      <c r="C1111" t="s">
        <v>406</v>
      </c>
      <c r="D1111" s="1" t="s">
        <v>2233</v>
      </c>
      <c r="E1111" s="116">
        <f t="shared" ca="1" si="51"/>
        <v>0</v>
      </c>
    </row>
    <row r="1112" spans="1:5">
      <c r="A1112" t="str">
        <f t="shared" si="52"/>
        <v>11</v>
      </c>
      <c r="B1112">
        <f t="shared" si="53"/>
        <v>0</v>
      </c>
      <c r="C1112" t="s">
        <v>406</v>
      </c>
      <c r="D1112" s="1" t="s">
        <v>2234</v>
      </c>
      <c r="E1112" s="116">
        <f t="shared" ca="1" si="51"/>
        <v>0</v>
      </c>
    </row>
    <row r="1113" spans="1:5">
      <c r="A1113" t="str">
        <f t="shared" si="52"/>
        <v>12</v>
      </c>
      <c r="B1113">
        <f t="shared" si="53"/>
        <v>0</v>
      </c>
      <c r="C1113" t="s">
        <v>406</v>
      </c>
      <c r="D1113" s="1" t="s">
        <v>2235</v>
      </c>
      <c r="E1113" s="116">
        <f t="shared" ca="1" si="51"/>
        <v>0</v>
      </c>
    </row>
    <row r="1114" spans="1:5">
      <c r="A1114" t="str">
        <f t="shared" si="52"/>
        <v>13</v>
      </c>
      <c r="B1114">
        <f t="shared" si="53"/>
        <v>0</v>
      </c>
      <c r="C1114" t="s">
        <v>406</v>
      </c>
      <c r="D1114" s="1" t="s">
        <v>2236</v>
      </c>
      <c r="E1114" s="116">
        <f t="shared" ca="1" si="51"/>
        <v>0</v>
      </c>
    </row>
    <row r="1115" spans="1:5">
      <c r="A1115" t="str">
        <f t="shared" si="52"/>
        <v>100</v>
      </c>
      <c r="B1115">
        <f t="shared" si="53"/>
        <v>0</v>
      </c>
      <c r="C1115" t="s">
        <v>406</v>
      </c>
      <c r="D1115" s="1" t="s">
        <v>2237</v>
      </c>
      <c r="E1115" s="116">
        <f t="shared" ca="1" si="51"/>
        <v>0</v>
      </c>
    </row>
    <row r="1116" spans="1:5">
      <c r="A1116" t="str">
        <f t="shared" si="52"/>
        <v>01</v>
      </c>
      <c r="B1116">
        <f t="shared" si="53"/>
        <v>0</v>
      </c>
      <c r="C1116" t="s">
        <v>408</v>
      </c>
      <c r="D1116" s="1" t="s">
        <v>2238</v>
      </c>
      <c r="E1116" s="116">
        <f t="shared" ca="1" si="51"/>
        <v>0</v>
      </c>
    </row>
    <row r="1117" spans="1:5">
      <c r="A1117" t="str">
        <f t="shared" si="52"/>
        <v>02</v>
      </c>
      <c r="B1117">
        <f t="shared" si="53"/>
        <v>0</v>
      </c>
      <c r="C1117" t="s">
        <v>408</v>
      </c>
      <c r="D1117" s="1" t="s">
        <v>2239</v>
      </c>
      <c r="E1117" s="116">
        <f t="shared" ca="1" si="51"/>
        <v>0</v>
      </c>
    </row>
    <row r="1118" spans="1:5">
      <c r="A1118" t="str">
        <f t="shared" si="52"/>
        <v>03</v>
      </c>
      <c r="B1118">
        <f t="shared" si="53"/>
        <v>0</v>
      </c>
      <c r="C1118" t="s">
        <v>408</v>
      </c>
      <c r="D1118" s="1" t="s">
        <v>2240</v>
      </c>
      <c r="E1118" s="116">
        <f t="shared" ca="1" si="51"/>
        <v>0</v>
      </c>
    </row>
    <row r="1119" spans="1:5">
      <c r="A1119" t="str">
        <f t="shared" si="52"/>
        <v>04</v>
      </c>
      <c r="B1119">
        <f t="shared" si="53"/>
        <v>0</v>
      </c>
      <c r="C1119" t="s">
        <v>408</v>
      </c>
      <c r="D1119" s="1" t="s">
        <v>2241</v>
      </c>
      <c r="E1119" s="116">
        <f t="shared" ca="1" si="51"/>
        <v>0</v>
      </c>
    </row>
    <row r="1120" spans="1:5">
      <c r="A1120" t="str">
        <f t="shared" si="52"/>
        <v>05</v>
      </c>
      <c r="B1120">
        <f t="shared" si="53"/>
        <v>0</v>
      </c>
      <c r="C1120" t="s">
        <v>408</v>
      </c>
      <c r="D1120" s="1" t="s">
        <v>2242</v>
      </c>
      <c r="E1120" s="116">
        <f t="shared" ca="1" si="51"/>
        <v>0</v>
      </c>
    </row>
    <row r="1121" spans="1:5">
      <c r="A1121" t="str">
        <f t="shared" si="52"/>
        <v>06</v>
      </c>
      <c r="B1121">
        <f t="shared" si="53"/>
        <v>0</v>
      </c>
      <c r="C1121" t="s">
        <v>408</v>
      </c>
      <c r="D1121" s="1" t="s">
        <v>2243</v>
      </c>
      <c r="E1121" s="116">
        <f t="shared" ca="1" si="51"/>
        <v>0</v>
      </c>
    </row>
    <row r="1122" spans="1:5">
      <c r="A1122" t="str">
        <f t="shared" si="52"/>
        <v>07</v>
      </c>
      <c r="B1122">
        <f t="shared" si="53"/>
        <v>0</v>
      </c>
      <c r="C1122" t="s">
        <v>408</v>
      </c>
      <c r="D1122" s="1" t="s">
        <v>2244</v>
      </c>
      <c r="E1122" s="116">
        <f t="shared" ca="1" si="51"/>
        <v>0</v>
      </c>
    </row>
    <row r="1123" spans="1:5">
      <c r="A1123" t="str">
        <f t="shared" si="52"/>
        <v>08</v>
      </c>
      <c r="B1123">
        <f t="shared" si="53"/>
        <v>0</v>
      </c>
      <c r="C1123" t="s">
        <v>408</v>
      </c>
      <c r="D1123" s="1" t="s">
        <v>2245</v>
      </c>
      <c r="E1123" s="116">
        <f t="shared" ca="1" si="51"/>
        <v>0</v>
      </c>
    </row>
    <row r="1124" spans="1:5">
      <c r="A1124" t="str">
        <f t="shared" si="52"/>
        <v>09</v>
      </c>
      <c r="B1124">
        <f t="shared" si="53"/>
        <v>0</v>
      </c>
      <c r="C1124" t="s">
        <v>408</v>
      </c>
      <c r="D1124" s="1" t="s">
        <v>2246</v>
      </c>
      <c r="E1124" s="116">
        <f t="shared" ca="1" si="51"/>
        <v>0</v>
      </c>
    </row>
    <row r="1125" spans="1:5">
      <c r="A1125" t="str">
        <f t="shared" si="52"/>
        <v>10</v>
      </c>
      <c r="B1125">
        <f t="shared" si="53"/>
        <v>0</v>
      </c>
      <c r="C1125" t="s">
        <v>408</v>
      </c>
      <c r="D1125" s="1" t="s">
        <v>2247</v>
      </c>
      <c r="E1125" s="116">
        <f t="shared" ca="1" si="51"/>
        <v>0</v>
      </c>
    </row>
    <row r="1126" spans="1:5">
      <c r="A1126" t="str">
        <f t="shared" si="52"/>
        <v>11</v>
      </c>
      <c r="B1126">
        <f t="shared" si="53"/>
        <v>0</v>
      </c>
      <c r="C1126" t="s">
        <v>408</v>
      </c>
      <c r="D1126" s="1" t="s">
        <v>2248</v>
      </c>
      <c r="E1126" s="116">
        <f t="shared" ca="1" si="51"/>
        <v>0</v>
      </c>
    </row>
    <row r="1127" spans="1:5">
      <c r="A1127" t="str">
        <f t="shared" si="52"/>
        <v>12</v>
      </c>
      <c r="B1127">
        <f t="shared" si="53"/>
        <v>0</v>
      </c>
      <c r="C1127" t="s">
        <v>408</v>
      </c>
      <c r="D1127" s="1" t="s">
        <v>2249</v>
      </c>
      <c r="E1127" s="116">
        <f t="shared" ca="1" si="51"/>
        <v>0</v>
      </c>
    </row>
    <row r="1128" spans="1:5">
      <c r="A1128" t="str">
        <f t="shared" si="52"/>
        <v>13</v>
      </c>
      <c r="B1128">
        <f t="shared" si="53"/>
        <v>0</v>
      </c>
      <c r="C1128" t="s">
        <v>408</v>
      </c>
      <c r="D1128" s="1" t="s">
        <v>2250</v>
      </c>
      <c r="E1128" s="116">
        <f t="shared" ca="1" si="51"/>
        <v>0</v>
      </c>
    </row>
    <row r="1129" spans="1:5">
      <c r="A1129" t="str">
        <f t="shared" si="52"/>
        <v>100</v>
      </c>
      <c r="B1129">
        <f t="shared" si="53"/>
        <v>0</v>
      </c>
      <c r="C1129" t="s">
        <v>408</v>
      </c>
      <c r="D1129" s="1" t="s">
        <v>2251</v>
      </c>
      <c r="E1129" s="116">
        <f t="shared" ca="1" si="51"/>
        <v>0</v>
      </c>
    </row>
    <row r="1130" spans="1:5">
      <c r="A1130" t="str">
        <f t="shared" si="52"/>
        <v>01</v>
      </c>
      <c r="B1130">
        <f t="shared" si="53"/>
        <v>0</v>
      </c>
      <c r="C1130" t="s">
        <v>410</v>
      </c>
      <c r="D1130" s="1" t="s">
        <v>2252</v>
      </c>
      <c r="E1130" s="116">
        <f t="shared" ca="1" si="51"/>
        <v>0</v>
      </c>
    </row>
    <row r="1131" spans="1:5">
      <c r="A1131" t="str">
        <f t="shared" si="52"/>
        <v>02</v>
      </c>
      <c r="B1131">
        <f t="shared" si="53"/>
        <v>0</v>
      </c>
      <c r="C1131" t="s">
        <v>410</v>
      </c>
      <c r="D1131" s="1" t="s">
        <v>2253</v>
      </c>
      <c r="E1131" s="116">
        <f t="shared" ca="1" si="51"/>
        <v>0</v>
      </c>
    </row>
    <row r="1132" spans="1:5">
      <c r="A1132" t="str">
        <f t="shared" si="52"/>
        <v>03</v>
      </c>
      <c r="B1132">
        <f t="shared" si="53"/>
        <v>0</v>
      </c>
      <c r="C1132" t="s">
        <v>410</v>
      </c>
      <c r="D1132" s="1" t="s">
        <v>2254</v>
      </c>
      <c r="E1132" s="116">
        <f t="shared" ca="1" si="51"/>
        <v>0</v>
      </c>
    </row>
    <row r="1133" spans="1:5">
      <c r="A1133" t="str">
        <f t="shared" si="52"/>
        <v>04</v>
      </c>
      <c r="B1133">
        <f t="shared" si="53"/>
        <v>0</v>
      </c>
      <c r="C1133" t="s">
        <v>410</v>
      </c>
      <c r="D1133" s="1" t="s">
        <v>2255</v>
      </c>
      <c r="E1133" s="116">
        <f t="shared" ca="1" si="51"/>
        <v>0</v>
      </c>
    </row>
    <row r="1134" spans="1:5">
      <c r="A1134" t="str">
        <f t="shared" si="52"/>
        <v>05</v>
      </c>
      <c r="B1134">
        <f t="shared" si="53"/>
        <v>0</v>
      </c>
      <c r="C1134" t="s">
        <v>410</v>
      </c>
      <c r="D1134" s="1" t="s">
        <v>2256</v>
      </c>
      <c r="E1134" s="116">
        <f t="shared" ca="1" si="51"/>
        <v>0</v>
      </c>
    </row>
    <row r="1135" spans="1:5">
      <c r="A1135" t="str">
        <f t="shared" si="52"/>
        <v>06</v>
      </c>
      <c r="B1135">
        <f t="shared" si="53"/>
        <v>0</v>
      </c>
      <c r="C1135" t="s">
        <v>410</v>
      </c>
      <c r="D1135" s="1" t="s">
        <v>2257</v>
      </c>
      <c r="E1135" s="116">
        <f t="shared" ca="1" si="51"/>
        <v>0</v>
      </c>
    </row>
    <row r="1136" spans="1:5">
      <c r="A1136" t="str">
        <f t="shared" si="52"/>
        <v>07</v>
      </c>
      <c r="B1136">
        <f t="shared" si="53"/>
        <v>0</v>
      </c>
      <c r="C1136" t="s">
        <v>410</v>
      </c>
      <c r="D1136" s="1" t="s">
        <v>2258</v>
      </c>
      <c r="E1136" s="116">
        <f t="shared" ca="1" si="51"/>
        <v>0</v>
      </c>
    </row>
    <row r="1137" spans="1:5">
      <c r="A1137" t="str">
        <f t="shared" si="52"/>
        <v>08</v>
      </c>
      <c r="B1137">
        <f t="shared" si="53"/>
        <v>0</v>
      </c>
      <c r="C1137" t="s">
        <v>410</v>
      </c>
      <c r="D1137" s="1" t="s">
        <v>2259</v>
      </c>
      <c r="E1137" s="116">
        <f t="shared" ca="1" si="51"/>
        <v>0</v>
      </c>
    </row>
    <row r="1138" spans="1:5">
      <c r="A1138" t="str">
        <f t="shared" si="52"/>
        <v>09</v>
      </c>
      <c r="B1138">
        <f t="shared" si="53"/>
        <v>0</v>
      </c>
      <c r="C1138" t="s">
        <v>410</v>
      </c>
      <c r="D1138" s="1" t="s">
        <v>2260</v>
      </c>
      <c r="E1138" s="116">
        <f t="shared" ca="1" si="51"/>
        <v>0</v>
      </c>
    </row>
    <row r="1139" spans="1:5">
      <c r="A1139" t="str">
        <f t="shared" si="52"/>
        <v>10</v>
      </c>
      <c r="B1139">
        <f t="shared" si="53"/>
        <v>0</v>
      </c>
      <c r="C1139" t="s">
        <v>410</v>
      </c>
      <c r="D1139" s="1" t="s">
        <v>2261</v>
      </c>
      <c r="E1139" s="116">
        <f t="shared" ca="1" si="51"/>
        <v>0</v>
      </c>
    </row>
    <row r="1140" spans="1:5">
      <c r="A1140" t="str">
        <f t="shared" si="52"/>
        <v>11</v>
      </c>
      <c r="B1140">
        <f t="shared" si="53"/>
        <v>0</v>
      </c>
      <c r="C1140" t="s">
        <v>410</v>
      </c>
      <c r="D1140" s="1" t="s">
        <v>2262</v>
      </c>
      <c r="E1140" s="116">
        <f t="shared" ca="1" si="51"/>
        <v>0</v>
      </c>
    </row>
    <row r="1141" spans="1:5">
      <c r="A1141" t="str">
        <f t="shared" si="52"/>
        <v>12</v>
      </c>
      <c r="B1141">
        <f t="shared" si="53"/>
        <v>0</v>
      </c>
      <c r="C1141" t="s">
        <v>410</v>
      </c>
      <c r="D1141" s="1" t="s">
        <v>2263</v>
      </c>
      <c r="E1141" s="116">
        <f t="shared" ca="1" si="51"/>
        <v>0</v>
      </c>
    </row>
    <row r="1142" spans="1:5">
      <c r="A1142" t="str">
        <f t="shared" si="52"/>
        <v>13</v>
      </c>
      <c r="B1142">
        <f t="shared" si="53"/>
        <v>0</v>
      </c>
      <c r="C1142" t="s">
        <v>410</v>
      </c>
      <c r="D1142" s="1" t="s">
        <v>2264</v>
      </c>
      <c r="E1142" s="116">
        <f t="shared" ca="1" si="51"/>
        <v>0</v>
      </c>
    </row>
    <row r="1143" spans="1:5">
      <c r="A1143" t="str">
        <f t="shared" si="52"/>
        <v>100</v>
      </c>
      <c r="B1143">
        <f t="shared" si="53"/>
        <v>0</v>
      </c>
      <c r="C1143" t="s">
        <v>410</v>
      </c>
      <c r="D1143" s="1" t="s">
        <v>2265</v>
      </c>
      <c r="E1143" s="116">
        <f t="shared" ca="1" si="51"/>
        <v>0</v>
      </c>
    </row>
    <row r="1144" spans="1:5">
      <c r="A1144" t="str">
        <f t="shared" si="52"/>
        <v>01</v>
      </c>
      <c r="B1144">
        <f t="shared" si="53"/>
        <v>0</v>
      </c>
      <c r="C1144" t="s">
        <v>414</v>
      </c>
      <c r="D1144" s="1" t="s">
        <v>2266</v>
      </c>
      <c r="E1144" s="116">
        <f t="shared" ca="1" si="51"/>
        <v>1</v>
      </c>
    </row>
    <row r="1145" spans="1:5">
      <c r="A1145" t="str">
        <f t="shared" si="52"/>
        <v>02</v>
      </c>
      <c r="B1145">
        <f t="shared" si="53"/>
        <v>0</v>
      </c>
      <c r="C1145" t="s">
        <v>414</v>
      </c>
      <c r="D1145" s="1" t="s">
        <v>2267</v>
      </c>
      <c r="E1145" s="116">
        <f t="shared" ca="1" si="51"/>
        <v>0</v>
      </c>
    </row>
    <row r="1146" spans="1:5">
      <c r="A1146" t="str">
        <f t="shared" si="52"/>
        <v>03</v>
      </c>
      <c r="B1146">
        <f t="shared" si="53"/>
        <v>0</v>
      </c>
      <c r="C1146" t="s">
        <v>414</v>
      </c>
      <c r="D1146" s="1" t="s">
        <v>2268</v>
      </c>
      <c r="E1146" s="116">
        <f t="shared" ca="1" si="51"/>
        <v>0</v>
      </c>
    </row>
    <row r="1147" spans="1:5">
      <c r="A1147" t="str">
        <f t="shared" si="52"/>
        <v>04</v>
      </c>
      <c r="B1147">
        <f t="shared" si="53"/>
        <v>0</v>
      </c>
      <c r="C1147" t="s">
        <v>414</v>
      </c>
      <c r="D1147" s="1" t="s">
        <v>2269</v>
      </c>
      <c r="E1147" s="116">
        <f t="shared" ca="1" si="51"/>
        <v>0</v>
      </c>
    </row>
    <row r="1148" spans="1:5">
      <c r="A1148" t="str">
        <f t="shared" si="52"/>
        <v>05</v>
      </c>
      <c r="B1148">
        <f t="shared" si="53"/>
        <v>0</v>
      </c>
      <c r="C1148" t="s">
        <v>414</v>
      </c>
      <c r="D1148" s="1" t="s">
        <v>2270</v>
      </c>
      <c r="E1148" s="116">
        <f t="shared" ca="1" si="51"/>
        <v>0</v>
      </c>
    </row>
    <row r="1149" spans="1:5">
      <c r="A1149" t="str">
        <f t="shared" si="52"/>
        <v>06</v>
      </c>
      <c r="B1149">
        <f t="shared" si="53"/>
        <v>0</v>
      </c>
      <c r="C1149" t="s">
        <v>414</v>
      </c>
      <c r="D1149" s="1" t="s">
        <v>2271</v>
      </c>
      <c r="E1149" s="116">
        <f t="shared" ca="1" si="51"/>
        <v>0</v>
      </c>
    </row>
    <row r="1150" spans="1:5">
      <c r="A1150" t="str">
        <f t="shared" si="52"/>
        <v>07</v>
      </c>
      <c r="B1150">
        <f t="shared" si="53"/>
        <v>0</v>
      </c>
      <c r="C1150" t="s">
        <v>414</v>
      </c>
      <c r="D1150" s="1" t="s">
        <v>2272</v>
      </c>
      <c r="E1150" s="116">
        <f t="shared" ca="1" si="51"/>
        <v>0</v>
      </c>
    </row>
    <row r="1151" spans="1:5">
      <c r="A1151" t="str">
        <f t="shared" si="52"/>
        <v>08</v>
      </c>
      <c r="B1151">
        <f t="shared" si="53"/>
        <v>0</v>
      </c>
      <c r="C1151" t="s">
        <v>414</v>
      </c>
      <c r="D1151" s="1" t="s">
        <v>2273</v>
      </c>
      <c r="E1151" s="116">
        <f t="shared" ca="1" si="51"/>
        <v>0</v>
      </c>
    </row>
    <row r="1152" spans="1:5">
      <c r="A1152" t="str">
        <f t="shared" si="52"/>
        <v>09</v>
      </c>
      <c r="B1152">
        <f t="shared" si="53"/>
        <v>0</v>
      </c>
      <c r="C1152" t="s">
        <v>414</v>
      </c>
      <c r="D1152" s="1" t="s">
        <v>2274</v>
      </c>
      <c r="E1152" s="116">
        <f t="shared" ca="1" si="51"/>
        <v>0</v>
      </c>
    </row>
    <row r="1153" spans="1:5">
      <c r="A1153" t="str">
        <f t="shared" si="52"/>
        <v>10</v>
      </c>
      <c r="B1153">
        <f t="shared" si="53"/>
        <v>0</v>
      </c>
      <c r="C1153" t="s">
        <v>414</v>
      </c>
      <c r="D1153" s="1" t="s">
        <v>2275</v>
      </c>
      <c r="E1153" s="116">
        <f t="shared" ca="1" si="51"/>
        <v>0</v>
      </c>
    </row>
    <row r="1154" spans="1:5">
      <c r="A1154" t="str">
        <f t="shared" si="52"/>
        <v>11</v>
      </c>
      <c r="B1154">
        <f t="shared" si="53"/>
        <v>0</v>
      </c>
      <c r="C1154" t="s">
        <v>414</v>
      </c>
      <c r="D1154" s="1" t="s">
        <v>2276</v>
      </c>
      <c r="E1154" s="116">
        <f t="shared" ca="1" si="51"/>
        <v>0</v>
      </c>
    </row>
    <row r="1155" spans="1:5">
      <c r="A1155" t="str">
        <f t="shared" si="52"/>
        <v>12</v>
      </c>
      <c r="B1155">
        <f t="shared" si="53"/>
        <v>0</v>
      </c>
      <c r="C1155" t="s">
        <v>414</v>
      </c>
      <c r="D1155" s="1" t="s">
        <v>2277</v>
      </c>
      <c r="E1155" s="116">
        <f t="shared" ca="1" si="51"/>
        <v>0</v>
      </c>
    </row>
    <row r="1156" spans="1:5">
      <c r="A1156" t="str">
        <f t="shared" si="52"/>
        <v>13</v>
      </c>
      <c r="B1156">
        <f t="shared" si="53"/>
        <v>0</v>
      </c>
      <c r="C1156" t="s">
        <v>414</v>
      </c>
      <c r="D1156" s="1" t="s">
        <v>2278</v>
      </c>
      <c r="E1156" s="116">
        <f t="shared" ca="1" si="51"/>
        <v>0</v>
      </c>
    </row>
    <row r="1157" spans="1:5">
      <c r="A1157" t="str">
        <f t="shared" si="52"/>
        <v>100</v>
      </c>
      <c r="B1157">
        <f t="shared" si="53"/>
        <v>0</v>
      </c>
      <c r="C1157" t="s">
        <v>414</v>
      </c>
      <c r="D1157" s="1" t="s">
        <v>2279</v>
      </c>
      <c r="E1157" s="116">
        <f t="shared" ca="1" si="51"/>
        <v>0</v>
      </c>
    </row>
    <row r="1158" spans="1:5">
      <c r="A1158" t="str">
        <f t="shared" si="52"/>
        <v>01</v>
      </c>
      <c r="B1158">
        <f t="shared" si="53"/>
        <v>0</v>
      </c>
      <c r="C1158" t="s">
        <v>416</v>
      </c>
      <c r="D1158" s="1" t="s">
        <v>2280</v>
      </c>
      <c r="E1158" s="116">
        <f t="shared" ca="1" si="51"/>
        <v>0</v>
      </c>
    </row>
    <row r="1159" spans="1:5">
      <c r="A1159" t="str">
        <f t="shared" si="52"/>
        <v>02</v>
      </c>
      <c r="B1159">
        <f t="shared" si="53"/>
        <v>0</v>
      </c>
      <c r="C1159" t="s">
        <v>416</v>
      </c>
      <c r="D1159" s="1" t="s">
        <v>2281</v>
      </c>
      <c r="E1159" s="116">
        <f t="shared" ca="1" si="51"/>
        <v>0</v>
      </c>
    </row>
    <row r="1160" spans="1:5">
      <c r="A1160" t="str">
        <f t="shared" si="52"/>
        <v>03</v>
      </c>
      <c r="B1160">
        <f t="shared" si="53"/>
        <v>0</v>
      </c>
      <c r="C1160" t="s">
        <v>416</v>
      </c>
      <c r="D1160" s="1" t="s">
        <v>2282</v>
      </c>
      <c r="E1160" s="116">
        <f t="shared" ca="1" si="51"/>
        <v>0</v>
      </c>
    </row>
    <row r="1161" spans="1:5">
      <c r="A1161" t="str">
        <f t="shared" si="52"/>
        <v>04</v>
      </c>
      <c r="B1161">
        <f t="shared" si="53"/>
        <v>0</v>
      </c>
      <c r="C1161" t="s">
        <v>416</v>
      </c>
      <c r="D1161" s="1" t="s">
        <v>2283</v>
      </c>
      <c r="E1161" s="116">
        <f t="shared" ca="1" si="51"/>
        <v>0</v>
      </c>
    </row>
    <row r="1162" spans="1:5">
      <c r="A1162" t="str">
        <f t="shared" si="52"/>
        <v>05</v>
      </c>
      <c r="B1162">
        <f t="shared" si="53"/>
        <v>0</v>
      </c>
      <c r="C1162" t="s">
        <v>416</v>
      </c>
      <c r="D1162" s="1" t="s">
        <v>2284</v>
      </c>
      <c r="E1162" s="116">
        <f t="shared" ref="E1162:E1225" ca="1" si="54">IFERROR(IFERROR(VLOOKUP(C1162,INDIRECT($G$7&amp;$H$7),MATCH($A1162,INDIRECT($G$7&amp;$I$7),0),0),IFERROR(VLOOKUP(C1162,INDIRECT($G$6&amp;$H$6),MATCH($A1162,INDIRECT($G$6&amp;$I$6),0),0),VLOOKUP(C1162,INDIRECT($G$5&amp;$H$5),MATCH($A1162,INDIRECT($G$5&amp;$I$5),0),0))),0)</f>
        <v>0</v>
      </c>
    </row>
    <row r="1163" spans="1:5">
      <c r="A1163" t="str">
        <f t="shared" ref="A1163:A1226" si="55">MID(D1163,LEN(C1163)+2,LEN(D1163)-LEN(C1163))</f>
        <v>06</v>
      </c>
      <c r="B1163">
        <f t="shared" ref="B1163:B1226" si="56">IF(IFERROR(FIND("PU",D1163,1),0)&lt;&gt;0,"PU",0)</f>
        <v>0</v>
      </c>
      <c r="C1163" t="s">
        <v>416</v>
      </c>
      <c r="D1163" s="1" t="s">
        <v>2285</v>
      </c>
      <c r="E1163" s="116">
        <f t="shared" ca="1" si="54"/>
        <v>0</v>
      </c>
    </row>
    <row r="1164" spans="1:5">
      <c r="A1164" t="str">
        <f t="shared" si="55"/>
        <v>07</v>
      </c>
      <c r="B1164">
        <f t="shared" si="56"/>
        <v>0</v>
      </c>
      <c r="C1164" t="s">
        <v>416</v>
      </c>
      <c r="D1164" s="1" t="s">
        <v>2286</v>
      </c>
      <c r="E1164" s="116">
        <f t="shared" ca="1" si="54"/>
        <v>0</v>
      </c>
    </row>
    <row r="1165" spans="1:5">
      <c r="A1165" t="str">
        <f t="shared" si="55"/>
        <v>08</v>
      </c>
      <c r="B1165">
        <f t="shared" si="56"/>
        <v>0</v>
      </c>
      <c r="C1165" t="s">
        <v>416</v>
      </c>
      <c r="D1165" s="1" t="s">
        <v>2287</v>
      </c>
      <c r="E1165" s="116">
        <f t="shared" ca="1" si="54"/>
        <v>0</v>
      </c>
    </row>
    <row r="1166" spans="1:5">
      <c r="A1166" t="str">
        <f t="shared" si="55"/>
        <v>09</v>
      </c>
      <c r="B1166">
        <f t="shared" si="56"/>
        <v>0</v>
      </c>
      <c r="C1166" t="s">
        <v>416</v>
      </c>
      <c r="D1166" s="1" t="s">
        <v>2288</v>
      </c>
      <c r="E1166" s="116">
        <f t="shared" ca="1" si="54"/>
        <v>0</v>
      </c>
    </row>
    <row r="1167" spans="1:5">
      <c r="A1167" t="str">
        <f t="shared" si="55"/>
        <v>10</v>
      </c>
      <c r="B1167">
        <f t="shared" si="56"/>
        <v>0</v>
      </c>
      <c r="C1167" t="s">
        <v>416</v>
      </c>
      <c r="D1167" s="1" t="s">
        <v>2289</v>
      </c>
      <c r="E1167" s="116">
        <f t="shared" ca="1" si="54"/>
        <v>0</v>
      </c>
    </row>
    <row r="1168" spans="1:5">
      <c r="A1168" t="str">
        <f t="shared" si="55"/>
        <v>11</v>
      </c>
      <c r="B1168">
        <f t="shared" si="56"/>
        <v>0</v>
      </c>
      <c r="C1168" t="s">
        <v>416</v>
      </c>
      <c r="D1168" s="1" t="s">
        <v>2290</v>
      </c>
      <c r="E1168" s="116">
        <f t="shared" ca="1" si="54"/>
        <v>0</v>
      </c>
    </row>
    <row r="1169" spans="1:5">
      <c r="A1169" t="str">
        <f t="shared" si="55"/>
        <v>12</v>
      </c>
      <c r="B1169">
        <f t="shared" si="56"/>
        <v>0</v>
      </c>
      <c r="C1169" t="s">
        <v>416</v>
      </c>
      <c r="D1169" s="1" t="s">
        <v>2291</v>
      </c>
      <c r="E1169" s="116">
        <f t="shared" ca="1" si="54"/>
        <v>0</v>
      </c>
    </row>
    <row r="1170" spans="1:5">
      <c r="A1170" t="str">
        <f t="shared" si="55"/>
        <v>13</v>
      </c>
      <c r="B1170">
        <f t="shared" si="56"/>
        <v>0</v>
      </c>
      <c r="C1170" t="s">
        <v>416</v>
      </c>
      <c r="D1170" s="1" t="s">
        <v>2292</v>
      </c>
      <c r="E1170" s="116">
        <f t="shared" ca="1" si="54"/>
        <v>0</v>
      </c>
    </row>
    <row r="1171" spans="1:5">
      <c r="A1171" t="str">
        <f t="shared" si="55"/>
        <v>100</v>
      </c>
      <c r="B1171">
        <f t="shared" si="56"/>
        <v>0</v>
      </c>
      <c r="C1171" t="s">
        <v>416</v>
      </c>
      <c r="D1171" s="1" t="s">
        <v>2293</v>
      </c>
      <c r="E1171" s="116">
        <f t="shared" ca="1" si="54"/>
        <v>0</v>
      </c>
    </row>
    <row r="1172" spans="1:5">
      <c r="A1172" t="str">
        <f t="shared" si="55"/>
        <v>01</v>
      </c>
      <c r="B1172">
        <f t="shared" si="56"/>
        <v>0</v>
      </c>
      <c r="C1172" t="s">
        <v>419</v>
      </c>
      <c r="D1172" s="1" t="s">
        <v>2294</v>
      </c>
      <c r="E1172" s="116">
        <f t="shared" ca="1" si="54"/>
        <v>0</v>
      </c>
    </row>
    <row r="1173" spans="1:5">
      <c r="A1173" t="str">
        <f t="shared" si="55"/>
        <v>02</v>
      </c>
      <c r="B1173">
        <f t="shared" si="56"/>
        <v>0</v>
      </c>
      <c r="C1173" t="s">
        <v>419</v>
      </c>
      <c r="D1173" s="1" t="s">
        <v>2295</v>
      </c>
      <c r="E1173" s="116">
        <f t="shared" ca="1" si="54"/>
        <v>0</v>
      </c>
    </row>
    <row r="1174" spans="1:5">
      <c r="A1174" t="str">
        <f t="shared" si="55"/>
        <v>03</v>
      </c>
      <c r="B1174">
        <f t="shared" si="56"/>
        <v>0</v>
      </c>
      <c r="C1174" t="s">
        <v>419</v>
      </c>
      <c r="D1174" s="1" t="s">
        <v>2296</v>
      </c>
      <c r="E1174" s="116">
        <f t="shared" ca="1" si="54"/>
        <v>0</v>
      </c>
    </row>
    <row r="1175" spans="1:5">
      <c r="A1175" t="str">
        <f t="shared" si="55"/>
        <v>04</v>
      </c>
      <c r="B1175">
        <f t="shared" si="56"/>
        <v>0</v>
      </c>
      <c r="C1175" t="s">
        <v>419</v>
      </c>
      <c r="D1175" s="1" t="s">
        <v>2297</v>
      </c>
      <c r="E1175" s="116">
        <f t="shared" ca="1" si="54"/>
        <v>0</v>
      </c>
    </row>
    <row r="1176" spans="1:5">
      <c r="A1176" t="str">
        <f t="shared" si="55"/>
        <v>05</v>
      </c>
      <c r="B1176">
        <f t="shared" si="56"/>
        <v>0</v>
      </c>
      <c r="C1176" t="s">
        <v>419</v>
      </c>
      <c r="D1176" s="1" t="s">
        <v>2298</v>
      </c>
      <c r="E1176" s="116">
        <f t="shared" ca="1" si="54"/>
        <v>0</v>
      </c>
    </row>
    <row r="1177" spans="1:5">
      <c r="A1177" t="str">
        <f t="shared" si="55"/>
        <v>06</v>
      </c>
      <c r="B1177">
        <f t="shared" si="56"/>
        <v>0</v>
      </c>
      <c r="C1177" t="s">
        <v>419</v>
      </c>
      <c r="D1177" s="1" t="s">
        <v>2299</v>
      </c>
      <c r="E1177" s="116">
        <f t="shared" ca="1" si="54"/>
        <v>0</v>
      </c>
    </row>
    <row r="1178" spans="1:5">
      <c r="A1178" t="str">
        <f t="shared" si="55"/>
        <v>07</v>
      </c>
      <c r="B1178">
        <f t="shared" si="56"/>
        <v>0</v>
      </c>
      <c r="C1178" t="s">
        <v>419</v>
      </c>
      <c r="D1178" s="1" t="s">
        <v>2300</v>
      </c>
      <c r="E1178" s="116">
        <f t="shared" ca="1" si="54"/>
        <v>0</v>
      </c>
    </row>
    <row r="1179" spans="1:5">
      <c r="A1179" t="str">
        <f t="shared" si="55"/>
        <v>08</v>
      </c>
      <c r="B1179">
        <f t="shared" si="56"/>
        <v>0</v>
      </c>
      <c r="C1179" t="s">
        <v>419</v>
      </c>
      <c r="D1179" s="1" t="s">
        <v>2301</v>
      </c>
      <c r="E1179" s="116">
        <f t="shared" ca="1" si="54"/>
        <v>0</v>
      </c>
    </row>
    <row r="1180" spans="1:5">
      <c r="A1180" t="str">
        <f t="shared" si="55"/>
        <v>09</v>
      </c>
      <c r="B1180">
        <f t="shared" si="56"/>
        <v>0</v>
      </c>
      <c r="C1180" t="s">
        <v>419</v>
      </c>
      <c r="D1180" s="1" t="s">
        <v>2302</v>
      </c>
      <c r="E1180" s="116">
        <f t="shared" ca="1" si="54"/>
        <v>0</v>
      </c>
    </row>
    <row r="1181" spans="1:5">
      <c r="A1181" t="str">
        <f t="shared" si="55"/>
        <v>10</v>
      </c>
      <c r="B1181">
        <f t="shared" si="56"/>
        <v>0</v>
      </c>
      <c r="C1181" t="s">
        <v>419</v>
      </c>
      <c r="D1181" s="1" t="s">
        <v>2303</v>
      </c>
      <c r="E1181" s="116">
        <f t="shared" ca="1" si="54"/>
        <v>0</v>
      </c>
    </row>
    <row r="1182" spans="1:5">
      <c r="A1182" t="str">
        <f t="shared" si="55"/>
        <v>11</v>
      </c>
      <c r="B1182">
        <f t="shared" si="56"/>
        <v>0</v>
      </c>
      <c r="C1182" t="s">
        <v>419</v>
      </c>
      <c r="D1182" s="1" t="s">
        <v>2304</v>
      </c>
      <c r="E1182" s="116">
        <f t="shared" ca="1" si="54"/>
        <v>0</v>
      </c>
    </row>
    <row r="1183" spans="1:5">
      <c r="A1183" t="str">
        <f t="shared" si="55"/>
        <v>12</v>
      </c>
      <c r="B1183">
        <f t="shared" si="56"/>
        <v>0</v>
      </c>
      <c r="C1183" t="s">
        <v>419</v>
      </c>
      <c r="D1183" s="1" t="s">
        <v>2305</v>
      </c>
      <c r="E1183" s="116">
        <f t="shared" ca="1" si="54"/>
        <v>0</v>
      </c>
    </row>
    <row r="1184" spans="1:5">
      <c r="A1184" t="str">
        <f t="shared" si="55"/>
        <v>13</v>
      </c>
      <c r="B1184">
        <f t="shared" si="56"/>
        <v>0</v>
      </c>
      <c r="C1184" t="s">
        <v>419</v>
      </c>
      <c r="D1184" s="1" t="s">
        <v>2306</v>
      </c>
      <c r="E1184" s="116">
        <f t="shared" ca="1" si="54"/>
        <v>0</v>
      </c>
    </row>
    <row r="1185" spans="1:5">
      <c r="A1185" t="str">
        <f t="shared" si="55"/>
        <v>100</v>
      </c>
      <c r="B1185">
        <f t="shared" si="56"/>
        <v>0</v>
      </c>
      <c r="C1185" t="s">
        <v>419</v>
      </c>
      <c r="D1185" s="1" t="s">
        <v>2307</v>
      </c>
      <c r="E1185" s="116">
        <f t="shared" ca="1" si="54"/>
        <v>0</v>
      </c>
    </row>
    <row r="1186" spans="1:5">
      <c r="A1186" t="str">
        <f t="shared" si="55"/>
        <v>01</v>
      </c>
      <c r="B1186">
        <f t="shared" si="56"/>
        <v>0</v>
      </c>
      <c r="C1186" t="s">
        <v>420</v>
      </c>
      <c r="D1186" s="1" t="s">
        <v>2308</v>
      </c>
      <c r="E1186" s="116">
        <f t="shared" ca="1" si="54"/>
        <v>0</v>
      </c>
    </row>
    <row r="1187" spans="1:5">
      <c r="A1187" t="str">
        <f t="shared" si="55"/>
        <v>02</v>
      </c>
      <c r="B1187">
        <f t="shared" si="56"/>
        <v>0</v>
      </c>
      <c r="C1187" t="s">
        <v>420</v>
      </c>
      <c r="D1187" s="1" t="s">
        <v>2309</v>
      </c>
      <c r="E1187" s="116">
        <f t="shared" ca="1" si="54"/>
        <v>0</v>
      </c>
    </row>
    <row r="1188" spans="1:5">
      <c r="A1188" t="str">
        <f t="shared" si="55"/>
        <v>03</v>
      </c>
      <c r="B1188">
        <f t="shared" si="56"/>
        <v>0</v>
      </c>
      <c r="C1188" t="s">
        <v>420</v>
      </c>
      <c r="D1188" s="1" t="s">
        <v>2310</v>
      </c>
      <c r="E1188" s="116">
        <f t="shared" ca="1" si="54"/>
        <v>0</v>
      </c>
    </row>
    <row r="1189" spans="1:5">
      <c r="A1189" t="str">
        <f t="shared" si="55"/>
        <v>04</v>
      </c>
      <c r="B1189">
        <f t="shared" si="56"/>
        <v>0</v>
      </c>
      <c r="C1189" t="s">
        <v>420</v>
      </c>
      <c r="D1189" s="1" t="s">
        <v>2311</v>
      </c>
      <c r="E1189" s="116">
        <f t="shared" ca="1" si="54"/>
        <v>0</v>
      </c>
    </row>
    <row r="1190" spans="1:5">
      <c r="A1190" t="str">
        <f t="shared" si="55"/>
        <v>05</v>
      </c>
      <c r="B1190">
        <f t="shared" si="56"/>
        <v>0</v>
      </c>
      <c r="C1190" t="s">
        <v>420</v>
      </c>
      <c r="D1190" s="1" t="s">
        <v>2312</v>
      </c>
      <c r="E1190" s="116">
        <f t="shared" ca="1" si="54"/>
        <v>0</v>
      </c>
    </row>
    <row r="1191" spans="1:5">
      <c r="A1191" t="str">
        <f t="shared" si="55"/>
        <v>06</v>
      </c>
      <c r="B1191">
        <f t="shared" si="56"/>
        <v>0</v>
      </c>
      <c r="C1191" t="s">
        <v>420</v>
      </c>
      <c r="D1191" s="1" t="s">
        <v>2313</v>
      </c>
      <c r="E1191" s="116">
        <f t="shared" ca="1" si="54"/>
        <v>0</v>
      </c>
    </row>
    <row r="1192" spans="1:5">
      <c r="A1192" t="str">
        <f t="shared" si="55"/>
        <v>07</v>
      </c>
      <c r="B1192">
        <f t="shared" si="56"/>
        <v>0</v>
      </c>
      <c r="C1192" t="s">
        <v>420</v>
      </c>
      <c r="D1192" s="1" t="s">
        <v>2314</v>
      </c>
      <c r="E1192" s="116">
        <f t="shared" ca="1" si="54"/>
        <v>0</v>
      </c>
    </row>
    <row r="1193" spans="1:5">
      <c r="A1193" t="str">
        <f t="shared" si="55"/>
        <v>08</v>
      </c>
      <c r="B1193">
        <f t="shared" si="56"/>
        <v>0</v>
      </c>
      <c r="C1193" t="s">
        <v>420</v>
      </c>
      <c r="D1193" s="1" t="s">
        <v>2315</v>
      </c>
      <c r="E1193" s="116">
        <f t="shared" ca="1" si="54"/>
        <v>0</v>
      </c>
    </row>
    <row r="1194" spans="1:5">
      <c r="A1194" t="str">
        <f t="shared" si="55"/>
        <v>09</v>
      </c>
      <c r="B1194">
        <f t="shared" si="56"/>
        <v>0</v>
      </c>
      <c r="C1194" t="s">
        <v>420</v>
      </c>
      <c r="D1194" s="1" t="s">
        <v>2316</v>
      </c>
      <c r="E1194" s="116">
        <f t="shared" ca="1" si="54"/>
        <v>0</v>
      </c>
    </row>
    <row r="1195" spans="1:5">
      <c r="A1195" t="str">
        <f t="shared" si="55"/>
        <v>10</v>
      </c>
      <c r="B1195">
        <f t="shared" si="56"/>
        <v>0</v>
      </c>
      <c r="C1195" t="s">
        <v>420</v>
      </c>
      <c r="D1195" s="1" t="s">
        <v>2317</v>
      </c>
      <c r="E1195" s="116">
        <f t="shared" ca="1" si="54"/>
        <v>0</v>
      </c>
    </row>
    <row r="1196" spans="1:5">
      <c r="A1196" t="str">
        <f t="shared" si="55"/>
        <v>11</v>
      </c>
      <c r="B1196">
        <f t="shared" si="56"/>
        <v>0</v>
      </c>
      <c r="C1196" t="s">
        <v>420</v>
      </c>
      <c r="D1196" s="1" t="s">
        <v>2318</v>
      </c>
      <c r="E1196" s="116">
        <f t="shared" ca="1" si="54"/>
        <v>0</v>
      </c>
    </row>
    <row r="1197" spans="1:5">
      <c r="A1197" t="str">
        <f t="shared" si="55"/>
        <v>12</v>
      </c>
      <c r="B1197">
        <f t="shared" si="56"/>
        <v>0</v>
      </c>
      <c r="C1197" t="s">
        <v>420</v>
      </c>
      <c r="D1197" s="1" t="s">
        <v>2319</v>
      </c>
      <c r="E1197" s="116">
        <f t="shared" ca="1" si="54"/>
        <v>0</v>
      </c>
    </row>
    <row r="1198" spans="1:5">
      <c r="A1198" t="str">
        <f t="shared" si="55"/>
        <v>13</v>
      </c>
      <c r="B1198">
        <f t="shared" si="56"/>
        <v>0</v>
      </c>
      <c r="C1198" t="s">
        <v>420</v>
      </c>
      <c r="D1198" s="1" t="s">
        <v>2320</v>
      </c>
      <c r="E1198" s="116">
        <f t="shared" ca="1" si="54"/>
        <v>0</v>
      </c>
    </row>
    <row r="1199" spans="1:5">
      <c r="A1199" t="str">
        <f t="shared" si="55"/>
        <v>100</v>
      </c>
      <c r="B1199">
        <f t="shared" si="56"/>
        <v>0</v>
      </c>
      <c r="C1199" t="s">
        <v>420</v>
      </c>
      <c r="D1199" s="1" t="s">
        <v>2321</v>
      </c>
      <c r="E1199" s="116">
        <f t="shared" ca="1" si="54"/>
        <v>0</v>
      </c>
    </row>
    <row r="1200" spans="1:5">
      <c r="A1200" t="str">
        <f t="shared" si="55"/>
        <v>01</v>
      </c>
      <c r="B1200">
        <f t="shared" si="56"/>
        <v>0</v>
      </c>
      <c r="C1200" t="s">
        <v>423</v>
      </c>
      <c r="D1200" s="1" t="s">
        <v>2322</v>
      </c>
      <c r="E1200" s="116">
        <f t="shared" ca="1" si="54"/>
        <v>0</v>
      </c>
    </row>
    <row r="1201" spans="1:5">
      <c r="A1201" t="str">
        <f t="shared" si="55"/>
        <v>02</v>
      </c>
      <c r="B1201">
        <f t="shared" si="56"/>
        <v>0</v>
      </c>
      <c r="C1201" t="s">
        <v>423</v>
      </c>
      <c r="D1201" s="1" t="s">
        <v>2323</v>
      </c>
      <c r="E1201" s="116">
        <f t="shared" ca="1" si="54"/>
        <v>0</v>
      </c>
    </row>
    <row r="1202" spans="1:5">
      <c r="A1202" t="str">
        <f t="shared" si="55"/>
        <v>03</v>
      </c>
      <c r="B1202">
        <f t="shared" si="56"/>
        <v>0</v>
      </c>
      <c r="C1202" t="s">
        <v>423</v>
      </c>
      <c r="D1202" s="1" t="s">
        <v>2324</v>
      </c>
      <c r="E1202" s="116">
        <f t="shared" ca="1" si="54"/>
        <v>0</v>
      </c>
    </row>
    <row r="1203" spans="1:5">
      <c r="A1203" t="str">
        <f t="shared" si="55"/>
        <v>04</v>
      </c>
      <c r="B1203">
        <f t="shared" si="56"/>
        <v>0</v>
      </c>
      <c r="C1203" t="s">
        <v>423</v>
      </c>
      <c r="D1203" s="1" t="s">
        <v>2325</v>
      </c>
      <c r="E1203" s="116">
        <f t="shared" ca="1" si="54"/>
        <v>0</v>
      </c>
    </row>
    <row r="1204" spans="1:5">
      <c r="A1204" t="str">
        <f t="shared" si="55"/>
        <v>05</v>
      </c>
      <c r="B1204">
        <f t="shared" si="56"/>
        <v>0</v>
      </c>
      <c r="C1204" t="s">
        <v>423</v>
      </c>
      <c r="D1204" s="1" t="s">
        <v>2326</v>
      </c>
      <c r="E1204" s="116">
        <f t="shared" ca="1" si="54"/>
        <v>0</v>
      </c>
    </row>
    <row r="1205" spans="1:5">
      <c r="A1205" t="str">
        <f t="shared" si="55"/>
        <v>06</v>
      </c>
      <c r="B1205">
        <f t="shared" si="56"/>
        <v>0</v>
      </c>
      <c r="C1205" t="s">
        <v>423</v>
      </c>
      <c r="D1205" s="1" t="s">
        <v>2327</v>
      </c>
      <c r="E1205" s="116">
        <f t="shared" ca="1" si="54"/>
        <v>0</v>
      </c>
    </row>
    <row r="1206" spans="1:5">
      <c r="A1206" t="str">
        <f t="shared" si="55"/>
        <v>07</v>
      </c>
      <c r="B1206">
        <f t="shared" si="56"/>
        <v>0</v>
      </c>
      <c r="C1206" t="s">
        <v>423</v>
      </c>
      <c r="D1206" s="1" t="s">
        <v>2328</v>
      </c>
      <c r="E1206" s="116">
        <f t="shared" ca="1" si="54"/>
        <v>0</v>
      </c>
    </row>
    <row r="1207" spans="1:5">
      <c r="A1207" t="str">
        <f t="shared" si="55"/>
        <v>08</v>
      </c>
      <c r="B1207">
        <f t="shared" si="56"/>
        <v>0</v>
      </c>
      <c r="C1207" t="s">
        <v>423</v>
      </c>
      <c r="D1207" s="1" t="s">
        <v>2329</v>
      </c>
      <c r="E1207" s="116">
        <f t="shared" ca="1" si="54"/>
        <v>0</v>
      </c>
    </row>
    <row r="1208" spans="1:5">
      <c r="A1208" t="str">
        <f t="shared" si="55"/>
        <v>09</v>
      </c>
      <c r="B1208">
        <f t="shared" si="56"/>
        <v>0</v>
      </c>
      <c r="C1208" t="s">
        <v>423</v>
      </c>
      <c r="D1208" s="1" t="s">
        <v>2330</v>
      </c>
      <c r="E1208" s="116">
        <f t="shared" ca="1" si="54"/>
        <v>0</v>
      </c>
    </row>
    <row r="1209" spans="1:5">
      <c r="A1209" t="str">
        <f t="shared" si="55"/>
        <v>10</v>
      </c>
      <c r="B1209">
        <f t="shared" si="56"/>
        <v>0</v>
      </c>
      <c r="C1209" t="s">
        <v>423</v>
      </c>
      <c r="D1209" s="1" t="s">
        <v>2331</v>
      </c>
      <c r="E1209" s="116">
        <f t="shared" ca="1" si="54"/>
        <v>0</v>
      </c>
    </row>
    <row r="1210" spans="1:5">
      <c r="A1210" t="str">
        <f t="shared" si="55"/>
        <v>11</v>
      </c>
      <c r="B1210">
        <f t="shared" si="56"/>
        <v>0</v>
      </c>
      <c r="C1210" t="s">
        <v>423</v>
      </c>
      <c r="D1210" s="1" t="s">
        <v>2332</v>
      </c>
      <c r="E1210" s="116">
        <f t="shared" ca="1" si="54"/>
        <v>0</v>
      </c>
    </row>
    <row r="1211" spans="1:5">
      <c r="A1211" t="str">
        <f t="shared" si="55"/>
        <v>12</v>
      </c>
      <c r="B1211">
        <f t="shared" si="56"/>
        <v>0</v>
      </c>
      <c r="C1211" t="s">
        <v>423</v>
      </c>
      <c r="D1211" s="1" t="s">
        <v>2333</v>
      </c>
      <c r="E1211" s="116">
        <f t="shared" ca="1" si="54"/>
        <v>0</v>
      </c>
    </row>
    <row r="1212" spans="1:5">
      <c r="A1212" t="str">
        <f t="shared" si="55"/>
        <v>13</v>
      </c>
      <c r="B1212">
        <f t="shared" si="56"/>
        <v>0</v>
      </c>
      <c r="C1212" t="s">
        <v>423</v>
      </c>
      <c r="D1212" s="1" t="s">
        <v>2334</v>
      </c>
      <c r="E1212" s="116">
        <f t="shared" ca="1" si="54"/>
        <v>0</v>
      </c>
    </row>
    <row r="1213" spans="1:5">
      <c r="A1213" t="str">
        <f t="shared" si="55"/>
        <v>100</v>
      </c>
      <c r="B1213">
        <f t="shared" si="56"/>
        <v>0</v>
      </c>
      <c r="C1213" t="s">
        <v>423</v>
      </c>
      <c r="D1213" s="1" t="s">
        <v>2335</v>
      </c>
      <c r="E1213" s="116">
        <f t="shared" ca="1" si="54"/>
        <v>0</v>
      </c>
    </row>
    <row r="1214" spans="1:5">
      <c r="A1214" t="str">
        <f t="shared" si="55"/>
        <v>01</v>
      </c>
      <c r="B1214">
        <f t="shared" si="56"/>
        <v>0</v>
      </c>
      <c r="C1214" t="s">
        <v>424</v>
      </c>
      <c r="D1214" s="1" t="s">
        <v>2336</v>
      </c>
      <c r="E1214" s="116">
        <f t="shared" ca="1" si="54"/>
        <v>0</v>
      </c>
    </row>
    <row r="1215" spans="1:5">
      <c r="A1215" t="str">
        <f t="shared" si="55"/>
        <v>02</v>
      </c>
      <c r="B1215">
        <f t="shared" si="56"/>
        <v>0</v>
      </c>
      <c r="C1215" t="s">
        <v>424</v>
      </c>
      <c r="D1215" s="1" t="s">
        <v>2337</v>
      </c>
      <c r="E1215" s="116">
        <f t="shared" ca="1" si="54"/>
        <v>0</v>
      </c>
    </row>
    <row r="1216" spans="1:5">
      <c r="A1216" t="str">
        <f t="shared" si="55"/>
        <v>03</v>
      </c>
      <c r="B1216">
        <f t="shared" si="56"/>
        <v>0</v>
      </c>
      <c r="C1216" t="s">
        <v>424</v>
      </c>
      <c r="D1216" s="1" t="s">
        <v>2338</v>
      </c>
      <c r="E1216" s="116">
        <f t="shared" ca="1" si="54"/>
        <v>0</v>
      </c>
    </row>
    <row r="1217" spans="1:5">
      <c r="A1217" t="str">
        <f t="shared" si="55"/>
        <v>04</v>
      </c>
      <c r="B1217">
        <f t="shared" si="56"/>
        <v>0</v>
      </c>
      <c r="C1217" t="s">
        <v>424</v>
      </c>
      <c r="D1217" s="1" t="s">
        <v>2339</v>
      </c>
      <c r="E1217" s="116">
        <f t="shared" ca="1" si="54"/>
        <v>0</v>
      </c>
    </row>
    <row r="1218" spans="1:5">
      <c r="A1218" t="str">
        <f t="shared" si="55"/>
        <v>05</v>
      </c>
      <c r="B1218">
        <f t="shared" si="56"/>
        <v>0</v>
      </c>
      <c r="C1218" t="s">
        <v>424</v>
      </c>
      <c r="D1218" s="1" t="s">
        <v>2340</v>
      </c>
      <c r="E1218" s="116">
        <f t="shared" ca="1" si="54"/>
        <v>0</v>
      </c>
    </row>
    <row r="1219" spans="1:5">
      <c r="A1219" t="str">
        <f t="shared" si="55"/>
        <v>06</v>
      </c>
      <c r="B1219">
        <f t="shared" si="56"/>
        <v>0</v>
      </c>
      <c r="C1219" t="s">
        <v>424</v>
      </c>
      <c r="D1219" s="1" t="s">
        <v>2341</v>
      </c>
      <c r="E1219" s="116">
        <f t="shared" ca="1" si="54"/>
        <v>0</v>
      </c>
    </row>
    <row r="1220" spans="1:5">
      <c r="A1220" t="str">
        <f t="shared" si="55"/>
        <v>07</v>
      </c>
      <c r="B1220">
        <f t="shared" si="56"/>
        <v>0</v>
      </c>
      <c r="C1220" t="s">
        <v>424</v>
      </c>
      <c r="D1220" s="1" t="s">
        <v>2342</v>
      </c>
      <c r="E1220" s="116">
        <f t="shared" ca="1" si="54"/>
        <v>0</v>
      </c>
    </row>
    <row r="1221" spans="1:5">
      <c r="A1221" t="str">
        <f t="shared" si="55"/>
        <v>08</v>
      </c>
      <c r="B1221">
        <f t="shared" si="56"/>
        <v>0</v>
      </c>
      <c r="C1221" t="s">
        <v>424</v>
      </c>
      <c r="D1221" s="1" t="s">
        <v>2343</v>
      </c>
      <c r="E1221" s="116">
        <f t="shared" ca="1" si="54"/>
        <v>0</v>
      </c>
    </row>
    <row r="1222" spans="1:5">
      <c r="A1222" t="str">
        <f t="shared" si="55"/>
        <v>09</v>
      </c>
      <c r="B1222">
        <f t="shared" si="56"/>
        <v>0</v>
      </c>
      <c r="C1222" t="s">
        <v>424</v>
      </c>
      <c r="D1222" s="1" t="s">
        <v>2344</v>
      </c>
      <c r="E1222" s="116">
        <f t="shared" ca="1" si="54"/>
        <v>0</v>
      </c>
    </row>
    <row r="1223" spans="1:5">
      <c r="A1223" t="str">
        <f t="shared" si="55"/>
        <v>10</v>
      </c>
      <c r="B1223">
        <f t="shared" si="56"/>
        <v>0</v>
      </c>
      <c r="C1223" t="s">
        <v>424</v>
      </c>
      <c r="D1223" s="1" t="s">
        <v>2345</v>
      </c>
      <c r="E1223" s="116">
        <f t="shared" ca="1" si="54"/>
        <v>0</v>
      </c>
    </row>
    <row r="1224" spans="1:5">
      <c r="A1224" t="str">
        <f t="shared" si="55"/>
        <v>11</v>
      </c>
      <c r="B1224">
        <f t="shared" si="56"/>
        <v>0</v>
      </c>
      <c r="C1224" t="s">
        <v>424</v>
      </c>
      <c r="D1224" s="1" t="s">
        <v>2346</v>
      </c>
      <c r="E1224" s="116">
        <f t="shared" ca="1" si="54"/>
        <v>0</v>
      </c>
    </row>
    <row r="1225" spans="1:5">
      <c r="A1225" t="str">
        <f t="shared" si="55"/>
        <v>12</v>
      </c>
      <c r="B1225">
        <f t="shared" si="56"/>
        <v>0</v>
      </c>
      <c r="C1225" t="s">
        <v>424</v>
      </c>
      <c r="D1225" s="1" t="s">
        <v>2347</v>
      </c>
      <c r="E1225" s="116">
        <f t="shared" ca="1" si="54"/>
        <v>0</v>
      </c>
    </row>
    <row r="1226" spans="1:5">
      <c r="A1226" t="str">
        <f t="shared" si="55"/>
        <v>13</v>
      </c>
      <c r="B1226">
        <f t="shared" si="56"/>
        <v>0</v>
      </c>
      <c r="C1226" t="s">
        <v>424</v>
      </c>
      <c r="D1226" s="1" t="s">
        <v>2348</v>
      </c>
      <c r="E1226" s="116">
        <f t="shared" ref="E1226:E1289" ca="1" si="57">IFERROR(IFERROR(VLOOKUP(C1226,INDIRECT($G$7&amp;$H$7),MATCH($A1226,INDIRECT($G$7&amp;$I$7),0),0),IFERROR(VLOOKUP(C1226,INDIRECT($G$6&amp;$H$6),MATCH($A1226,INDIRECT($G$6&amp;$I$6),0),0),VLOOKUP(C1226,INDIRECT($G$5&amp;$H$5),MATCH($A1226,INDIRECT($G$5&amp;$I$5),0),0))),0)</f>
        <v>0</v>
      </c>
    </row>
    <row r="1227" spans="1:5">
      <c r="A1227" t="str">
        <f t="shared" ref="A1227:A1290" si="58">MID(D1227,LEN(C1227)+2,LEN(D1227)-LEN(C1227))</f>
        <v>100</v>
      </c>
      <c r="B1227">
        <f t="shared" ref="B1227:B1290" si="59">IF(IFERROR(FIND("PU",D1227,1),0)&lt;&gt;0,"PU",0)</f>
        <v>0</v>
      </c>
      <c r="C1227" t="s">
        <v>424</v>
      </c>
      <c r="D1227" s="1" t="s">
        <v>2349</v>
      </c>
      <c r="E1227" s="116">
        <f t="shared" ca="1" si="57"/>
        <v>0</v>
      </c>
    </row>
    <row r="1228" spans="1:5">
      <c r="A1228" t="str">
        <f t="shared" si="58"/>
        <v>01</v>
      </c>
      <c r="B1228">
        <f t="shared" si="59"/>
        <v>0</v>
      </c>
      <c r="C1228" t="s">
        <v>426</v>
      </c>
      <c r="D1228" s="1" t="s">
        <v>2350</v>
      </c>
      <c r="E1228" s="116">
        <f t="shared" ca="1" si="57"/>
        <v>0</v>
      </c>
    </row>
    <row r="1229" spans="1:5">
      <c r="A1229" t="str">
        <f t="shared" si="58"/>
        <v>02</v>
      </c>
      <c r="B1229">
        <f t="shared" si="59"/>
        <v>0</v>
      </c>
      <c r="C1229" t="s">
        <v>426</v>
      </c>
      <c r="D1229" s="1" t="s">
        <v>2351</v>
      </c>
      <c r="E1229" s="116">
        <f t="shared" ca="1" si="57"/>
        <v>0</v>
      </c>
    </row>
    <row r="1230" spans="1:5">
      <c r="A1230" t="str">
        <f t="shared" si="58"/>
        <v>03</v>
      </c>
      <c r="B1230">
        <f t="shared" si="59"/>
        <v>0</v>
      </c>
      <c r="C1230" t="s">
        <v>426</v>
      </c>
      <c r="D1230" s="1" t="s">
        <v>2352</v>
      </c>
      <c r="E1230" s="116">
        <f t="shared" ca="1" si="57"/>
        <v>0</v>
      </c>
    </row>
    <row r="1231" spans="1:5">
      <c r="A1231" t="str">
        <f t="shared" si="58"/>
        <v>04</v>
      </c>
      <c r="B1231">
        <f t="shared" si="59"/>
        <v>0</v>
      </c>
      <c r="C1231" t="s">
        <v>426</v>
      </c>
      <c r="D1231" s="1" t="s">
        <v>2353</v>
      </c>
      <c r="E1231" s="116">
        <f t="shared" ca="1" si="57"/>
        <v>0</v>
      </c>
    </row>
    <row r="1232" spans="1:5">
      <c r="A1232" t="str">
        <f t="shared" si="58"/>
        <v>05</v>
      </c>
      <c r="B1232">
        <f t="shared" si="59"/>
        <v>0</v>
      </c>
      <c r="C1232" t="s">
        <v>426</v>
      </c>
      <c r="D1232" s="1" t="s">
        <v>2354</v>
      </c>
      <c r="E1232" s="116">
        <f t="shared" ca="1" si="57"/>
        <v>0</v>
      </c>
    </row>
    <row r="1233" spans="1:5">
      <c r="A1233" t="str">
        <f t="shared" si="58"/>
        <v>06</v>
      </c>
      <c r="B1233">
        <f t="shared" si="59"/>
        <v>0</v>
      </c>
      <c r="C1233" t="s">
        <v>426</v>
      </c>
      <c r="D1233" s="1" t="s">
        <v>2355</v>
      </c>
      <c r="E1233" s="116">
        <f t="shared" ca="1" si="57"/>
        <v>0</v>
      </c>
    </row>
    <row r="1234" spans="1:5">
      <c r="A1234" t="str">
        <f t="shared" si="58"/>
        <v>07</v>
      </c>
      <c r="B1234">
        <f t="shared" si="59"/>
        <v>0</v>
      </c>
      <c r="C1234" t="s">
        <v>426</v>
      </c>
      <c r="D1234" s="1" t="s">
        <v>2356</v>
      </c>
      <c r="E1234" s="116">
        <f t="shared" ca="1" si="57"/>
        <v>0</v>
      </c>
    </row>
    <row r="1235" spans="1:5">
      <c r="A1235" t="str">
        <f t="shared" si="58"/>
        <v>08</v>
      </c>
      <c r="B1235">
        <f t="shared" si="59"/>
        <v>0</v>
      </c>
      <c r="C1235" t="s">
        <v>426</v>
      </c>
      <c r="D1235" s="1" t="s">
        <v>2357</v>
      </c>
      <c r="E1235" s="116">
        <f t="shared" ca="1" si="57"/>
        <v>0</v>
      </c>
    </row>
    <row r="1236" spans="1:5">
      <c r="A1236" t="str">
        <f t="shared" si="58"/>
        <v>09</v>
      </c>
      <c r="B1236">
        <f t="shared" si="59"/>
        <v>0</v>
      </c>
      <c r="C1236" t="s">
        <v>426</v>
      </c>
      <c r="D1236" s="1" t="s">
        <v>2358</v>
      </c>
      <c r="E1236" s="116">
        <f t="shared" ca="1" si="57"/>
        <v>0</v>
      </c>
    </row>
    <row r="1237" spans="1:5">
      <c r="A1237" t="str">
        <f t="shared" si="58"/>
        <v>10</v>
      </c>
      <c r="B1237">
        <f t="shared" si="59"/>
        <v>0</v>
      </c>
      <c r="C1237" t="s">
        <v>426</v>
      </c>
      <c r="D1237" s="1" t="s">
        <v>2359</v>
      </c>
      <c r="E1237" s="116">
        <f t="shared" ca="1" si="57"/>
        <v>0</v>
      </c>
    </row>
    <row r="1238" spans="1:5">
      <c r="A1238" t="str">
        <f t="shared" si="58"/>
        <v>11</v>
      </c>
      <c r="B1238">
        <f t="shared" si="59"/>
        <v>0</v>
      </c>
      <c r="C1238" t="s">
        <v>426</v>
      </c>
      <c r="D1238" s="1" t="s">
        <v>2360</v>
      </c>
      <c r="E1238" s="116">
        <f t="shared" ca="1" si="57"/>
        <v>0</v>
      </c>
    </row>
    <row r="1239" spans="1:5">
      <c r="A1239" t="str">
        <f t="shared" si="58"/>
        <v>12</v>
      </c>
      <c r="B1239">
        <f t="shared" si="59"/>
        <v>0</v>
      </c>
      <c r="C1239" t="s">
        <v>426</v>
      </c>
      <c r="D1239" s="1" t="s">
        <v>2361</v>
      </c>
      <c r="E1239" s="116">
        <f t="shared" ca="1" si="57"/>
        <v>0</v>
      </c>
    </row>
    <row r="1240" spans="1:5">
      <c r="A1240" t="str">
        <f t="shared" si="58"/>
        <v>13</v>
      </c>
      <c r="B1240">
        <f t="shared" si="59"/>
        <v>0</v>
      </c>
      <c r="C1240" t="s">
        <v>426</v>
      </c>
      <c r="D1240" s="1" t="s">
        <v>2362</v>
      </c>
      <c r="E1240" s="116">
        <f t="shared" ca="1" si="57"/>
        <v>0</v>
      </c>
    </row>
    <row r="1241" spans="1:5">
      <c r="A1241" t="str">
        <f t="shared" si="58"/>
        <v>100</v>
      </c>
      <c r="B1241">
        <f t="shared" si="59"/>
        <v>0</v>
      </c>
      <c r="C1241" t="s">
        <v>426</v>
      </c>
      <c r="D1241" s="1" t="s">
        <v>2363</v>
      </c>
      <c r="E1241" s="116">
        <f t="shared" ca="1" si="57"/>
        <v>0</v>
      </c>
    </row>
    <row r="1242" spans="1:5">
      <c r="A1242" t="str">
        <f t="shared" si="58"/>
        <v>01</v>
      </c>
      <c r="B1242">
        <f t="shared" si="59"/>
        <v>0</v>
      </c>
      <c r="C1242" t="s">
        <v>428</v>
      </c>
      <c r="D1242" s="1" t="s">
        <v>2364</v>
      </c>
      <c r="E1242" s="116">
        <f t="shared" ca="1" si="57"/>
        <v>0</v>
      </c>
    </row>
    <row r="1243" spans="1:5">
      <c r="A1243" t="str">
        <f t="shared" si="58"/>
        <v>02</v>
      </c>
      <c r="B1243">
        <f t="shared" si="59"/>
        <v>0</v>
      </c>
      <c r="C1243" t="s">
        <v>428</v>
      </c>
      <c r="D1243" s="1" t="s">
        <v>2365</v>
      </c>
      <c r="E1243" s="116">
        <f t="shared" ca="1" si="57"/>
        <v>0</v>
      </c>
    </row>
    <row r="1244" spans="1:5">
      <c r="A1244" t="str">
        <f t="shared" si="58"/>
        <v>03</v>
      </c>
      <c r="B1244">
        <f t="shared" si="59"/>
        <v>0</v>
      </c>
      <c r="C1244" t="s">
        <v>428</v>
      </c>
      <c r="D1244" s="1" t="s">
        <v>2366</v>
      </c>
      <c r="E1244" s="116">
        <f t="shared" ca="1" si="57"/>
        <v>0</v>
      </c>
    </row>
    <row r="1245" spans="1:5">
      <c r="A1245" t="str">
        <f t="shared" si="58"/>
        <v>04</v>
      </c>
      <c r="B1245">
        <f t="shared" si="59"/>
        <v>0</v>
      </c>
      <c r="C1245" t="s">
        <v>428</v>
      </c>
      <c r="D1245" s="1" t="s">
        <v>2367</v>
      </c>
      <c r="E1245" s="116">
        <f t="shared" ca="1" si="57"/>
        <v>0</v>
      </c>
    </row>
    <row r="1246" spans="1:5">
      <c r="A1246" t="str">
        <f t="shared" si="58"/>
        <v>05</v>
      </c>
      <c r="B1246">
        <f t="shared" si="59"/>
        <v>0</v>
      </c>
      <c r="C1246" t="s">
        <v>428</v>
      </c>
      <c r="D1246" s="1" t="s">
        <v>2368</v>
      </c>
      <c r="E1246" s="116">
        <f t="shared" ca="1" si="57"/>
        <v>0</v>
      </c>
    </row>
    <row r="1247" spans="1:5">
      <c r="A1247" t="str">
        <f t="shared" si="58"/>
        <v>06</v>
      </c>
      <c r="B1247">
        <f t="shared" si="59"/>
        <v>0</v>
      </c>
      <c r="C1247" t="s">
        <v>428</v>
      </c>
      <c r="D1247" s="1" t="s">
        <v>2369</v>
      </c>
      <c r="E1247" s="116">
        <f t="shared" ca="1" si="57"/>
        <v>0</v>
      </c>
    </row>
    <row r="1248" spans="1:5">
      <c r="A1248" t="str">
        <f t="shared" si="58"/>
        <v>07</v>
      </c>
      <c r="B1248">
        <f t="shared" si="59"/>
        <v>0</v>
      </c>
      <c r="C1248" t="s">
        <v>428</v>
      </c>
      <c r="D1248" s="1" t="s">
        <v>2370</v>
      </c>
      <c r="E1248" s="116">
        <f t="shared" ca="1" si="57"/>
        <v>0</v>
      </c>
    </row>
    <row r="1249" spans="1:5">
      <c r="A1249" t="str">
        <f t="shared" si="58"/>
        <v>08</v>
      </c>
      <c r="B1249">
        <f t="shared" si="59"/>
        <v>0</v>
      </c>
      <c r="C1249" t="s">
        <v>428</v>
      </c>
      <c r="D1249" s="1" t="s">
        <v>2371</v>
      </c>
      <c r="E1249" s="116">
        <f t="shared" ca="1" si="57"/>
        <v>0</v>
      </c>
    </row>
    <row r="1250" spans="1:5">
      <c r="A1250" t="str">
        <f t="shared" si="58"/>
        <v>09</v>
      </c>
      <c r="B1250">
        <f t="shared" si="59"/>
        <v>0</v>
      </c>
      <c r="C1250" t="s">
        <v>428</v>
      </c>
      <c r="D1250" s="1" t="s">
        <v>2372</v>
      </c>
      <c r="E1250" s="116">
        <f t="shared" ca="1" si="57"/>
        <v>0</v>
      </c>
    </row>
    <row r="1251" spans="1:5">
      <c r="A1251" t="str">
        <f t="shared" si="58"/>
        <v>10</v>
      </c>
      <c r="B1251">
        <f t="shared" si="59"/>
        <v>0</v>
      </c>
      <c r="C1251" t="s">
        <v>428</v>
      </c>
      <c r="D1251" s="1" t="s">
        <v>2373</v>
      </c>
      <c r="E1251" s="116">
        <f t="shared" ca="1" si="57"/>
        <v>0</v>
      </c>
    </row>
    <row r="1252" spans="1:5">
      <c r="A1252" t="str">
        <f t="shared" si="58"/>
        <v>11</v>
      </c>
      <c r="B1252">
        <f t="shared" si="59"/>
        <v>0</v>
      </c>
      <c r="C1252" t="s">
        <v>428</v>
      </c>
      <c r="D1252" s="1" t="s">
        <v>2374</v>
      </c>
      <c r="E1252" s="116">
        <f t="shared" ca="1" si="57"/>
        <v>0</v>
      </c>
    </row>
    <row r="1253" spans="1:5">
      <c r="A1253" t="str">
        <f t="shared" si="58"/>
        <v>12</v>
      </c>
      <c r="B1253">
        <f t="shared" si="59"/>
        <v>0</v>
      </c>
      <c r="C1253" t="s">
        <v>428</v>
      </c>
      <c r="D1253" s="1" t="s">
        <v>2375</v>
      </c>
      <c r="E1253" s="116">
        <f t="shared" ca="1" si="57"/>
        <v>0</v>
      </c>
    </row>
    <row r="1254" spans="1:5">
      <c r="A1254" t="str">
        <f t="shared" si="58"/>
        <v>13</v>
      </c>
      <c r="B1254">
        <f t="shared" si="59"/>
        <v>0</v>
      </c>
      <c r="C1254" t="s">
        <v>428</v>
      </c>
      <c r="D1254" s="1" t="s">
        <v>2376</v>
      </c>
      <c r="E1254" s="116">
        <f t="shared" ca="1" si="57"/>
        <v>0</v>
      </c>
    </row>
    <row r="1255" spans="1:5">
      <c r="A1255" t="str">
        <f t="shared" si="58"/>
        <v>100</v>
      </c>
      <c r="B1255">
        <f t="shared" si="59"/>
        <v>0</v>
      </c>
      <c r="C1255" t="s">
        <v>428</v>
      </c>
      <c r="D1255" s="1" t="s">
        <v>2377</v>
      </c>
      <c r="E1255" s="116">
        <f t="shared" ca="1" si="57"/>
        <v>0</v>
      </c>
    </row>
    <row r="1256" spans="1:5">
      <c r="A1256" t="str">
        <f t="shared" si="58"/>
        <v>01</v>
      </c>
      <c r="B1256">
        <f t="shared" si="59"/>
        <v>0</v>
      </c>
      <c r="C1256" t="s">
        <v>430</v>
      </c>
      <c r="D1256" s="1" t="s">
        <v>2378</v>
      </c>
      <c r="E1256" s="116">
        <f t="shared" ca="1" si="57"/>
        <v>0</v>
      </c>
    </row>
    <row r="1257" spans="1:5">
      <c r="A1257" t="str">
        <f t="shared" si="58"/>
        <v>02</v>
      </c>
      <c r="B1257">
        <f t="shared" si="59"/>
        <v>0</v>
      </c>
      <c r="C1257" t="s">
        <v>430</v>
      </c>
      <c r="D1257" s="1" t="s">
        <v>2379</v>
      </c>
      <c r="E1257" s="116">
        <f t="shared" ca="1" si="57"/>
        <v>0</v>
      </c>
    </row>
    <row r="1258" spans="1:5">
      <c r="A1258" t="str">
        <f t="shared" si="58"/>
        <v>03</v>
      </c>
      <c r="B1258">
        <f t="shared" si="59"/>
        <v>0</v>
      </c>
      <c r="C1258" t="s">
        <v>430</v>
      </c>
      <c r="D1258" s="1" t="s">
        <v>2380</v>
      </c>
      <c r="E1258" s="116">
        <f t="shared" ca="1" si="57"/>
        <v>0</v>
      </c>
    </row>
    <row r="1259" spans="1:5">
      <c r="A1259" t="str">
        <f t="shared" si="58"/>
        <v>04</v>
      </c>
      <c r="B1259">
        <f t="shared" si="59"/>
        <v>0</v>
      </c>
      <c r="C1259" t="s">
        <v>430</v>
      </c>
      <c r="D1259" s="1" t="s">
        <v>2381</v>
      </c>
      <c r="E1259" s="116">
        <f t="shared" ca="1" si="57"/>
        <v>0</v>
      </c>
    </row>
    <row r="1260" spans="1:5">
      <c r="A1260" t="str">
        <f t="shared" si="58"/>
        <v>05</v>
      </c>
      <c r="B1260">
        <f t="shared" si="59"/>
        <v>0</v>
      </c>
      <c r="C1260" t="s">
        <v>430</v>
      </c>
      <c r="D1260" s="1" t="s">
        <v>2382</v>
      </c>
      <c r="E1260" s="116">
        <f t="shared" ca="1" si="57"/>
        <v>0</v>
      </c>
    </row>
    <row r="1261" spans="1:5">
      <c r="A1261" t="str">
        <f t="shared" si="58"/>
        <v>06</v>
      </c>
      <c r="B1261">
        <f t="shared" si="59"/>
        <v>0</v>
      </c>
      <c r="C1261" t="s">
        <v>430</v>
      </c>
      <c r="D1261" s="1" t="s">
        <v>2383</v>
      </c>
      <c r="E1261" s="116">
        <f t="shared" ca="1" si="57"/>
        <v>0</v>
      </c>
    </row>
    <row r="1262" spans="1:5">
      <c r="A1262" t="str">
        <f t="shared" si="58"/>
        <v>07</v>
      </c>
      <c r="B1262">
        <f t="shared" si="59"/>
        <v>0</v>
      </c>
      <c r="C1262" t="s">
        <v>430</v>
      </c>
      <c r="D1262" s="1" t="s">
        <v>2384</v>
      </c>
      <c r="E1262" s="116">
        <f t="shared" ca="1" si="57"/>
        <v>0</v>
      </c>
    </row>
    <row r="1263" spans="1:5">
      <c r="A1263" t="str">
        <f t="shared" si="58"/>
        <v>08</v>
      </c>
      <c r="B1263">
        <f t="shared" si="59"/>
        <v>0</v>
      </c>
      <c r="C1263" t="s">
        <v>430</v>
      </c>
      <c r="D1263" s="1" t="s">
        <v>2385</v>
      </c>
      <c r="E1263" s="116">
        <f t="shared" ca="1" si="57"/>
        <v>0</v>
      </c>
    </row>
    <row r="1264" spans="1:5">
      <c r="A1264" t="str">
        <f t="shared" si="58"/>
        <v>09</v>
      </c>
      <c r="B1264">
        <f t="shared" si="59"/>
        <v>0</v>
      </c>
      <c r="C1264" t="s">
        <v>430</v>
      </c>
      <c r="D1264" s="1" t="s">
        <v>2386</v>
      </c>
      <c r="E1264" s="116">
        <f t="shared" ca="1" si="57"/>
        <v>0</v>
      </c>
    </row>
    <row r="1265" spans="1:5">
      <c r="A1265" t="str">
        <f t="shared" si="58"/>
        <v>10</v>
      </c>
      <c r="B1265">
        <f t="shared" si="59"/>
        <v>0</v>
      </c>
      <c r="C1265" t="s">
        <v>430</v>
      </c>
      <c r="D1265" s="1" t="s">
        <v>2387</v>
      </c>
      <c r="E1265" s="116">
        <f t="shared" ca="1" si="57"/>
        <v>0</v>
      </c>
    </row>
    <row r="1266" spans="1:5">
      <c r="A1266" t="str">
        <f t="shared" si="58"/>
        <v>11</v>
      </c>
      <c r="B1266">
        <f t="shared" si="59"/>
        <v>0</v>
      </c>
      <c r="C1266" t="s">
        <v>430</v>
      </c>
      <c r="D1266" s="1" t="s">
        <v>2388</v>
      </c>
      <c r="E1266" s="116">
        <f t="shared" ca="1" si="57"/>
        <v>0</v>
      </c>
    </row>
    <row r="1267" spans="1:5">
      <c r="A1267" t="str">
        <f t="shared" si="58"/>
        <v>12</v>
      </c>
      <c r="B1267">
        <f t="shared" si="59"/>
        <v>0</v>
      </c>
      <c r="C1267" t="s">
        <v>430</v>
      </c>
      <c r="D1267" s="1" t="s">
        <v>2389</v>
      </c>
      <c r="E1267" s="116">
        <f t="shared" ca="1" si="57"/>
        <v>0</v>
      </c>
    </row>
    <row r="1268" spans="1:5">
      <c r="A1268" t="str">
        <f t="shared" si="58"/>
        <v>13</v>
      </c>
      <c r="B1268">
        <f t="shared" si="59"/>
        <v>0</v>
      </c>
      <c r="C1268" t="s">
        <v>430</v>
      </c>
      <c r="D1268" s="1" t="s">
        <v>2390</v>
      </c>
      <c r="E1268" s="116">
        <f t="shared" ca="1" si="57"/>
        <v>0</v>
      </c>
    </row>
    <row r="1269" spans="1:5">
      <c r="A1269" t="str">
        <f t="shared" si="58"/>
        <v>100</v>
      </c>
      <c r="B1269">
        <f t="shared" si="59"/>
        <v>0</v>
      </c>
      <c r="C1269" t="s">
        <v>430</v>
      </c>
      <c r="D1269" s="1" t="s">
        <v>2391</v>
      </c>
      <c r="E1269" s="116">
        <f t="shared" ca="1" si="57"/>
        <v>0</v>
      </c>
    </row>
    <row r="1270" spans="1:5">
      <c r="A1270" t="str">
        <f t="shared" si="58"/>
        <v>01</v>
      </c>
      <c r="B1270">
        <f t="shared" si="59"/>
        <v>0</v>
      </c>
      <c r="C1270" t="s">
        <v>432</v>
      </c>
      <c r="D1270" s="1" t="s">
        <v>2392</v>
      </c>
      <c r="E1270" s="116">
        <f t="shared" ca="1" si="57"/>
        <v>0</v>
      </c>
    </row>
    <row r="1271" spans="1:5">
      <c r="A1271" t="str">
        <f t="shared" si="58"/>
        <v>02</v>
      </c>
      <c r="B1271">
        <f t="shared" si="59"/>
        <v>0</v>
      </c>
      <c r="C1271" t="s">
        <v>432</v>
      </c>
      <c r="D1271" s="1" t="s">
        <v>2393</v>
      </c>
      <c r="E1271" s="116">
        <f t="shared" ca="1" si="57"/>
        <v>0</v>
      </c>
    </row>
    <row r="1272" spans="1:5">
      <c r="A1272" t="str">
        <f t="shared" si="58"/>
        <v>03</v>
      </c>
      <c r="B1272">
        <f t="shared" si="59"/>
        <v>0</v>
      </c>
      <c r="C1272" t="s">
        <v>432</v>
      </c>
      <c r="D1272" s="1" t="s">
        <v>2394</v>
      </c>
      <c r="E1272" s="116">
        <f t="shared" ca="1" si="57"/>
        <v>0</v>
      </c>
    </row>
    <row r="1273" spans="1:5">
      <c r="A1273" t="str">
        <f t="shared" si="58"/>
        <v>04</v>
      </c>
      <c r="B1273">
        <f t="shared" si="59"/>
        <v>0</v>
      </c>
      <c r="C1273" t="s">
        <v>432</v>
      </c>
      <c r="D1273" s="1" t="s">
        <v>2395</v>
      </c>
      <c r="E1273" s="116">
        <f t="shared" ca="1" si="57"/>
        <v>0</v>
      </c>
    </row>
    <row r="1274" spans="1:5">
      <c r="A1274" t="str">
        <f t="shared" si="58"/>
        <v>05</v>
      </c>
      <c r="B1274">
        <f t="shared" si="59"/>
        <v>0</v>
      </c>
      <c r="C1274" t="s">
        <v>432</v>
      </c>
      <c r="D1274" s="1" t="s">
        <v>2396</v>
      </c>
      <c r="E1274" s="116">
        <f t="shared" ca="1" si="57"/>
        <v>0</v>
      </c>
    </row>
    <row r="1275" spans="1:5">
      <c r="A1275" t="str">
        <f t="shared" si="58"/>
        <v>06</v>
      </c>
      <c r="B1275">
        <f t="shared" si="59"/>
        <v>0</v>
      </c>
      <c r="C1275" t="s">
        <v>432</v>
      </c>
      <c r="D1275" s="1" t="s">
        <v>2397</v>
      </c>
      <c r="E1275" s="116">
        <f t="shared" ca="1" si="57"/>
        <v>0</v>
      </c>
    </row>
    <row r="1276" spans="1:5">
      <c r="A1276" t="str">
        <f t="shared" si="58"/>
        <v>07</v>
      </c>
      <c r="B1276">
        <f t="shared" si="59"/>
        <v>0</v>
      </c>
      <c r="C1276" t="s">
        <v>432</v>
      </c>
      <c r="D1276" s="1" t="s">
        <v>2398</v>
      </c>
      <c r="E1276" s="116">
        <f t="shared" ca="1" si="57"/>
        <v>0</v>
      </c>
    </row>
    <row r="1277" spans="1:5">
      <c r="A1277" t="str">
        <f t="shared" si="58"/>
        <v>08</v>
      </c>
      <c r="B1277">
        <f t="shared" si="59"/>
        <v>0</v>
      </c>
      <c r="C1277" t="s">
        <v>432</v>
      </c>
      <c r="D1277" s="1" t="s">
        <v>2399</v>
      </c>
      <c r="E1277" s="116">
        <f t="shared" ca="1" si="57"/>
        <v>0</v>
      </c>
    </row>
    <row r="1278" spans="1:5">
      <c r="A1278" t="str">
        <f t="shared" si="58"/>
        <v>09</v>
      </c>
      <c r="B1278">
        <f t="shared" si="59"/>
        <v>0</v>
      </c>
      <c r="C1278" t="s">
        <v>432</v>
      </c>
      <c r="D1278" s="1" t="s">
        <v>2400</v>
      </c>
      <c r="E1278" s="116">
        <f t="shared" ca="1" si="57"/>
        <v>0</v>
      </c>
    </row>
    <row r="1279" spans="1:5">
      <c r="A1279" t="str">
        <f t="shared" si="58"/>
        <v>10</v>
      </c>
      <c r="B1279">
        <f t="shared" si="59"/>
        <v>0</v>
      </c>
      <c r="C1279" t="s">
        <v>432</v>
      </c>
      <c r="D1279" s="1" t="s">
        <v>2401</v>
      </c>
      <c r="E1279" s="116">
        <f t="shared" ca="1" si="57"/>
        <v>0</v>
      </c>
    </row>
    <row r="1280" spans="1:5">
      <c r="A1280" t="str">
        <f t="shared" si="58"/>
        <v>11</v>
      </c>
      <c r="B1280">
        <f t="shared" si="59"/>
        <v>0</v>
      </c>
      <c r="C1280" t="s">
        <v>432</v>
      </c>
      <c r="D1280" s="1" t="s">
        <v>2402</v>
      </c>
      <c r="E1280" s="116">
        <f t="shared" ca="1" si="57"/>
        <v>0</v>
      </c>
    </row>
    <row r="1281" spans="1:5">
      <c r="A1281" t="str">
        <f t="shared" si="58"/>
        <v>12</v>
      </c>
      <c r="B1281">
        <f t="shared" si="59"/>
        <v>0</v>
      </c>
      <c r="C1281" t="s">
        <v>432</v>
      </c>
      <c r="D1281" s="1" t="s">
        <v>2403</v>
      </c>
      <c r="E1281" s="116">
        <f t="shared" ca="1" si="57"/>
        <v>0</v>
      </c>
    </row>
    <row r="1282" spans="1:5">
      <c r="A1282" t="str">
        <f t="shared" si="58"/>
        <v>13</v>
      </c>
      <c r="B1282">
        <f t="shared" si="59"/>
        <v>0</v>
      </c>
      <c r="C1282" t="s">
        <v>432</v>
      </c>
      <c r="D1282" s="1" t="s">
        <v>2404</v>
      </c>
      <c r="E1282" s="116">
        <f t="shared" ca="1" si="57"/>
        <v>0</v>
      </c>
    </row>
    <row r="1283" spans="1:5">
      <c r="A1283" t="str">
        <f t="shared" si="58"/>
        <v>100</v>
      </c>
      <c r="B1283">
        <f t="shared" si="59"/>
        <v>0</v>
      </c>
      <c r="C1283" t="s">
        <v>432</v>
      </c>
      <c r="D1283" s="1" t="s">
        <v>2405</v>
      </c>
      <c r="E1283" s="116">
        <f t="shared" ca="1" si="57"/>
        <v>0</v>
      </c>
    </row>
    <row r="1284" spans="1:5">
      <c r="A1284" t="str">
        <f t="shared" si="58"/>
        <v>01</v>
      </c>
      <c r="B1284">
        <f t="shared" si="59"/>
        <v>0</v>
      </c>
      <c r="C1284" t="s">
        <v>435</v>
      </c>
      <c r="D1284" s="119" t="s">
        <v>2406</v>
      </c>
      <c r="E1284" s="116">
        <f t="shared" ca="1" si="57"/>
        <v>0</v>
      </c>
    </row>
    <row r="1285" spans="1:5">
      <c r="A1285" t="str">
        <f t="shared" si="58"/>
        <v>02</v>
      </c>
      <c r="B1285">
        <f t="shared" si="59"/>
        <v>0</v>
      </c>
      <c r="C1285" t="s">
        <v>435</v>
      </c>
      <c r="D1285" s="119" t="s">
        <v>2407</v>
      </c>
      <c r="E1285" s="116">
        <f t="shared" ca="1" si="57"/>
        <v>0</v>
      </c>
    </row>
    <row r="1286" spans="1:5">
      <c r="A1286" t="str">
        <f t="shared" si="58"/>
        <v>03</v>
      </c>
      <c r="B1286">
        <f t="shared" si="59"/>
        <v>0</v>
      </c>
      <c r="C1286" t="s">
        <v>435</v>
      </c>
      <c r="D1286" s="119" t="s">
        <v>2408</v>
      </c>
      <c r="E1286" s="116">
        <f t="shared" ca="1" si="57"/>
        <v>0</v>
      </c>
    </row>
    <row r="1287" spans="1:5">
      <c r="A1287" t="str">
        <f t="shared" si="58"/>
        <v>04</v>
      </c>
      <c r="B1287">
        <f t="shared" si="59"/>
        <v>0</v>
      </c>
      <c r="C1287" t="s">
        <v>435</v>
      </c>
      <c r="D1287" s="119" t="s">
        <v>2409</v>
      </c>
      <c r="E1287" s="116">
        <f t="shared" ca="1" si="57"/>
        <v>0</v>
      </c>
    </row>
    <row r="1288" spans="1:5">
      <c r="A1288" t="str">
        <f t="shared" si="58"/>
        <v>05</v>
      </c>
      <c r="B1288">
        <f t="shared" si="59"/>
        <v>0</v>
      </c>
      <c r="C1288" t="s">
        <v>435</v>
      </c>
      <c r="D1288" s="119" t="s">
        <v>2410</v>
      </c>
      <c r="E1288" s="116">
        <f t="shared" ca="1" si="57"/>
        <v>0</v>
      </c>
    </row>
    <row r="1289" spans="1:5">
      <c r="A1289" t="str">
        <f t="shared" si="58"/>
        <v>06</v>
      </c>
      <c r="B1289">
        <f t="shared" si="59"/>
        <v>0</v>
      </c>
      <c r="C1289" t="s">
        <v>435</v>
      </c>
      <c r="D1289" s="119" t="s">
        <v>2411</v>
      </c>
      <c r="E1289" s="116">
        <f t="shared" ca="1" si="57"/>
        <v>0</v>
      </c>
    </row>
    <row r="1290" spans="1:5">
      <c r="A1290" t="str">
        <f t="shared" si="58"/>
        <v>07</v>
      </c>
      <c r="B1290">
        <f t="shared" si="59"/>
        <v>0</v>
      </c>
      <c r="C1290" t="s">
        <v>435</v>
      </c>
      <c r="D1290" s="119" t="s">
        <v>2412</v>
      </c>
      <c r="E1290" s="116">
        <f t="shared" ref="E1290:E1353" ca="1" si="60">IFERROR(IFERROR(VLOOKUP(C1290,INDIRECT($G$7&amp;$H$7),MATCH($A1290,INDIRECT($G$7&amp;$I$7),0),0),IFERROR(VLOOKUP(C1290,INDIRECT($G$6&amp;$H$6),MATCH($A1290,INDIRECT($G$6&amp;$I$6),0),0),VLOOKUP(C1290,INDIRECT($G$5&amp;$H$5),MATCH($A1290,INDIRECT($G$5&amp;$I$5),0),0))),0)</f>
        <v>0</v>
      </c>
    </row>
    <row r="1291" spans="1:5">
      <c r="A1291" t="str">
        <f t="shared" ref="A1291:A1354" si="61">MID(D1291,LEN(C1291)+2,LEN(D1291)-LEN(C1291))</f>
        <v>08</v>
      </c>
      <c r="B1291">
        <f t="shared" ref="B1291:B1354" si="62">IF(IFERROR(FIND("PU",D1291,1),0)&lt;&gt;0,"PU",0)</f>
        <v>0</v>
      </c>
      <c r="C1291" t="s">
        <v>435</v>
      </c>
      <c r="D1291" s="119" t="s">
        <v>2413</v>
      </c>
      <c r="E1291" s="116">
        <f t="shared" ca="1" si="60"/>
        <v>0</v>
      </c>
    </row>
    <row r="1292" spans="1:5">
      <c r="A1292" t="str">
        <f t="shared" si="61"/>
        <v>09</v>
      </c>
      <c r="B1292">
        <f t="shared" si="62"/>
        <v>0</v>
      </c>
      <c r="C1292" t="s">
        <v>435</v>
      </c>
      <c r="D1292" s="119" t="s">
        <v>2414</v>
      </c>
      <c r="E1292" s="116">
        <f t="shared" ca="1" si="60"/>
        <v>0</v>
      </c>
    </row>
    <row r="1293" spans="1:5">
      <c r="A1293" t="str">
        <f t="shared" si="61"/>
        <v>10</v>
      </c>
      <c r="B1293">
        <f t="shared" si="62"/>
        <v>0</v>
      </c>
      <c r="C1293" t="s">
        <v>435</v>
      </c>
      <c r="D1293" s="119" t="s">
        <v>2415</v>
      </c>
      <c r="E1293" s="116">
        <f t="shared" ca="1" si="60"/>
        <v>0</v>
      </c>
    </row>
    <row r="1294" spans="1:5">
      <c r="A1294" t="str">
        <f t="shared" si="61"/>
        <v>11</v>
      </c>
      <c r="B1294">
        <f t="shared" si="62"/>
        <v>0</v>
      </c>
      <c r="C1294" t="s">
        <v>435</v>
      </c>
      <c r="D1294" s="119" t="s">
        <v>2416</v>
      </c>
      <c r="E1294" s="116">
        <f t="shared" ca="1" si="60"/>
        <v>0</v>
      </c>
    </row>
    <row r="1295" spans="1:5">
      <c r="A1295" t="str">
        <f t="shared" si="61"/>
        <v>12</v>
      </c>
      <c r="B1295">
        <f t="shared" si="62"/>
        <v>0</v>
      </c>
      <c r="C1295" t="s">
        <v>435</v>
      </c>
      <c r="D1295" s="119" t="s">
        <v>2417</v>
      </c>
      <c r="E1295" s="116">
        <f t="shared" ca="1" si="60"/>
        <v>0</v>
      </c>
    </row>
    <row r="1296" spans="1:5">
      <c r="A1296" t="str">
        <f t="shared" si="61"/>
        <v>13</v>
      </c>
      <c r="B1296">
        <f t="shared" si="62"/>
        <v>0</v>
      </c>
      <c r="C1296" t="s">
        <v>435</v>
      </c>
      <c r="D1296" s="119" t="s">
        <v>2418</v>
      </c>
      <c r="E1296" s="116">
        <f t="shared" ca="1" si="60"/>
        <v>0</v>
      </c>
    </row>
    <row r="1297" spans="1:5">
      <c r="A1297" t="str">
        <f t="shared" si="61"/>
        <v>100</v>
      </c>
      <c r="B1297">
        <f t="shared" si="62"/>
        <v>0</v>
      </c>
      <c r="C1297" t="s">
        <v>435</v>
      </c>
      <c r="D1297" s="119" t="s">
        <v>2419</v>
      </c>
      <c r="E1297" s="116">
        <f t="shared" ca="1" si="60"/>
        <v>0</v>
      </c>
    </row>
    <row r="1298" spans="1:5">
      <c r="A1298" t="str">
        <f t="shared" si="61"/>
        <v>01</v>
      </c>
      <c r="B1298">
        <f t="shared" si="62"/>
        <v>0</v>
      </c>
      <c r="C1298" t="s">
        <v>437</v>
      </c>
      <c r="D1298" s="1" t="s">
        <v>2420</v>
      </c>
      <c r="E1298" s="116">
        <f t="shared" ca="1" si="60"/>
        <v>0</v>
      </c>
    </row>
    <row r="1299" spans="1:5">
      <c r="A1299" t="str">
        <f t="shared" si="61"/>
        <v>02</v>
      </c>
      <c r="B1299">
        <f t="shared" si="62"/>
        <v>0</v>
      </c>
      <c r="C1299" t="s">
        <v>437</v>
      </c>
      <c r="D1299" s="1" t="s">
        <v>2421</v>
      </c>
      <c r="E1299" s="116">
        <f t="shared" ca="1" si="60"/>
        <v>0</v>
      </c>
    </row>
    <row r="1300" spans="1:5">
      <c r="A1300" t="str">
        <f t="shared" si="61"/>
        <v>03</v>
      </c>
      <c r="B1300">
        <f t="shared" si="62"/>
        <v>0</v>
      </c>
      <c r="C1300" t="s">
        <v>437</v>
      </c>
      <c r="D1300" s="1" t="s">
        <v>2422</v>
      </c>
      <c r="E1300" s="116">
        <f t="shared" ca="1" si="60"/>
        <v>0</v>
      </c>
    </row>
    <row r="1301" spans="1:5">
      <c r="A1301" t="str">
        <f t="shared" si="61"/>
        <v>04</v>
      </c>
      <c r="B1301">
        <f t="shared" si="62"/>
        <v>0</v>
      </c>
      <c r="C1301" t="s">
        <v>437</v>
      </c>
      <c r="D1301" s="1" t="s">
        <v>2423</v>
      </c>
      <c r="E1301" s="116">
        <f t="shared" ca="1" si="60"/>
        <v>0</v>
      </c>
    </row>
    <row r="1302" spans="1:5">
      <c r="A1302" t="str">
        <f t="shared" si="61"/>
        <v>05</v>
      </c>
      <c r="B1302">
        <f t="shared" si="62"/>
        <v>0</v>
      </c>
      <c r="C1302" t="s">
        <v>437</v>
      </c>
      <c r="D1302" s="1" t="s">
        <v>2424</v>
      </c>
      <c r="E1302" s="116">
        <f t="shared" ca="1" si="60"/>
        <v>0</v>
      </c>
    </row>
    <row r="1303" spans="1:5">
      <c r="A1303" t="str">
        <f t="shared" si="61"/>
        <v>06</v>
      </c>
      <c r="B1303">
        <f t="shared" si="62"/>
        <v>0</v>
      </c>
      <c r="C1303" t="s">
        <v>437</v>
      </c>
      <c r="D1303" s="1" t="s">
        <v>2425</v>
      </c>
      <c r="E1303" s="116">
        <f t="shared" ca="1" si="60"/>
        <v>0</v>
      </c>
    </row>
    <row r="1304" spans="1:5">
      <c r="A1304" t="str">
        <f t="shared" si="61"/>
        <v>07</v>
      </c>
      <c r="B1304">
        <f t="shared" si="62"/>
        <v>0</v>
      </c>
      <c r="C1304" t="s">
        <v>437</v>
      </c>
      <c r="D1304" s="1" t="s">
        <v>2426</v>
      </c>
      <c r="E1304" s="116">
        <f t="shared" ca="1" si="60"/>
        <v>0</v>
      </c>
    </row>
    <row r="1305" spans="1:5">
      <c r="A1305" t="str">
        <f t="shared" si="61"/>
        <v>08</v>
      </c>
      <c r="B1305">
        <f t="shared" si="62"/>
        <v>0</v>
      </c>
      <c r="C1305" t="s">
        <v>437</v>
      </c>
      <c r="D1305" s="1" t="s">
        <v>2427</v>
      </c>
      <c r="E1305" s="116">
        <f t="shared" ca="1" si="60"/>
        <v>0</v>
      </c>
    </row>
    <row r="1306" spans="1:5">
      <c r="A1306" t="str">
        <f t="shared" si="61"/>
        <v>09</v>
      </c>
      <c r="B1306">
        <f t="shared" si="62"/>
        <v>0</v>
      </c>
      <c r="C1306" t="s">
        <v>437</v>
      </c>
      <c r="D1306" s="1" t="s">
        <v>2428</v>
      </c>
      <c r="E1306" s="116">
        <f t="shared" ca="1" si="60"/>
        <v>0</v>
      </c>
    </row>
    <row r="1307" spans="1:5">
      <c r="A1307" t="str">
        <f t="shared" si="61"/>
        <v>10</v>
      </c>
      <c r="B1307">
        <f t="shared" si="62"/>
        <v>0</v>
      </c>
      <c r="C1307" t="s">
        <v>437</v>
      </c>
      <c r="D1307" s="1" t="s">
        <v>2429</v>
      </c>
      <c r="E1307" s="116">
        <f t="shared" ca="1" si="60"/>
        <v>0</v>
      </c>
    </row>
    <row r="1308" spans="1:5">
      <c r="A1308" t="str">
        <f t="shared" si="61"/>
        <v>11</v>
      </c>
      <c r="B1308">
        <f t="shared" si="62"/>
        <v>0</v>
      </c>
      <c r="C1308" t="s">
        <v>437</v>
      </c>
      <c r="D1308" s="1" t="s">
        <v>2430</v>
      </c>
      <c r="E1308" s="116">
        <f t="shared" ca="1" si="60"/>
        <v>0</v>
      </c>
    </row>
    <row r="1309" spans="1:5">
      <c r="A1309" t="str">
        <f t="shared" si="61"/>
        <v>12</v>
      </c>
      <c r="B1309">
        <f t="shared" si="62"/>
        <v>0</v>
      </c>
      <c r="C1309" t="s">
        <v>437</v>
      </c>
      <c r="D1309" s="1" t="s">
        <v>2431</v>
      </c>
      <c r="E1309" s="116">
        <f t="shared" ca="1" si="60"/>
        <v>0</v>
      </c>
    </row>
    <row r="1310" spans="1:5">
      <c r="A1310" t="str">
        <f t="shared" si="61"/>
        <v>13</v>
      </c>
      <c r="B1310">
        <f t="shared" si="62"/>
        <v>0</v>
      </c>
      <c r="C1310" t="s">
        <v>437</v>
      </c>
      <c r="D1310" s="1" t="s">
        <v>2432</v>
      </c>
      <c r="E1310" s="116">
        <f t="shared" ca="1" si="60"/>
        <v>0</v>
      </c>
    </row>
    <row r="1311" spans="1:5">
      <c r="A1311" t="str">
        <f t="shared" si="61"/>
        <v>100</v>
      </c>
      <c r="B1311">
        <f t="shared" si="62"/>
        <v>0</v>
      </c>
      <c r="C1311" t="s">
        <v>437</v>
      </c>
      <c r="D1311" s="1" t="s">
        <v>2433</v>
      </c>
      <c r="E1311" s="116">
        <f t="shared" ca="1" si="60"/>
        <v>0</v>
      </c>
    </row>
    <row r="1312" spans="1:5">
      <c r="A1312" t="str">
        <f t="shared" si="61"/>
        <v>01</v>
      </c>
      <c r="B1312">
        <f t="shared" si="62"/>
        <v>0</v>
      </c>
      <c r="C1312" t="s">
        <v>440</v>
      </c>
      <c r="D1312" s="1" t="s">
        <v>2434</v>
      </c>
      <c r="E1312" s="116">
        <f t="shared" ca="1" si="60"/>
        <v>0</v>
      </c>
    </row>
    <row r="1313" spans="1:5">
      <c r="A1313" t="str">
        <f t="shared" si="61"/>
        <v>02</v>
      </c>
      <c r="B1313">
        <f t="shared" si="62"/>
        <v>0</v>
      </c>
      <c r="C1313" t="s">
        <v>440</v>
      </c>
      <c r="D1313" s="1" t="s">
        <v>2435</v>
      </c>
      <c r="E1313" s="116">
        <f t="shared" ca="1" si="60"/>
        <v>0</v>
      </c>
    </row>
    <row r="1314" spans="1:5">
      <c r="A1314" t="str">
        <f t="shared" si="61"/>
        <v>03</v>
      </c>
      <c r="B1314">
        <f t="shared" si="62"/>
        <v>0</v>
      </c>
      <c r="C1314" t="s">
        <v>440</v>
      </c>
      <c r="D1314" s="1" t="s">
        <v>2436</v>
      </c>
      <c r="E1314" s="116">
        <f t="shared" ca="1" si="60"/>
        <v>0</v>
      </c>
    </row>
    <row r="1315" spans="1:5">
      <c r="A1315" t="str">
        <f t="shared" si="61"/>
        <v>04</v>
      </c>
      <c r="B1315">
        <f t="shared" si="62"/>
        <v>0</v>
      </c>
      <c r="C1315" t="s">
        <v>440</v>
      </c>
      <c r="D1315" s="1" t="s">
        <v>2437</v>
      </c>
      <c r="E1315" s="116">
        <f t="shared" ca="1" si="60"/>
        <v>0</v>
      </c>
    </row>
    <row r="1316" spans="1:5">
      <c r="A1316" t="str">
        <f t="shared" si="61"/>
        <v>05</v>
      </c>
      <c r="B1316">
        <f t="shared" si="62"/>
        <v>0</v>
      </c>
      <c r="C1316" t="s">
        <v>440</v>
      </c>
      <c r="D1316" s="1" t="s">
        <v>2438</v>
      </c>
      <c r="E1316" s="116">
        <f t="shared" ca="1" si="60"/>
        <v>0</v>
      </c>
    </row>
    <row r="1317" spans="1:5">
      <c r="A1317" t="str">
        <f t="shared" si="61"/>
        <v>06</v>
      </c>
      <c r="B1317">
        <f t="shared" si="62"/>
        <v>0</v>
      </c>
      <c r="C1317" t="s">
        <v>440</v>
      </c>
      <c r="D1317" s="1" t="s">
        <v>2439</v>
      </c>
      <c r="E1317" s="116">
        <f t="shared" ca="1" si="60"/>
        <v>0</v>
      </c>
    </row>
    <row r="1318" spans="1:5">
      <c r="A1318" t="str">
        <f t="shared" si="61"/>
        <v>07</v>
      </c>
      <c r="B1318">
        <f t="shared" si="62"/>
        <v>0</v>
      </c>
      <c r="C1318" t="s">
        <v>440</v>
      </c>
      <c r="D1318" s="1" t="s">
        <v>2440</v>
      </c>
      <c r="E1318" s="116">
        <f t="shared" ca="1" si="60"/>
        <v>0</v>
      </c>
    </row>
    <row r="1319" spans="1:5">
      <c r="A1319" t="str">
        <f t="shared" si="61"/>
        <v>08</v>
      </c>
      <c r="B1319">
        <f t="shared" si="62"/>
        <v>0</v>
      </c>
      <c r="C1319" t="s">
        <v>440</v>
      </c>
      <c r="D1319" s="1" t="s">
        <v>2441</v>
      </c>
      <c r="E1319" s="116">
        <f t="shared" ca="1" si="60"/>
        <v>0</v>
      </c>
    </row>
    <row r="1320" spans="1:5">
      <c r="A1320" t="str">
        <f t="shared" si="61"/>
        <v>09</v>
      </c>
      <c r="B1320">
        <f t="shared" si="62"/>
        <v>0</v>
      </c>
      <c r="C1320" t="s">
        <v>440</v>
      </c>
      <c r="D1320" s="1" t="s">
        <v>2442</v>
      </c>
      <c r="E1320" s="116">
        <f t="shared" ca="1" si="60"/>
        <v>0</v>
      </c>
    </row>
    <row r="1321" spans="1:5">
      <c r="A1321" t="str">
        <f t="shared" si="61"/>
        <v>10</v>
      </c>
      <c r="B1321">
        <f t="shared" si="62"/>
        <v>0</v>
      </c>
      <c r="C1321" t="s">
        <v>440</v>
      </c>
      <c r="D1321" s="1" t="s">
        <v>2443</v>
      </c>
      <c r="E1321" s="116">
        <f t="shared" ca="1" si="60"/>
        <v>0</v>
      </c>
    </row>
    <row r="1322" spans="1:5">
      <c r="A1322" t="str">
        <f t="shared" si="61"/>
        <v>11</v>
      </c>
      <c r="B1322">
        <f t="shared" si="62"/>
        <v>0</v>
      </c>
      <c r="C1322" t="s">
        <v>440</v>
      </c>
      <c r="D1322" s="1" t="s">
        <v>2444</v>
      </c>
      <c r="E1322" s="116">
        <f t="shared" ca="1" si="60"/>
        <v>0</v>
      </c>
    </row>
    <row r="1323" spans="1:5">
      <c r="A1323" t="str">
        <f t="shared" si="61"/>
        <v>12</v>
      </c>
      <c r="B1323">
        <f t="shared" si="62"/>
        <v>0</v>
      </c>
      <c r="C1323" t="s">
        <v>440</v>
      </c>
      <c r="D1323" s="1" t="s">
        <v>2445</v>
      </c>
      <c r="E1323" s="116">
        <f t="shared" ca="1" si="60"/>
        <v>0</v>
      </c>
    </row>
    <row r="1324" spans="1:5">
      <c r="A1324" t="str">
        <f t="shared" si="61"/>
        <v>13</v>
      </c>
      <c r="B1324">
        <f t="shared" si="62"/>
        <v>0</v>
      </c>
      <c r="C1324" t="s">
        <v>440</v>
      </c>
      <c r="D1324" s="1" t="s">
        <v>2446</v>
      </c>
      <c r="E1324" s="116">
        <f t="shared" ca="1" si="60"/>
        <v>0</v>
      </c>
    </row>
    <row r="1325" spans="1:5">
      <c r="A1325" t="str">
        <f t="shared" si="61"/>
        <v>100</v>
      </c>
      <c r="B1325">
        <f t="shared" si="62"/>
        <v>0</v>
      </c>
      <c r="C1325" t="s">
        <v>440</v>
      </c>
      <c r="D1325" s="1" t="s">
        <v>2447</v>
      </c>
      <c r="E1325" s="116">
        <f t="shared" ca="1" si="60"/>
        <v>0</v>
      </c>
    </row>
    <row r="1326" spans="1:5">
      <c r="A1326" t="str">
        <f t="shared" si="61"/>
        <v>01</v>
      </c>
      <c r="B1326">
        <f t="shared" si="62"/>
        <v>0</v>
      </c>
      <c r="C1326" t="s">
        <v>441</v>
      </c>
      <c r="D1326" s="1" t="s">
        <v>2448</v>
      </c>
      <c r="E1326" s="116">
        <f t="shared" ca="1" si="60"/>
        <v>0</v>
      </c>
    </row>
    <row r="1327" spans="1:5">
      <c r="A1327" t="str">
        <f t="shared" si="61"/>
        <v>02</v>
      </c>
      <c r="B1327">
        <f t="shared" si="62"/>
        <v>0</v>
      </c>
      <c r="C1327" t="s">
        <v>441</v>
      </c>
      <c r="D1327" s="1" t="s">
        <v>2449</v>
      </c>
      <c r="E1327" s="116">
        <f t="shared" ca="1" si="60"/>
        <v>0</v>
      </c>
    </row>
    <row r="1328" spans="1:5">
      <c r="A1328" t="str">
        <f t="shared" si="61"/>
        <v>03</v>
      </c>
      <c r="B1328">
        <f t="shared" si="62"/>
        <v>0</v>
      </c>
      <c r="C1328" t="s">
        <v>441</v>
      </c>
      <c r="D1328" s="1" t="s">
        <v>2450</v>
      </c>
      <c r="E1328" s="116">
        <f t="shared" ca="1" si="60"/>
        <v>0</v>
      </c>
    </row>
    <row r="1329" spans="1:5">
      <c r="A1329" t="str">
        <f t="shared" si="61"/>
        <v>04</v>
      </c>
      <c r="B1329">
        <f t="shared" si="62"/>
        <v>0</v>
      </c>
      <c r="C1329" t="s">
        <v>441</v>
      </c>
      <c r="D1329" s="1" t="s">
        <v>2451</v>
      </c>
      <c r="E1329" s="116">
        <f t="shared" ca="1" si="60"/>
        <v>0</v>
      </c>
    </row>
    <row r="1330" spans="1:5">
      <c r="A1330" t="str">
        <f t="shared" si="61"/>
        <v>05</v>
      </c>
      <c r="B1330">
        <f t="shared" si="62"/>
        <v>0</v>
      </c>
      <c r="C1330" t="s">
        <v>441</v>
      </c>
      <c r="D1330" s="1" t="s">
        <v>2452</v>
      </c>
      <c r="E1330" s="116">
        <f t="shared" ca="1" si="60"/>
        <v>0</v>
      </c>
    </row>
    <row r="1331" spans="1:5">
      <c r="A1331" t="str">
        <f t="shared" si="61"/>
        <v>06</v>
      </c>
      <c r="B1331">
        <f t="shared" si="62"/>
        <v>0</v>
      </c>
      <c r="C1331" t="s">
        <v>441</v>
      </c>
      <c r="D1331" s="1" t="s">
        <v>2453</v>
      </c>
      <c r="E1331" s="116">
        <f t="shared" ca="1" si="60"/>
        <v>0</v>
      </c>
    </row>
    <row r="1332" spans="1:5">
      <c r="A1332" t="str">
        <f t="shared" si="61"/>
        <v>07</v>
      </c>
      <c r="B1332">
        <f t="shared" si="62"/>
        <v>0</v>
      </c>
      <c r="C1332" t="s">
        <v>441</v>
      </c>
      <c r="D1332" s="1" t="s">
        <v>2454</v>
      </c>
      <c r="E1332" s="116">
        <f t="shared" ca="1" si="60"/>
        <v>0</v>
      </c>
    </row>
    <row r="1333" spans="1:5">
      <c r="A1333" t="str">
        <f t="shared" si="61"/>
        <v>08</v>
      </c>
      <c r="B1333">
        <f t="shared" si="62"/>
        <v>0</v>
      </c>
      <c r="C1333" t="s">
        <v>441</v>
      </c>
      <c r="D1333" s="1" t="s">
        <v>2455</v>
      </c>
      <c r="E1333" s="116">
        <f t="shared" ca="1" si="60"/>
        <v>0</v>
      </c>
    </row>
    <row r="1334" spans="1:5">
      <c r="A1334" t="str">
        <f t="shared" si="61"/>
        <v>09</v>
      </c>
      <c r="B1334">
        <f t="shared" si="62"/>
        <v>0</v>
      </c>
      <c r="C1334" t="s">
        <v>441</v>
      </c>
      <c r="D1334" s="1" t="s">
        <v>2456</v>
      </c>
      <c r="E1334" s="116">
        <f t="shared" ca="1" si="60"/>
        <v>0</v>
      </c>
    </row>
    <row r="1335" spans="1:5">
      <c r="A1335" t="str">
        <f t="shared" si="61"/>
        <v>10</v>
      </c>
      <c r="B1335">
        <f t="shared" si="62"/>
        <v>0</v>
      </c>
      <c r="C1335" t="s">
        <v>441</v>
      </c>
      <c r="D1335" s="1" t="s">
        <v>2457</v>
      </c>
      <c r="E1335" s="116">
        <f t="shared" ca="1" si="60"/>
        <v>0</v>
      </c>
    </row>
    <row r="1336" spans="1:5">
      <c r="A1336" t="str">
        <f t="shared" si="61"/>
        <v>11</v>
      </c>
      <c r="B1336">
        <f t="shared" si="62"/>
        <v>0</v>
      </c>
      <c r="C1336" t="s">
        <v>441</v>
      </c>
      <c r="D1336" s="1" t="s">
        <v>2458</v>
      </c>
      <c r="E1336" s="116">
        <f t="shared" ca="1" si="60"/>
        <v>0</v>
      </c>
    </row>
    <row r="1337" spans="1:5">
      <c r="A1337" t="str">
        <f t="shared" si="61"/>
        <v>12</v>
      </c>
      <c r="B1337">
        <f t="shared" si="62"/>
        <v>0</v>
      </c>
      <c r="C1337" t="s">
        <v>441</v>
      </c>
      <c r="D1337" s="1" t="s">
        <v>2459</v>
      </c>
      <c r="E1337" s="116">
        <f t="shared" ca="1" si="60"/>
        <v>0</v>
      </c>
    </row>
    <row r="1338" spans="1:5">
      <c r="A1338" t="str">
        <f t="shared" si="61"/>
        <v>13</v>
      </c>
      <c r="B1338">
        <f t="shared" si="62"/>
        <v>0</v>
      </c>
      <c r="C1338" t="s">
        <v>441</v>
      </c>
      <c r="D1338" s="1" t="s">
        <v>2460</v>
      </c>
      <c r="E1338" s="116">
        <f t="shared" ca="1" si="60"/>
        <v>0</v>
      </c>
    </row>
    <row r="1339" spans="1:5">
      <c r="A1339" t="str">
        <f t="shared" si="61"/>
        <v>100</v>
      </c>
      <c r="B1339">
        <f t="shared" si="62"/>
        <v>0</v>
      </c>
      <c r="C1339" t="s">
        <v>441</v>
      </c>
      <c r="D1339" s="1" t="s">
        <v>2461</v>
      </c>
      <c r="E1339" s="116">
        <f t="shared" ca="1" si="60"/>
        <v>0</v>
      </c>
    </row>
    <row r="1340" spans="1:5">
      <c r="A1340" t="str">
        <f t="shared" si="61"/>
        <v>01</v>
      </c>
      <c r="B1340">
        <f t="shared" si="62"/>
        <v>0</v>
      </c>
      <c r="C1340" t="s">
        <v>443</v>
      </c>
      <c r="D1340" s="1" t="s">
        <v>2462</v>
      </c>
      <c r="E1340" s="116">
        <f t="shared" ca="1" si="60"/>
        <v>0</v>
      </c>
    </row>
    <row r="1341" spans="1:5">
      <c r="A1341" t="str">
        <f t="shared" si="61"/>
        <v>02</v>
      </c>
      <c r="B1341">
        <f t="shared" si="62"/>
        <v>0</v>
      </c>
      <c r="C1341" t="s">
        <v>443</v>
      </c>
      <c r="D1341" s="1" t="s">
        <v>2463</v>
      </c>
      <c r="E1341" s="116">
        <f t="shared" ca="1" si="60"/>
        <v>0</v>
      </c>
    </row>
    <row r="1342" spans="1:5">
      <c r="A1342" t="str">
        <f t="shared" si="61"/>
        <v>03</v>
      </c>
      <c r="B1342">
        <f t="shared" si="62"/>
        <v>0</v>
      </c>
      <c r="C1342" t="s">
        <v>443</v>
      </c>
      <c r="D1342" s="1" t="s">
        <v>2464</v>
      </c>
      <c r="E1342" s="116">
        <f t="shared" ca="1" si="60"/>
        <v>0</v>
      </c>
    </row>
    <row r="1343" spans="1:5">
      <c r="A1343" t="str">
        <f t="shared" si="61"/>
        <v>04</v>
      </c>
      <c r="B1343">
        <f t="shared" si="62"/>
        <v>0</v>
      </c>
      <c r="C1343" t="s">
        <v>443</v>
      </c>
      <c r="D1343" s="1" t="s">
        <v>2465</v>
      </c>
      <c r="E1343" s="116">
        <f t="shared" ca="1" si="60"/>
        <v>0</v>
      </c>
    </row>
    <row r="1344" spans="1:5">
      <c r="A1344" t="str">
        <f t="shared" si="61"/>
        <v>05</v>
      </c>
      <c r="B1344">
        <f t="shared" si="62"/>
        <v>0</v>
      </c>
      <c r="C1344" t="s">
        <v>443</v>
      </c>
      <c r="D1344" s="1" t="s">
        <v>2466</v>
      </c>
      <c r="E1344" s="116">
        <f t="shared" ca="1" si="60"/>
        <v>0</v>
      </c>
    </row>
    <row r="1345" spans="1:5">
      <c r="A1345" t="str">
        <f t="shared" si="61"/>
        <v>06</v>
      </c>
      <c r="B1345">
        <f t="shared" si="62"/>
        <v>0</v>
      </c>
      <c r="C1345" t="s">
        <v>443</v>
      </c>
      <c r="D1345" s="1" t="s">
        <v>2467</v>
      </c>
      <c r="E1345" s="116">
        <f t="shared" ca="1" si="60"/>
        <v>0</v>
      </c>
    </row>
    <row r="1346" spans="1:5">
      <c r="A1346" t="str">
        <f t="shared" si="61"/>
        <v>07</v>
      </c>
      <c r="B1346">
        <f t="shared" si="62"/>
        <v>0</v>
      </c>
      <c r="C1346" t="s">
        <v>443</v>
      </c>
      <c r="D1346" s="1" t="s">
        <v>2468</v>
      </c>
      <c r="E1346" s="116">
        <f t="shared" ca="1" si="60"/>
        <v>0</v>
      </c>
    </row>
    <row r="1347" spans="1:5">
      <c r="A1347" t="str">
        <f t="shared" si="61"/>
        <v>08</v>
      </c>
      <c r="B1347">
        <f t="shared" si="62"/>
        <v>0</v>
      </c>
      <c r="C1347" t="s">
        <v>443</v>
      </c>
      <c r="D1347" s="1" t="s">
        <v>2469</v>
      </c>
      <c r="E1347" s="116">
        <f t="shared" ca="1" si="60"/>
        <v>0</v>
      </c>
    </row>
    <row r="1348" spans="1:5">
      <c r="A1348" t="str">
        <f t="shared" si="61"/>
        <v>09</v>
      </c>
      <c r="B1348">
        <f t="shared" si="62"/>
        <v>0</v>
      </c>
      <c r="C1348" t="s">
        <v>443</v>
      </c>
      <c r="D1348" s="1" t="s">
        <v>2470</v>
      </c>
      <c r="E1348" s="116">
        <f t="shared" ca="1" si="60"/>
        <v>0</v>
      </c>
    </row>
    <row r="1349" spans="1:5">
      <c r="A1349" t="str">
        <f t="shared" si="61"/>
        <v>10</v>
      </c>
      <c r="B1349">
        <f t="shared" si="62"/>
        <v>0</v>
      </c>
      <c r="C1349" t="s">
        <v>443</v>
      </c>
      <c r="D1349" s="1" t="s">
        <v>2471</v>
      </c>
      <c r="E1349" s="116">
        <f t="shared" ca="1" si="60"/>
        <v>0</v>
      </c>
    </row>
    <row r="1350" spans="1:5">
      <c r="A1350" t="str">
        <f t="shared" si="61"/>
        <v>11</v>
      </c>
      <c r="B1350">
        <f t="shared" si="62"/>
        <v>0</v>
      </c>
      <c r="C1350" t="s">
        <v>443</v>
      </c>
      <c r="D1350" s="1" t="s">
        <v>2472</v>
      </c>
      <c r="E1350" s="116">
        <f t="shared" ca="1" si="60"/>
        <v>0</v>
      </c>
    </row>
    <row r="1351" spans="1:5">
      <c r="A1351" t="str">
        <f t="shared" si="61"/>
        <v>12</v>
      </c>
      <c r="B1351">
        <f t="shared" si="62"/>
        <v>0</v>
      </c>
      <c r="C1351" t="s">
        <v>443</v>
      </c>
      <c r="D1351" s="1" t="s">
        <v>2473</v>
      </c>
      <c r="E1351" s="116">
        <f t="shared" ca="1" si="60"/>
        <v>0</v>
      </c>
    </row>
    <row r="1352" spans="1:5">
      <c r="A1352" t="str">
        <f t="shared" si="61"/>
        <v>13</v>
      </c>
      <c r="B1352">
        <f t="shared" si="62"/>
        <v>0</v>
      </c>
      <c r="C1352" t="s">
        <v>443</v>
      </c>
      <c r="D1352" s="1" t="s">
        <v>2474</v>
      </c>
      <c r="E1352" s="116">
        <f t="shared" ca="1" si="60"/>
        <v>0</v>
      </c>
    </row>
    <row r="1353" spans="1:5">
      <c r="A1353" t="str">
        <f t="shared" si="61"/>
        <v>100</v>
      </c>
      <c r="B1353">
        <f t="shared" si="62"/>
        <v>0</v>
      </c>
      <c r="C1353" t="s">
        <v>443</v>
      </c>
      <c r="D1353" s="1" t="s">
        <v>2475</v>
      </c>
      <c r="E1353" s="116">
        <f t="shared" ca="1" si="60"/>
        <v>0</v>
      </c>
    </row>
    <row r="1354" spans="1:5">
      <c r="A1354" t="str">
        <f t="shared" si="61"/>
        <v>01</v>
      </c>
      <c r="B1354">
        <f t="shared" si="62"/>
        <v>0</v>
      </c>
      <c r="C1354" t="s">
        <v>444</v>
      </c>
      <c r="D1354" s="1" t="s">
        <v>2476</v>
      </c>
      <c r="E1354" s="116">
        <f t="shared" ref="E1354:E1417" ca="1" si="63">IFERROR(IFERROR(VLOOKUP(C1354,INDIRECT($G$7&amp;$H$7),MATCH($A1354,INDIRECT($G$7&amp;$I$7),0),0),IFERROR(VLOOKUP(C1354,INDIRECT($G$6&amp;$H$6),MATCH($A1354,INDIRECT($G$6&amp;$I$6),0),0),VLOOKUP(C1354,INDIRECT($G$5&amp;$H$5),MATCH($A1354,INDIRECT($G$5&amp;$I$5),0),0))),0)</f>
        <v>0</v>
      </c>
    </row>
    <row r="1355" spans="1:5">
      <c r="A1355" t="str">
        <f t="shared" ref="A1355:A1418" si="64">MID(D1355,LEN(C1355)+2,LEN(D1355)-LEN(C1355))</f>
        <v>02</v>
      </c>
      <c r="B1355">
        <f t="shared" ref="B1355:B1418" si="65">IF(IFERROR(FIND("PU",D1355,1),0)&lt;&gt;0,"PU",0)</f>
        <v>0</v>
      </c>
      <c r="C1355" t="s">
        <v>444</v>
      </c>
      <c r="D1355" s="1" t="s">
        <v>2477</v>
      </c>
      <c r="E1355" s="116">
        <f t="shared" ca="1" si="63"/>
        <v>0</v>
      </c>
    </row>
    <row r="1356" spans="1:5">
      <c r="A1356" t="str">
        <f t="shared" si="64"/>
        <v>03</v>
      </c>
      <c r="B1356">
        <f t="shared" si="65"/>
        <v>0</v>
      </c>
      <c r="C1356" t="s">
        <v>444</v>
      </c>
      <c r="D1356" s="1" t="s">
        <v>2478</v>
      </c>
      <c r="E1356" s="116">
        <f t="shared" ca="1" si="63"/>
        <v>0</v>
      </c>
    </row>
    <row r="1357" spans="1:5">
      <c r="A1357" t="str">
        <f t="shared" si="64"/>
        <v>04</v>
      </c>
      <c r="B1357">
        <f t="shared" si="65"/>
        <v>0</v>
      </c>
      <c r="C1357" t="s">
        <v>444</v>
      </c>
      <c r="D1357" s="1" t="s">
        <v>2479</v>
      </c>
      <c r="E1357" s="116">
        <f t="shared" ca="1" si="63"/>
        <v>0</v>
      </c>
    </row>
    <row r="1358" spans="1:5">
      <c r="A1358" t="str">
        <f t="shared" si="64"/>
        <v>05</v>
      </c>
      <c r="B1358">
        <f t="shared" si="65"/>
        <v>0</v>
      </c>
      <c r="C1358" t="s">
        <v>444</v>
      </c>
      <c r="D1358" s="1" t="s">
        <v>2480</v>
      </c>
      <c r="E1358" s="116">
        <f t="shared" ca="1" si="63"/>
        <v>0</v>
      </c>
    </row>
    <row r="1359" spans="1:5">
      <c r="A1359" t="str">
        <f t="shared" si="64"/>
        <v>06</v>
      </c>
      <c r="B1359">
        <f t="shared" si="65"/>
        <v>0</v>
      </c>
      <c r="C1359" t="s">
        <v>444</v>
      </c>
      <c r="D1359" s="1" t="s">
        <v>2481</v>
      </c>
      <c r="E1359" s="116">
        <f t="shared" ca="1" si="63"/>
        <v>0</v>
      </c>
    </row>
    <row r="1360" spans="1:5">
      <c r="A1360" t="str">
        <f t="shared" si="64"/>
        <v>07</v>
      </c>
      <c r="B1360">
        <f t="shared" si="65"/>
        <v>0</v>
      </c>
      <c r="C1360" t="s">
        <v>444</v>
      </c>
      <c r="D1360" s="1" t="s">
        <v>2482</v>
      </c>
      <c r="E1360" s="116">
        <f t="shared" ca="1" si="63"/>
        <v>0</v>
      </c>
    </row>
    <row r="1361" spans="1:5">
      <c r="A1361" t="str">
        <f t="shared" si="64"/>
        <v>08</v>
      </c>
      <c r="B1361">
        <f t="shared" si="65"/>
        <v>0</v>
      </c>
      <c r="C1361" t="s">
        <v>444</v>
      </c>
      <c r="D1361" s="1" t="s">
        <v>2483</v>
      </c>
      <c r="E1361" s="116">
        <f t="shared" ca="1" si="63"/>
        <v>0</v>
      </c>
    </row>
    <row r="1362" spans="1:5">
      <c r="A1362" t="str">
        <f t="shared" si="64"/>
        <v>09</v>
      </c>
      <c r="B1362">
        <f t="shared" si="65"/>
        <v>0</v>
      </c>
      <c r="C1362" t="s">
        <v>444</v>
      </c>
      <c r="D1362" s="1" t="s">
        <v>2484</v>
      </c>
      <c r="E1362" s="116">
        <f t="shared" ca="1" si="63"/>
        <v>0</v>
      </c>
    </row>
    <row r="1363" spans="1:5">
      <c r="A1363" t="str">
        <f t="shared" si="64"/>
        <v>10</v>
      </c>
      <c r="B1363">
        <f t="shared" si="65"/>
        <v>0</v>
      </c>
      <c r="C1363" t="s">
        <v>444</v>
      </c>
      <c r="D1363" s="1" t="s">
        <v>2485</v>
      </c>
      <c r="E1363" s="116">
        <f t="shared" ca="1" si="63"/>
        <v>0</v>
      </c>
    </row>
    <row r="1364" spans="1:5">
      <c r="A1364" t="str">
        <f t="shared" si="64"/>
        <v>11</v>
      </c>
      <c r="B1364">
        <f t="shared" si="65"/>
        <v>0</v>
      </c>
      <c r="C1364" t="s">
        <v>444</v>
      </c>
      <c r="D1364" s="1" t="s">
        <v>2486</v>
      </c>
      <c r="E1364" s="116">
        <f t="shared" ca="1" si="63"/>
        <v>0</v>
      </c>
    </row>
    <row r="1365" spans="1:5">
      <c r="A1365" t="str">
        <f t="shared" si="64"/>
        <v>12</v>
      </c>
      <c r="B1365">
        <f t="shared" si="65"/>
        <v>0</v>
      </c>
      <c r="C1365" t="s">
        <v>444</v>
      </c>
      <c r="D1365" s="1" t="s">
        <v>2487</v>
      </c>
      <c r="E1365" s="116">
        <f t="shared" ca="1" si="63"/>
        <v>0</v>
      </c>
    </row>
    <row r="1366" spans="1:5">
      <c r="A1366" t="str">
        <f t="shared" si="64"/>
        <v>13</v>
      </c>
      <c r="B1366">
        <f t="shared" si="65"/>
        <v>0</v>
      </c>
      <c r="C1366" t="s">
        <v>444</v>
      </c>
      <c r="D1366" s="1" t="s">
        <v>2488</v>
      </c>
      <c r="E1366" s="116">
        <f t="shared" ca="1" si="63"/>
        <v>0</v>
      </c>
    </row>
    <row r="1367" spans="1:5">
      <c r="A1367" t="str">
        <f t="shared" si="64"/>
        <v>100</v>
      </c>
      <c r="B1367">
        <f t="shared" si="65"/>
        <v>0</v>
      </c>
      <c r="C1367" t="s">
        <v>444</v>
      </c>
      <c r="D1367" s="1" t="s">
        <v>2489</v>
      </c>
      <c r="E1367" s="116">
        <f t="shared" ca="1" si="63"/>
        <v>0</v>
      </c>
    </row>
    <row r="1368" spans="1:5">
      <c r="A1368" t="str">
        <f t="shared" si="64"/>
        <v>01</v>
      </c>
      <c r="B1368">
        <f t="shared" si="65"/>
        <v>0</v>
      </c>
      <c r="C1368" t="s">
        <v>447</v>
      </c>
      <c r="D1368" s="1" t="s">
        <v>2490</v>
      </c>
      <c r="E1368" s="116">
        <f t="shared" ca="1" si="63"/>
        <v>0</v>
      </c>
    </row>
    <row r="1369" spans="1:5">
      <c r="A1369" t="str">
        <f t="shared" si="64"/>
        <v>02</v>
      </c>
      <c r="B1369">
        <f t="shared" si="65"/>
        <v>0</v>
      </c>
      <c r="C1369" t="s">
        <v>447</v>
      </c>
      <c r="D1369" s="1" t="s">
        <v>2491</v>
      </c>
      <c r="E1369" s="116">
        <f t="shared" ca="1" si="63"/>
        <v>0</v>
      </c>
    </row>
    <row r="1370" spans="1:5">
      <c r="A1370" t="str">
        <f t="shared" si="64"/>
        <v>03</v>
      </c>
      <c r="B1370">
        <f t="shared" si="65"/>
        <v>0</v>
      </c>
      <c r="C1370" t="s">
        <v>447</v>
      </c>
      <c r="D1370" s="1" t="s">
        <v>2492</v>
      </c>
      <c r="E1370" s="116">
        <f t="shared" ca="1" si="63"/>
        <v>0</v>
      </c>
    </row>
    <row r="1371" spans="1:5">
      <c r="A1371" t="str">
        <f t="shared" si="64"/>
        <v>04</v>
      </c>
      <c r="B1371">
        <f t="shared" si="65"/>
        <v>0</v>
      </c>
      <c r="C1371" t="s">
        <v>447</v>
      </c>
      <c r="D1371" s="1" t="s">
        <v>2493</v>
      </c>
      <c r="E1371" s="116">
        <f t="shared" ca="1" si="63"/>
        <v>0</v>
      </c>
    </row>
    <row r="1372" spans="1:5">
      <c r="A1372" t="str">
        <f t="shared" si="64"/>
        <v>05</v>
      </c>
      <c r="B1372">
        <f t="shared" si="65"/>
        <v>0</v>
      </c>
      <c r="C1372" t="s">
        <v>447</v>
      </c>
      <c r="D1372" s="1" t="s">
        <v>2494</v>
      </c>
      <c r="E1372" s="116">
        <f t="shared" ca="1" si="63"/>
        <v>0</v>
      </c>
    </row>
    <row r="1373" spans="1:5">
      <c r="A1373" t="str">
        <f t="shared" si="64"/>
        <v>06</v>
      </c>
      <c r="B1373">
        <f t="shared" si="65"/>
        <v>0</v>
      </c>
      <c r="C1373" t="s">
        <v>447</v>
      </c>
      <c r="D1373" s="1" t="s">
        <v>2495</v>
      </c>
      <c r="E1373" s="116">
        <f t="shared" ca="1" si="63"/>
        <v>0</v>
      </c>
    </row>
    <row r="1374" spans="1:5">
      <c r="A1374" t="str">
        <f t="shared" si="64"/>
        <v>07</v>
      </c>
      <c r="B1374">
        <f t="shared" si="65"/>
        <v>0</v>
      </c>
      <c r="C1374" t="s">
        <v>447</v>
      </c>
      <c r="D1374" s="1" t="s">
        <v>2496</v>
      </c>
      <c r="E1374" s="116">
        <f t="shared" ca="1" si="63"/>
        <v>0</v>
      </c>
    </row>
    <row r="1375" spans="1:5">
      <c r="A1375" t="str">
        <f t="shared" si="64"/>
        <v>08</v>
      </c>
      <c r="B1375">
        <f t="shared" si="65"/>
        <v>0</v>
      </c>
      <c r="C1375" t="s">
        <v>447</v>
      </c>
      <c r="D1375" s="1" t="s">
        <v>2497</v>
      </c>
      <c r="E1375" s="116">
        <f t="shared" ca="1" si="63"/>
        <v>0</v>
      </c>
    </row>
    <row r="1376" spans="1:5">
      <c r="A1376" t="str">
        <f t="shared" si="64"/>
        <v>09</v>
      </c>
      <c r="B1376">
        <f t="shared" si="65"/>
        <v>0</v>
      </c>
      <c r="C1376" t="s">
        <v>447</v>
      </c>
      <c r="D1376" s="1" t="s">
        <v>2498</v>
      </c>
      <c r="E1376" s="116">
        <f t="shared" ca="1" si="63"/>
        <v>0</v>
      </c>
    </row>
    <row r="1377" spans="1:5">
      <c r="A1377" t="str">
        <f t="shared" si="64"/>
        <v>10</v>
      </c>
      <c r="B1377">
        <f t="shared" si="65"/>
        <v>0</v>
      </c>
      <c r="C1377" t="s">
        <v>447</v>
      </c>
      <c r="D1377" s="1" t="s">
        <v>2499</v>
      </c>
      <c r="E1377" s="116">
        <f t="shared" ca="1" si="63"/>
        <v>0</v>
      </c>
    </row>
    <row r="1378" spans="1:5">
      <c r="A1378" t="str">
        <f t="shared" si="64"/>
        <v>11</v>
      </c>
      <c r="B1378">
        <f t="shared" si="65"/>
        <v>0</v>
      </c>
      <c r="C1378" t="s">
        <v>447</v>
      </c>
      <c r="D1378" s="1" t="s">
        <v>2500</v>
      </c>
      <c r="E1378" s="116">
        <f t="shared" ca="1" si="63"/>
        <v>0</v>
      </c>
    </row>
    <row r="1379" spans="1:5">
      <c r="A1379" t="str">
        <f t="shared" si="64"/>
        <v>12</v>
      </c>
      <c r="B1379">
        <f t="shared" si="65"/>
        <v>0</v>
      </c>
      <c r="C1379" t="s">
        <v>447</v>
      </c>
      <c r="D1379" s="1" t="s">
        <v>2501</v>
      </c>
      <c r="E1379" s="116">
        <f t="shared" ca="1" si="63"/>
        <v>0</v>
      </c>
    </row>
    <row r="1380" spans="1:5">
      <c r="A1380" t="str">
        <f t="shared" si="64"/>
        <v>13</v>
      </c>
      <c r="B1380">
        <f t="shared" si="65"/>
        <v>0</v>
      </c>
      <c r="C1380" t="s">
        <v>447</v>
      </c>
      <c r="D1380" s="1" t="s">
        <v>2502</v>
      </c>
      <c r="E1380" s="116">
        <f t="shared" ca="1" si="63"/>
        <v>0</v>
      </c>
    </row>
    <row r="1381" spans="1:5">
      <c r="A1381" t="str">
        <f t="shared" si="64"/>
        <v>100</v>
      </c>
      <c r="B1381">
        <f t="shared" si="65"/>
        <v>0</v>
      </c>
      <c r="C1381" t="s">
        <v>447</v>
      </c>
      <c r="D1381" s="1" t="s">
        <v>2503</v>
      </c>
      <c r="E1381" s="116">
        <f t="shared" ca="1" si="63"/>
        <v>0</v>
      </c>
    </row>
    <row r="1382" spans="1:5">
      <c r="A1382" t="str">
        <f t="shared" si="64"/>
        <v>01</v>
      </c>
      <c r="B1382">
        <f t="shared" si="65"/>
        <v>0</v>
      </c>
      <c r="C1382" t="s">
        <v>448</v>
      </c>
      <c r="D1382" s="1" t="s">
        <v>2504</v>
      </c>
      <c r="E1382" s="116">
        <f t="shared" ca="1" si="63"/>
        <v>0</v>
      </c>
    </row>
    <row r="1383" spans="1:5">
      <c r="A1383" t="str">
        <f t="shared" si="64"/>
        <v>02</v>
      </c>
      <c r="B1383">
        <f t="shared" si="65"/>
        <v>0</v>
      </c>
      <c r="C1383" t="s">
        <v>448</v>
      </c>
      <c r="D1383" s="1" t="s">
        <v>2505</v>
      </c>
      <c r="E1383" s="116">
        <f t="shared" ca="1" si="63"/>
        <v>0</v>
      </c>
    </row>
    <row r="1384" spans="1:5">
      <c r="A1384" t="str">
        <f t="shared" si="64"/>
        <v>03</v>
      </c>
      <c r="B1384">
        <f t="shared" si="65"/>
        <v>0</v>
      </c>
      <c r="C1384" t="s">
        <v>448</v>
      </c>
      <c r="D1384" s="1" t="s">
        <v>2506</v>
      </c>
      <c r="E1384" s="116">
        <f t="shared" ca="1" si="63"/>
        <v>0</v>
      </c>
    </row>
    <row r="1385" spans="1:5">
      <c r="A1385" t="str">
        <f t="shared" si="64"/>
        <v>04</v>
      </c>
      <c r="B1385">
        <f t="shared" si="65"/>
        <v>0</v>
      </c>
      <c r="C1385" t="s">
        <v>448</v>
      </c>
      <c r="D1385" s="1" t="s">
        <v>2507</v>
      </c>
      <c r="E1385" s="116">
        <f t="shared" ca="1" si="63"/>
        <v>0</v>
      </c>
    </row>
    <row r="1386" spans="1:5">
      <c r="A1386" t="str">
        <f t="shared" si="64"/>
        <v>05</v>
      </c>
      <c r="B1386">
        <f t="shared" si="65"/>
        <v>0</v>
      </c>
      <c r="C1386" t="s">
        <v>448</v>
      </c>
      <c r="D1386" s="1" t="s">
        <v>2508</v>
      </c>
      <c r="E1386" s="116">
        <f t="shared" ca="1" si="63"/>
        <v>0</v>
      </c>
    </row>
    <row r="1387" spans="1:5">
      <c r="A1387" t="str">
        <f t="shared" si="64"/>
        <v>06</v>
      </c>
      <c r="B1387">
        <f t="shared" si="65"/>
        <v>0</v>
      </c>
      <c r="C1387" t="s">
        <v>448</v>
      </c>
      <c r="D1387" s="1" t="s">
        <v>2509</v>
      </c>
      <c r="E1387" s="116">
        <f t="shared" ca="1" si="63"/>
        <v>0</v>
      </c>
    </row>
    <row r="1388" spans="1:5">
      <c r="A1388" t="str">
        <f t="shared" si="64"/>
        <v>07</v>
      </c>
      <c r="B1388">
        <f t="shared" si="65"/>
        <v>0</v>
      </c>
      <c r="C1388" t="s">
        <v>448</v>
      </c>
      <c r="D1388" s="1" t="s">
        <v>2510</v>
      </c>
      <c r="E1388" s="116">
        <f t="shared" ca="1" si="63"/>
        <v>0</v>
      </c>
    </row>
    <row r="1389" spans="1:5">
      <c r="A1389" t="str">
        <f t="shared" si="64"/>
        <v>08</v>
      </c>
      <c r="B1389">
        <f t="shared" si="65"/>
        <v>0</v>
      </c>
      <c r="C1389" t="s">
        <v>448</v>
      </c>
      <c r="D1389" s="1" t="s">
        <v>2511</v>
      </c>
      <c r="E1389" s="116">
        <f t="shared" ca="1" si="63"/>
        <v>0</v>
      </c>
    </row>
    <row r="1390" spans="1:5">
      <c r="A1390" t="str">
        <f t="shared" si="64"/>
        <v>09</v>
      </c>
      <c r="B1390">
        <f t="shared" si="65"/>
        <v>0</v>
      </c>
      <c r="C1390" t="s">
        <v>448</v>
      </c>
      <c r="D1390" s="1" t="s">
        <v>2512</v>
      </c>
      <c r="E1390" s="116">
        <f t="shared" ca="1" si="63"/>
        <v>0</v>
      </c>
    </row>
    <row r="1391" spans="1:5">
      <c r="A1391" t="str">
        <f t="shared" si="64"/>
        <v>10</v>
      </c>
      <c r="B1391">
        <f t="shared" si="65"/>
        <v>0</v>
      </c>
      <c r="C1391" t="s">
        <v>448</v>
      </c>
      <c r="D1391" s="1" t="s">
        <v>2513</v>
      </c>
      <c r="E1391" s="116">
        <f t="shared" ca="1" si="63"/>
        <v>0</v>
      </c>
    </row>
    <row r="1392" spans="1:5">
      <c r="A1392" t="str">
        <f t="shared" si="64"/>
        <v>11</v>
      </c>
      <c r="B1392">
        <f t="shared" si="65"/>
        <v>0</v>
      </c>
      <c r="C1392" t="s">
        <v>448</v>
      </c>
      <c r="D1392" s="1" t="s">
        <v>2514</v>
      </c>
      <c r="E1392" s="116">
        <f t="shared" ca="1" si="63"/>
        <v>0</v>
      </c>
    </row>
    <row r="1393" spans="1:5">
      <c r="A1393" t="str">
        <f t="shared" si="64"/>
        <v>12</v>
      </c>
      <c r="B1393">
        <f t="shared" si="65"/>
        <v>0</v>
      </c>
      <c r="C1393" t="s">
        <v>448</v>
      </c>
      <c r="D1393" s="1" t="s">
        <v>2515</v>
      </c>
      <c r="E1393" s="116">
        <f t="shared" ca="1" si="63"/>
        <v>0</v>
      </c>
    </row>
    <row r="1394" spans="1:5">
      <c r="A1394" t="str">
        <f t="shared" si="64"/>
        <v>13</v>
      </c>
      <c r="B1394">
        <f t="shared" si="65"/>
        <v>0</v>
      </c>
      <c r="C1394" t="s">
        <v>448</v>
      </c>
      <c r="D1394" s="1" t="s">
        <v>2516</v>
      </c>
      <c r="E1394" s="116">
        <f t="shared" ca="1" si="63"/>
        <v>0</v>
      </c>
    </row>
    <row r="1395" spans="1:5">
      <c r="A1395" t="str">
        <f t="shared" si="64"/>
        <v>100</v>
      </c>
      <c r="B1395">
        <f t="shared" si="65"/>
        <v>0</v>
      </c>
      <c r="C1395" t="s">
        <v>448</v>
      </c>
      <c r="D1395" s="1" t="s">
        <v>2517</v>
      </c>
      <c r="E1395" s="116">
        <f t="shared" ca="1" si="63"/>
        <v>0</v>
      </c>
    </row>
    <row r="1396" spans="1:5">
      <c r="A1396" t="str">
        <f t="shared" si="64"/>
        <v>01</v>
      </c>
      <c r="B1396">
        <f t="shared" si="65"/>
        <v>0</v>
      </c>
      <c r="C1396" t="s">
        <v>450</v>
      </c>
      <c r="D1396" s="1" t="s">
        <v>2518</v>
      </c>
      <c r="E1396" s="116">
        <f t="shared" ca="1" si="63"/>
        <v>0</v>
      </c>
    </row>
    <row r="1397" spans="1:5">
      <c r="A1397" t="str">
        <f t="shared" si="64"/>
        <v>02</v>
      </c>
      <c r="B1397">
        <f t="shared" si="65"/>
        <v>0</v>
      </c>
      <c r="C1397" t="s">
        <v>450</v>
      </c>
      <c r="D1397" s="1" t="s">
        <v>2519</v>
      </c>
      <c r="E1397" s="116">
        <f t="shared" ca="1" si="63"/>
        <v>0</v>
      </c>
    </row>
    <row r="1398" spans="1:5">
      <c r="A1398" t="str">
        <f t="shared" si="64"/>
        <v>03</v>
      </c>
      <c r="B1398">
        <f t="shared" si="65"/>
        <v>0</v>
      </c>
      <c r="C1398" t="s">
        <v>450</v>
      </c>
      <c r="D1398" s="1" t="s">
        <v>2520</v>
      </c>
      <c r="E1398" s="116">
        <f t="shared" ca="1" si="63"/>
        <v>0</v>
      </c>
    </row>
    <row r="1399" spans="1:5">
      <c r="A1399" t="str">
        <f t="shared" si="64"/>
        <v>04</v>
      </c>
      <c r="B1399">
        <f t="shared" si="65"/>
        <v>0</v>
      </c>
      <c r="C1399" t="s">
        <v>450</v>
      </c>
      <c r="D1399" s="1" t="s">
        <v>2521</v>
      </c>
      <c r="E1399" s="116">
        <f t="shared" ca="1" si="63"/>
        <v>0</v>
      </c>
    </row>
    <row r="1400" spans="1:5">
      <c r="A1400" t="str">
        <f t="shared" si="64"/>
        <v>05</v>
      </c>
      <c r="B1400">
        <f t="shared" si="65"/>
        <v>0</v>
      </c>
      <c r="C1400" t="s">
        <v>450</v>
      </c>
      <c r="D1400" s="1" t="s">
        <v>2522</v>
      </c>
      <c r="E1400" s="116">
        <f t="shared" ca="1" si="63"/>
        <v>0</v>
      </c>
    </row>
    <row r="1401" spans="1:5">
      <c r="A1401" t="str">
        <f t="shared" si="64"/>
        <v>06</v>
      </c>
      <c r="B1401">
        <f t="shared" si="65"/>
        <v>0</v>
      </c>
      <c r="C1401" t="s">
        <v>450</v>
      </c>
      <c r="D1401" s="1" t="s">
        <v>2523</v>
      </c>
      <c r="E1401" s="116">
        <f t="shared" ca="1" si="63"/>
        <v>0</v>
      </c>
    </row>
    <row r="1402" spans="1:5">
      <c r="A1402" t="str">
        <f t="shared" si="64"/>
        <v>07</v>
      </c>
      <c r="B1402">
        <f t="shared" si="65"/>
        <v>0</v>
      </c>
      <c r="C1402" t="s">
        <v>450</v>
      </c>
      <c r="D1402" s="1" t="s">
        <v>2524</v>
      </c>
      <c r="E1402" s="116">
        <f t="shared" ca="1" si="63"/>
        <v>0</v>
      </c>
    </row>
    <row r="1403" spans="1:5">
      <c r="A1403" t="str">
        <f t="shared" si="64"/>
        <v>08</v>
      </c>
      <c r="B1403">
        <f t="shared" si="65"/>
        <v>0</v>
      </c>
      <c r="C1403" t="s">
        <v>450</v>
      </c>
      <c r="D1403" s="1" t="s">
        <v>2525</v>
      </c>
      <c r="E1403" s="116">
        <f t="shared" ca="1" si="63"/>
        <v>0</v>
      </c>
    </row>
    <row r="1404" spans="1:5">
      <c r="A1404" t="str">
        <f t="shared" si="64"/>
        <v>09</v>
      </c>
      <c r="B1404">
        <f t="shared" si="65"/>
        <v>0</v>
      </c>
      <c r="C1404" t="s">
        <v>450</v>
      </c>
      <c r="D1404" s="1" t="s">
        <v>2526</v>
      </c>
      <c r="E1404" s="116">
        <f t="shared" ca="1" si="63"/>
        <v>0</v>
      </c>
    </row>
    <row r="1405" spans="1:5">
      <c r="A1405" t="str">
        <f t="shared" si="64"/>
        <v>10</v>
      </c>
      <c r="B1405">
        <f t="shared" si="65"/>
        <v>0</v>
      </c>
      <c r="C1405" t="s">
        <v>450</v>
      </c>
      <c r="D1405" s="1" t="s">
        <v>2527</v>
      </c>
      <c r="E1405" s="116">
        <f t="shared" ca="1" si="63"/>
        <v>0</v>
      </c>
    </row>
    <row r="1406" spans="1:5">
      <c r="A1406" t="str">
        <f t="shared" si="64"/>
        <v>11</v>
      </c>
      <c r="B1406">
        <f t="shared" si="65"/>
        <v>0</v>
      </c>
      <c r="C1406" t="s">
        <v>450</v>
      </c>
      <c r="D1406" s="1" t="s">
        <v>2528</v>
      </c>
      <c r="E1406" s="116">
        <f t="shared" ca="1" si="63"/>
        <v>0</v>
      </c>
    </row>
    <row r="1407" spans="1:5">
      <c r="A1407" t="str">
        <f t="shared" si="64"/>
        <v>12</v>
      </c>
      <c r="B1407">
        <f t="shared" si="65"/>
        <v>0</v>
      </c>
      <c r="C1407" t="s">
        <v>450</v>
      </c>
      <c r="D1407" s="1" t="s">
        <v>2529</v>
      </c>
      <c r="E1407" s="116">
        <f t="shared" ca="1" si="63"/>
        <v>0</v>
      </c>
    </row>
    <row r="1408" spans="1:5">
      <c r="A1408" t="str">
        <f t="shared" si="64"/>
        <v>13</v>
      </c>
      <c r="B1408">
        <f t="shared" si="65"/>
        <v>0</v>
      </c>
      <c r="C1408" t="s">
        <v>450</v>
      </c>
      <c r="D1408" s="1" t="s">
        <v>2530</v>
      </c>
      <c r="E1408" s="116">
        <f t="shared" ca="1" si="63"/>
        <v>0</v>
      </c>
    </row>
    <row r="1409" spans="1:5">
      <c r="A1409" t="str">
        <f t="shared" si="64"/>
        <v>100</v>
      </c>
      <c r="B1409">
        <f t="shared" si="65"/>
        <v>0</v>
      </c>
      <c r="C1409" t="s">
        <v>450</v>
      </c>
      <c r="D1409" s="1" t="s">
        <v>2531</v>
      </c>
      <c r="E1409" s="116">
        <f t="shared" ca="1" si="63"/>
        <v>0</v>
      </c>
    </row>
    <row r="1410" spans="1:5">
      <c r="A1410" t="str">
        <f t="shared" si="64"/>
        <v>01</v>
      </c>
      <c r="B1410">
        <f t="shared" si="65"/>
        <v>0</v>
      </c>
      <c r="C1410" t="s">
        <v>451</v>
      </c>
      <c r="D1410" s="1" t="s">
        <v>2532</v>
      </c>
      <c r="E1410" s="116">
        <f t="shared" ca="1" si="63"/>
        <v>0</v>
      </c>
    </row>
    <row r="1411" spans="1:5">
      <c r="A1411" t="str">
        <f t="shared" si="64"/>
        <v>02</v>
      </c>
      <c r="B1411">
        <f t="shared" si="65"/>
        <v>0</v>
      </c>
      <c r="C1411" t="s">
        <v>451</v>
      </c>
      <c r="D1411" s="1" t="s">
        <v>2533</v>
      </c>
      <c r="E1411" s="116">
        <f t="shared" ca="1" si="63"/>
        <v>0</v>
      </c>
    </row>
    <row r="1412" spans="1:5">
      <c r="A1412" t="str">
        <f t="shared" si="64"/>
        <v>03</v>
      </c>
      <c r="B1412">
        <f t="shared" si="65"/>
        <v>0</v>
      </c>
      <c r="C1412" t="s">
        <v>451</v>
      </c>
      <c r="D1412" s="1" t="s">
        <v>2534</v>
      </c>
      <c r="E1412" s="116">
        <f t="shared" ca="1" si="63"/>
        <v>0</v>
      </c>
    </row>
    <row r="1413" spans="1:5">
      <c r="A1413" t="str">
        <f t="shared" si="64"/>
        <v>04</v>
      </c>
      <c r="B1413">
        <f t="shared" si="65"/>
        <v>0</v>
      </c>
      <c r="C1413" t="s">
        <v>451</v>
      </c>
      <c r="D1413" s="1" t="s">
        <v>2535</v>
      </c>
      <c r="E1413" s="116">
        <f t="shared" ca="1" si="63"/>
        <v>0</v>
      </c>
    </row>
    <row r="1414" spans="1:5">
      <c r="A1414" t="str">
        <f t="shared" si="64"/>
        <v>05</v>
      </c>
      <c r="B1414">
        <f t="shared" si="65"/>
        <v>0</v>
      </c>
      <c r="C1414" t="s">
        <v>451</v>
      </c>
      <c r="D1414" s="1" t="s">
        <v>2536</v>
      </c>
      <c r="E1414" s="116">
        <f t="shared" ca="1" si="63"/>
        <v>0</v>
      </c>
    </row>
    <row r="1415" spans="1:5">
      <c r="A1415" t="str">
        <f t="shared" si="64"/>
        <v>06</v>
      </c>
      <c r="B1415">
        <f t="shared" si="65"/>
        <v>0</v>
      </c>
      <c r="C1415" t="s">
        <v>451</v>
      </c>
      <c r="D1415" s="1" t="s">
        <v>2537</v>
      </c>
      <c r="E1415" s="116">
        <f t="shared" ca="1" si="63"/>
        <v>0</v>
      </c>
    </row>
    <row r="1416" spans="1:5">
      <c r="A1416" t="str">
        <f t="shared" si="64"/>
        <v>07</v>
      </c>
      <c r="B1416">
        <f t="shared" si="65"/>
        <v>0</v>
      </c>
      <c r="C1416" t="s">
        <v>451</v>
      </c>
      <c r="D1416" s="1" t="s">
        <v>2538</v>
      </c>
      <c r="E1416" s="116">
        <f t="shared" ca="1" si="63"/>
        <v>0</v>
      </c>
    </row>
    <row r="1417" spans="1:5">
      <c r="A1417" t="str">
        <f t="shared" si="64"/>
        <v>08</v>
      </c>
      <c r="B1417">
        <f t="shared" si="65"/>
        <v>0</v>
      </c>
      <c r="C1417" t="s">
        <v>451</v>
      </c>
      <c r="D1417" s="1" t="s">
        <v>2539</v>
      </c>
      <c r="E1417" s="116">
        <f t="shared" ca="1" si="63"/>
        <v>0</v>
      </c>
    </row>
    <row r="1418" spans="1:5">
      <c r="A1418" t="str">
        <f t="shared" si="64"/>
        <v>09</v>
      </c>
      <c r="B1418">
        <f t="shared" si="65"/>
        <v>0</v>
      </c>
      <c r="C1418" t="s">
        <v>451</v>
      </c>
      <c r="D1418" s="1" t="s">
        <v>2540</v>
      </c>
      <c r="E1418" s="116">
        <f t="shared" ref="E1418:E1481" ca="1" si="66">IFERROR(IFERROR(VLOOKUP(C1418,INDIRECT($G$7&amp;$H$7),MATCH($A1418,INDIRECT($G$7&amp;$I$7),0),0),IFERROR(VLOOKUP(C1418,INDIRECT($G$6&amp;$H$6),MATCH($A1418,INDIRECT($G$6&amp;$I$6),0),0),VLOOKUP(C1418,INDIRECT($G$5&amp;$H$5),MATCH($A1418,INDIRECT($G$5&amp;$I$5),0),0))),0)</f>
        <v>0</v>
      </c>
    </row>
    <row r="1419" spans="1:5">
      <c r="A1419" t="str">
        <f t="shared" ref="A1419:A1482" si="67">MID(D1419,LEN(C1419)+2,LEN(D1419)-LEN(C1419))</f>
        <v>10</v>
      </c>
      <c r="B1419">
        <f t="shared" ref="B1419:B1482" si="68">IF(IFERROR(FIND("PU",D1419,1),0)&lt;&gt;0,"PU",0)</f>
        <v>0</v>
      </c>
      <c r="C1419" t="s">
        <v>451</v>
      </c>
      <c r="D1419" s="1" t="s">
        <v>2541</v>
      </c>
      <c r="E1419" s="116">
        <f t="shared" ca="1" si="66"/>
        <v>0</v>
      </c>
    </row>
    <row r="1420" spans="1:5">
      <c r="A1420" t="str">
        <f t="shared" si="67"/>
        <v>11</v>
      </c>
      <c r="B1420">
        <f t="shared" si="68"/>
        <v>0</v>
      </c>
      <c r="C1420" t="s">
        <v>451</v>
      </c>
      <c r="D1420" s="1" t="s">
        <v>2542</v>
      </c>
      <c r="E1420" s="116">
        <f t="shared" ca="1" si="66"/>
        <v>0</v>
      </c>
    </row>
    <row r="1421" spans="1:5">
      <c r="A1421" t="str">
        <f t="shared" si="67"/>
        <v>12</v>
      </c>
      <c r="B1421">
        <f t="shared" si="68"/>
        <v>0</v>
      </c>
      <c r="C1421" t="s">
        <v>451</v>
      </c>
      <c r="D1421" s="1" t="s">
        <v>2543</v>
      </c>
      <c r="E1421" s="116">
        <f t="shared" ca="1" si="66"/>
        <v>0</v>
      </c>
    </row>
    <row r="1422" spans="1:5">
      <c r="A1422" t="str">
        <f t="shared" si="67"/>
        <v>13</v>
      </c>
      <c r="B1422">
        <f t="shared" si="68"/>
        <v>0</v>
      </c>
      <c r="C1422" t="s">
        <v>451</v>
      </c>
      <c r="D1422" s="1" t="s">
        <v>2544</v>
      </c>
      <c r="E1422" s="116">
        <f t="shared" ca="1" si="66"/>
        <v>0</v>
      </c>
    </row>
    <row r="1423" spans="1:5">
      <c r="A1423" t="str">
        <f t="shared" si="67"/>
        <v>100</v>
      </c>
      <c r="B1423">
        <f t="shared" si="68"/>
        <v>0</v>
      </c>
      <c r="C1423" t="s">
        <v>451</v>
      </c>
      <c r="D1423" s="1" t="s">
        <v>2545</v>
      </c>
      <c r="E1423" s="116">
        <f t="shared" ca="1" si="66"/>
        <v>0</v>
      </c>
    </row>
    <row r="1424" spans="1:5">
      <c r="A1424" t="str">
        <f t="shared" si="67"/>
        <v>01</v>
      </c>
      <c r="B1424">
        <f t="shared" si="68"/>
        <v>0</v>
      </c>
      <c r="C1424" t="s">
        <v>453</v>
      </c>
      <c r="D1424" s="1" t="s">
        <v>2546</v>
      </c>
      <c r="E1424" s="116">
        <f t="shared" ca="1" si="66"/>
        <v>0</v>
      </c>
    </row>
    <row r="1425" spans="1:5">
      <c r="A1425" t="str">
        <f t="shared" si="67"/>
        <v>02</v>
      </c>
      <c r="B1425">
        <f t="shared" si="68"/>
        <v>0</v>
      </c>
      <c r="C1425" t="s">
        <v>453</v>
      </c>
      <c r="D1425" s="1" t="s">
        <v>2547</v>
      </c>
      <c r="E1425" s="116">
        <f t="shared" ca="1" si="66"/>
        <v>0</v>
      </c>
    </row>
    <row r="1426" spans="1:5">
      <c r="A1426" t="str">
        <f t="shared" si="67"/>
        <v>03</v>
      </c>
      <c r="B1426">
        <f t="shared" si="68"/>
        <v>0</v>
      </c>
      <c r="C1426" t="s">
        <v>453</v>
      </c>
      <c r="D1426" s="1" t="s">
        <v>2548</v>
      </c>
      <c r="E1426" s="116">
        <f t="shared" ca="1" si="66"/>
        <v>0</v>
      </c>
    </row>
    <row r="1427" spans="1:5">
      <c r="A1427" t="str">
        <f t="shared" si="67"/>
        <v>04</v>
      </c>
      <c r="B1427">
        <f t="shared" si="68"/>
        <v>0</v>
      </c>
      <c r="C1427" t="s">
        <v>453</v>
      </c>
      <c r="D1427" s="1" t="s">
        <v>2549</v>
      </c>
      <c r="E1427" s="116">
        <f t="shared" ca="1" si="66"/>
        <v>0</v>
      </c>
    </row>
    <row r="1428" spans="1:5">
      <c r="A1428" t="str">
        <f t="shared" si="67"/>
        <v>05</v>
      </c>
      <c r="B1428">
        <f t="shared" si="68"/>
        <v>0</v>
      </c>
      <c r="C1428" t="s">
        <v>453</v>
      </c>
      <c r="D1428" s="1" t="s">
        <v>2550</v>
      </c>
      <c r="E1428" s="116">
        <f t="shared" ca="1" si="66"/>
        <v>0</v>
      </c>
    </row>
    <row r="1429" spans="1:5">
      <c r="A1429" t="str">
        <f t="shared" si="67"/>
        <v>06</v>
      </c>
      <c r="B1429">
        <f t="shared" si="68"/>
        <v>0</v>
      </c>
      <c r="C1429" t="s">
        <v>453</v>
      </c>
      <c r="D1429" s="1" t="s">
        <v>2551</v>
      </c>
      <c r="E1429" s="116">
        <f t="shared" ca="1" si="66"/>
        <v>0</v>
      </c>
    </row>
    <row r="1430" spans="1:5">
      <c r="A1430" t="str">
        <f t="shared" si="67"/>
        <v>07</v>
      </c>
      <c r="B1430">
        <f t="shared" si="68"/>
        <v>0</v>
      </c>
      <c r="C1430" t="s">
        <v>453</v>
      </c>
      <c r="D1430" s="1" t="s">
        <v>2552</v>
      </c>
      <c r="E1430" s="116">
        <f t="shared" ca="1" si="66"/>
        <v>0</v>
      </c>
    </row>
    <row r="1431" spans="1:5">
      <c r="A1431" t="str">
        <f t="shared" si="67"/>
        <v>08</v>
      </c>
      <c r="B1431">
        <f t="shared" si="68"/>
        <v>0</v>
      </c>
      <c r="C1431" t="s">
        <v>453</v>
      </c>
      <c r="D1431" s="1" t="s">
        <v>2553</v>
      </c>
      <c r="E1431" s="116">
        <f t="shared" ca="1" si="66"/>
        <v>0</v>
      </c>
    </row>
    <row r="1432" spans="1:5">
      <c r="A1432" t="str">
        <f t="shared" si="67"/>
        <v>09</v>
      </c>
      <c r="B1432">
        <f t="shared" si="68"/>
        <v>0</v>
      </c>
      <c r="C1432" t="s">
        <v>453</v>
      </c>
      <c r="D1432" s="1" t="s">
        <v>2554</v>
      </c>
      <c r="E1432" s="116">
        <f t="shared" ca="1" si="66"/>
        <v>0</v>
      </c>
    </row>
    <row r="1433" spans="1:5">
      <c r="A1433" t="str">
        <f t="shared" si="67"/>
        <v>10</v>
      </c>
      <c r="B1433">
        <f t="shared" si="68"/>
        <v>0</v>
      </c>
      <c r="C1433" t="s">
        <v>453</v>
      </c>
      <c r="D1433" s="1" t="s">
        <v>2555</v>
      </c>
      <c r="E1433" s="116">
        <f t="shared" ca="1" si="66"/>
        <v>0</v>
      </c>
    </row>
    <row r="1434" spans="1:5">
      <c r="A1434" t="str">
        <f t="shared" si="67"/>
        <v>11</v>
      </c>
      <c r="B1434">
        <f t="shared" si="68"/>
        <v>0</v>
      </c>
      <c r="C1434" t="s">
        <v>453</v>
      </c>
      <c r="D1434" s="1" t="s">
        <v>2556</v>
      </c>
      <c r="E1434" s="116">
        <f t="shared" ca="1" si="66"/>
        <v>0</v>
      </c>
    </row>
    <row r="1435" spans="1:5">
      <c r="A1435" t="str">
        <f t="shared" si="67"/>
        <v>12</v>
      </c>
      <c r="B1435">
        <f t="shared" si="68"/>
        <v>0</v>
      </c>
      <c r="C1435" t="s">
        <v>453</v>
      </c>
      <c r="D1435" s="1" t="s">
        <v>2557</v>
      </c>
      <c r="E1435" s="116">
        <f t="shared" ca="1" si="66"/>
        <v>0</v>
      </c>
    </row>
    <row r="1436" spans="1:5">
      <c r="A1436" t="str">
        <f t="shared" si="67"/>
        <v>13</v>
      </c>
      <c r="B1436">
        <f t="shared" si="68"/>
        <v>0</v>
      </c>
      <c r="C1436" t="s">
        <v>453</v>
      </c>
      <c r="D1436" s="1" t="s">
        <v>2558</v>
      </c>
      <c r="E1436" s="116">
        <f t="shared" ca="1" si="66"/>
        <v>0</v>
      </c>
    </row>
    <row r="1437" spans="1:5">
      <c r="A1437" t="str">
        <f t="shared" si="67"/>
        <v>100</v>
      </c>
      <c r="B1437">
        <f t="shared" si="68"/>
        <v>0</v>
      </c>
      <c r="C1437" t="s">
        <v>453</v>
      </c>
      <c r="D1437" s="1" t="s">
        <v>2559</v>
      </c>
      <c r="E1437" s="116">
        <f t="shared" ca="1" si="66"/>
        <v>0</v>
      </c>
    </row>
    <row r="1438" spans="1:5">
      <c r="A1438" t="str">
        <f t="shared" si="67"/>
        <v>01</v>
      </c>
      <c r="B1438">
        <f t="shared" si="68"/>
        <v>0</v>
      </c>
      <c r="C1438" t="s">
        <v>454</v>
      </c>
      <c r="D1438" s="1" t="s">
        <v>2560</v>
      </c>
      <c r="E1438" s="116">
        <f t="shared" ca="1" si="66"/>
        <v>0</v>
      </c>
    </row>
    <row r="1439" spans="1:5">
      <c r="A1439" t="str">
        <f t="shared" si="67"/>
        <v>02</v>
      </c>
      <c r="B1439">
        <f t="shared" si="68"/>
        <v>0</v>
      </c>
      <c r="C1439" t="s">
        <v>454</v>
      </c>
      <c r="D1439" s="1" t="s">
        <v>2561</v>
      </c>
      <c r="E1439" s="116">
        <f t="shared" ca="1" si="66"/>
        <v>0</v>
      </c>
    </row>
    <row r="1440" spans="1:5">
      <c r="A1440" t="str">
        <f t="shared" si="67"/>
        <v>03</v>
      </c>
      <c r="B1440">
        <f t="shared" si="68"/>
        <v>0</v>
      </c>
      <c r="C1440" t="s">
        <v>454</v>
      </c>
      <c r="D1440" s="1" t="s">
        <v>2562</v>
      </c>
      <c r="E1440" s="116">
        <f t="shared" ca="1" si="66"/>
        <v>0</v>
      </c>
    </row>
    <row r="1441" spans="1:5">
      <c r="A1441" t="str">
        <f t="shared" si="67"/>
        <v>04</v>
      </c>
      <c r="B1441">
        <f t="shared" si="68"/>
        <v>0</v>
      </c>
      <c r="C1441" t="s">
        <v>454</v>
      </c>
      <c r="D1441" s="1" t="s">
        <v>2563</v>
      </c>
      <c r="E1441" s="116">
        <f t="shared" ca="1" si="66"/>
        <v>0</v>
      </c>
    </row>
    <row r="1442" spans="1:5">
      <c r="A1442" t="str">
        <f t="shared" si="67"/>
        <v>05</v>
      </c>
      <c r="B1442">
        <f t="shared" si="68"/>
        <v>0</v>
      </c>
      <c r="C1442" t="s">
        <v>454</v>
      </c>
      <c r="D1442" s="1" t="s">
        <v>2564</v>
      </c>
      <c r="E1442" s="116">
        <f t="shared" ca="1" si="66"/>
        <v>0</v>
      </c>
    </row>
    <row r="1443" spans="1:5">
      <c r="A1443" t="str">
        <f t="shared" si="67"/>
        <v>06</v>
      </c>
      <c r="B1443">
        <f t="shared" si="68"/>
        <v>0</v>
      </c>
      <c r="C1443" t="s">
        <v>454</v>
      </c>
      <c r="D1443" s="1" t="s">
        <v>2565</v>
      </c>
      <c r="E1443" s="116">
        <f t="shared" ca="1" si="66"/>
        <v>0</v>
      </c>
    </row>
    <row r="1444" spans="1:5">
      <c r="A1444" t="str">
        <f t="shared" si="67"/>
        <v>07</v>
      </c>
      <c r="B1444">
        <f t="shared" si="68"/>
        <v>0</v>
      </c>
      <c r="C1444" t="s">
        <v>454</v>
      </c>
      <c r="D1444" s="1" t="s">
        <v>2566</v>
      </c>
      <c r="E1444" s="116">
        <f t="shared" ca="1" si="66"/>
        <v>0</v>
      </c>
    </row>
    <row r="1445" spans="1:5">
      <c r="A1445" t="str">
        <f t="shared" si="67"/>
        <v>08</v>
      </c>
      <c r="B1445">
        <f t="shared" si="68"/>
        <v>0</v>
      </c>
      <c r="C1445" t="s">
        <v>454</v>
      </c>
      <c r="D1445" s="1" t="s">
        <v>2567</v>
      </c>
      <c r="E1445" s="116">
        <f t="shared" ca="1" si="66"/>
        <v>0</v>
      </c>
    </row>
    <row r="1446" spans="1:5">
      <c r="A1446" t="str">
        <f t="shared" si="67"/>
        <v>09</v>
      </c>
      <c r="B1446">
        <f t="shared" si="68"/>
        <v>0</v>
      </c>
      <c r="C1446" t="s">
        <v>454</v>
      </c>
      <c r="D1446" s="1" t="s">
        <v>2568</v>
      </c>
      <c r="E1446" s="116">
        <f t="shared" ca="1" si="66"/>
        <v>0</v>
      </c>
    </row>
    <row r="1447" spans="1:5">
      <c r="A1447" t="str">
        <f t="shared" si="67"/>
        <v>10</v>
      </c>
      <c r="B1447">
        <f t="shared" si="68"/>
        <v>0</v>
      </c>
      <c r="C1447" t="s">
        <v>454</v>
      </c>
      <c r="D1447" s="1" t="s">
        <v>2569</v>
      </c>
      <c r="E1447" s="116">
        <f t="shared" ca="1" si="66"/>
        <v>0</v>
      </c>
    </row>
    <row r="1448" spans="1:5">
      <c r="A1448" t="str">
        <f t="shared" si="67"/>
        <v>11</v>
      </c>
      <c r="B1448">
        <f t="shared" si="68"/>
        <v>0</v>
      </c>
      <c r="C1448" t="s">
        <v>454</v>
      </c>
      <c r="D1448" s="1" t="s">
        <v>2570</v>
      </c>
      <c r="E1448" s="116">
        <f t="shared" ca="1" si="66"/>
        <v>0</v>
      </c>
    </row>
    <row r="1449" spans="1:5">
      <c r="A1449" t="str">
        <f t="shared" si="67"/>
        <v>12</v>
      </c>
      <c r="B1449">
        <f t="shared" si="68"/>
        <v>0</v>
      </c>
      <c r="C1449" t="s">
        <v>454</v>
      </c>
      <c r="D1449" s="1" t="s">
        <v>2571</v>
      </c>
      <c r="E1449" s="116">
        <f t="shared" ca="1" si="66"/>
        <v>0</v>
      </c>
    </row>
    <row r="1450" spans="1:5">
      <c r="A1450" t="str">
        <f t="shared" si="67"/>
        <v>13</v>
      </c>
      <c r="B1450">
        <f t="shared" si="68"/>
        <v>0</v>
      </c>
      <c r="C1450" t="s">
        <v>454</v>
      </c>
      <c r="D1450" s="1" t="s">
        <v>2572</v>
      </c>
      <c r="E1450" s="116">
        <f t="shared" ca="1" si="66"/>
        <v>0</v>
      </c>
    </row>
    <row r="1451" spans="1:5">
      <c r="A1451" t="str">
        <f t="shared" si="67"/>
        <v>100</v>
      </c>
      <c r="B1451">
        <f t="shared" si="68"/>
        <v>0</v>
      </c>
      <c r="C1451" t="s">
        <v>454</v>
      </c>
      <c r="D1451" s="1" t="s">
        <v>2573</v>
      </c>
      <c r="E1451" s="116">
        <f t="shared" ca="1" si="66"/>
        <v>0</v>
      </c>
    </row>
    <row r="1452" spans="1:5">
      <c r="A1452" t="str">
        <f t="shared" si="67"/>
        <v>01</v>
      </c>
      <c r="B1452">
        <f t="shared" si="68"/>
        <v>0</v>
      </c>
      <c r="C1452" t="s">
        <v>456</v>
      </c>
      <c r="D1452" s="1" t="s">
        <v>2574</v>
      </c>
      <c r="E1452" s="116">
        <f t="shared" ca="1" si="66"/>
        <v>0</v>
      </c>
    </row>
    <row r="1453" spans="1:5">
      <c r="A1453" t="str">
        <f t="shared" si="67"/>
        <v>02</v>
      </c>
      <c r="B1453">
        <f t="shared" si="68"/>
        <v>0</v>
      </c>
      <c r="C1453" t="s">
        <v>456</v>
      </c>
      <c r="D1453" s="1" t="s">
        <v>2575</v>
      </c>
      <c r="E1453" s="116">
        <f t="shared" ca="1" si="66"/>
        <v>0</v>
      </c>
    </row>
    <row r="1454" spans="1:5">
      <c r="A1454" t="str">
        <f t="shared" si="67"/>
        <v>03</v>
      </c>
      <c r="B1454">
        <f t="shared" si="68"/>
        <v>0</v>
      </c>
      <c r="C1454" t="s">
        <v>456</v>
      </c>
      <c r="D1454" s="1" t="s">
        <v>2576</v>
      </c>
      <c r="E1454" s="116">
        <f t="shared" ca="1" si="66"/>
        <v>0</v>
      </c>
    </row>
    <row r="1455" spans="1:5">
      <c r="A1455" t="str">
        <f t="shared" si="67"/>
        <v>04</v>
      </c>
      <c r="B1455">
        <f t="shared" si="68"/>
        <v>0</v>
      </c>
      <c r="C1455" t="s">
        <v>456</v>
      </c>
      <c r="D1455" s="1" t="s">
        <v>2577</v>
      </c>
      <c r="E1455" s="116">
        <f t="shared" ca="1" si="66"/>
        <v>0</v>
      </c>
    </row>
    <row r="1456" spans="1:5">
      <c r="A1456" t="str">
        <f t="shared" si="67"/>
        <v>05</v>
      </c>
      <c r="B1456">
        <f t="shared" si="68"/>
        <v>0</v>
      </c>
      <c r="C1456" t="s">
        <v>456</v>
      </c>
      <c r="D1456" s="1" t="s">
        <v>2578</v>
      </c>
      <c r="E1456" s="116">
        <f t="shared" ca="1" si="66"/>
        <v>0</v>
      </c>
    </row>
    <row r="1457" spans="1:5">
      <c r="A1457" t="str">
        <f t="shared" si="67"/>
        <v>06</v>
      </c>
      <c r="B1457">
        <f t="shared" si="68"/>
        <v>0</v>
      </c>
      <c r="C1457" t="s">
        <v>456</v>
      </c>
      <c r="D1457" s="1" t="s">
        <v>2579</v>
      </c>
      <c r="E1457" s="116">
        <f t="shared" ca="1" si="66"/>
        <v>0</v>
      </c>
    </row>
    <row r="1458" spans="1:5">
      <c r="A1458" t="str">
        <f t="shared" si="67"/>
        <v>07</v>
      </c>
      <c r="B1458">
        <f t="shared" si="68"/>
        <v>0</v>
      </c>
      <c r="C1458" t="s">
        <v>456</v>
      </c>
      <c r="D1458" s="1" t="s">
        <v>2580</v>
      </c>
      <c r="E1458" s="116">
        <f t="shared" ca="1" si="66"/>
        <v>0</v>
      </c>
    </row>
    <row r="1459" spans="1:5">
      <c r="A1459" t="str">
        <f t="shared" si="67"/>
        <v>08</v>
      </c>
      <c r="B1459">
        <f t="shared" si="68"/>
        <v>0</v>
      </c>
      <c r="C1459" t="s">
        <v>456</v>
      </c>
      <c r="D1459" s="1" t="s">
        <v>2581</v>
      </c>
      <c r="E1459" s="116">
        <f t="shared" ca="1" si="66"/>
        <v>0</v>
      </c>
    </row>
    <row r="1460" spans="1:5">
      <c r="A1460" t="str">
        <f t="shared" si="67"/>
        <v>09</v>
      </c>
      <c r="B1460">
        <f t="shared" si="68"/>
        <v>0</v>
      </c>
      <c r="C1460" t="s">
        <v>456</v>
      </c>
      <c r="D1460" s="1" t="s">
        <v>2582</v>
      </c>
      <c r="E1460" s="116">
        <f t="shared" ca="1" si="66"/>
        <v>0</v>
      </c>
    </row>
    <row r="1461" spans="1:5">
      <c r="A1461" t="str">
        <f t="shared" si="67"/>
        <v>10</v>
      </c>
      <c r="B1461">
        <f t="shared" si="68"/>
        <v>0</v>
      </c>
      <c r="C1461" t="s">
        <v>456</v>
      </c>
      <c r="D1461" s="1" t="s">
        <v>2583</v>
      </c>
      <c r="E1461" s="116">
        <f t="shared" ca="1" si="66"/>
        <v>0</v>
      </c>
    </row>
    <row r="1462" spans="1:5">
      <c r="A1462" t="str">
        <f t="shared" si="67"/>
        <v>11</v>
      </c>
      <c r="B1462">
        <f t="shared" si="68"/>
        <v>0</v>
      </c>
      <c r="C1462" t="s">
        <v>456</v>
      </c>
      <c r="D1462" s="1" t="s">
        <v>2584</v>
      </c>
      <c r="E1462" s="116">
        <f t="shared" ca="1" si="66"/>
        <v>0</v>
      </c>
    </row>
    <row r="1463" spans="1:5">
      <c r="A1463" t="str">
        <f t="shared" si="67"/>
        <v>12</v>
      </c>
      <c r="B1463">
        <f t="shared" si="68"/>
        <v>0</v>
      </c>
      <c r="C1463" t="s">
        <v>456</v>
      </c>
      <c r="D1463" s="1" t="s">
        <v>2585</v>
      </c>
      <c r="E1463" s="116">
        <f t="shared" ca="1" si="66"/>
        <v>0</v>
      </c>
    </row>
    <row r="1464" spans="1:5">
      <c r="A1464" t="str">
        <f t="shared" si="67"/>
        <v>13</v>
      </c>
      <c r="B1464">
        <f t="shared" si="68"/>
        <v>0</v>
      </c>
      <c r="C1464" t="s">
        <v>456</v>
      </c>
      <c r="D1464" s="1" t="s">
        <v>2586</v>
      </c>
      <c r="E1464" s="116">
        <f t="shared" ca="1" si="66"/>
        <v>0</v>
      </c>
    </row>
    <row r="1465" spans="1:5">
      <c r="A1465" t="str">
        <f t="shared" si="67"/>
        <v>100</v>
      </c>
      <c r="B1465">
        <f t="shared" si="68"/>
        <v>0</v>
      </c>
      <c r="C1465" t="s">
        <v>456</v>
      </c>
      <c r="D1465" s="1" t="s">
        <v>2587</v>
      </c>
      <c r="E1465" s="116">
        <f t="shared" ca="1" si="66"/>
        <v>0</v>
      </c>
    </row>
    <row r="1466" spans="1:5">
      <c r="A1466" t="str">
        <f t="shared" si="67"/>
        <v>01</v>
      </c>
      <c r="B1466">
        <f t="shared" si="68"/>
        <v>0</v>
      </c>
      <c r="C1466" t="s">
        <v>457</v>
      </c>
      <c r="D1466" s="1" t="s">
        <v>2588</v>
      </c>
      <c r="E1466" s="116">
        <f t="shared" ca="1" si="66"/>
        <v>0</v>
      </c>
    </row>
    <row r="1467" spans="1:5">
      <c r="A1467" t="str">
        <f t="shared" si="67"/>
        <v>02</v>
      </c>
      <c r="B1467">
        <f t="shared" si="68"/>
        <v>0</v>
      </c>
      <c r="C1467" t="s">
        <v>457</v>
      </c>
      <c r="D1467" s="1" t="s">
        <v>2589</v>
      </c>
      <c r="E1467" s="116">
        <f t="shared" ca="1" si="66"/>
        <v>0</v>
      </c>
    </row>
    <row r="1468" spans="1:5">
      <c r="A1468" t="str">
        <f t="shared" si="67"/>
        <v>03</v>
      </c>
      <c r="B1468">
        <f t="shared" si="68"/>
        <v>0</v>
      </c>
      <c r="C1468" t="s">
        <v>457</v>
      </c>
      <c r="D1468" s="1" t="s">
        <v>2590</v>
      </c>
      <c r="E1468" s="116">
        <f t="shared" ca="1" si="66"/>
        <v>0</v>
      </c>
    </row>
    <row r="1469" spans="1:5">
      <c r="A1469" t="str">
        <f t="shared" si="67"/>
        <v>04</v>
      </c>
      <c r="B1469">
        <f t="shared" si="68"/>
        <v>0</v>
      </c>
      <c r="C1469" t="s">
        <v>457</v>
      </c>
      <c r="D1469" s="1" t="s">
        <v>2591</v>
      </c>
      <c r="E1469" s="116">
        <f t="shared" ca="1" si="66"/>
        <v>0</v>
      </c>
    </row>
    <row r="1470" spans="1:5">
      <c r="A1470" t="str">
        <f t="shared" si="67"/>
        <v>05</v>
      </c>
      <c r="B1470">
        <f t="shared" si="68"/>
        <v>0</v>
      </c>
      <c r="C1470" t="s">
        <v>457</v>
      </c>
      <c r="D1470" s="1" t="s">
        <v>2592</v>
      </c>
      <c r="E1470" s="116">
        <f t="shared" ca="1" si="66"/>
        <v>0</v>
      </c>
    </row>
    <row r="1471" spans="1:5">
      <c r="A1471" t="str">
        <f t="shared" si="67"/>
        <v>06</v>
      </c>
      <c r="B1471">
        <f t="shared" si="68"/>
        <v>0</v>
      </c>
      <c r="C1471" t="s">
        <v>457</v>
      </c>
      <c r="D1471" s="1" t="s">
        <v>2593</v>
      </c>
      <c r="E1471" s="116">
        <f t="shared" ca="1" si="66"/>
        <v>0</v>
      </c>
    </row>
    <row r="1472" spans="1:5">
      <c r="A1472" t="str">
        <f t="shared" si="67"/>
        <v>07</v>
      </c>
      <c r="B1472">
        <f t="shared" si="68"/>
        <v>0</v>
      </c>
      <c r="C1472" t="s">
        <v>457</v>
      </c>
      <c r="D1472" s="1" t="s">
        <v>2594</v>
      </c>
      <c r="E1472" s="116">
        <f t="shared" ca="1" si="66"/>
        <v>0</v>
      </c>
    </row>
    <row r="1473" spans="1:5">
      <c r="A1473" t="str">
        <f t="shared" si="67"/>
        <v>08</v>
      </c>
      <c r="B1473">
        <f t="shared" si="68"/>
        <v>0</v>
      </c>
      <c r="C1473" t="s">
        <v>457</v>
      </c>
      <c r="D1473" s="1" t="s">
        <v>2595</v>
      </c>
      <c r="E1473" s="116">
        <f t="shared" ca="1" si="66"/>
        <v>0</v>
      </c>
    </row>
    <row r="1474" spans="1:5">
      <c r="A1474" t="str">
        <f t="shared" si="67"/>
        <v>09</v>
      </c>
      <c r="B1474">
        <f t="shared" si="68"/>
        <v>0</v>
      </c>
      <c r="C1474" t="s">
        <v>457</v>
      </c>
      <c r="D1474" s="1" t="s">
        <v>2596</v>
      </c>
      <c r="E1474" s="116">
        <f t="shared" ca="1" si="66"/>
        <v>0</v>
      </c>
    </row>
    <row r="1475" spans="1:5">
      <c r="A1475" t="str">
        <f t="shared" si="67"/>
        <v>10</v>
      </c>
      <c r="B1475">
        <f t="shared" si="68"/>
        <v>0</v>
      </c>
      <c r="C1475" t="s">
        <v>457</v>
      </c>
      <c r="D1475" s="1" t="s">
        <v>2597</v>
      </c>
      <c r="E1475" s="116">
        <f t="shared" ca="1" si="66"/>
        <v>0</v>
      </c>
    </row>
    <row r="1476" spans="1:5">
      <c r="A1476" t="str">
        <f t="shared" si="67"/>
        <v>11</v>
      </c>
      <c r="B1476">
        <f t="shared" si="68"/>
        <v>0</v>
      </c>
      <c r="C1476" t="s">
        <v>457</v>
      </c>
      <c r="D1476" s="1" t="s">
        <v>2598</v>
      </c>
      <c r="E1476" s="116">
        <f t="shared" ca="1" si="66"/>
        <v>0</v>
      </c>
    </row>
    <row r="1477" spans="1:5">
      <c r="A1477" t="str">
        <f t="shared" si="67"/>
        <v>12</v>
      </c>
      <c r="B1477">
        <f t="shared" si="68"/>
        <v>0</v>
      </c>
      <c r="C1477" t="s">
        <v>457</v>
      </c>
      <c r="D1477" s="1" t="s">
        <v>2599</v>
      </c>
      <c r="E1477" s="116">
        <f t="shared" ca="1" si="66"/>
        <v>0</v>
      </c>
    </row>
    <row r="1478" spans="1:5">
      <c r="A1478" t="str">
        <f t="shared" si="67"/>
        <v>13</v>
      </c>
      <c r="B1478">
        <f t="shared" si="68"/>
        <v>0</v>
      </c>
      <c r="C1478" t="s">
        <v>457</v>
      </c>
      <c r="D1478" s="1" t="s">
        <v>2600</v>
      </c>
      <c r="E1478" s="116">
        <f t="shared" ca="1" si="66"/>
        <v>0</v>
      </c>
    </row>
    <row r="1479" spans="1:5">
      <c r="A1479" t="str">
        <f t="shared" si="67"/>
        <v>100</v>
      </c>
      <c r="B1479">
        <f t="shared" si="68"/>
        <v>0</v>
      </c>
      <c r="C1479" t="s">
        <v>457</v>
      </c>
      <c r="D1479" s="1" t="s">
        <v>2601</v>
      </c>
      <c r="E1479" s="116">
        <f t="shared" ca="1" si="66"/>
        <v>0</v>
      </c>
    </row>
    <row r="1480" spans="1:5">
      <c r="A1480" t="str">
        <f t="shared" si="67"/>
        <v>01</v>
      </c>
      <c r="B1480">
        <f t="shared" si="68"/>
        <v>0</v>
      </c>
      <c r="C1480" t="s">
        <v>459</v>
      </c>
      <c r="D1480" s="1" t="s">
        <v>2602</v>
      </c>
      <c r="E1480" s="116">
        <f t="shared" ca="1" si="66"/>
        <v>0</v>
      </c>
    </row>
    <row r="1481" spans="1:5">
      <c r="A1481" t="str">
        <f t="shared" si="67"/>
        <v>02</v>
      </c>
      <c r="B1481">
        <f t="shared" si="68"/>
        <v>0</v>
      </c>
      <c r="C1481" t="s">
        <v>459</v>
      </c>
      <c r="D1481" s="1" t="s">
        <v>2603</v>
      </c>
      <c r="E1481" s="116">
        <f t="shared" ca="1" si="66"/>
        <v>0</v>
      </c>
    </row>
    <row r="1482" spans="1:5">
      <c r="A1482" t="str">
        <f t="shared" si="67"/>
        <v>03</v>
      </c>
      <c r="B1482">
        <f t="shared" si="68"/>
        <v>0</v>
      </c>
      <c r="C1482" t="s">
        <v>459</v>
      </c>
      <c r="D1482" s="1" t="s">
        <v>2604</v>
      </c>
      <c r="E1482" s="116">
        <f t="shared" ref="E1482:E1545" ca="1" si="69">IFERROR(IFERROR(VLOOKUP(C1482,INDIRECT($G$7&amp;$H$7),MATCH($A1482,INDIRECT($G$7&amp;$I$7),0),0),IFERROR(VLOOKUP(C1482,INDIRECT($G$6&amp;$H$6),MATCH($A1482,INDIRECT($G$6&amp;$I$6),0),0),VLOOKUP(C1482,INDIRECT($G$5&amp;$H$5),MATCH($A1482,INDIRECT($G$5&amp;$I$5),0),0))),0)</f>
        <v>0</v>
      </c>
    </row>
    <row r="1483" spans="1:5">
      <c r="A1483" t="str">
        <f t="shared" ref="A1483:A1546" si="70">MID(D1483,LEN(C1483)+2,LEN(D1483)-LEN(C1483))</f>
        <v>04</v>
      </c>
      <c r="B1483">
        <f t="shared" ref="B1483:B1546" si="71">IF(IFERROR(FIND("PU",D1483,1),0)&lt;&gt;0,"PU",0)</f>
        <v>0</v>
      </c>
      <c r="C1483" t="s">
        <v>459</v>
      </c>
      <c r="D1483" s="1" t="s">
        <v>2605</v>
      </c>
      <c r="E1483" s="116">
        <f t="shared" ca="1" si="69"/>
        <v>0</v>
      </c>
    </row>
    <row r="1484" spans="1:5">
      <c r="A1484" t="str">
        <f t="shared" si="70"/>
        <v>05</v>
      </c>
      <c r="B1484">
        <f t="shared" si="71"/>
        <v>0</v>
      </c>
      <c r="C1484" t="s">
        <v>459</v>
      </c>
      <c r="D1484" s="1" t="s">
        <v>2606</v>
      </c>
      <c r="E1484" s="116">
        <f t="shared" ca="1" si="69"/>
        <v>0</v>
      </c>
    </row>
    <row r="1485" spans="1:5">
      <c r="A1485" t="str">
        <f t="shared" si="70"/>
        <v>06</v>
      </c>
      <c r="B1485">
        <f t="shared" si="71"/>
        <v>0</v>
      </c>
      <c r="C1485" t="s">
        <v>459</v>
      </c>
      <c r="D1485" s="1" t="s">
        <v>2607</v>
      </c>
      <c r="E1485" s="116">
        <f t="shared" ca="1" si="69"/>
        <v>0</v>
      </c>
    </row>
    <row r="1486" spans="1:5">
      <c r="A1486" t="str">
        <f t="shared" si="70"/>
        <v>07</v>
      </c>
      <c r="B1486">
        <f t="shared" si="71"/>
        <v>0</v>
      </c>
      <c r="C1486" t="s">
        <v>459</v>
      </c>
      <c r="D1486" s="1" t="s">
        <v>2608</v>
      </c>
      <c r="E1486" s="116">
        <f t="shared" ca="1" si="69"/>
        <v>0</v>
      </c>
    </row>
    <row r="1487" spans="1:5">
      <c r="A1487" t="str">
        <f t="shared" si="70"/>
        <v>08</v>
      </c>
      <c r="B1487">
        <f t="shared" si="71"/>
        <v>0</v>
      </c>
      <c r="C1487" t="s">
        <v>459</v>
      </c>
      <c r="D1487" s="1" t="s">
        <v>2609</v>
      </c>
      <c r="E1487" s="116">
        <f t="shared" ca="1" si="69"/>
        <v>0</v>
      </c>
    </row>
    <row r="1488" spans="1:5">
      <c r="A1488" t="str">
        <f t="shared" si="70"/>
        <v>09</v>
      </c>
      <c r="B1488">
        <f t="shared" si="71"/>
        <v>0</v>
      </c>
      <c r="C1488" t="s">
        <v>459</v>
      </c>
      <c r="D1488" s="1" t="s">
        <v>2610</v>
      </c>
      <c r="E1488" s="116">
        <f t="shared" ca="1" si="69"/>
        <v>0</v>
      </c>
    </row>
    <row r="1489" spans="1:5">
      <c r="A1489" t="str">
        <f t="shared" si="70"/>
        <v>10</v>
      </c>
      <c r="B1489">
        <f t="shared" si="71"/>
        <v>0</v>
      </c>
      <c r="C1489" t="s">
        <v>459</v>
      </c>
      <c r="D1489" s="1" t="s">
        <v>2611</v>
      </c>
      <c r="E1489" s="116">
        <f t="shared" ca="1" si="69"/>
        <v>0</v>
      </c>
    </row>
    <row r="1490" spans="1:5">
      <c r="A1490" t="str">
        <f t="shared" si="70"/>
        <v>11</v>
      </c>
      <c r="B1490">
        <f t="shared" si="71"/>
        <v>0</v>
      </c>
      <c r="C1490" t="s">
        <v>459</v>
      </c>
      <c r="D1490" s="1" t="s">
        <v>2612</v>
      </c>
      <c r="E1490" s="116">
        <f t="shared" ca="1" si="69"/>
        <v>0</v>
      </c>
    </row>
    <row r="1491" spans="1:5">
      <c r="A1491" t="str">
        <f t="shared" si="70"/>
        <v>12</v>
      </c>
      <c r="B1491">
        <f t="shared" si="71"/>
        <v>0</v>
      </c>
      <c r="C1491" t="s">
        <v>459</v>
      </c>
      <c r="D1491" s="1" t="s">
        <v>2613</v>
      </c>
      <c r="E1491" s="116">
        <f t="shared" ca="1" si="69"/>
        <v>0</v>
      </c>
    </row>
    <row r="1492" spans="1:5">
      <c r="A1492" t="str">
        <f t="shared" si="70"/>
        <v>13</v>
      </c>
      <c r="B1492">
        <f t="shared" si="71"/>
        <v>0</v>
      </c>
      <c r="C1492" t="s">
        <v>459</v>
      </c>
      <c r="D1492" s="1" t="s">
        <v>2614</v>
      </c>
      <c r="E1492" s="116">
        <f t="shared" ca="1" si="69"/>
        <v>0</v>
      </c>
    </row>
    <row r="1493" spans="1:5">
      <c r="A1493" t="str">
        <f t="shared" si="70"/>
        <v>100</v>
      </c>
      <c r="B1493">
        <f t="shared" si="71"/>
        <v>0</v>
      </c>
      <c r="C1493" t="s">
        <v>459</v>
      </c>
      <c r="D1493" s="1" t="s">
        <v>2615</v>
      </c>
      <c r="E1493" s="116">
        <f t="shared" ca="1" si="69"/>
        <v>0</v>
      </c>
    </row>
    <row r="1494" spans="1:5">
      <c r="A1494" t="str">
        <f t="shared" si="70"/>
        <v>01</v>
      </c>
      <c r="B1494">
        <f t="shared" si="71"/>
        <v>0</v>
      </c>
      <c r="C1494" t="s">
        <v>460</v>
      </c>
      <c r="D1494" s="1" t="s">
        <v>2616</v>
      </c>
      <c r="E1494" s="116">
        <f t="shared" ca="1" si="69"/>
        <v>0</v>
      </c>
    </row>
    <row r="1495" spans="1:5">
      <c r="A1495" t="str">
        <f t="shared" si="70"/>
        <v>02</v>
      </c>
      <c r="B1495">
        <f t="shared" si="71"/>
        <v>0</v>
      </c>
      <c r="C1495" t="s">
        <v>460</v>
      </c>
      <c r="D1495" s="1" t="s">
        <v>2617</v>
      </c>
      <c r="E1495" s="116">
        <f t="shared" ca="1" si="69"/>
        <v>0</v>
      </c>
    </row>
    <row r="1496" spans="1:5">
      <c r="A1496" t="str">
        <f t="shared" si="70"/>
        <v>03</v>
      </c>
      <c r="B1496">
        <f t="shared" si="71"/>
        <v>0</v>
      </c>
      <c r="C1496" t="s">
        <v>460</v>
      </c>
      <c r="D1496" s="1" t="s">
        <v>2618</v>
      </c>
      <c r="E1496" s="116">
        <f t="shared" ca="1" si="69"/>
        <v>0</v>
      </c>
    </row>
    <row r="1497" spans="1:5">
      <c r="A1497" t="str">
        <f t="shared" si="70"/>
        <v>04</v>
      </c>
      <c r="B1497">
        <f t="shared" si="71"/>
        <v>0</v>
      </c>
      <c r="C1497" t="s">
        <v>460</v>
      </c>
      <c r="D1497" s="1" t="s">
        <v>2619</v>
      </c>
      <c r="E1497" s="116">
        <f t="shared" ca="1" si="69"/>
        <v>0</v>
      </c>
    </row>
    <row r="1498" spans="1:5">
      <c r="A1498" t="str">
        <f t="shared" si="70"/>
        <v>05</v>
      </c>
      <c r="B1498">
        <f t="shared" si="71"/>
        <v>0</v>
      </c>
      <c r="C1498" t="s">
        <v>460</v>
      </c>
      <c r="D1498" s="1" t="s">
        <v>2620</v>
      </c>
      <c r="E1498" s="116">
        <f t="shared" ca="1" si="69"/>
        <v>0</v>
      </c>
    </row>
    <row r="1499" spans="1:5">
      <c r="A1499" t="str">
        <f t="shared" si="70"/>
        <v>06</v>
      </c>
      <c r="B1499">
        <f t="shared" si="71"/>
        <v>0</v>
      </c>
      <c r="C1499" t="s">
        <v>460</v>
      </c>
      <c r="D1499" s="1" t="s">
        <v>2621</v>
      </c>
      <c r="E1499" s="116">
        <f t="shared" ca="1" si="69"/>
        <v>0</v>
      </c>
    </row>
    <row r="1500" spans="1:5">
      <c r="A1500" t="str">
        <f t="shared" si="70"/>
        <v>07</v>
      </c>
      <c r="B1500">
        <f t="shared" si="71"/>
        <v>0</v>
      </c>
      <c r="C1500" t="s">
        <v>460</v>
      </c>
      <c r="D1500" s="1" t="s">
        <v>2622</v>
      </c>
      <c r="E1500" s="116">
        <f t="shared" ca="1" si="69"/>
        <v>0</v>
      </c>
    </row>
    <row r="1501" spans="1:5">
      <c r="A1501" t="str">
        <f t="shared" si="70"/>
        <v>08</v>
      </c>
      <c r="B1501">
        <f t="shared" si="71"/>
        <v>0</v>
      </c>
      <c r="C1501" t="s">
        <v>460</v>
      </c>
      <c r="D1501" s="1" t="s">
        <v>2623</v>
      </c>
      <c r="E1501" s="116">
        <f t="shared" ca="1" si="69"/>
        <v>0</v>
      </c>
    </row>
    <row r="1502" spans="1:5">
      <c r="A1502" t="str">
        <f t="shared" si="70"/>
        <v>09</v>
      </c>
      <c r="B1502">
        <f t="shared" si="71"/>
        <v>0</v>
      </c>
      <c r="C1502" t="s">
        <v>460</v>
      </c>
      <c r="D1502" s="1" t="s">
        <v>2624</v>
      </c>
      <c r="E1502" s="116">
        <f t="shared" ca="1" si="69"/>
        <v>0</v>
      </c>
    </row>
    <row r="1503" spans="1:5">
      <c r="A1503" t="str">
        <f t="shared" si="70"/>
        <v>10</v>
      </c>
      <c r="B1503">
        <f t="shared" si="71"/>
        <v>0</v>
      </c>
      <c r="C1503" t="s">
        <v>460</v>
      </c>
      <c r="D1503" s="1" t="s">
        <v>2625</v>
      </c>
      <c r="E1503" s="116">
        <f t="shared" ca="1" si="69"/>
        <v>0</v>
      </c>
    </row>
    <row r="1504" spans="1:5">
      <c r="A1504" t="str">
        <f t="shared" si="70"/>
        <v>11</v>
      </c>
      <c r="B1504">
        <f t="shared" si="71"/>
        <v>0</v>
      </c>
      <c r="C1504" t="s">
        <v>460</v>
      </c>
      <c r="D1504" s="1" t="s">
        <v>2626</v>
      </c>
      <c r="E1504" s="116">
        <f t="shared" ca="1" si="69"/>
        <v>0</v>
      </c>
    </row>
    <row r="1505" spans="1:5">
      <c r="A1505" t="str">
        <f t="shared" si="70"/>
        <v>12</v>
      </c>
      <c r="B1505">
        <f t="shared" si="71"/>
        <v>0</v>
      </c>
      <c r="C1505" t="s">
        <v>460</v>
      </c>
      <c r="D1505" s="1" t="s">
        <v>2627</v>
      </c>
      <c r="E1505" s="116">
        <f t="shared" ca="1" si="69"/>
        <v>0</v>
      </c>
    </row>
    <row r="1506" spans="1:5">
      <c r="A1506" t="str">
        <f t="shared" si="70"/>
        <v>13</v>
      </c>
      <c r="B1506">
        <f t="shared" si="71"/>
        <v>0</v>
      </c>
      <c r="C1506" t="s">
        <v>460</v>
      </c>
      <c r="D1506" s="1" t="s">
        <v>2628</v>
      </c>
      <c r="E1506" s="116">
        <f t="shared" ca="1" si="69"/>
        <v>0</v>
      </c>
    </row>
    <row r="1507" spans="1:5">
      <c r="A1507" t="str">
        <f t="shared" si="70"/>
        <v>100</v>
      </c>
      <c r="B1507">
        <f t="shared" si="71"/>
        <v>0</v>
      </c>
      <c r="C1507" t="s">
        <v>460</v>
      </c>
      <c r="D1507" s="1" t="s">
        <v>2629</v>
      </c>
      <c r="E1507" s="116">
        <f t="shared" ca="1" si="69"/>
        <v>0</v>
      </c>
    </row>
    <row r="1508" spans="1:5">
      <c r="A1508" t="str">
        <f t="shared" si="70"/>
        <v>01</v>
      </c>
      <c r="B1508">
        <f t="shared" si="71"/>
        <v>0</v>
      </c>
      <c r="C1508" t="s">
        <v>462</v>
      </c>
      <c r="D1508" s="1" t="s">
        <v>2630</v>
      </c>
      <c r="E1508" s="116">
        <f t="shared" ca="1" si="69"/>
        <v>0</v>
      </c>
    </row>
    <row r="1509" spans="1:5">
      <c r="A1509" t="str">
        <f t="shared" si="70"/>
        <v>02</v>
      </c>
      <c r="B1509">
        <f t="shared" si="71"/>
        <v>0</v>
      </c>
      <c r="C1509" t="s">
        <v>462</v>
      </c>
      <c r="D1509" s="1" t="s">
        <v>2631</v>
      </c>
      <c r="E1509" s="116">
        <f t="shared" ca="1" si="69"/>
        <v>0</v>
      </c>
    </row>
    <row r="1510" spans="1:5">
      <c r="A1510" t="str">
        <f t="shared" si="70"/>
        <v>03</v>
      </c>
      <c r="B1510">
        <f t="shared" si="71"/>
        <v>0</v>
      </c>
      <c r="C1510" t="s">
        <v>462</v>
      </c>
      <c r="D1510" s="1" t="s">
        <v>2632</v>
      </c>
      <c r="E1510" s="116">
        <f t="shared" ca="1" si="69"/>
        <v>0</v>
      </c>
    </row>
    <row r="1511" spans="1:5">
      <c r="A1511" t="str">
        <f t="shared" si="70"/>
        <v>04</v>
      </c>
      <c r="B1511">
        <f t="shared" si="71"/>
        <v>0</v>
      </c>
      <c r="C1511" t="s">
        <v>462</v>
      </c>
      <c r="D1511" s="1" t="s">
        <v>2633</v>
      </c>
      <c r="E1511" s="116">
        <f t="shared" ca="1" si="69"/>
        <v>0</v>
      </c>
    </row>
    <row r="1512" spans="1:5">
      <c r="A1512" t="str">
        <f t="shared" si="70"/>
        <v>05</v>
      </c>
      <c r="B1512">
        <f t="shared" si="71"/>
        <v>0</v>
      </c>
      <c r="C1512" t="s">
        <v>462</v>
      </c>
      <c r="D1512" s="1" t="s">
        <v>2634</v>
      </c>
      <c r="E1512" s="116">
        <f t="shared" ca="1" si="69"/>
        <v>0</v>
      </c>
    </row>
    <row r="1513" spans="1:5">
      <c r="A1513" t="str">
        <f t="shared" si="70"/>
        <v>06</v>
      </c>
      <c r="B1513">
        <f t="shared" si="71"/>
        <v>0</v>
      </c>
      <c r="C1513" t="s">
        <v>462</v>
      </c>
      <c r="D1513" s="1" t="s">
        <v>2635</v>
      </c>
      <c r="E1513" s="116">
        <f t="shared" ca="1" si="69"/>
        <v>0</v>
      </c>
    </row>
    <row r="1514" spans="1:5">
      <c r="A1514" t="str">
        <f t="shared" si="70"/>
        <v>07</v>
      </c>
      <c r="B1514">
        <f t="shared" si="71"/>
        <v>0</v>
      </c>
      <c r="C1514" t="s">
        <v>462</v>
      </c>
      <c r="D1514" s="1" t="s">
        <v>2636</v>
      </c>
      <c r="E1514" s="116">
        <f t="shared" ca="1" si="69"/>
        <v>0</v>
      </c>
    </row>
    <row r="1515" spans="1:5">
      <c r="A1515" t="str">
        <f t="shared" si="70"/>
        <v>08</v>
      </c>
      <c r="B1515">
        <f t="shared" si="71"/>
        <v>0</v>
      </c>
      <c r="C1515" t="s">
        <v>462</v>
      </c>
      <c r="D1515" s="1" t="s">
        <v>2637</v>
      </c>
      <c r="E1515" s="116">
        <f t="shared" ca="1" si="69"/>
        <v>0</v>
      </c>
    </row>
    <row r="1516" spans="1:5">
      <c r="A1516" t="str">
        <f t="shared" si="70"/>
        <v>09</v>
      </c>
      <c r="B1516">
        <f t="shared" si="71"/>
        <v>0</v>
      </c>
      <c r="C1516" t="s">
        <v>462</v>
      </c>
      <c r="D1516" s="1" t="s">
        <v>2638</v>
      </c>
      <c r="E1516" s="116">
        <f t="shared" ca="1" si="69"/>
        <v>0</v>
      </c>
    </row>
    <row r="1517" spans="1:5">
      <c r="A1517" t="str">
        <f t="shared" si="70"/>
        <v>10</v>
      </c>
      <c r="B1517">
        <f t="shared" si="71"/>
        <v>0</v>
      </c>
      <c r="C1517" t="s">
        <v>462</v>
      </c>
      <c r="D1517" s="1" t="s">
        <v>2639</v>
      </c>
      <c r="E1517" s="116">
        <f t="shared" ca="1" si="69"/>
        <v>0</v>
      </c>
    </row>
    <row r="1518" spans="1:5">
      <c r="A1518" t="str">
        <f t="shared" si="70"/>
        <v>11</v>
      </c>
      <c r="B1518">
        <f t="shared" si="71"/>
        <v>0</v>
      </c>
      <c r="C1518" t="s">
        <v>462</v>
      </c>
      <c r="D1518" s="1" t="s">
        <v>2640</v>
      </c>
      <c r="E1518" s="116">
        <f t="shared" ca="1" si="69"/>
        <v>0</v>
      </c>
    </row>
    <row r="1519" spans="1:5">
      <c r="A1519" t="str">
        <f t="shared" si="70"/>
        <v>12</v>
      </c>
      <c r="B1519">
        <f t="shared" si="71"/>
        <v>0</v>
      </c>
      <c r="C1519" t="s">
        <v>462</v>
      </c>
      <c r="D1519" s="1" t="s">
        <v>2641</v>
      </c>
      <c r="E1519" s="116">
        <f t="shared" ca="1" si="69"/>
        <v>0</v>
      </c>
    </row>
    <row r="1520" spans="1:5">
      <c r="A1520" t="str">
        <f t="shared" si="70"/>
        <v>13</v>
      </c>
      <c r="B1520">
        <f t="shared" si="71"/>
        <v>0</v>
      </c>
      <c r="C1520" t="s">
        <v>462</v>
      </c>
      <c r="D1520" s="1" t="s">
        <v>2642</v>
      </c>
      <c r="E1520" s="116">
        <f t="shared" ca="1" si="69"/>
        <v>0</v>
      </c>
    </row>
    <row r="1521" spans="1:5">
      <c r="A1521" t="str">
        <f t="shared" si="70"/>
        <v>100</v>
      </c>
      <c r="B1521">
        <f t="shared" si="71"/>
        <v>0</v>
      </c>
      <c r="C1521" t="s">
        <v>462</v>
      </c>
      <c r="D1521" s="1" t="s">
        <v>2643</v>
      </c>
      <c r="E1521" s="116">
        <f t="shared" ca="1" si="69"/>
        <v>0</v>
      </c>
    </row>
    <row r="1522" spans="1:5">
      <c r="A1522" t="str">
        <f t="shared" si="70"/>
        <v>01</v>
      </c>
      <c r="B1522">
        <f t="shared" si="71"/>
        <v>0</v>
      </c>
      <c r="C1522" t="s">
        <v>463</v>
      </c>
      <c r="D1522" s="1" t="s">
        <v>2644</v>
      </c>
      <c r="E1522" s="116">
        <f t="shared" ca="1" si="69"/>
        <v>0</v>
      </c>
    </row>
    <row r="1523" spans="1:5">
      <c r="A1523" t="str">
        <f t="shared" si="70"/>
        <v>02</v>
      </c>
      <c r="B1523">
        <f t="shared" si="71"/>
        <v>0</v>
      </c>
      <c r="C1523" t="s">
        <v>463</v>
      </c>
      <c r="D1523" s="1" t="s">
        <v>2645</v>
      </c>
      <c r="E1523" s="116">
        <f t="shared" ca="1" si="69"/>
        <v>0</v>
      </c>
    </row>
    <row r="1524" spans="1:5">
      <c r="A1524" t="str">
        <f t="shared" si="70"/>
        <v>03</v>
      </c>
      <c r="B1524">
        <f t="shared" si="71"/>
        <v>0</v>
      </c>
      <c r="C1524" t="s">
        <v>463</v>
      </c>
      <c r="D1524" s="1" t="s">
        <v>2646</v>
      </c>
      <c r="E1524" s="116">
        <f t="shared" ca="1" si="69"/>
        <v>0</v>
      </c>
    </row>
    <row r="1525" spans="1:5">
      <c r="A1525" t="str">
        <f t="shared" si="70"/>
        <v>04</v>
      </c>
      <c r="B1525">
        <f t="shared" si="71"/>
        <v>0</v>
      </c>
      <c r="C1525" t="s">
        <v>463</v>
      </c>
      <c r="D1525" s="1" t="s">
        <v>2647</v>
      </c>
      <c r="E1525" s="116">
        <f t="shared" ca="1" si="69"/>
        <v>0</v>
      </c>
    </row>
    <row r="1526" spans="1:5">
      <c r="A1526" t="str">
        <f t="shared" si="70"/>
        <v>05</v>
      </c>
      <c r="B1526">
        <f t="shared" si="71"/>
        <v>0</v>
      </c>
      <c r="C1526" t="s">
        <v>463</v>
      </c>
      <c r="D1526" s="1" t="s">
        <v>2648</v>
      </c>
      <c r="E1526" s="116">
        <f t="shared" ca="1" si="69"/>
        <v>0</v>
      </c>
    </row>
    <row r="1527" spans="1:5">
      <c r="A1527" t="str">
        <f t="shared" si="70"/>
        <v>06</v>
      </c>
      <c r="B1527">
        <f t="shared" si="71"/>
        <v>0</v>
      </c>
      <c r="C1527" t="s">
        <v>463</v>
      </c>
      <c r="D1527" s="1" t="s">
        <v>2649</v>
      </c>
      <c r="E1527" s="116">
        <f t="shared" ca="1" si="69"/>
        <v>0</v>
      </c>
    </row>
    <row r="1528" spans="1:5">
      <c r="A1528" t="str">
        <f t="shared" si="70"/>
        <v>07</v>
      </c>
      <c r="B1528">
        <f t="shared" si="71"/>
        <v>0</v>
      </c>
      <c r="C1528" t="s">
        <v>463</v>
      </c>
      <c r="D1528" s="1" t="s">
        <v>2650</v>
      </c>
      <c r="E1528" s="116">
        <f t="shared" ca="1" si="69"/>
        <v>0</v>
      </c>
    </row>
    <row r="1529" spans="1:5">
      <c r="A1529" t="str">
        <f t="shared" si="70"/>
        <v>08</v>
      </c>
      <c r="B1529">
        <f t="shared" si="71"/>
        <v>0</v>
      </c>
      <c r="C1529" t="s">
        <v>463</v>
      </c>
      <c r="D1529" s="1" t="s">
        <v>2651</v>
      </c>
      <c r="E1529" s="116">
        <f t="shared" ca="1" si="69"/>
        <v>0</v>
      </c>
    </row>
    <row r="1530" spans="1:5">
      <c r="A1530" t="str">
        <f t="shared" si="70"/>
        <v>09</v>
      </c>
      <c r="B1530">
        <f t="shared" si="71"/>
        <v>0</v>
      </c>
      <c r="C1530" t="s">
        <v>463</v>
      </c>
      <c r="D1530" s="1" t="s">
        <v>2652</v>
      </c>
      <c r="E1530" s="116">
        <f t="shared" ca="1" si="69"/>
        <v>0</v>
      </c>
    </row>
    <row r="1531" spans="1:5">
      <c r="A1531" t="str">
        <f t="shared" si="70"/>
        <v>10</v>
      </c>
      <c r="B1531">
        <f t="shared" si="71"/>
        <v>0</v>
      </c>
      <c r="C1531" t="s">
        <v>463</v>
      </c>
      <c r="D1531" s="1" t="s">
        <v>2653</v>
      </c>
      <c r="E1531" s="116">
        <f t="shared" ca="1" si="69"/>
        <v>0</v>
      </c>
    </row>
    <row r="1532" spans="1:5">
      <c r="A1532" t="str">
        <f t="shared" si="70"/>
        <v>11</v>
      </c>
      <c r="B1532">
        <f t="shared" si="71"/>
        <v>0</v>
      </c>
      <c r="C1532" t="s">
        <v>463</v>
      </c>
      <c r="D1532" s="1" t="s">
        <v>2654</v>
      </c>
      <c r="E1532" s="116">
        <f t="shared" ca="1" si="69"/>
        <v>0</v>
      </c>
    </row>
    <row r="1533" spans="1:5">
      <c r="A1533" t="str">
        <f t="shared" si="70"/>
        <v>12</v>
      </c>
      <c r="B1533">
        <f t="shared" si="71"/>
        <v>0</v>
      </c>
      <c r="C1533" t="s">
        <v>463</v>
      </c>
      <c r="D1533" s="1" t="s">
        <v>2655</v>
      </c>
      <c r="E1533" s="116">
        <f t="shared" ca="1" si="69"/>
        <v>0</v>
      </c>
    </row>
    <row r="1534" spans="1:5">
      <c r="A1534" t="str">
        <f t="shared" si="70"/>
        <v>13</v>
      </c>
      <c r="B1534">
        <f t="shared" si="71"/>
        <v>0</v>
      </c>
      <c r="C1534" t="s">
        <v>463</v>
      </c>
      <c r="D1534" s="1" t="s">
        <v>2656</v>
      </c>
      <c r="E1534" s="116">
        <f t="shared" ca="1" si="69"/>
        <v>0</v>
      </c>
    </row>
    <row r="1535" spans="1:5">
      <c r="A1535" t="str">
        <f t="shared" si="70"/>
        <v>100</v>
      </c>
      <c r="B1535">
        <f t="shared" si="71"/>
        <v>0</v>
      </c>
      <c r="C1535" t="s">
        <v>463</v>
      </c>
      <c r="D1535" s="1" t="s">
        <v>2657</v>
      </c>
      <c r="E1535" s="116">
        <f t="shared" ca="1" si="69"/>
        <v>0</v>
      </c>
    </row>
    <row r="1536" spans="1:5">
      <c r="A1536" t="str">
        <f t="shared" si="70"/>
        <v>01</v>
      </c>
      <c r="B1536">
        <f t="shared" si="71"/>
        <v>0</v>
      </c>
      <c r="C1536" t="s">
        <v>465</v>
      </c>
      <c r="D1536" s="1" t="s">
        <v>2658</v>
      </c>
      <c r="E1536" s="116">
        <f t="shared" ca="1" si="69"/>
        <v>0</v>
      </c>
    </row>
    <row r="1537" spans="1:5">
      <c r="A1537" t="str">
        <f t="shared" si="70"/>
        <v>02</v>
      </c>
      <c r="B1537">
        <f t="shared" si="71"/>
        <v>0</v>
      </c>
      <c r="C1537" t="s">
        <v>465</v>
      </c>
      <c r="D1537" s="1" t="s">
        <v>2659</v>
      </c>
      <c r="E1537" s="116">
        <f t="shared" ca="1" si="69"/>
        <v>0</v>
      </c>
    </row>
    <row r="1538" spans="1:5">
      <c r="A1538" t="str">
        <f t="shared" si="70"/>
        <v>03</v>
      </c>
      <c r="B1538">
        <f t="shared" si="71"/>
        <v>0</v>
      </c>
      <c r="C1538" t="s">
        <v>465</v>
      </c>
      <c r="D1538" s="1" t="s">
        <v>2660</v>
      </c>
      <c r="E1538" s="116">
        <f t="shared" ca="1" si="69"/>
        <v>0</v>
      </c>
    </row>
    <row r="1539" spans="1:5">
      <c r="A1539" t="str">
        <f t="shared" si="70"/>
        <v>04</v>
      </c>
      <c r="B1539">
        <f t="shared" si="71"/>
        <v>0</v>
      </c>
      <c r="C1539" t="s">
        <v>465</v>
      </c>
      <c r="D1539" s="1" t="s">
        <v>2661</v>
      </c>
      <c r="E1539" s="116">
        <f t="shared" ca="1" si="69"/>
        <v>0</v>
      </c>
    </row>
    <row r="1540" spans="1:5">
      <c r="A1540" t="str">
        <f t="shared" si="70"/>
        <v>05</v>
      </c>
      <c r="B1540">
        <f t="shared" si="71"/>
        <v>0</v>
      </c>
      <c r="C1540" t="s">
        <v>465</v>
      </c>
      <c r="D1540" s="1" t="s">
        <v>2662</v>
      </c>
      <c r="E1540" s="116">
        <f t="shared" ca="1" si="69"/>
        <v>0</v>
      </c>
    </row>
    <row r="1541" spans="1:5">
      <c r="A1541" t="str">
        <f t="shared" si="70"/>
        <v>06</v>
      </c>
      <c r="B1541">
        <f t="shared" si="71"/>
        <v>0</v>
      </c>
      <c r="C1541" t="s">
        <v>465</v>
      </c>
      <c r="D1541" s="1" t="s">
        <v>2663</v>
      </c>
      <c r="E1541" s="116">
        <f t="shared" ca="1" si="69"/>
        <v>0</v>
      </c>
    </row>
    <row r="1542" spans="1:5">
      <c r="A1542" t="str">
        <f t="shared" si="70"/>
        <v>07</v>
      </c>
      <c r="B1542">
        <f t="shared" si="71"/>
        <v>0</v>
      </c>
      <c r="C1542" t="s">
        <v>465</v>
      </c>
      <c r="D1542" s="1" t="s">
        <v>2664</v>
      </c>
      <c r="E1542" s="116">
        <f t="shared" ca="1" si="69"/>
        <v>0</v>
      </c>
    </row>
    <row r="1543" spans="1:5">
      <c r="A1543" t="str">
        <f t="shared" si="70"/>
        <v>08</v>
      </c>
      <c r="B1543">
        <f t="shared" si="71"/>
        <v>0</v>
      </c>
      <c r="C1543" t="s">
        <v>465</v>
      </c>
      <c r="D1543" s="1" t="s">
        <v>2665</v>
      </c>
      <c r="E1543" s="116">
        <f t="shared" ca="1" si="69"/>
        <v>0</v>
      </c>
    </row>
    <row r="1544" spans="1:5">
      <c r="A1544" t="str">
        <f t="shared" si="70"/>
        <v>09</v>
      </c>
      <c r="B1544">
        <f t="shared" si="71"/>
        <v>0</v>
      </c>
      <c r="C1544" t="s">
        <v>465</v>
      </c>
      <c r="D1544" s="1" t="s">
        <v>2666</v>
      </c>
      <c r="E1544" s="116">
        <f t="shared" ca="1" si="69"/>
        <v>0</v>
      </c>
    </row>
    <row r="1545" spans="1:5">
      <c r="A1545" t="str">
        <f t="shared" si="70"/>
        <v>10</v>
      </c>
      <c r="B1545">
        <f t="shared" si="71"/>
        <v>0</v>
      </c>
      <c r="C1545" t="s">
        <v>465</v>
      </c>
      <c r="D1545" s="1" t="s">
        <v>2667</v>
      </c>
      <c r="E1545" s="116">
        <f t="shared" ca="1" si="69"/>
        <v>0</v>
      </c>
    </row>
    <row r="1546" spans="1:5">
      <c r="A1546" t="str">
        <f t="shared" si="70"/>
        <v>11</v>
      </c>
      <c r="B1546">
        <f t="shared" si="71"/>
        <v>0</v>
      </c>
      <c r="C1546" t="s">
        <v>465</v>
      </c>
      <c r="D1546" s="1" t="s">
        <v>2668</v>
      </c>
      <c r="E1546" s="116">
        <f t="shared" ref="E1546:E1609" ca="1" si="72">IFERROR(IFERROR(VLOOKUP(C1546,INDIRECT($G$7&amp;$H$7),MATCH($A1546,INDIRECT($G$7&amp;$I$7),0),0),IFERROR(VLOOKUP(C1546,INDIRECT($G$6&amp;$H$6),MATCH($A1546,INDIRECT($G$6&amp;$I$6),0),0),VLOOKUP(C1546,INDIRECT($G$5&amp;$H$5),MATCH($A1546,INDIRECT($G$5&amp;$I$5),0),0))),0)</f>
        <v>0</v>
      </c>
    </row>
    <row r="1547" spans="1:5">
      <c r="A1547" t="str">
        <f t="shared" ref="A1547:A1610" si="73">MID(D1547,LEN(C1547)+2,LEN(D1547)-LEN(C1547))</f>
        <v>12</v>
      </c>
      <c r="B1547">
        <f t="shared" ref="B1547:B1610" si="74">IF(IFERROR(FIND("PU",D1547,1),0)&lt;&gt;0,"PU",0)</f>
        <v>0</v>
      </c>
      <c r="C1547" t="s">
        <v>465</v>
      </c>
      <c r="D1547" s="1" t="s">
        <v>2669</v>
      </c>
      <c r="E1547" s="116">
        <f t="shared" ca="1" si="72"/>
        <v>0</v>
      </c>
    </row>
    <row r="1548" spans="1:5">
      <c r="A1548" t="str">
        <f t="shared" si="73"/>
        <v>13</v>
      </c>
      <c r="B1548">
        <f t="shared" si="74"/>
        <v>0</v>
      </c>
      <c r="C1548" t="s">
        <v>465</v>
      </c>
      <c r="D1548" s="1" t="s">
        <v>2670</v>
      </c>
      <c r="E1548" s="116">
        <f t="shared" ca="1" si="72"/>
        <v>0</v>
      </c>
    </row>
    <row r="1549" spans="1:5">
      <c r="A1549" t="str">
        <f t="shared" si="73"/>
        <v>100</v>
      </c>
      <c r="B1549">
        <f t="shared" si="74"/>
        <v>0</v>
      </c>
      <c r="C1549" t="s">
        <v>465</v>
      </c>
      <c r="D1549" s="1" t="s">
        <v>2671</v>
      </c>
      <c r="E1549" s="116">
        <f t="shared" ca="1" si="72"/>
        <v>0</v>
      </c>
    </row>
    <row r="1550" spans="1:5">
      <c r="A1550" t="str">
        <f t="shared" si="73"/>
        <v>01</v>
      </c>
      <c r="B1550">
        <f t="shared" si="74"/>
        <v>0</v>
      </c>
      <c r="C1550" t="s">
        <v>466</v>
      </c>
      <c r="D1550" s="1" t="s">
        <v>2672</v>
      </c>
      <c r="E1550" s="116">
        <f t="shared" ca="1" si="72"/>
        <v>0</v>
      </c>
    </row>
    <row r="1551" spans="1:5">
      <c r="A1551" t="str">
        <f t="shared" si="73"/>
        <v>02</v>
      </c>
      <c r="B1551">
        <f t="shared" si="74"/>
        <v>0</v>
      </c>
      <c r="C1551" t="s">
        <v>466</v>
      </c>
      <c r="D1551" s="1" t="s">
        <v>2673</v>
      </c>
      <c r="E1551" s="116">
        <f t="shared" ca="1" si="72"/>
        <v>0</v>
      </c>
    </row>
    <row r="1552" spans="1:5">
      <c r="A1552" t="str">
        <f t="shared" si="73"/>
        <v>03</v>
      </c>
      <c r="B1552">
        <f t="shared" si="74"/>
        <v>0</v>
      </c>
      <c r="C1552" t="s">
        <v>466</v>
      </c>
      <c r="D1552" s="1" t="s">
        <v>2674</v>
      </c>
      <c r="E1552" s="116">
        <f t="shared" ca="1" si="72"/>
        <v>0</v>
      </c>
    </row>
    <row r="1553" spans="1:5">
      <c r="A1553" t="str">
        <f t="shared" si="73"/>
        <v>04</v>
      </c>
      <c r="B1553">
        <f t="shared" si="74"/>
        <v>0</v>
      </c>
      <c r="C1553" t="s">
        <v>466</v>
      </c>
      <c r="D1553" s="1" t="s">
        <v>2675</v>
      </c>
      <c r="E1553" s="116">
        <f t="shared" ca="1" si="72"/>
        <v>0</v>
      </c>
    </row>
    <row r="1554" spans="1:5">
      <c r="A1554" t="str">
        <f t="shared" si="73"/>
        <v>05</v>
      </c>
      <c r="B1554">
        <f t="shared" si="74"/>
        <v>0</v>
      </c>
      <c r="C1554" t="s">
        <v>466</v>
      </c>
      <c r="D1554" s="1" t="s">
        <v>2676</v>
      </c>
      <c r="E1554" s="116">
        <f t="shared" ca="1" si="72"/>
        <v>0</v>
      </c>
    </row>
    <row r="1555" spans="1:5">
      <c r="A1555" t="str">
        <f t="shared" si="73"/>
        <v>06</v>
      </c>
      <c r="B1555">
        <f t="shared" si="74"/>
        <v>0</v>
      </c>
      <c r="C1555" t="s">
        <v>466</v>
      </c>
      <c r="D1555" s="1" t="s">
        <v>2677</v>
      </c>
      <c r="E1555" s="116">
        <f t="shared" ca="1" si="72"/>
        <v>0</v>
      </c>
    </row>
    <row r="1556" spans="1:5">
      <c r="A1556" t="str">
        <f t="shared" si="73"/>
        <v>07</v>
      </c>
      <c r="B1556">
        <f t="shared" si="74"/>
        <v>0</v>
      </c>
      <c r="C1556" t="s">
        <v>466</v>
      </c>
      <c r="D1556" s="1" t="s">
        <v>2678</v>
      </c>
      <c r="E1556" s="116">
        <f t="shared" ca="1" si="72"/>
        <v>0</v>
      </c>
    </row>
    <row r="1557" spans="1:5">
      <c r="A1557" t="str">
        <f t="shared" si="73"/>
        <v>08</v>
      </c>
      <c r="B1557">
        <f t="shared" si="74"/>
        <v>0</v>
      </c>
      <c r="C1557" t="s">
        <v>466</v>
      </c>
      <c r="D1557" s="1" t="s">
        <v>2679</v>
      </c>
      <c r="E1557" s="116">
        <f t="shared" ca="1" si="72"/>
        <v>0</v>
      </c>
    </row>
    <row r="1558" spans="1:5">
      <c r="A1558" t="str">
        <f t="shared" si="73"/>
        <v>09</v>
      </c>
      <c r="B1558">
        <f t="shared" si="74"/>
        <v>0</v>
      </c>
      <c r="C1558" t="s">
        <v>466</v>
      </c>
      <c r="D1558" s="1" t="s">
        <v>2680</v>
      </c>
      <c r="E1558" s="116">
        <f t="shared" ca="1" si="72"/>
        <v>0</v>
      </c>
    </row>
    <row r="1559" spans="1:5">
      <c r="A1559" t="str">
        <f t="shared" si="73"/>
        <v>10</v>
      </c>
      <c r="B1559">
        <f t="shared" si="74"/>
        <v>0</v>
      </c>
      <c r="C1559" t="s">
        <v>466</v>
      </c>
      <c r="D1559" s="1" t="s">
        <v>2681</v>
      </c>
      <c r="E1559" s="116">
        <f t="shared" ca="1" si="72"/>
        <v>0</v>
      </c>
    </row>
    <row r="1560" spans="1:5">
      <c r="A1560" t="str">
        <f t="shared" si="73"/>
        <v>11</v>
      </c>
      <c r="B1560">
        <f t="shared" si="74"/>
        <v>0</v>
      </c>
      <c r="C1560" t="s">
        <v>466</v>
      </c>
      <c r="D1560" s="1" t="s">
        <v>2682</v>
      </c>
      <c r="E1560" s="116">
        <f t="shared" ca="1" si="72"/>
        <v>0</v>
      </c>
    </row>
    <row r="1561" spans="1:5">
      <c r="A1561" t="str">
        <f t="shared" si="73"/>
        <v>12</v>
      </c>
      <c r="B1561">
        <f t="shared" si="74"/>
        <v>0</v>
      </c>
      <c r="C1561" t="s">
        <v>466</v>
      </c>
      <c r="D1561" s="1" t="s">
        <v>2683</v>
      </c>
      <c r="E1561" s="116">
        <f t="shared" ca="1" si="72"/>
        <v>0</v>
      </c>
    </row>
    <row r="1562" spans="1:5">
      <c r="A1562" t="str">
        <f t="shared" si="73"/>
        <v>13</v>
      </c>
      <c r="B1562">
        <f t="shared" si="74"/>
        <v>0</v>
      </c>
      <c r="C1562" t="s">
        <v>466</v>
      </c>
      <c r="D1562" s="1" t="s">
        <v>2684</v>
      </c>
      <c r="E1562" s="116">
        <f t="shared" ca="1" si="72"/>
        <v>0</v>
      </c>
    </row>
    <row r="1563" spans="1:5">
      <c r="A1563" t="str">
        <f t="shared" si="73"/>
        <v>100</v>
      </c>
      <c r="B1563">
        <f t="shared" si="74"/>
        <v>0</v>
      </c>
      <c r="C1563" t="s">
        <v>466</v>
      </c>
      <c r="D1563" s="1" t="s">
        <v>2685</v>
      </c>
      <c r="E1563" s="116">
        <f t="shared" ca="1" si="72"/>
        <v>0</v>
      </c>
    </row>
    <row r="1564" spans="1:5">
      <c r="A1564" t="str">
        <f t="shared" si="73"/>
        <v>01</v>
      </c>
      <c r="B1564">
        <f t="shared" si="74"/>
        <v>0</v>
      </c>
      <c r="C1564" t="s">
        <v>468</v>
      </c>
      <c r="D1564" s="1" t="s">
        <v>2686</v>
      </c>
      <c r="E1564" s="116">
        <f t="shared" ca="1" si="72"/>
        <v>0</v>
      </c>
    </row>
    <row r="1565" spans="1:5">
      <c r="A1565" t="str">
        <f t="shared" si="73"/>
        <v>02</v>
      </c>
      <c r="B1565">
        <f t="shared" si="74"/>
        <v>0</v>
      </c>
      <c r="C1565" t="s">
        <v>468</v>
      </c>
      <c r="D1565" s="1" t="s">
        <v>2687</v>
      </c>
      <c r="E1565" s="116">
        <f t="shared" ca="1" si="72"/>
        <v>0</v>
      </c>
    </row>
    <row r="1566" spans="1:5">
      <c r="A1566" t="str">
        <f t="shared" si="73"/>
        <v>03</v>
      </c>
      <c r="B1566">
        <f t="shared" si="74"/>
        <v>0</v>
      </c>
      <c r="C1566" t="s">
        <v>468</v>
      </c>
      <c r="D1566" s="1" t="s">
        <v>2688</v>
      </c>
      <c r="E1566" s="116">
        <f t="shared" ca="1" si="72"/>
        <v>0</v>
      </c>
    </row>
    <row r="1567" spans="1:5">
      <c r="A1567" t="str">
        <f t="shared" si="73"/>
        <v>04</v>
      </c>
      <c r="B1567">
        <f t="shared" si="74"/>
        <v>0</v>
      </c>
      <c r="C1567" t="s">
        <v>468</v>
      </c>
      <c r="D1567" s="1" t="s">
        <v>2689</v>
      </c>
      <c r="E1567" s="116">
        <f t="shared" ca="1" si="72"/>
        <v>0</v>
      </c>
    </row>
    <row r="1568" spans="1:5">
      <c r="A1568" t="str">
        <f t="shared" si="73"/>
        <v>05</v>
      </c>
      <c r="B1568">
        <f t="shared" si="74"/>
        <v>0</v>
      </c>
      <c r="C1568" t="s">
        <v>468</v>
      </c>
      <c r="D1568" s="1" t="s">
        <v>2690</v>
      </c>
      <c r="E1568" s="116">
        <f t="shared" ca="1" si="72"/>
        <v>0</v>
      </c>
    </row>
    <row r="1569" spans="1:5">
      <c r="A1569" t="str">
        <f t="shared" si="73"/>
        <v>06</v>
      </c>
      <c r="B1569">
        <f t="shared" si="74"/>
        <v>0</v>
      </c>
      <c r="C1569" t="s">
        <v>468</v>
      </c>
      <c r="D1569" s="1" t="s">
        <v>2691</v>
      </c>
      <c r="E1569" s="116">
        <f t="shared" ca="1" si="72"/>
        <v>0</v>
      </c>
    </row>
    <row r="1570" spans="1:5">
      <c r="A1570" t="str">
        <f t="shared" si="73"/>
        <v>07</v>
      </c>
      <c r="B1570">
        <f t="shared" si="74"/>
        <v>0</v>
      </c>
      <c r="C1570" t="s">
        <v>468</v>
      </c>
      <c r="D1570" s="1" t="s">
        <v>2692</v>
      </c>
      <c r="E1570" s="116">
        <f t="shared" ca="1" si="72"/>
        <v>0</v>
      </c>
    </row>
    <row r="1571" spans="1:5">
      <c r="A1571" t="str">
        <f t="shared" si="73"/>
        <v>08</v>
      </c>
      <c r="B1571">
        <f t="shared" si="74"/>
        <v>0</v>
      </c>
      <c r="C1571" t="s">
        <v>468</v>
      </c>
      <c r="D1571" s="1" t="s">
        <v>2693</v>
      </c>
      <c r="E1571" s="116">
        <f t="shared" ca="1" si="72"/>
        <v>0</v>
      </c>
    </row>
    <row r="1572" spans="1:5">
      <c r="A1572" t="str">
        <f t="shared" si="73"/>
        <v>09</v>
      </c>
      <c r="B1572">
        <f t="shared" si="74"/>
        <v>0</v>
      </c>
      <c r="C1572" t="s">
        <v>468</v>
      </c>
      <c r="D1572" s="1" t="s">
        <v>2694</v>
      </c>
      <c r="E1572" s="116">
        <f t="shared" ca="1" si="72"/>
        <v>0</v>
      </c>
    </row>
    <row r="1573" spans="1:5">
      <c r="A1573" t="str">
        <f t="shared" si="73"/>
        <v>10</v>
      </c>
      <c r="B1573">
        <f t="shared" si="74"/>
        <v>0</v>
      </c>
      <c r="C1573" t="s">
        <v>468</v>
      </c>
      <c r="D1573" s="1" t="s">
        <v>2695</v>
      </c>
      <c r="E1573" s="116">
        <f t="shared" ca="1" si="72"/>
        <v>0</v>
      </c>
    </row>
    <row r="1574" spans="1:5">
      <c r="A1574" t="str">
        <f t="shared" si="73"/>
        <v>11</v>
      </c>
      <c r="B1574">
        <f t="shared" si="74"/>
        <v>0</v>
      </c>
      <c r="C1574" t="s">
        <v>468</v>
      </c>
      <c r="D1574" s="1" t="s">
        <v>2696</v>
      </c>
      <c r="E1574" s="116">
        <f t="shared" ca="1" si="72"/>
        <v>0</v>
      </c>
    </row>
    <row r="1575" spans="1:5">
      <c r="A1575" t="str">
        <f t="shared" si="73"/>
        <v>12</v>
      </c>
      <c r="B1575">
        <f t="shared" si="74"/>
        <v>0</v>
      </c>
      <c r="C1575" t="s">
        <v>468</v>
      </c>
      <c r="D1575" s="1" t="s">
        <v>2697</v>
      </c>
      <c r="E1575" s="116">
        <f t="shared" ca="1" si="72"/>
        <v>0</v>
      </c>
    </row>
    <row r="1576" spans="1:5">
      <c r="A1576" t="str">
        <f t="shared" si="73"/>
        <v>13</v>
      </c>
      <c r="B1576">
        <f t="shared" si="74"/>
        <v>0</v>
      </c>
      <c r="C1576" t="s">
        <v>468</v>
      </c>
      <c r="D1576" s="1" t="s">
        <v>2698</v>
      </c>
      <c r="E1576" s="116">
        <f t="shared" ca="1" si="72"/>
        <v>0</v>
      </c>
    </row>
    <row r="1577" spans="1:5">
      <c r="A1577" t="str">
        <f t="shared" si="73"/>
        <v>100</v>
      </c>
      <c r="B1577">
        <f t="shared" si="74"/>
        <v>0</v>
      </c>
      <c r="C1577" t="s">
        <v>468</v>
      </c>
      <c r="D1577" s="1" t="s">
        <v>2699</v>
      </c>
      <c r="E1577" s="116">
        <f t="shared" ca="1" si="72"/>
        <v>0</v>
      </c>
    </row>
    <row r="1578" spans="1:5">
      <c r="A1578" t="str">
        <f t="shared" si="73"/>
        <v>01</v>
      </c>
      <c r="B1578">
        <f t="shared" si="74"/>
        <v>0</v>
      </c>
      <c r="C1578" t="s">
        <v>469</v>
      </c>
      <c r="D1578" s="1" t="s">
        <v>2700</v>
      </c>
      <c r="E1578" s="116">
        <f t="shared" ca="1" si="72"/>
        <v>0</v>
      </c>
    </row>
    <row r="1579" spans="1:5">
      <c r="A1579" t="str">
        <f t="shared" si="73"/>
        <v>02</v>
      </c>
      <c r="B1579">
        <f t="shared" si="74"/>
        <v>0</v>
      </c>
      <c r="C1579" t="s">
        <v>469</v>
      </c>
      <c r="D1579" s="1" t="s">
        <v>2701</v>
      </c>
      <c r="E1579" s="116">
        <f t="shared" ca="1" si="72"/>
        <v>0</v>
      </c>
    </row>
    <row r="1580" spans="1:5">
      <c r="A1580" t="str">
        <f t="shared" si="73"/>
        <v>03</v>
      </c>
      <c r="B1580">
        <f t="shared" si="74"/>
        <v>0</v>
      </c>
      <c r="C1580" t="s">
        <v>469</v>
      </c>
      <c r="D1580" s="1" t="s">
        <v>2702</v>
      </c>
      <c r="E1580" s="116">
        <f t="shared" ca="1" si="72"/>
        <v>0</v>
      </c>
    </row>
    <row r="1581" spans="1:5">
      <c r="A1581" t="str">
        <f t="shared" si="73"/>
        <v>04</v>
      </c>
      <c r="B1581">
        <f t="shared" si="74"/>
        <v>0</v>
      </c>
      <c r="C1581" t="s">
        <v>469</v>
      </c>
      <c r="D1581" s="1" t="s">
        <v>2703</v>
      </c>
      <c r="E1581" s="116">
        <f t="shared" ca="1" si="72"/>
        <v>0</v>
      </c>
    </row>
    <row r="1582" spans="1:5">
      <c r="A1582" t="str">
        <f t="shared" si="73"/>
        <v>05</v>
      </c>
      <c r="B1582">
        <f t="shared" si="74"/>
        <v>0</v>
      </c>
      <c r="C1582" t="s">
        <v>469</v>
      </c>
      <c r="D1582" s="1" t="s">
        <v>2704</v>
      </c>
      <c r="E1582" s="116">
        <f t="shared" ca="1" si="72"/>
        <v>0</v>
      </c>
    </row>
    <row r="1583" spans="1:5">
      <c r="A1583" t="str">
        <f t="shared" si="73"/>
        <v>06</v>
      </c>
      <c r="B1583">
        <f t="shared" si="74"/>
        <v>0</v>
      </c>
      <c r="C1583" t="s">
        <v>469</v>
      </c>
      <c r="D1583" s="1" t="s">
        <v>2705</v>
      </c>
      <c r="E1583" s="116">
        <f t="shared" ca="1" si="72"/>
        <v>0</v>
      </c>
    </row>
    <row r="1584" spans="1:5">
      <c r="A1584" t="str">
        <f t="shared" si="73"/>
        <v>07</v>
      </c>
      <c r="B1584">
        <f t="shared" si="74"/>
        <v>0</v>
      </c>
      <c r="C1584" t="s">
        <v>469</v>
      </c>
      <c r="D1584" s="1" t="s">
        <v>2706</v>
      </c>
      <c r="E1584" s="116">
        <f t="shared" ca="1" si="72"/>
        <v>0</v>
      </c>
    </row>
    <row r="1585" spans="1:5">
      <c r="A1585" t="str">
        <f t="shared" si="73"/>
        <v>08</v>
      </c>
      <c r="B1585">
        <f t="shared" si="74"/>
        <v>0</v>
      </c>
      <c r="C1585" t="s">
        <v>469</v>
      </c>
      <c r="D1585" s="1" t="s">
        <v>2707</v>
      </c>
      <c r="E1585" s="116">
        <f t="shared" ca="1" si="72"/>
        <v>0</v>
      </c>
    </row>
    <row r="1586" spans="1:5">
      <c r="A1586" t="str">
        <f t="shared" si="73"/>
        <v>09</v>
      </c>
      <c r="B1586">
        <f t="shared" si="74"/>
        <v>0</v>
      </c>
      <c r="C1586" t="s">
        <v>469</v>
      </c>
      <c r="D1586" s="1" t="s">
        <v>2708</v>
      </c>
      <c r="E1586" s="116">
        <f t="shared" ca="1" si="72"/>
        <v>0</v>
      </c>
    </row>
    <row r="1587" spans="1:5">
      <c r="A1587" t="str">
        <f t="shared" si="73"/>
        <v>10</v>
      </c>
      <c r="B1587">
        <f t="shared" si="74"/>
        <v>0</v>
      </c>
      <c r="C1587" t="s">
        <v>469</v>
      </c>
      <c r="D1587" s="1" t="s">
        <v>2709</v>
      </c>
      <c r="E1587" s="116">
        <f t="shared" ca="1" si="72"/>
        <v>0</v>
      </c>
    </row>
    <row r="1588" spans="1:5">
      <c r="A1588" t="str">
        <f t="shared" si="73"/>
        <v>11</v>
      </c>
      <c r="B1588">
        <f t="shared" si="74"/>
        <v>0</v>
      </c>
      <c r="C1588" t="s">
        <v>469</v>
      </c>
      <c r="D1588" s="1" t="s">
        <v>2710</v>
      </c>
      <c r="E1588" s="116">
        <f t="shared" ca="1" si="72"/>
        <v>0</v>
      </c>
    </row>
    <row r="1589" spans="1:5">
      <c r="A1589" t="str">
        <f t="shared" si="73"/>
        <v>12</v>
      </c>
      <c r="B1589">
        <f t="shared" si="74"/>
        <v>0</v>
      </c>
      <c r="C1589" t="s">
        <v>469</v>
      </c>
      <c r="D1589" s="1" t="s">
        <v>2711</v>
      </c>
      <c r="E1589" s="116">
        <f t="shared" ca="1" si="72"/>
        <v>0</v>
      </c>
    </row>
    <row r="1590" spans="1:5">
      <c r="A1590" t="str">
        <f t="shared" si="73"/>
        <v>13</v>
      </c>
      <c r="B1590">
        <f t="shared" si="74"/>
        <v>0</v>
      </c>
      <c r="C1590" t="s">
        <v>469</v>
      </c>
      <c r="D1590" s="1" t="s">
        <v>2712</v>
      </c>
      <c r="E1590" s="116">
        <f t="shared" ca="1" si="72"/>
        <v>0</v>
      </c>
    </row>
    <row r="1591" spans="1:5">
      <c r="A1591" t="str">
        <f t="shared" si="73"/>
        <v>100</v>
      </c>
      <c r="B1591">
        <f t="shared" si="74"/>
        <v>0</v>
      </c>
      <c r="C1591" t="s">
        <v>469</v>
      </c>
      <c r="D1591" s="1" t="s">
        <v>2713</v>
      </c>
      <c r="E1591" s="116">
        <f t="shared" ca="1" si="72"/>
        <v>0</v>
      </c>
    </row>
    <row r="1592" spans="1:5">
      <c r="A1592" t="str">
        <f t="shared" si="73"/>
        <v>01</v>
      </c>
      <c r="B1592">
        <f t="shared" si="74"/>
        <v>0</v>
      </c>
      <c r="C1592" t="s">
        <v>471</v>
      </c>
      <c r="D1592" s="1" t="s">
        <v>2714</v>
      </c>
      <c r="E1592" s="116">
        <f t="shared" ca="1" si="72"/>
        <v>0</v>
      </c>
    </row>
    <row r="1593" spans="1:5">
      <c r="A1593" t="str">
        <f t="shared" si="73"/>
        <v>02</v>
      </c>
      <c r="B1593">
        <f t="shared" si="74"/>
        <v>0</v>
      </c>
      <c r="C1593" t="s">
        <v>471</v>
      </c>
      <c r="D1593" s="1" t="s">
        <v>2715</v>
      </c>
      <c r="E1593" s="116">
        <f t="shared" ca="1" si="72"/>
        <v>0</v>
      </c>
    </row>
    <row r="1594" spans="1:5">
      <c r="A1594" t="str">
        <f t="shared" si="73"/>
        <v>03</v>
      </c>
      <c r="B1594">
        <f t="shared" si="74"/>
        <v>0</v>
      </c>
      <c r="C1594" t="s">
        <v>471</v>
      </c>
      <c r="D1594" s="1" t="s">
        <v>2716</v>
      </c>
      <c r="E1594" s="116">
        <f t="shared" ca="1" si="72"/>
        <v>0</v>
      </c>
    </row>
    <row r="1595" spans="1:5">
      <c r="A1595" t="str">
        <f t="shared" si="73"/>
        <v>04</v>
      </c>
      <c r="B1595">
        <f t="shared" si="74"/>
        <v>0</v>
      </c>
      <c r="C1595" t="s">
        <v>471</v>
      </c>
      <c r="D1595" s="1" t="s">
        <v>2717</v>
      </c>
      <c r="E1595" s="116">
        <f t="shared" ca="1" si="72"/>
        <v>0</v>
      </c>
    </row>
    <row r="1596" spans="1:5">
      <c r="A1596" t="str">
        <f t="shared" si="73"/>
        <v>05</v>
      </c>
      <c r="B1596">
        <f t="shared" si="74"/>
        <v>0</v>
      </c>
      <c r="C1596" t="s">
        <v>471</v>
      </c>
      <c r="D1596" s="1" t="s">
        <v>2718</v>
      </c>
      <c r="E1596" s="116">
        <f t="shared" ca="1" si="72"/>
        <v>0</v>
      </c>
    </row>
    <row r="1597" spans="1:5">
      <c r="A1597" t="str">
        <f t="shared" si="73"/>
        <v>06</v>
      </c>
      <c r="B1597">
        <f t="shared" si="74"/>
        <v>0</v>
      </c>
      <c r="C1597" t="s">
        <v>471</v>
      </c>
      <c r="D1597" s="1" t="s">
        <v>2719</v>
      </c>
      <c r="E1597" s="116">
        <f t="shared" ca="1" si="72"/>
        <v>0</v>
      </c>
    </row>
    <row r="1598" spans="1:5">
      <c r="A1598" t="str">
        <f t="shared" si="73"/>
        <v>07</v>
      </c>
      <c r="B1598">
        <f t="shared" si="74"/>
        <v>0</v>
      </c>
      <c r="C1598" t="s">
        <v>471</v>
      </c>
      <c r="D1598" s="1" t="s">
        <v>2720</v>
      </c>
      <c r="E1598" s="116">
        <f t="shared" ca="1" si="72"/>
        <v>0</v>
      </c>
    </row>
    <row r="1599" spans="1:5">
      <c r="A1599" t="str">
        <f t="shared" si="73"/>
        <v>08</v>
      </c>
      <c r="B1599">
        <f t="shared" si="74"/>
        <v>0</v>
      </c>
      <c r="C1599" t="s">
        <v>471</v>
      </c>
      <c r="D1599" s="1" t="s">
        <v>2721</v>
      </c>
      <c r="E1599" s="116">
        <f t="shared" ca="1" si="72"/>
        <v>0</v>
      </c>
    </row>
    <row r="1600" spans="1:5">
      <c r="A1600" t="str">
        <f t="shared" si="73"/>
        <v>09</v>
      </c>
      <c r="B1600">
        <f t="shared" si="74"/>
        <v>0</v>
      </c>
      <c r="C1600" t="s">
        <v>471</v>
      </c>
      <c r="D1600" s="1" t="s">
        <v>2722</v>
      </c>
      <c r="E1600" s="116">
        <f t="shared" ca="1" si="72"/>
        <v>0</v>
      </c>
    </row>
    <row r="1601" spans="1:5">
      <c r="A1601" t="str">
        <f t="shared" si="73"/>
        <v>10</v>
      </c>
      <c r="B1601">
        <f t="shared" si="74"/>
        <v>0</v>
      </c>
      <c r="C1601" t="s">
        <v>471</v>
      </c>
      <c r="D1601" s="1" t="s">
        <v>2723</v>
      </c>
      <c r="E1601" s="116">
        <f t="shared" ca="1" si="72"/>
        <v>0</v>
      </c>
    </row>
    <row r="1602" spans="1:5">
      <c r="A1602" t="str">
        <f t="shared" si="73"/>
        <v>11</v>
      </c>
      <c r="B1602">
        <f t="shared" si="74"/>
        <v>0</v>
      </c>
      <c r="C1602" t="s">
        <v>471</v>
      </c>
      <c r="D1602" s="1" t="s">
        <v>2724</v>
      </c>
      <c r="E1602" s="116">
        <f t="shared" ca="1" si="72"/>
        <v>0</v>
      </c>
    </row>
    <row r="1603" spans="1:5">
      <c r="A1603" t="str">
        <f t="shared" si="73"/>
        <v>12</v>
      </c>
      <c r="B1603">
        <f t="shared" si="74"/>
        <v>0</v>
      </c>
      <c r="C1603" t="s">
        <v>471</v>
      </c>
      <c r="D1603" s="1" t="s">
        <v>2725</v>
      </c>
      <c r="E1603" s="116">
        <f t="shared" ca="1" si="72"/>
        <v>0</v>
      </c>
    </row>
    <row r="1604" spans="1:5">
      <c r="A1604" t="str">
        <f t="shared" si="73"/>
        <v>13</v>
      </c>
      <c r="B1604">
        <f t="shared" si="74"/>
        <v>0</v>
      </c>
      <c r="C1604" t="s">
        <v>471</v>
      </c>
      <c r="D1604" s="1" t="s">
        <v>2726</v>
      </c>
      <c r="E1604" s="116">
        <f t="shared" ca="1" si="72"/>
        <v>0</v>
      </c>
    </row>
    <row r="1605" spans="1:5">
      <c r="A1605" t="str">
        <f t="shared" si="73"/>
        <v>100</v>
      </c>
      <c r="B1605">
        <f t="shared" si="74"/>
        <v>0</v>
      </c>
      <c r="C1605" t="s">
        <v>471</v>
      </c>
      <c r="D1605" s="1" t="s">
        <v>2727</v>
      </c>
      <c r="E1605" s="116">
        <f t="shared" ca="1" si="72"/>
        <v>0</v>
      </c>
    </row>
    <row r="1606" spans="1:5">
      <c r="A1606" t="str">
        <f t="shared" si="73"/>
        <v>01</v>
      </c>
      <c r="B1606">
        <f t="shared" si="74"/>
        <v>0</v>
      </c>
      <c r="C1606" t="s">
        <v>472</v>
      </c>
      <c r="D1606" s="1" t="s">
        <v>2728</v>
      </c>
      <c r="E1606" s="116">
        <f t="shared" ca="1" si="72"/>
        <v>0</v>
      </c>
    </row>
    <row r="1607" spans="1:5">
      <c r="A1607" t="str">
        <f t="shared" si="73"/>
        <v>02</v>
      </c>
      <c r="B1607">
        <f t="shared" si="74"/>
        <v>0</v>
      </c>
      <c r="C1607" t="s">
        <v>472</v>
      </c>
      <c r="D1607" s="1" t="s">
        <v>2729</v>
      </c>
      <c r="E1607" s="116">
        <f t="shared" ca="1" si="72"/>
        <v>0</v>
      </c>
    </row>
    <row r="1608" spans="1:5">
      <c r="A1608" t="str">
        <f t="shared" si="73"/>
        <v>03</v>
      </c>
      <c r="B1608">
        <f t="shared" si="74"/>
        <v>0</v>
      </c>
      <c r="C1608" t="s">
        <v>472</v>
      </c>
      <c r="D1608" s="1" t="s">
        <v>2730</v>
      </c>
      <c r="E1608" s="116">
        <f t="shared" ca="1" si="72"/>
        <v>0</v>
      </c>
    </row>
    <row r="1609" spans="1:5">
      <c r="A1609" t="str">
        <f t="shared" si="73"/>
        <v>04</v>
      </c>
      <c r="B1609">
        <f t="shared" si="74"/>
        <v>0</v>
      </c>
      <c r="C1609" t="s">
        <v>472</v>
      </c>
      <c r="D1609" s="1" t="s">
        <v>2731</v>
      </c>
      <c r="E1609" s="116">
        <f t="shared" ca="1" si="72"/>
        <v>0</v>
      </c>
    </row>
    <row r="1610" spans="1:5">
      <c r="A1610" t="str">
        <f t="shared" si="73"/>
        <v>05</v>
      </c>
      <c r="B1610">
        <f t="shared" si="74"/>
        <v>0</v>
      </c>
      <c r="C1610" t="s">
        <v>472</v>
      </c>
      <c r="D1610" s="1" t="s">
        <v>2732</v>
      </c>
      <c r="E1610" s="116">
        <f t="shared" ref="E1610:E1673" ca="1" si="75">IFERROR(IFERROR(VLOOKUP(C1610,INDIRECT($G$7&amp;$H$7),MATCH($A1610,INDIRECT($G$7&amp;$I$7),0),0),IFERROR(VLOOKUP(C1610,INDIRECT($G$6&amp;$H$6),MATCH($A1610,INDIRECT($G$6&amp;$I$6),0),0),VLOOKUP(C1610,INDIRECT($G$5&amp;$H$5),MATCH($A1610,INDIRECT($G$5&amp;$I$5),0),0))),0)</f>
        <v>0</v>
      </c>
    </row>
    <row r="1611" spans="1:5">
      <c r="A1611" t="str">
        <f t="shared" ref="A1611:A1674" si="76">MID(D1611,LEN(C1611)+2,LEN(D1611)-LEN(C1611))</f>
        <v>06</v>
      </c>
      <c r="B1611">
        <f t="shared" ref="B1611:B1674" si="77">IF(IFERROR(FIND("PU",D1611,1),0)&lt;&gt;0,"PU",0)</f>
        <v>0</v>
      </c>
      <c r="C1611" t="s">
        <v>472</v>
      </c>
      <c r="D1611" s="1" t="s">
        <v>2733</v>
      </c>
      <c r="E1611" s="116">
        <f t="shared" ca="1" si="75"/>
        <v>0</v>
      </c>
    </row>
    <row r="1612" spans="1:5">
      <c r="A1612" t="str">
        <f t="shared" si="76"/>
        <v>07</v>
      </c>
      <c r="B1612">
        <f t="shared" si="77"/>
        <v>0</v>
      </c>
      <c r="C1612" t="s">
        <v>472</v>
      </c>
      <c r="D1612" s="1" t="s">
        <v>2734</v>
      </c>
      <c r="E1612" s="116">
        <f t="shared" ca="1" si="75"/>
        <v>0</v>
      </c>
    </row>
    <row r="1613" spans="1:5">
      <c r="A1613" t="str">
        <f t="shared" si="76"/>
        <v>08</v>
      </c>
      <c r="B1613">
        <f t="shared" si="77"/>
        <v>0</v>
      </c>
      <c r="C1613" t="s">
        <v>472</v>
      </c>
      <c r="D1613" s="1" t="s">
        <v>2735</v>
      </c>
      <c r="E1613" s="116">
        <f t="shared" ca="1" si="75"/>
        <v>0</v>
      </c>
    </row>
    <row r="1614" spans="1:5">
      <c r="A1614" t="str">
        <f t="shared" si="76"/>
        <v>09</v>
      </c>
      <c r="B1614">
        <f t="shared" si="77"/>
        <v>0</v>
      </c>
      <c r="C1614" t="s">
        <v>472</v>
      </c>
      <c r="D1614" s="1" t="s">
        <v>2736</v>
      </c>
      <c r="E1614" s="116">
        <f t="shared" ca="1" si="75"/>
        <v>0</v>
      </c>
    </row>
    <row r="1615" spans="1:5">
      <c r="A1615" t="str">
        <f t="shared" si="76"/>
        <v>10</v>
      </c>
      <c r="B1615">
        <f t="shared" si="77"/>
        <v>0</v>
      </c>
      <c r="C1615" t="s">
        <v>472</v>
      </c>
      <c r="D1615" s="1" t="s">
        <v>2737</v>
      </c>
      <c r="E1615" s="116">
        <f t="shared" ca="1" si="75"/>
        <v>0</v>
      </c>
    </row>
    <row r="1616" spans="1:5">
      <c r="A1616" t="str">
        <f t="shared" si="76"/>
        <v>11</v>
      </c>
      <c r="B1616">
        <f t="shared" si="77"/>
        <v>0</v>
      </c>
      <c r="C1616" t="s">
        <v>472</v>
      </c>
      <c r="D1616" s="1" t="s">
        <v>2738</v>
      </c>
      <c r="E1616" s="116">
        <f t="shared" ca="1" si="75"/>
        <v>0</v>
      </c>
    </row>
    <row r="1617" spans="1:5">
      <c r="A1617" t="str">
        <f t="shared" si="76"/>
        <v>12</v>
      </c>
      <c r="B1617">
        <f t="shared" si="77"/>
        <v>0</v>
      </c>
      <c r="C1617" t="s">
        <v>472</v>
      </c>
      <c r="D1617" s="1" t="s">
        <v>2739</v>
      </c>
      <c r="E1617" s="116">
        <f t="shared" ca="1" si="75"/>
        <v>0</v>
      </c>
    </row>
    <row r="1618" spans="1:5">
      <c r="A1618" t="str">
        <f t="shared" si="76"/>
        <v>13</v>
      </c>
      <c r="B1618">
        <f t="shared" si="77"/>
        <v>0</v>
      </c>
      <c r="C1618" t="s">
        <v>472</v>
      </c>
      <c r="D1618" s="1" t="s">
        <v>2740</v>
      </c>
      <c r="E1618" s="116">
        <f t="shared" ca="1" si="75"/>
        <v>0</v>
      </c>
    </row>
    <row r="1619" spans="1:5">
      <c r="A1619" t="str">
        <f t="shared" si="76"/>
        <v>100</v>
      </c>
      <c r="B1619">
        <f t="shared" si="77"/>
        <v>0</v>
      </c>
      <c r="C1619" t="s">
        <v>472</v>
      </c>
      <c r="D1619" s="1" t="s">
        <v>2741</v>
      </c>
      <c r="E1619" s="116">
        <f t="shared" ca="1" si="75"/>
        <v>0</v>
      </c>
    </row>
    <row r="1620" spans="1:5">
      <c r="A1620" t="str">
        <f t="shared" si="76"/>
        <v>01</v>
      </c>
      <c r="B1620">
        <f t="shared" si="77"/>
        <v>0</v>
      </c>
      <c r="C1620" t="s">
        <v>474</v>
      </c>
      <c r="D1620" s="1" t="s">
        <v>2742</v>
      </c>
      <c r="E1620" s="116">
        <f t="shared" ca="1" si="75"/>
        <v>0</v>
      </c>
    </row>
    <row r="1621" spans="1:5">
      <c r="A1621" t="str">
        <f t="shared" si="76"/>
        <v>02</v>
      </c>
      <c r="B1621">
        <f t="shared" si="77"/>
        <v>0</v>
      </c>
      <c r="C1621" t="s">
        <v>474</v>
      </c>
      <c r="D1621" s="1" t="s">
        <v>2743</v>
      </c>
      <c r="E1621" s="116">
        <f t="shared" ca="1" si="75"/>
        <v>0</v>
      </c>
    </row>
    <row r="1622" spans="1:5">
      <c r="A1622" t="str">
        <f t="shared" si="76"/>
        <v>03</v>
      </c>
      <c r="B1622">
        <f t="shared" si="77"/>
        <v>0</v>
      </c>
      <c r="C1622" t="s">
        <v>474</v>
      </c>
      <c r="D1622" s="1" t="s">
        <v>2744</v>
      </c>
      <c r="E1622" s="116">
        <f t="shared" ca="1" si="75"/>
        <v>0</v>
      </c>
    </row>
    <row r="1623" spans="1:5">
      <c r="A1623" t="str">
        <f t="shared" si="76"/>
        <v>04</v>
      </c>
      <c r="B1623">
        <f t="shared" si="77"/>
        <v>0</v>
      </c>
      <c r="C1623" t="s">
        <v>474</v>
      </c>
      <c r="D1623" s="1" t="s">
        <v>2745</v>
      </c>
      <c r="E1623" s="116">
        <f t="shared" ca="1" si="75"/>
        <v>0</v>
      </c>
    </row>
    <row r="1624" spans="1:5">
      <c r="A1624" t="str">
        <f t="shared" si="76"/>
        <v>05</v>
      </c>
      <c r="B1624">
        <f t="shared" si="77"/>
        <v>0</v>
      </c>
      <c r="C1624" t="s">
        <v>474</v>
      </c>
      <c r="D1624" s="1" t="s">
        <v>2746</v>
      </c>
      <c r="E1624" s="116">
        <f t="shared" ca="1" si="75"/>
        <v>0</v>
      </c>
    </row>
    <row r="1625" spans="1:5">
      <c r="A1625" t="str">
        <f t="shared" si="76"/>
        <v>06</v>
      </c>
      <c r="B1625">
        <f t="shared" si="77"/>
        <v>0</v>
      </c>
      <c r="C1625" t="s">
        <v>474</v>
      </c>
      <c r="D1625" s="1" t="s">
        <v>2747</v>
      </c>
      <c r="E1625" s="116">
        <f t="shared" ca="1" si="75"/>
        <v>0</v>
      </c>
    </row>
    <row r="1626" spans="1:5">
      <c r="A1626" t="str">
        <f t="shared" si="76"/>
        <v>07</v>
      </c>
      <c r="B1626">
        <f t="shared" si="77"/>
        <v>0</v>
      </c>
      <c r="C1626" t="s">
        <v>474</v>
      </c>
      <c r="D1626" s="1" t="s">
        <v>2748</v>
      </c>
      <c r="E1626" s="116">
        <f t="shared" ca="1" si="75"/>
        <v>0</v>
      </c>
    </row>
    <row r="1627" spans="1:5">
      <c r="A1627" t="str">
        <f t="shared" si="76"/>
        <v>08</v>
      </c>
      <c r="B1627">
        <f t="shared" si="77"/>
        <v>0</v>
      </c>
      <c r="C1627" t="s">
        <v>474</v>
      </c>
      <c r="D1627" s="1" t="s">
        <v>2749</v>
      </c>
      <c r="E1627" s="116">
        <f t="shared" ca="1" si="75"/>
        <v>0</v>
      </c>
    </row>
    <row r="1628" spans="1:5">
      <c r="A1628" t="str">
        <f t="shared" si="76"/>
        <v>09</v>
      </c>
      <c r="B1628">
        <f t="shared" si="77"/>
        <v>0</v>
      </c>
      <c r="C1628" t="s">
        <v>474</v>
      </c>
      <c r="D1628" s="1" t="s">
        <v>2750</v>
      </c>
      <c r="E1628" s="116">
        <f t="shared" ca="1" si="75"/>
        <v>0</v>
      </c>
    </row>
    <row r="1629" spans="1:5">
      <c r="A1629" t="str">
        <f t="shared" si="76"/>
        <v>10</v>
      </c>
      <c r="B1629">
        <f t="shared" si="77"/>
        <v>0</v>
      </c>
      <c r="C1629" t="s">
        <v>474</v>
      </c>
      <c r="D1629" s="1" t="s">
        <v>2751</v>
      </c>
      <c r="E1629" s="116">
        <f t="shared" ca="1" si="75"/>
        <v>0</v>
      </c>
    </row>
    <row r="1630" spans="1:5">
      <c r="A1630" t="str">
        <f t="shared" si="76"/>
        <v>11</v>
      </c>
      <c r="B1630">
        <f t="shared" si="77"/>
        <v>0</v>
      </c>
      <c r="C1630" t="s">
        <v>474</v>
      </c>
      <c r="D1630" s="1" t="s">
        <v>2752</v>
      </c>
      <c r="E1630" s="116">
        <f t="shared" ca="1" si="75"/>
        <v>0</v>
      </c>
    </row>
    <row r="1631" spans="1:5">
      <c r="A1631" t="str">
        <f t="shared" si="76"/>
        <v>12</v>
      </c>
      <c r="B1631">
        <f t="shared" si="77"/>
        <v>0</v>
      </c>
      <c r="C1631" t="s">
        <v>474</v>
      </c>
      <c r="D1631" s="1" t="s">
        <v>2753</v>
      </c>
      <c r="E1631" s="116">
        <f t="shared" ca="1" si="75"/>
        <v>0</v>
      </c>
    </row>
    <row r="1632" spans="1:5">
      <c r="A1632" t="str">
        <f t="shared" si="76"/>
        <v>13</v>
      </c>
      <c r="B1632">
        <f t="shared" si="77"/>
        <v>0</v>
      </c>
      <c r="C1632" t="s">
        <v>474</v>
      </c>
      <c r="D1632" s="1" t="s">
        <v>2754</v>
      </c>
      <c r="E1632" s="116">
        <f t="shared" ca="1" si="75"/>
        <v>0</v>
      </c>
    </row>
    <row r="1633" spans="1:5">
      <c r="A1633" t="str">
        <f t="shared" si="76"/>
        <v>100</v>
      </c>
      <c r="B1633">
        <f t="shared" si="77"/>
        <v>0</v>
      </c>
      <c r="C1633" t="s">
        <v>474</v>
      </c>
      <c r="D1633" s="1" t="s">
        <v>2755</v>
      </c>
      <c r="E1633" s="116">
        <f t="shared" ca="1" si="75"/>
        <v>0</v>
      </c>
    </row>
    <row r="1634" spans="1:5">
      <c r="A1634" t="str">
        <f t="shared" si="76"/>
        <v>01</v>
      </c>
      <c r="B1634">
        <f t="shared" si="77"/>
        <v>0</v>
      </c>
      <c r="C1634" t="s">
        <v>475</v>
      </c>
      <c r="D1634" s="1" t="s">
        <v>2756</v>
      </c>
      <c r="E1634" s="116">
        <f t="shared" ca="1" si="75"/>
        <v>0</v>
      </c>
    </row>
    <row r="1635" spans="1:5">
      <c r="A1635" t="str">
        <f t="shared" si="76"/>
        <v>02</v>
      </c>
      <c r="B1635">
        <f t="shared" si="77"/>
        <v>0</v>
      </c>
      <c r="C1635" t="s">
        <v>475</v>
      </c>
      <c r="D1635" s="1" t="s">
        <v>2757</v>
      </c>
      <c r="E1635" s="116">
        <f t="shared" ca="1" si="75"/>
        <v>0</v>
      </c>
    </row>
    <row r="1636" spans="1:5">
      <c r="A1636" t="str">
        <f t="shared" si="76"/>
        <v>03</v>
      </c>
      <c r="B1636">
        <f t="shared" si="77"/>
        <v>0</v>
      </c>
      <c r="C1636" t="s">
        <v>475</v>
      </c>
      <c r="D1636" s="1" t="s">
        <v>2758</v>
      </c>
      <c r="E1636" s="116">
        <f t="shared" ca="1" si="75"/>
        <v>0</v>
      </c>
    </row>
    <row r="1637" spans="1:5">
      <c r="A1637" t="str">
        <f t="shared" si="76"/>
        <v>04</v>
      </c>
      <c r="B1637">
        <f t="shared" si="77"/>
        <v>0</v>
      </c>
      <c r="C1637" t="s">
        <v>475</v>
      </c>
      <c r="D1637" s="1" t="s">
        <v>2759</v>
      </c>
      <c r="E1637" s="116">
        <f t="shared" ca="1" si="75"/>
        <v>0</v>
      </c>
    </row>
    <row r="1638" spans="1:5">
      <c r="A1638" t="str">
        <f t="shared" si="76"/>
        <v>05</v>
      </c>
      <c r="B1638">
        <f t="shared" si="77"/>
        <v>0</v>
      </c>
      <c r="C1638" t="s">
        <v>475</v>
      </c>
      <c r="D1638" s="1" t="s">
        <v>2760</v>
      </c>
      <c r="E1638" s="116">
        <f t="shared" ca="1" si="75"/>
        <v>0</v>
      </c>
    </row>
    <row r="1639" spans="1:5">
      <c r="A1639" t="str">
        <f t="shared" si="76"/>
        <v>06</v>
      </c>
      <c r="B1639">
        <f t="shared" si="77"/>
        <v>0</v>
      </c>
      <c r="C1639" t="s">
        <v>475</v>
      </c>
      <c r="D1639" s="1" t="s">
        <v>2761</v>
      </c>
      <c r="E1639" s="116">
        <f t="shared" ca="1" si="75"/>
        <v>0</v>
      </c>
    </row>
    <row r="1640" spans="1:5">
      <c r="A1640" t="str">
        <f t="shared" si="76"/>
        <v>07</v>
      </c>
      <c r="B1640">
        <f t="shared" si="77"/>
        <v>0</v>
      </c>
      <c r="C1640" t="s">
        <v>475</v>
      </c>
      <c r="D1640" s="1" t="s">
        <v>2762</v>
      </c>
      <c r="E1640" s="116">
        <f t="shared" ca="1" si="75"/>
        <v>0</v>
      </c>
    </row>
    <row r="1641" spans="1:5">
      <c r="A1641" t="str">
        <f t="shared" si="76"/>
        <v>08</v>
      </c>
      <c r="B1641">
        <f t="shared" si="77"/>
        <v>0</v>
      </c>
      <c r="C1641" t="s">
        <v>475</v>
      </c>
      <c r="D1641" s="1" t="s">
        <v>2763</v>
      </c>
      <c r="E1641" s="116">
        <f t="shared" ca="1" si="75"/>
        <v>0</v>
      </c>
    </row>
    <row r="1642" spans="1:5">
      <c r="A1642" t="str">
        <f t="shared" si="76"/>
        <v>09</v>
      </c>
      <c r="B1642">
        <f t="shared" si="77"/>
        <v>0</v>
      </c>
      <c r="C1642" t="s">
        <v>475</v>
      </c>
      <c r="D1642" s="1" t="s">
        <v>2764</v>
      </c>
      <c r="E1642" s="116">
        <f t="shared" ca="1" si="75"/>
        <v>0</v>
      </c>
    </row>
    <row r="1643" spans="1:5">
      <c r="A1643" t="str">
        <f t="shared" si="76"/>
        <v>10</v>
      </c>
      <c r="B1643">
        <f t="shared" si="77"/>
        <v>0</v>
      </c>
      <c r="C1643" t="s">
        <v>475</v>
      </c>
      <c r="D1643" s="1" t="s">
        <v>2765</v>
      </c>
      <c r="E1643" s="116">
        <f t="shared" ca="1" si="75"/>
        <v>0</v>
      </c>
    </row>
    <row r="1644" spans="1:5">
      <c r="A1644" t="str">
        <f t="shared" si="76"/>
        <v>11</v>
      </c>
      <c r="B1644">
        <f t="shared" si="77"/>
        <v>0</v>
      </c>
      <c r="C1644" t="s">
        <v>475</v>
      </c>
      <c r="D1644" s="1" t="s">
        <v>2766</v>
      </c>
      <c r="E1644" s="116">
        <f t="shared" ca="1" si="75"/>
        <v>0</v>
      </c>
    </row>
    <row r="1645" spans="1:5">
      <c r="A1645" t="str">
        <f t="shared" si="76"/>
        <v>12</v>
      </c>
      <c r="B1645">
        <f t="shared" si="77"/>
        <v>0</v>
      </c>
      <c r="C1645" t="s">
        <v>475</v>
      </c>
      <c r="D1645" s="1" t="s">
        <v>2767</v>
      </c>
      <c r="E1645" s="116">
        <f t="shared" ca="1" si="75"/>
        <v>0</v>
      </c>
    </row>
    <row r="1646" spans="1:5">
      <c r="A1646" t="str">
        <f t="shared" si="76"/>
        <v>13</v>
      </c>
      <c r="B1646">
        <f t="shared" si="77"/>
        <v>0</v>
      </c>
      <c r="C1646" t="s">
        <v>475</v>
      </c>
      <c r="D1646" s="1" t="s">
        <v>2768</v>
      </c>
      <c r="E1646" s="116">
        <f t="shared" ca="1" si="75"/>
        <v>0</v>
      </c>
    </row>
    <row r="1647" spans="1:5">
      <c r="A1647" t="str">
        <f t="shared" si="76"/>
        <v>100</v>
      </c>
      <c r="B1647">
        <f t="shared" si="77"/>
        <v>0</v>
      </c>
      <c r="C1647" t="s">
        <v>475</v>
      </c>
      <c r="D1647" s="1" t="s">
        <v>2769</v>
      </c>
      <c r="E1647" s="116">
        <f t="shared" ca="1" si="75"/>
        <v>0</v>
      </c>
    </row>
    <row r="1648" spans="1:5">
      <c r="A1648" t="str">
        <f t="shared" si="76"/>
        <v>01</v>
      </c>
      <c r="B1648">
        <f t="shared" si="77"/>
        <v>0</v>
      </c>
      <c r="C1648" t="s">
        <v>478</v>
      </c>
      <c r="D1648" s="1" t="s">
        <v>2770</v>
      </c>
      <c r="E1648" s="116">
        <f t="shared" ca="1" si="75"/>
        <v>0</v>
      </c>
    </row>
    <row r="1649" spans="1:5">
      <c r="A1649" t="str">
        <f t="shared" si="76"/>
        <v>02</v>
      </c>
      <c r="B1649">
        <f t="shared" si="77"/>
        <v>0</v>
      </c>
      <c r="C1649" t="s">
        <v>478</v>
      </c>
      <c r="D1649" s="1" t="s">
        <v>2771</v>
      </c>
      <c r="E1649" s="116">
        <f t="shared" ca="1" si="75"/>
        <v>0</v>
      </c>
    </row>
    <row r="1650" spans="1:5">
      <c r="A1650" t="str">
        <f t="shared" si="76"/>
        <v>03</v>
      </c>
      <c r="B1650">
        <f t="shared" si="77"/>
        <v>0</v>
      </c>
      <c r="C1650" t="s">
        <v>478</v>
      </c>
      <c r="D1650" s="1" t="s">
        <v>2772</v>
      </c>
      <c r="E1650" s="116">
        <f t="shared" ca="1" si="75"/>
        <v>0</v>
      </c>
    </row>
    <row r="1651" spans="1:5">
      <c r="A1651" t="str">
        <f t="shared" si="76"/>
        <v>04</v>
      </c>
      <c r="B1651">
        <f t="shared" si="77"/>
        <v>0</v>
      </c>
      <c r="C1651" t="s">
        <v>478</v>
      </c>
      <c r="D1651" s="1" t="s">
        <v>2773</v>
      </c>
      <c r="E1651" s="116">
        <f t="shared" ca="1" si="75"/>
        <v>0</v>
      </c>
    </row>
    <row r="1652" spans="1:5">
      <c r="A1652" t="str">
        <f t="shared" si="76"/>
        <v>05</v>
      </c>
      <c r="B1652">
        <f t="shared" si="77"/>
        <v>0</v>
      </c>
      <c r="C1652" t="s">
        <v>478</v>
      </c>
      <c r="D1652" s="1" t="s">
        <v>2774</v>
      </c>
      <c r="E1652" s="116">
        <f t="shared" ca="1" si="75"/>
        <v>0</v>
      </c>
    </row>
    <row r="1653" spans="1:5">
      <c r="A1653" t="str">
        <f t="shared" si="76"/>
        <v>06</v>
      </c>
      <c r="B1653">
        <f t="shared" si="77"/>
        <v>0</v>
      </c>
      <c r="C1653" t="s">
        <v>478</v>
      </c>
      <c r="D1653" s="1" t="s">
        <v>2775</v>
      </c>
      <c r="E1653" s="116">
        <f t="shared" ca="1" si="75"/>
        <v>0</v>
      </c>
    </row>
    <row r="1654" spans="1:5">
      <c r="A1654" t="str">
        <f t="shared" si="76"/>
        <v>07</v>
      </c>
      <c r="B1654">
        <f t="shared" si="77"/>
        <v>0</v>
      </c>
      <c r="C1654" t="s">
        <v>478</v>
      </c>
      <c r="D1654" s="1" t="s">
        <v>2776</v>
      </c>
      <c r="E1654" s="116">
        <f t="shared" ca="1" si="75"/>
        <v>0</v>
      </c>
    </row>
    <row r="1655" spans="1:5">
      <c r="A1655" t="str">
        <f t="shared" si="76"/>
        <v>08</v>
      </c>
      <c r="B1655">
        <f t="shared" si="77"/>
        <v>0</v>
      </c>
      <c r="C1655" t="s">
        <v>478</v>
      </c>
      <c r="D1655" s="1" t="s">
        <v>2777</v>
      </c>
      <c r="E1655" s="116">
        <f t="shared" ca="1" si="75"/>
        <v>0</v>
      </c>
    </row>
    <row r="1656" spans="1:5">
      <c r="A1656" t="str">
        <f t="shared" si="76"/>
        <v>09</v>
      </c>
      <c r="B1656">
        <f t="shared" si="77"/>
        <v>0</v>
      </c>
      <c r="C1656" t="s">
        <v>478</v>
      </c>
      <c r="D1656" s="1" t="s">
        <v>2778</v>
      </c>
      <c r="E1656" s="116">
        <f t="shared" ca="1" si="75"/>
        <v>0</v>
      </c>
    </row>
    <row r="1657" spans="1:5">
      <c r="A1657" t="str">
        <f t="shared" si="76"/>
        <v>10</v>
      </c>
      <c r="B1657">
        <f t="shared" si="77"/>
        <v>0</v>
      </c>
      <c r="C1657" t="s">
        <v>478</v>
      </c>
      <c r="D1657" s="1" t="s">
        <v>2779</v>
      </c>
      <c r="E1657" s="116">
        <f t="shared" ca="1" si="75"/>
        <v>0</v>
      </c>
    </row>
    <row r="1658" spans="1:5">
      <c r="A1658" t="str">
        <f t="shared" si="76"/>
        <v>11</v>
      </c>
      <c r="B1658">
        <f t="shared" si="77"/>
        <v>0</v>
      </c>
      <c r="C1658" t="s">
        <v>478</v>
      </c>
      <c r="D1658" s="1" t="s">
        <v>2780</v>
      </c>
      <c r="E1658" s="116">
        <f t="shared" ca="1" si="75"/>
        <v>0</v>
      </c>
    </row>
    <row r="1659" spans="1:5">
      <c r="A1659" t="str">
        <f t="shared" si="76"/>
        <v>12</v>
      </c>
      <c r="B1659">
        <f t="shared" si="77"/>
        <v>0</v>
      </c>
      <c r="C1659" t="s">
        <v>478</v>
      </c>
      <c r="D1659" s="1" t="s">
        <v>2781</v>
      </c>
      <c r="E1659" s="116">
        <f t="shared" ca="1" si="75"/>
        <v>0</v>
      </c>
    </row>
    <row r="1660" spans="1:5">
      <c r="A1660" t="str">
        <f t="shared" si="76"/>
        <v>13</v>
      </c>
      <c r="B1660">
        <f t="shared" si="77"/>
        <v>0</v>
      </c>
      <c r="C1660" t="s">
        <v>478</v>
      </c>
      <c r="D1660" s="1" t="s">
        <v>2782</v>
      </c>
      <c r="E1660" s="116">
        <f t="shared" ca="1" si="75"/>
        <v>0</v>
      </c>
    </row>
    <row r="1661" spans="1:5">
      <c r="A1661" t="str">
        <f t="shared" si="76"/>
        <v>100</v>
      </c>
      <c r="B1661">
        <f t="shared" si="77"/>
        <v>0</v>
      </c>
      <c r="C1661" t="s">
        <v>478</v>
      </c>
      <c r="D1661" s="1" t="s">
        <v>2783</v>
      </c>
      <c r="E1661" s="116">
        <f t="shared" ca="1" si="75"/>
        <v>0</v>
      </c>
    </row>
    <row r="1662" spans="1:5">
      <c r="A1662" t="str">
        <f t="shared" si="76"/>
        <v>01</v>
      </c>
      <c r="B1662">
        <f t="shared" si="77"/>
        <v>0</v>
      </c>
      <c r="C1662" t="s">
        <v>479</v>
      </c>
      <c r="D1662" s="1" t="s">
        <v>2784</v>
      </c>
      <c r="E1662" s="116">
        <f t="shared" ca="1" si="75"/>
        <v>0</v>
      </c>
    </row>
    <row r="1663" spans="1:5">
      <c r="A1663" t="str">
        <f t="shared" si="76"/>
        <v>02</v>
      </c>
      <c r="B1663">
        <f t="shared" si="77"/>
        <v>0</v>
      </c>
      <c r="C1663" t="s">
        <v>479</v>
      </c>
      <c r="D1663" s="1" t="s">
        <v>2785</v>
      </c>
      <c r="E1663" s="116">
        <f t="shared" ca="1" si="75"/>
        <v>0</v>
      </c>
    </row>
    <row r="1664" spans="1:5">
      <c r="A1664" t="str">
        <f t="shared" si="76"/>
        <v>03</v>
      </c>
      <c r="B1664">
        <f t="shared" si="77"/>
        <v>0</v>
      </c>
      <c r="C1664" t="s">
        <v>479</v>
      </c>
      <c r="D1664" s="1" t="s">
        <v>2786</v>
      </c>
      <c r="E1664" s="116">
        <f t="shared" ca="1" si="75"/>
        <v>0</v>
      </c>
    </row>
    <row r="1665" spans="1:5">
      <c r="A1665" t="str">
        <f t="shared" si="76"/>
        <v>04</v>
      </c>
      <c r="B1665">
        <f t="shared" si="77"/>
        <v>0</v>
      </c>
      <c r="C1665" t="s">
        <v>479</v>
      </c>
      <c r="D1665" s="1" t="s">
        <v>2787</v>
      </c>
      <c r="E1665" s="116">
        <f t="shared" ca="1" si="75"/>
        <v>0</v>
      </c>
    </row>
    <row r="1666" spans="1:5">
      <c r="A1666" t="str">
        <f t="shared" si="76"/>
        <v>05</v>
      </c>
      <c r="B1666">
        <f t="shared" si="77"/>
        <v>0</v>
      </c>
      <c r="C1666" t="s">
        <v>479</v>
      </c>
      <c r="D1666" s="1" t="s">
        <v>2788</v>
      </c>
      <c r="E1666" s="116">
        <f t="shared" ca="1" si="75"/>
        <v>0</v>
      </c>
    </row>
    <row r="1667" spans="1:5">
      <c r="A1667" t="str">
        <f t="shared" si="76"/>
        <v>06</v>
      </c>
      <c r="B1667">
        <f t="shared" si="77"/>
        <v>0</v>
      </c>
      <c r="C1667" t="s">
        <v>479</v>
      </c>
      <c r="D1667" s="1" t="s">
        <v>2789</v>
      </c>
      <c r="E1667" s="116">
        <f t="shared" ca="1" si="75"/>
        <v>0</v>
      </c>
    </row>
    <row r="1668" spans="1:5">
      <c r="A1668" t="str">
        <f t="shared" si="76"/>
        <v>07</v>
      </c>
      <c r="B1668">
        <f t="shared" si="77"/>
        <v>0</v>
      </c>
      <c r="C1668" t="s">
        <v>479</v>
      </c>
      <c r="D1668" s="1" t="s">
        <v>2790</v>
      </c>
      <c r="E1668" s="116">
        <f t="shared" ca="1" si="75"/>
        <v>0</v>
      </c>
    </row>
    <row r="1669" spans="1:5">
      <c r="A1669" t="str">
        <f t="shared" si="76"/>
        <v>08</v>
      </c>
      <c r="B1669">
        <f t="shared" si="77"/>
        <v>0</v>
      </c>
      <c r="C1669" t="s">
        <v>479</v>
      </c>
      <c r="D1669" s="1" t="s">
        <v>2791</v>
      </c>
      <c r="E1669" s="116">
        <f t="shared" ca="1" si="75"/>
        <v>0</v>
      </c>
    </row>
    <row r="1670" spans="1:5">
      <c r="A1670" t="str">
        <f t="shared" si="76"/>
        <v>09</v>
      </c>
      <c r="B1670">
        <f t="shared" si="77"/>
        <v>0</v>
      </c>
      <c r="C1670" t="s">
        <v>479</v>
      </c>
      <c r="D1670" s="1" t="s">
        <v>2792</v>
      </c>
      <c r="E1670" s="116">
        <f t="shared" ca="1" si="75"/>
        <v>0</v>
      </c>
    </row>
    <row r="1671" spans="1:5">
      <c r="A1671" t="str">
        <f t="shared" si="76"/>
        <v>10</v>
      </c>
      <c r="B1671">
        <f t="shared" si="77"/>
        <v>0</v>
      </c>
      <c r="C1671" t="s">
        <v>479</v>
      </c>
      <c r="D1671" s="1" t="s">
        <v>2793</v>
      </c>
      <c r="E1671" s="116">
        <f t="shared" ca="1" si="75"/>
        <v>0</v>
      </c>
    </row>
    <row r="1672" spans="1:5">
      <c r="A1672" t="str">
        <f t="shared" si="76"/>
        <v>11</v>
      </c>
      <c r="B1672">
        <f t="shared" si="77"/>
        <v>0</v>
      </c>
      <c r="C1672" t="s">
        <v>479</v>
      </c>
      <c r="D1672" s="1" t="s">
        <v>2794</v>
      </c>
      <c r="E1672" s="116">
        <f t="shared" ca="1" si="75"/>
        <v>0</v>
      </c>
    </row>
    <row r="1673" spans="1:5">
      <c r="A1673" t="str">
        <f t="shared" si="76"/>
        <v>12</v>
      </c>
      <c r="B1673">
        <f t="shared" si="77"/>
        <v>0</v>
      </c>
      <c r="C1673" t="s">
        <v>479</v>
      </c>
      <c r="D1673" s="1" t="s">
        <v>2795</v>
      </c>
      <c r="E1673" s="116">
        <f t="shared" ca="1" si="75"/>
        <v>0</v>
      </c>
    </row>
    <row r="1674" spans="1:5">
      <c r="A1674" t="str">
        <f t="shared" si="76"/>
        <v>13</v>
      </c>
      <c r="B1674">
        <f t="shared" si="77"/>
        <v>0</v>
      </c>
      <c r="C1674" t="s">
        <v>479</v>
      </c>
      <c r="D1674" s="1" t="s">
        <v>2796</v>
      </c>
      <c r="E1674" s="116">
        <f t="shared" ref="E1674:E1737" ca="1" si="78">IFERROR(IFERROR(VLOOKUP(C1674,INDIRECT($G$7&amp;$H$7),MATCH($A1674,INDIRECT($G$7&amp;$I$7),0),0),IFERROR(VLOOKUP(C1674,INDIRECT($G$6&amp;$H$6),MATCH($A1674,INDIRECT($G$6&amp;$I$6),0),0),VLOOKUP(C1674,INDIRECT($G$5&amp;$H$5),MATCH($A1674,INDIRECT($G$5&amp;$I$5),0),0))),0)</f>
        <v>0</v>
      </c>
    </row>
    <row r="1675" spans="1:5">
      <c r="A1675" t="str">
        <f t="shared" ref="A1675:A1738" si="79">MID(D1675,LEN(C1675)+2,LEN(D1675)-LEN(C1675))</f>
        <v>100</v>
      </c>
      <c r="B1675">
        <f t="shared" ref="B1675:B1738" si="80">IF(IFERROR(FIND("PU",D1675,1),0)&lt;&gt;0,"PU",0)</f>
        <v>0</v>
      </c>
      <c r="C1675" t="s">
        <v>479</v>
      </c>
      <c r="D1675" s="1" t="s">
        <v>2797</v>
      </c>
      <c r="E1675" s="116">
        <f t="shared" ca="1" si="78"/>
        <v>0</v>
      </c>
    </row>
    <row r="1676" spans="1:5">
      <c r="A1676" t="str">
        <f t="shared" si="79"/>
        <v>01</v>
      </c>
      <c r="B1676">
        <f t="shared" si="80"/>
        <v>0</v>
      </c>
      <c r="C1676" t="s">
        <v>482</v>
      </c>
      <c r="D1676" s="1" t="s">
        <v>2798</v>
      </c>
      <c r="E1676" s="116">
        <f t="shared" ca="1" si="78"/>
        <v>0</v>
      </c>
    </row>
    <row r="1677" spans="1:5">
      <c r="A1677" t="str">
        <f t="shared" si="79"/>
        <v>02</v>
      </c>
      <c r="B1677">
        <f t="shared" si="80"/>
        <v>0</v>
      </c>
      <c r="C1677" t="s">
        <v>482</v>
      </c>
      <c r="D1677" s="1" t="s">
        <v>2799</v>
      </c>
      <c r="E1677" s="116">
        <f t="shared" ca="1" si="78"/>
        <v>0</v>
      </c>
    </row>
    <row r="1678" spans="1:5">
      <c r="A1678" t="str">
        <f t="shared" si="79"/>
        <v>03</v>
      </c>
      <c r="B1678">
        <f t="shared" si="80"/>
        <v>0</v>
      </c>
      <c r="C1678" t="s">
        <v>482</v>
      </c>
      <c r="D1678" s="1" t="s">
        <v>2800</v>
      </c>
      <c r="E1678" s="116">
        <f t="shared" ca="1" si="78"/>
        <v>0</v>
      </c>
    </row>
    <row r="1679" spans="1:5">
      <c r="A1679" t="str">
        <f t="shared" si="79"/>
        <v>04</v>
      </c>
      <c r="B1679">
        <f t="shared" si="80"/>
        <v>0</v>
      </c>
      <c r="C1679" t="s">
        <v>482</v>
      </c>
      <c r="D1679" s="1" t="s">
        <v>2801</v>
      </c>
      <c r="E1679" s="116">
        <f t="shared" ca="1" si="78"/>
        <v>0</v>
      </c>
    </row>
    <row r="1680" spans="1:5">
      <c r="A1680" t="str">
        <f t="shared" si="79"/>
        <v>05</v>
      </c>
      <c r="B1680">
        <f t="shared" si="80"/>
        <v>0</v>
      </c>
      <c r="C1680" t="s">
        <v>482</v>
      </c>
      <c r="D1680" s="1" t="s">
        <v>2802</v>
      </c>
      <c r="E1680" s="116">
        <f t="shared" ca="1" si="78"/>
        <v>0</v>
      </c>
    </row>
    <row r="1681" spans="1:5">
      <c r="A1681" t="str">
        <f t="shared" si="79"/>
        <v>06</v>
      </c>
      <c r="B1681">
        <f t="shared" si="80"/>
        <v>0</v>
      </c>
      <c r="C1681" t="s">
        <v>482</v>
      </c>
      <c r="D1681" s="1" t="s">
        <v>2803</v>
      </c>
      <c r="E1681" s="116">
        <f t="shared" ca="1" si="78"/>
        <v>0</v>
      </c>
    </row>
    <row r="1682" spans="1:5">
      <c r="A1682" t="str">
        <f t="shared" si="79"/>
        <v>07</v>
      </c>
      <c r="B1682">
        <f t="shared" si="80"/>
        <v>0</v>
      </c>
      <c r="C1682" t="s">
        <v>482</v>
      </c>
      <c r="D1682" s="1" t="s">
        <v>2804</v>
      </c>
      <c r="E1682" s="116">
        <f t="shared" ca="1" si="78"/>
        <v>0</v>
      </c>
    </row>
    <row r="1683" spans="1:5">
      <c r="A1683" t="str">
        <f t="shared" si="79"/>
        <v>08</v>
      </c>
      <c r="B1683">
        <f t="shared" si="80"/>
        <v>0</v>
      </c>
      <c r="C1683" t="s">
        <v>482</v>
      </c>
      <c r="D1683" s="1" t="s">
        <v>2805</v>
      </c>
      <c r="E1683" s="116">
        <f t="shared" ca="1" si="78"/>
        <v>0</v>
      </c>
    </row>
    <row r="1684" spans="1:5">
      <c r="A1684" t="str">
        <f t="shared" si="79"/>
        <v>09</v>
      </c>
      <c r="B1684">
        <f t="shared" si="80"/>
        <v>0</v>
      </c>
      <c r="C1684" t="s">
        <v>482</v>
      </c>
      <c r="D1684" s="1" t="s">
        <v>2806</v>
      </c>
      <c r="E1684" s="116">
        <f t="shared" ca="1" si="78"/>
        <v>0</v>
      </c>
    </row>
    <row r="1685" spans="1:5">
      <c r="A1685" t="str">
        <f t="shared" si="79"/>
        <v>10</v>
      </c>
      <c r="B1685">
        <f t="shared" si="80"/>
        <v>0</v>
      </c>
      <c r="C1685" t="s">
        <v>482</v>
      </c>
      <c r="D1685" s="1" t="s">
        <v>2807</v>
      </c>
      <c r="E1685" s="116">
        <f t="shared" ca="1" si="78"/>
        <v>0</v>
      </c>
    </row>
    <row r="1686" spans="1:5">
      <c r="A1686" t="str">
        <f t="shared" si="79"/>
        <v>11</v>
      </c>
      <c r="B1686">
        <f t="shared" si="80"/>
        <v>0</v>
      </c>
      <c r="C1686" t="s">
        <v>482</v>
      </c>
      <c r="D1686" s="1" t="s">
        <v>2808</v>
      </c>
      <c r="E1686" s="116">
        <f t="shared" ca="1" si="78"/>
        <v>0</v>
      </c>
    </row>
    <row r="1687" spans="1:5">
      <c r="A1687" t="str">
        <f t="shared" si="79"/>
        <v>12</v>
      </c>
      <c r="B1687">
        <f t="shared" si="80"/>
        <v>0</v>
      </c>
      <c r="C1687" t="s">
        <v>482</v>
      </c>
      <c r="D1687" s="1" t="s">
        <v>2809</v>
      </c>
      <c r="E1687" s="116">
        <f t="shared" ca="1" si="78"/>
        <v>0</v>
      </c>
    </row>
    <row r="1688" spans="1:5">
      <c r="A1688" t="str">
        <f t="shared" si="79"/>
        <v>13</v>
      </c>
      <c r="B1688">
        <f t="shared" si="80"/>
        <v>0</v>
      </c>
      <c r="C1688" t="s">
        <v>482</v>
      </c>
      <c r="D1688" s="1" t="s">
        <v>2810</v>
      </c>
      <c r="E1688" s="116">
        <f t="shared" ca="1" si="78"/>
        <v>0</v>
      </c>
    </row>
    <row r="1689" spans="1:5">
      <c r="A1689" t="str">
        <f t="shared" si="79"/>
        <v>100</v>
      </c>
      <c r="B1689">
        <f t="shared" si="80"/>
        <v>0</v>
      </c>
      <c r="C1689" t="s">
        <v>482</v>
      </c>
      <c r="D1689" s="1" t="s">
        <v>2811</v>
      </c>
      <c r="E1689" s="116">
        <f t="shared" ca="1" si="78"/>
        <v>0</v>
      </c>
    </row>
    <row r="1690" spans="1:5">
      <c r="A1690" t="str">
        <f t="shared" si="79"/>
        <v>01</v>
      </c>
      <c r="B1690">
        <f t="shared" si="80"/>
        <v>0</v>
      </c>
      <c r="C1690" t="s">
        <v>483</v>
      </c>
      <c r="D1690" s="1" t="s">
        <v>2812</v>
      </c>
      <c r="E1690" s="116">
        <f t="shared" ca="1" si="78"/>
        <v>0</v>
      </c>
    </row>
    <row r="1691" spans="1:5">
      <c r="A1691" t="str">
        <f t="shared" si="79"/>
        <v>02</v>
      </c>
      <c r="B1691">
        <f t="shared" si="80"/>
        <v>0</v>
      </c>
      <c r="C1691" t="s">
        <v>483</v>
      </c>
      <c r="D1691" s="1" t="s">
        <v>2813</v>
      </c>
      <c r="E1691" s="116">
        <f t="shared" ca="1" si="78"/>
        <v>0</v>
      </c>
    </row>
    <row r="1692" spans="1:5">
      <c r="A1692" t="str">
        <f t="shared" si="79"/>
        <v>03</v>
      </c>
      <c r="B1692">
        <f t="shared" si="80"/>
        <v>0</v>
      </c>
      <c r="C1692" t="s">
        <v>483</v>
      </c>
      <c r="D1692" s="1" t="s">
        <v>2814</v>
      </c>
      <c r="E1692" s="116">
        <f t="shared" ca="1" si="78"/>
        <v>0</v>
      </c>
    </row>
    <row r="1693" spans="1:5">
      <c r="A1693" t="str">
        <f t="shared" si="79"/>
        <v>04</v>
      </c>
      <c r="B1693">
        <f t="shared" si="80"/>
        <v>0</v>
      </c>
      <c r="C1693" t="s">
        <v>483</v>
      </c>
      <c r="D1693" s="1" t="s">
        <v>2815</v>
      </c>
      <c r="E1693" s="116">
        <f t="shared" ca="1" si="78"/>
        <v>0</v>
      </c>
    </row>
    <row r="1694" spans="1:5">
      <c r="A1694" t="str">
        <f t="shared" si="79"/>
        <v>05</v>
      </c>
      <c r="B1694">
        <f t="shared" si="80"/>
        <v>0</v>
      </c>
      <c r="C1694" t="s">
        <v>483</v>
      </c>
      <c r="D1694" s="1" t="s">
        <v>2816</v>
      </c>
      <c r="E1694" s="116">
        <f t="shared" ca="1" si="78"/>
        <v>0</v>
      </c>
    </row>
    <row r="1695" spans="1:5">
      <c r="A1695" t="str">
        <f t="shared" si="79"/>
        <v>06</v>
      </c>
      <c r="B1695">
        <f t="shared" si="80"/>
        <v>0</v>
      </c>
      <c r="C1695" t="s">
        <v>483</v>
      </c>
      <c r="D1695" s="1" t="s">
        <v>2817</v>
      </c>
      <c r="E1695" s="116">
        <f t="shared" ca="1" si="78"/>
        <v>0</v>
      </c>
    </row>
    <row r="1696" spans="1:5">
      <c r="A1696" t="str">
        <f t="shared" si="79"/>
        <v>07</v>
      </c>
      <c r="B1696">
        <f t="shared" si="80"/>
        <v>0</v>
      </c>
      <c r="C1696" t="s">
        <v>483</v>
      </c>
      <c r="D1696" s="1" t="s">
        <v>2818</v>
      </c>
      <c r="E1696" s="116">
        <f t="shared" ca="1" si="78"/>
        <v>0</v>
      </c>
    </row>
    <row r="1697" spans="1:5">
      <c r="A1697" t="str">
        <f t="shared" si="79"/>
        <v>08</v>
      </c>
      <c r="B1697">
        <f t="shared" si="80"/>
        <v>0</v>
      </c>
      <c r="C1697" t="s">
        <v>483</v>
      </c>
      <c r="D1697" s="1" t="s">
        <v>2819</v>
      </c>
      <c r="E1697" s="116">
        <f t="shared" ca="1" si="78"/>
        <v>0</v>
      </c>
    </row>
    <row r="1698" spans="1:5">
      <c r="A1698" t="str">
        <f t="shared" si="79"/>
        <v>09</v>
      </c>
      <c r="B1698">
        <f t="shared" si="80"/>
        <v>0</v>
      </c>
      <c r="C1698" t="s">
        <v>483</v>
      </c>
      <c r="D1698" s="1" t="s">
        <v>2820</v>
      </c>
      <c r="E1698" s="116">
        <f t="shared" ca="1" si="78"/>
        <v>0</v>
      </c>
    </row>
    <row r="1699" spans="1:5">
      <c r="A1699" t="str">
        <f t="shared" si="79"/>
        <v>10</v>
      </c>
      <c r="B1699">
        <f t="shared" si="80"/>
        <v>0</v>
      </c>
      <c r="C1699" t="s">
        <v>483</v>
      </c>
      <c r="D1699" s="1" t="s">
        <v>2821</v>
      </c>
      <c r="E1699" s="116">
        <f t="shared" ca="1" si="78"/>
        <v>0</v>
      </c>
    </row>
    <row r="1700" spans="1:5">
      <c r="A1700" t="str">
        <f t="shared" si="79"/>
        <v>11</v>
      </c>
      <c r="B1700">
        <f t="shared" si="80"/>
        <v>0</v>
      </c>
      <c r="C1700" t="s">
        <v>483</v>
      </c>
      <c r="D1700" s="1" t="s">
        <v>2822</v>
      </c>
      <c r="E1700" s="116">
        <f t="shared" ca="1" si="78"/>
        <v>0</v>
      </c>
    </row>
    <row r="1701" spans="1:5">
      <c r="A1701" t="str">
        <f t="shared" si="79"/>
        <v>12</v>
      </c>
      <c r="B1701">
        <f t="shared" si="80"/>
        <v>0</v>
      </c>
      <c r="C1701" t="s">
        <v>483</v>
      </c>
      <c r="D1701" s="1" t="s">
        <v>2823</v>
      </c>
      <c r="E1701" s="116">
        <f t="shared" ca="1" si="78"/>
        <v>0</v>
      </c>
    </row>
    <row r="1702" spans="1:5">
      <c r="A1702" t="str">
        <f t="shared" si="79"/>
        <v>13</v>
      </c>
      <c r="B1702">
        <f t="shared" si="80"/>
        <v>0</v>
      </c>
      <c r="C1702" t="s">
        <v>483</v>
      </c>
      <c r="D1702" s="1" t="s">
        <v>2824</v>
      </c>
      <c r="E1702" s="116">
        <f t="shared" ca="1" si="78"/>
        <v>0</v>
      </c>
    </row>
    <row r="1703" spans="1:5">
      <c r="A1703" t="str">
        <f t="shared" si="79"/>
        <v>100</v>
      </c>
      <c r="B1703">
        <f t="shared" si="80"/>
        <v>0</v>
      </c>
      <c r="C1703" t="s">
        <v>483</v>
      </c>
      <c r="D1703" s="1" t="s">
        <v>2825</v>
      </c>
      <c r="E1703" s="116">
        <f t="shared" ca="1" si="78"/>
        <v>0</v>
      </c>
    </row>
    <row r="1704" spans="1:5">
      <c r="A1704" t="str">
        <f t="shared" si="79"/>
        <v>01</v>
      </c>
      <c r="B1704">
        <f t="shared" si="80"/>
        <v>0</v>
      </c>
      <c r="C1704" t="s">
        <v>485</v>
      </c>
      <c r="D1704" s="1" t="s">
        <v>2826</v>
      </c>
      <c r="E1704" s="116">
        <f t="shared" ca="1" si="78"/>
        <v>0</v>
      </c>
    </row>
    <row r="1705" spans="1:5">
      <c r="A1705" t="str">
        <f t="shared" si="79"/>
        <v>02</v>
      </c>
      <c r="B1705">
        <f t="shared" si="80"/>
        <v>0</v>
      </c>
      <c r="C1705" t="s">
        <v>485</v>
      </c>
      <c r="D1705" s="1" t="s">
        <v>2827</v>
      </c>
      <c r="E1705" s="116">
        <f t="shared" ca="1" si="78"/>
        <v>0</v>
      </c>
    </row>
    <row r="1706" spans="1:5">
      <c r="A1706" t="str">
        <f t="shared" si="79"/>
        <v>03</v>
      </c>
      <c r="B1706">
        <f t="shared" si="80"/>
        <v>0</v>
      </c>
      <c r="C1706" t="s">
        <v>485</v>
      </c>
      <c r="D1706" s="1" t="s">
        <v>2828</v>
      </c>
      <c r="E1706" s="116">
        <f t="shared" ca="1" si="78"/>
        <v>0</v>
      </c>
    </row>
    <row r="1707" spans="1:5">
      <c r="A1707" t="str">
        <f t="shared" si="79"/>
        <v>04</v>
      </c>
      <c r="B1707">
        <f t="shared" si="80"/>
        <v>0</v>
      </c>
      <c r="C1707" t="s">
        <v>485</v>
      </c>
      <c r="D1707" s="1" t="s">
        <v>2829</v>
      </c>
      <c r="E1707" s="116">
        <f t="shared" ca="1" si="78"/>
        <v>0</v>
      </c>
    </row>
    <row r="1708" spans="1:5">
      <c r="A1708" t="str">
        <f t="shared" si="79"/>
        <v>05</v>
      </c>
      <c r="B1708">
        <f t="shared" si="80"/>
        <v>0</v>
      </c>
      <c r="C1708" t="s">
        <v>485</v>
      </c>
      <c r="D1708" s="1" t="s">
        <v>2830</v>
      </c>
      <c r="E1708" s="116">
        <f t="shared" ca="1" si="78"/>
        <v>0</v>
      </c>
    </row>
    <row r="1709" spans="1:5">
      <c r="A1709" t="str">
        <f t="shared" si="79"/>
        <v>06</v>
      </c>
      <c r="B1709">
        <f t="shared" si="80"/>
        <v>0</v>
      </c>
      <c r="C1709" t="s">
        <v>485</v>
      </c>
      <c r="D1709" s="1" t="s">
        <v>2831</v>
      </c>
      <c r="E1709" s="116">
        <f t="shared" ca="1" si="78"/>
        <v>0</v>
      </c>
    </row>
    <row r="1710" spans="1:5">
      <c r="A1710" t="str">
        <f t="shared" si="79"/>
        <v>07</v>
      </c>
      <c r="B1710">
        <f t="shared" si="80"/>
        <v>0</v>
      </c>
      <c r="C1710" t="s">
        <v>485</v>
      </c>
      <c r="D1710" s="1" t="s">
        <v>2832</v>
      </c>
      <c r="E1710" s="116">
        <f t="shared" ca="1" si="78"/>
        <v>0</v>
      </c>
    </row>
    <row r="1711" spans="1:5">
      <c r="A1711" t="str">
        <f t="shared" si="79"/>
        <v>08</v>
      </c>
      <c r="B1711">
        <f t="shared" si="80"/>
        <v>0</v>
      </c>
      <c r="C1711" t="s">
        <v>485</v>
      </c>
      <c r="D1711" s="1" t="s">
        <v>2833</v>
      </c>
      <c r="E1711" s="116">
        <f t="shared" ca="1" si="78"/>
        <v>0</v>
      </c>
    </row>
    <row r="1712" spans="1:5">
      <c r="A1712" t="str">
        <f t="shared" si="79"/>
        <v>09</v>
      </c>
      <c r="B1712">
        <f t="shared" si="80"/>
        <v>0</v>
      </c>
      <c r="C1712" t="s">
        <v>485</v>
      </c>
      <c r="D1712" s="1" t="s">
        <v>2834</v>
      </c>
      <c r="E1712" s="116">
        <f t="shared" ca="1" si="78"/>
        <v>0</v>
      </c>
    </row>
    <row r="1713" spans="1:5">
      <c r="A1713" t="str">
        <f t="shared" si="79"/>
        <v>10</v>
      </c>
      <c r="B1713">
        <f t="shared" si="80"/>
        <v>0</v>
      </c>
      <c r="C1713" t="s">
        <v>485</v>
      </c>
      <c r="D1713" s="1" t="s">
        <v>2835</v>
      </c>
      <c r="E1713" s="116">
        <f t="shared" ca="1" si="78"/>
        <v>0</v>
      </c>
    </row>
    <row r="1714" spans="1:5">
      <c r="A1714" t="str">
        <f t="shared" si="79"/>
        <v>11</v>
      </c>
      <c r="B1714">
        <f t="shared" si="80"/>
        <v>0</v>
      </c>
      <c r="C1714" t="s">
        <v>485</v>
      </c>
      <c r="D1714" s="1" t="s">
        <v>2836</v>
      </c>
      <c r="E1714" s="116">
        <f t="shared" ca="1" si="78"/>
        <v>0</v>
      </c>
    </row>
    <row r="1715" spans="1:5">
      <c r="A1715" t="str">
        <f t="shared" si="79"/>
        <v>12</v>
      </c>
      <c r="B1715">
        <f t="shared" si="80"/>
        <v>0</v>
      </c>
      <c r="C1715" t="s">
        <v>485</v>
      </c>
      <c r="D1715" s="1" t="s">
        <v>2837</v>
      </c>
      <c r="E1715" s="116">
        <f t="shared" ca="1" si="78"/>
        <v>0</v>
      </c>
    </row>
    <row r="1716" spans="1:5">
      <c r="A1716" t="str">
        <f t="shared" si="79"/>
        <v>13</v>
      </c>
      <c r="B1716">
        <f t="shared" si="80"/>
        <v>0</v>
      </c>
      <c r="C1716" t="s">
        <v>485</v>
      </c>
      <c r="D1716" s="1" t="s">
        <v>2838</v>
      </c>
      <c r="E1716" s="116">
        <f t="shared" ca="1" si="78"/>
        <v>0</v>
      </c>
    </row>
    <row r="1717" spans="1:5">
      <c r="A1717" t="str">
        <f t="shared" si="79"/>
        <v>100</v>
      </c>
      <c r="B1717">
        <f t="shared" si="80"/>
        <v>0</v>
      </c>
      <c r="C1717" t="s">
        <v>485</v>
      </c>
      <c r="D1717" s="1" t="s">
        <v>2839</v>
      </c>
      <c r="E1717" s="116">
        <f t="shared" ca="1" si="78"/>
        <v>0</v>
      </c>
    </row>
    <row r="1718" spans="1:5">
      <c r="A1718" t="str">
        <f t="shared" si="79"/>
        <v>01</v>
      </c>
      <c r="B1718">
        <f t="shared" si="80"/>
        <v>0</v>
      </c>
      <c r="C1718" t="s">
        <v>486</v>
      </c>
      <c r="D1718" s="1" t="s">
        <v>2840</v>
      </c>
      <c r="E1718" s="116">
        <f t="shared" ca="1" si="78"/>
        <v>0</v>
      </c>
    </row>
    <row r="1719" spans="1:5">
      <c r="A1719" t="str">
        <f t="shared" si="79"/>
        <v>02</v>
      </c>
      <c r="B1719">
        <f t="shared" si="80"/>
        <v>0</v>
      </c>
      <c r="C1719" t="s">
        <v>486</v>
      </c>
      <c r="D1719" s="1" t="s">
        <v>2841</v>
      </c>
      <c r="E1719" s="116">
        <f t="shared" ca="1" si="78"/>
        <v>0</v>
      </c>
    </row>
    <row r="1720" spans="1:5">
      <c r="A1720" t="str">
        <f t="shared" si="79"/>
        <v>03</v>
      </c>
      <c r="B1720">
        <f t="shared" si="80"/>
        <v>0</v>
      </c>
      <c r="C1720" t="s">
        <v>486</v>
      </c>
      <c r="D1720" s="1" t="s">
        <v>2842</v>
      </c>
      <c r="E1720" s="116">
        <f t="shared" ca="1" si="78"/>
        <v>0</v>
      </c>
    </row>
    <row r="1721" spans="1:5">
      <c r="A1721" t="str">
        <f t="shared" si="79"/>
        <v>04</v>
      </c>
      <c r="B1721">
        <f t="shared" si="80"/>
        <v>0</v>
      </c>
      <c r="C1721" t="s">
        <v>486</v>
      </c>
      <c r="D1721" s="1" t="s">
        <v>2843</v>
      </c>
      <c r="E1721" s="116">
        <f t="shared" ca="1" si="78"/>
        <v>0</v>
      </c>
    </row>
    <row r="1722" spans="1:5">
      <c r="A1722" t="str">
        <f t="shared" si="79"/>
        <v>05</v>
      </c>
      <c r="B1722">
        <f t="shared" si="80"/>
        <v>0</v>
      </c>
      <c r="C1722" t="s">
        <v>486</v>
      </c>
      <c r="D1722" s="1" t="s">
        <v>2844</v>
      </c>
      <c r="E1722" s="116">
        <f t="shared" ca="1" si="78"/>
        <v>0</v>
      </c>
    </row>
    <row r="1723" spans="1:5">
      <c r="A1723" t="str">
        <f t="shared" si="79"/>
        <v>06</v>
      </c>
      <c r="B1723">
        <f t="shared" si="80"/>
        <v>0</v>
      </c>
      <c r="C1723" t="s">
        <v>486</v>
      </c>
      <c r="D1723" s="1" t="s">
        <v>2845</v>
      </c>
      <c r="E1723" s="116">
        <f t="shared" ca="1" si="78"/>
        <v>0</v>
      </c>
    </row>
    <row r="1724" spans="1:5">
      <c r="A1724" t="str">
        <f t="shared" si="79"/>
        <v>07</v>
      </c>
      <c r="B1724">
        <f t="shared" si="80"/>
        <v>0</v>
      </c>
      <c r="C1724" t="s">
        <v>486</v>
      </c>
      <c r="D1724" s="1" t="s">
        <v>2846</v>
      </c>
      <c r="E1724" s="116">
        <f t="shared" ca="1" si="78"/>
        <v>0</v>
      </c>
    </row>
    <row r="1725" spans="1:5">
      <c r="A1725" t="str">
        <f t="shared" si="79"/>
        <v>08</v>
      </c>
      <c r="B1725">
        <f t="shared" si="80"/>
        <v>0</v>
      </c>
      <c r="C1725" t="s">
        <v>486</v>
      </c>
      <c r="D1725" s="1" t="s">
        <v>2847</v>
      </c>
      <c r="E1725" s="116">
        <f t="shared" ca="1" si="78"/>
        <v>0</v>
      </c>
    </row>
    <row r="1726" spans="1:5">
      <c r="A1726" t="str">
        <f t="shared" si="79"/>
        <v>09</v>
      </c>
      <c r="B1726">
        <f t="shared" si="80"/>
        <v>0</v>
      </c>
      <c r="C1726" t="s">
        <v>486</v>
      </c>
      <c r="D1726" s="1" t="s">
        <v>2848</v>
      </c>
      <c r="E1726" s="116">
        <f t="shared" ca="1" si="78"/>
        <v>0</v>
      </c>
    </row>
    <row r="1727" spans="1:5">
      <c r="A1727" t="str">
        <f t="shared" si="79"/>
        <v>10</v>
      </c>
      <c r="B1727">
        <f t="shared" si="80"/>
        <v>0</v>
      </c>
      <c r="C1727" t="s">
        <v>486</v>
      </c>
      <c r="D1727" s="1" t="s">
        <v>2849</v>
      </c>
      <c r="E1727" s="116">
        <f t="shared" ca="1" si="78"/>
        <v>0</v>
      </c>
    </row>
    <row r="1728" spans="1:5">
      <c r="A1728" t="str">
        <f t="shared" si="79"/>
        <v>11</v>
      </c>
      <c r="B1728">
        <f t="shared" si="80"/>
        <v>0</v>
      </c>
      <c r="C1728" t="s">
        <v>486</v>
      </c>
      <c r="D1728" s="1" t="s">
        <v>2850</v>
      </c>
      <c r="E1728" s="116">
        <f t="shared" ca="1" si="78"/>
        <v>0</v>
      </c>
    </row>
    <row r="1729" spans="1:5">
      <c r="A1729" t="str">
        <f t="shared" si="79"/>
        <v>12</v>
      </c>
      <c r="B1729">
        <f t="shared" si="80"/>
        <v>0</v>
      </c>
      <c r="C1729" t="s">
        <v>486</v>
      </c>
      <c r="D1729" s="1" t="s">
        <v>2851</v>
      </c>
      <c r="E1729" s="116">
        <f t="shared" ca="1" si="78"/>
        <v>0</v>
      </c>
    </row>
    <row r="1730" spans="1:5">
      <c r="A1730" t="str">
        <f t="shared" si="79"/>
        <v>13</v>
      </c>
      <c r="B1730">
        <f t="shared" si="80"/>
        <v>0</v>
      </c>
      <c r="C1730" t="s">
        <v>486</v>
      </c>
      <c r="D1730" s="1" t="s">
        <v>2852</v>
      </c>
      <c r="E1730" s="116">
        <f t="shared" ca="1" si="78"/>
        <v>0</v>
      </c>
    </row>
    <row r="1731" spans="1:5">
      <c r="A1731" t="str">
        <f t="shared" si="79"/>
        <v>100</v>
      </c>
      <c r="B1731">
        <f t="shared" si="80"/>
        <v>0</v>
      </c>
      <c r="C1731" t="s">
        <v>486</v>
      </c>
      <c r="D1731" s="1" t="s">
        <v>2853</v>
      </c>
      <c r="E1731" s="116">
        <f t="shared" ca="1" si="78"/>
        <v>0</v>
      </c>
    </row>
    <row r="1732" spans="1:5">
      <c r="A1732" t="str">
        <f t="shared" si="79"/>
        <v>01</v>
      </c>
      <c r="B1732">
        <f t="shared" si="80"/>
        <v>0</v>
      </c>
      <c r="C1732" t="s">
        <v>488</v>
      </c>
      <c r="D1732" s="1" t="s">
        <v>2854</v>
      </c>
      <c r="E1732" s="116">
        <f t="shared" ca="1" si="78"/>
        <v>0</v>
      </c>
    </row>
    <row r="1733" spans="1:5">
      <c r="A1733" t="str">
        <f t="shared" si="79"/>
        <v>02</v>
      </c>
      <c r="B1733">
        <f t="shared" si="80"/>
        <v>0</v>
      </c>
      <c r="C1733" t="s">
        <v>488</v>
      </c>
      <c r="D1733" s="1" t="s">
        <v>2855</v>
      </c>
      <c r="E1733" s="116">
        <f t="shared" ca="1" si="78"/>
        <v>0</v>
      </c>
    </row>
    <row r="1734" spans="1:5">
      <c r="A1734" t="str">
        <f t="shared" si="79"/>
        <v>03</v>
      </c>
      <c r="B1734">
        <f t="shared" si="80"/>
        <v>0</v>
      </c>
      <c r="C1734" t="s">
        <v>488</v>
      </c>
      <c r="D1734" s="1" t="s">
        <v>2856</v>
      </c>
      <c r="E1734" s="116">
        <f t="shared" ca="1" si="78"/>
        <v>0</v>
      </c>
    </row>
    <row r="1735" spans="1:5">
      <c r="A1735" t="str">
        <f t="shared" si="79"/>
        <v>04</v>
      </c>
      <c r="B1735">
        <f t="shared" si="80"/>
        <v>0</v>
      </c>
      <c r="C1735" t="s">
        <v>488</v>
      </c>
      <c r="D1735" s="1" t="s">
        <v>2857</v>
      </c>
      <c r="E1735" s="116">
        <f t="shared" ca="1" si="78"/>
        <v>0</v>
      </c>
    </row>
    <row r="1736" spans="1:5">
      <c r="A1736" t="str">
        <f t="shared" si="79"/>
        <v>05</v>
      </c>
      <c r="B1736">
        <f t="shared" si="80"/>
        <v>0</v>
      </c>
      <c r="C1736" t="s">
        <v>488</v>
      </c>
      <c r="D1736" s="1" t="s">
        <v>2858</v>
      </c>
      <c r="E1736" s="116">
        <f t="shared" ca="1" si="78"/>
        <v>0</v>
      </c>
    </row>
    <row r="1737" spans="1:5">
      <c r="A1737" t="str">
        <f t="shared" si="79"/>
        <v>06</v>
      </c>
      <c r="B1737">
        <f t="shared" si="80"/>
        <v>0</v>
      </c>
      <c r="C1737" t="s">
        <v>488</v>
      </c>
      <c r="D1737" s="1" t="s">
        <v>2859</v>
      </c>
      <c r="E1737" s="116">
        <f t="shared" ca="1" si="78"/>
        <v>0</v>
      </c>
    </row>
    <row r="1738" spans="1:5">
      <c r="A1738" t="str">
        <f t="shared" si="79"/>
        <v>07</v>
      </c>
      <c r="B1738">
        <f t="shared" si="80"/>
        <v>0</v>
      </c>
      <c r="C1738" t="s">
        <v>488</v>
      </c>
      <c r="D1738" s="1" t="s">
        <v>2860</v>
      </c>
      <c r="E1738" s="116">
        <f t="shared" ref="E1738:E1801" ca="1" si="81">IFERROR(IFERROR(VLOOKUP(C1738,INDIRECT($G$7&amp;$H$7),MATCH($A1738,INDIRECT($G$7&amp;$I$7),0),0),IFERROR(VLOOKUP(C1738,INDIRECT($G$6&amp;$H$6),MATCH($A1738,INDIRECT($G$6&amp;$I$6),0),0),VLOOKUP(C1738,INDIRECT($G$5&amp;$H$5),MATCH($A1738,INDIRECT($G$5&amp;$I$5),0),0))),0)</f>
        <v>0</v>
      </c>
    </row>
    <row r="1739" spans="1:5">
      <c r="A1739" t="str">
        <f t="shared" ref="A1739:A1802" si="82">MID(D1739,LEN(C1739)+2,LEN(D1739)-LEN(C1739))</f>
        <v>08</v>
      </c>
      <c r="B1739">
        <f t="shared" ref="B1739:B1802" si="83">IF(IFERROR(FIND("PU",D1739,1),0)&lt;&gt;0,"PU",0)</f>
        <v>0</v>
      </c>
      <c r="C1739" t="s">
        <v>488</v>
      </c>
      <c r="D1739" s="1" t="s">
        <v>2861</v>
      </c>
      <c r="E1739" s="116">
        <f t="shared" ca="1" si="81"/>
        <v>0</v>
      </c>
    </row>
    <row r="1740" spans="1:5">
      <c r="A1740" t="str">
        <f t="shared" si="82"/>
        <v>09</v>
      </c>
      <c r="B1740">
        <f t="shared" si="83"/>
        <v>0</v>
      </c>
      <c r="C1740" t="s">
        <v>488</v>
      </c>
      <c r="D1740" s="1" t="s">
        <v>2862</v>
      </c>
      <c r="E1740" s="116">
        <f t="shared" ca="1" si="81"/>
        <v>0</v>
      </c>
    </row>
    <row r="1741" spans="1:5">
      <c r="A1741" t="str">
        <f t="shared" si="82"/>
        <v>10</v>
      </c>
      <c r="B1741">
        <f t="shared" si="83"/>
        <v>0</v>
      </c>
      <c r="C1741" t="s">
        <v>488</v>
      </c>
      <c r="D1741" s="1" t="s">
        <v>2863</v>
      </c>
      <c r="E1741" s="116">
        <f t="shared" ca="1" si="81"/>
        <v>0</v>
      </c>
    </row>
    <row r="1742" spans="1:5">
      <c r="A1742" t="str">
        <f t="shared" si="82"/>
        <v>11</v>
      </c>
      <c r="B1742">
        <f t="shared" si="83"/>
        <v>0</v>
      </c>
      <c r="C1742" t="s">
        <v>488</v>
      </c>
      <c r="D1742" s="1" t="s">
        <v>2864</v>
      </c>
      <c r="E1742" s="116">
        <f t="shared" ca="1" si="81"/>
        <v>0</v>
      </c>
    </row>
    <row r="1743" spans="1:5">
      <c r="A1743" t="str">
        <f t="shared" si="82"/>
        <v>12</v>
      </c>
      <c r="B1743">
        <f t="shared" si="83"/>
        <v>0</v>
      </c>
      <c r="C1743" t="s">
        <v>488</v>
      </c>
      <c r="D1743" s="1" t="s">
        <v>2865</v>
      </c>
      <c r="E1743" s="116">
        <f t="shared" ca="1" si="81"/>
        <v>0</v>
      </c>
    </row>
    <row r="1744" spans="1:5">
      <c r="A1744" t="str">
        <f t="shared" si="82"/>
        <v>13</v>
      </c>
      <c r="B1744">
        <f t="shared" si="83"/>
        <v>0</v>
      </c>
      <c r="C1744" t="s">
        <v>488</v>
      </c>
      <c r="D1744" s="1" t="s">
        <v>2866</v>
      </c>
      <c r="E1744" s="116">
        <f t="shared" ca="1" si="81"/>
        <v>0</v>
      </c>
    </row>
    <row r="1745" spans="1:5">
      <c r="A1745" t="str">
        <f t="shared" si="82"/>
        <v>100</v>
      </c>
      <c r="B1745">
        <f t="shared" si="83"/>
        <v>0</v>
      </c>
      <c r="C1745" t="s">
        <v>488</v>
      </c>
      <c r="D1745" s="1" t="s">
        <v>2867</v>
      </c>
      <c r="E1745" s="116">
        <f t="shared" ca="1" si="81"/>
        <v>0</v>
      </c>
    </row>
    <row r="1746" spans="1:5">
      <c r="A1746" t="str">
        <f t="shared" si="82"/>
        <v>01</v>
      </c>
      <c r="B1746">
        <f t="shared" si="83"/>
        <v>0</v>
      </c>
      <c r="C1746" t="s">
        <v>490</v>
      </c>
      <c r="D1746" s="1" t="s">
        <v>2868</v>
      </c>
      <c r="E1746" s="116">
        <f t="shared" ca="1" si="81"/>
        <v>0</v>
      </c>
    </row>
    <row r="1747" spans="1:5">
      <c r="A1747" t="str">
        <f t="shared" si="82"/>
        <v>02</v>
      </c>
      <c r="B1747">
        <f t="shared" si="83"/>
        <v>0</v>
      </c>
      <c r="C1747" t="s">
        <v>490</v>
      </c>
      <c r="D1747" s="1" t="s">
        <v>2869</v>
      </c>
      <c r="E1747" s="116">
        <f t="shared" ca="1" si="81"/>
        <v>0</v>
      </c>
    </row>
    <row r="1748" spans="1:5">
      <c r="A1748" t="str">
        <f t="shared" si="82"/>
        <v>03</v>
      </c>
      <c r="B1748">
        <f t="shared" si="83"/>
        <v>0</v>
      </c>
      <c r="C1748" t="s">
        <v>490</v>
      </c>
      <c r="D1748" s="1" t="s">
        <v>2870</v>
      </c>
      <c r="E1748" s="116">
        <f t="shared" ca="1" si="81"/>
        <v>0</v>
      </c>
    </row>
    <row r="1749" spans="1:5">
      <c r="A1749" t="str">
        <f t="shared" si="82"/>
        <v>04</v>
      </c>
      <c r="B1749">
        <f t="shared" si="83"/>
        <v>0</v>
      </c>
      <c r="C1749" t="s">
        <v>490</v>
      </c>
      <c r="D1749" s="1" t="s">
        <v>2871</v>
      </c>
      <c r="E1749" s="116">
        <f t="shared" ca="1" si="81"/>
        <v>0</v>
      </c>
    </row>
    <row r="1750" spans="1:5">
      <c r="A1750" t="str">
        <f t="shared" si="82"/>
        <v>05</v>
      </c>
      <c r="B1750">
        <f t="shared" si="83"/>
        <v>0</v>
      </c>
      <c r="C1750" t="s">
        <v>490</v>
      </c>
      <c r="D1750" s="1" t="s">
        <v>2872</v>
      </c>
      <c r="E1750" s="116">
        <f t="shared" ca="1" si="81"/>
        <v>0</v>
      </c>
    </row>
    <row r="1751" spans="1:5">
      <c r="A1751" t="str">
        <f t="shared" si="82"/>
        <v>06</v>
      </c>
      <c r="B1751">
        <f t="shared" si="83"/>
        <v>0</v>
      </c>
      <c r="C1751" t="s">
        <v>490</v>
      </c>
      <c r="D1751" s="1" t="s">
        <v>2873</v>
      </c>
      <c r="E1751" s="116">
        <f t="shared" ca="1" si="81"/>
        <v>0</v>
      </c>
    </row>
    <row r="1752" spans="1:5">
      <c r="A1752" t="str">
        <f t="shared" si="82"/>
        <v>07</v>
      </c>
      <c r="B1752">
        <f t="shared" si="83"/>
        <v>0</v>
      </c>
      <c r="C1752" t="s">
        <v>490</v>
      </c>
      <c r="D1752" s="1" t="s">
        <v>2874</v>
      </c>
      <c r="E1752" s="116">
        <f t="shared" ca="1" si="81"/>
        <v>0</v>
      </c>
    </row>
    <row r="1753" spans="1:5">
      <c r="A1753" t="str">
        <f t="shared" si="82"/>
        <v>08</v>
      </c>
      <c r="B1753">
        <f t="shared" si="83"/>
        <v>0</v>
      </c>
      <c r="C1753" t="s">
        <v>490</v>
      </c>
      <c r="D1753" s="1" t="s">
        <v>2875</v>
      </c>
      <c r="E1753" s="116">
        <f t="shared" ca="1" si="81"/>
        <v>0</v>
      </c>
    </row>
    <row r="1754" spans="1:5">
      <c r="A1754" t="str">
        <f t="shared" si="82"/>
        <v>09</v>
      </c>
      <c r="B1754">
        <f t="shared" si="83"/>
        <v>0</v>
      </c>
      <c r="C1754" t="s">
        <v>490</v>
      </c>
      <c r="D1754" s="1" t="s">
        <v>2876</v>
      </c>
      <c r="E1754" s="116">
        <f t="shared" ca="1" si="81"/>
        <v>0</v>
      </c>
    </row>
    <row r="1755" spans="1:5">
      <c r="A1755" t="str">
        <f t="shared" si="82"/>
        <v>10</v>
      </c>
      <c r="B1755">
        <f t="shared" si="83"/>
        <v>0</v>
      </c>
      <c r="C1755" t="s">
        <v>490</v>
      </c>
      <c r="D1755" s="1" t="s">
        <v>2877</v>
      </c>
      <c r="E1755" s="116">
        <f t="shared" ca="1" si="81"/>
        <v>0</v>
      </c>
    </row>
    <row r="1756" spans="1:5">
      <c r="A1756" t="str">
        <f t="shared" si="82"/>
        <v>11</v>
      </c>
      <c r="B1756">
        <f t="shared" si="83"/>
        <v>0</v>
      </c>
      <c r="C1756" t="s">
        <v>490</v>
      </c>
      <c r="D1756" s="1" t="s">
        <v>2878</v>
      </c>
      <c r="E1756" s="116">
        <f t="shared" ca="1" si="81"/>
        <v>0</v>
      </c>
    </row>
    <row r="1757" spans="1:5">
      <c r="A1757" t="str">
        <f t="shared" si="82"/>
        <v>12</v>
      </c>
      <c r="B1757">
        <f t="shared" si="83"/>
        <v>0</v>
      </c>
      <c r="C1757" t="s">
        <v>490</v>
      </c>
      <c r="D1757" s="1" t="s">
        <v>2879</v>
      </c>
      <c r="E1757" s="116">
        <f t="shared" ca="1" si="81"/>
        <v>0</v>
      </c>
    </row>
    <row r="1758" spans="1:5">
      <c r="A1758" t="str">
        <f t="shared" si="82"/>
        <v>13</v>
      </c>
      <c r="B1758">
        <f t="shared" si="83"/>
        <v>0</v>
      </c>
      <c r="C1758" t="s">
        <v>490</v>
      </c>
      <c r="D1758" s="1" t="s">
        <v>2880</v>
      </c>
      <c r="E1758" s="116">
        <f t="shared" ca="1" si="81"/>
        <v>0</v>
      </c>
    </row>
    <row r="1759" spans="1:5">
      <c r="A1759" t="str">
        <f t="shared" si="82"/>
        <v>100</v>
      </c>
      <c r="B1759">
        <f t="shared" si="83"/>
        <v>0</v>
      </c>
      <c r="C1759" t="s">
        <v>490</v>
      </c>
      <c r="D1759" s="1" t="s">
        <v>2881</v>
      </c>
      <c r="E1759" s="116">
        <f t="shared" ca="1" si="81"/>
        <v>0</v>
      </c>
    </row>
    <row r="1760" spans="1:5">
      <c r="A1760" t="str">
        <f t="shared" si="82"/>
        <v>01</v>
      </c>
      <c r="B1760">
        <f t="shared" si="83"/>
        <v>0</v>
      </c>
      <c r="C1760" t="s">
        <v>492</v>
      </c>
      <c r="D1760" s="1" t="s">
        <v>2882</v>
      </c>
      <c r="E1760" s="116">
        <f t="shared" ca="1" si="81"/>
        <v>0</v>
      </c>
    </row>
    <row r="1761" spans="1:5">
      <c r="A1761" t="str">
        <f t="shared" si="82"/>
        <v>02</v>
      </c>
      <c r="B1761">
        <f t="shared" si="83"/>
        <v>0</v>
      </c>
      <c r="C1761" t="s">
        <v>492</v>
      </c>
      <c r="D1761" s="1" t="s">
        <v>2883</v>
      </c>
      <c r="E1761" s="116">
        <f t="shared" ca="1" si="81"/>
        <v>0</v>
      </c>
    </row>
    <row r="1762" spans="1:5">
      <c r="A1762" t="str">
        <f t="shared" si="82"/>
        <v>03</v>
      </c>
      <c r="B1762">
        <f t="shared" si="83"/>
        <v>0</v>
      </c>
      <c r="C1762" t="s">
        <v>492</v>
      </c>
      <c r="D1762" s="1" t="s">
        <v>2884</v>
      </c>
      <c r="E1762" s="116">
        <f t="shared" ca="1" si="81"/>
        <v>0</v>
      </c>
    </row>
    <row r="1763" spans="1:5">
      <c r="A1763" t="str">
        <f t="shared" si="82"/>
        <v>04</v>
      </c>
      <c r="B1763">
        <f t="shared" si="83"/>
        <v>0</v>
      </c>
      <c r="C1763" t="s">
        <v>492</v>
      </c>
      <c r="D1763" s="1" t="s">
        <v>2885</v>
      </c>
      <c r="E1763" s="116">
        <f t="shared" ca="1" si="81"/>
        <v>0</v>
      </c>
    </row>
    <row r="1764" spans="1:5">
      <c r="A1764" t="str">
        <f t="shared" si="82"/>
        <v>05</v>
      </c>
      <c r="B1764">
        <f t="shared" si="83"/>
        <v>0</v>
      </c>
      <c r="C1764" t="s">
        <v>492</v>
      </c>
      <c r="D1764" s="1" t="s">
        <v>2886</v>
      </c>
      <c r="E1764" s="116">
        <f t="shared" ca="1" si="81"/>
        <v>0</v>
      </c>
    </row>
    <row r="1765" spans="1:5">
      <c r="A1765" t="str">
        <f t="shared" si="82"/>
        <v>06</v>
      </c>
      <c r="B1765">
        <f t="shared" si="83"/>
        <v>0</v>
      </c>
      <c r="C1765" t="s">
        <v>492</v>
      </c>
      <c r="D1765" s="1" t="s">
        <v>2887</v>
      </c>
      <c r="E1765" s="116">
        <f t="shared" ca="1" si="81"/>
        <v>0</v>
      </c>
    </row>
    <row r="1766" spans="1:5">
      <c r="A1766" t="str">
        <f t="shared" si="82"/>
        <v>07</v>
      </c>
      <c r="B1766">
        <f t="shared" si="83"/>
        <v>0</v>
      </c>
      <c r="C1766" t="s">
        <v>492</v>
      </c>
      <c r="D1766" s="1" t="s">
        <v>2888</v>
      </c>
      <c r="E1766" s="116">
        <f t="shared" ca="1" si="81"/>
        <v>0</v>
      </c>
    </row>
    <row r="1767" spans="1:5">
      <c r="A1767" t="str">
        <f t="shared" si="82"/>
        <v>08</v>
      </c>
      <c r="B1767">
        <f t="shared" si="83"/>
        <v>0</v>
      </c>
      <c r="C1767" t="s">
        <v>492</v>
      </c>
      <c r="D1767" s="1" t="s">
        <v>2889</v>
      </c>
      <c r="E1767" s="116">
        <f t="shared" ca="1" si="81"/>
        <v>0</v>
      </c>
    </row>
    <row r="1768" spans="1:5">
      <c r="A1768" t="str">
        <f t="shared" si="82"/>
        <v>09</v>
      </c>
      <c r="B1768">
        <f t="shared" si="83"/>
        <v>0</v>
      </c>
      <c r="C1768" t="s">
        <v>492</v>
      </c>
      <c r="D1768" s="1" t="s">
        <v>2890</v>
      </c>
      <c r="E1768" s="116">
        <f t="shared" ca="1" si="81"/>
        <v>0</v>
      </c>
    </row>
    <row r="1769" spans="1:5">
      <c r="A1769" t="str">
        <f t="shared" si="82"/>
        <v>10</v>
      </c>
      <c r="B1769">
        <f t="shared" si="83"/>
        <v>0</v>
      </c>
      <c r="C1769" t="s">
        <v>492</v>
      </c>
      <c r="D1769" s="1" t="s">
        <v>2891</v>
      </c>
      <c r="E1769" s="116">
        <f t="shared" ca="1" si="81"/>
        <v>0</v>
      </c>
    </row>
    <row r="1770" spans="1:5">
      <c r="A1770" t="str">
        <f t="shared" si="82"/>
        <v>11</v>
      </c>
      <c r="B1770">
        <f t="shared" si="83"/>
        <v>0</v>
      </c>
      <c r="C1770" t="s">
        <v>492</v>
      </c>
      <c r="D1770" s="1" t="s">
        <v>2892</v>
      </c>
      <c r="E1770" s="116">
        <f t="shared" ca="1" si="81"/>
        <v>0</v>
      </c>
    </row>
    <row r="1771" spans="1:5">
      <c r="A1771" t="str">
        <f t="shared" si="82"/>
        <v>12</v>
      </c>
      <c r="B1771">
        <f t="shared" si="83"/>
        <v>0</v>
      </c>
      <c r="C1771" t="s">
        <v>492</v>
      </c>
      <c r="D1771" s="1" t="s">
        <v>2893</v>
      </c>
      <c r="E1771" s="116">
        <f t="shared" ca="1" si="81"/>
        <v>0</v>
      </c>
    </row>
    <row r="1772" spans="1:5">
      <c r="A1772" t="str">
        <f t="shared" si="82"/>
        <v>13</v>
      </c>
      <c r="B1772">
        <f t="shared" si="83"/>
        <v>0</v>
      </c>
      <c r="C1772" t="s">
        <v>492</v>
      </c>
      <c r="D1772" s="1" t="s">
        <v>2894</v>
      </c>
      <c r="E1772" s="116">
        <f t="shared" ca="1" si="81"/>
        <v>0</v>
      </c>
    </row>
    <row r="1773" spans="1:5">
      <c r="A1773" t="str">
        <f t="shared" si="82"/>
        <v>100</v>
      </c>
      <c r="B1773">
        <f t="shared" si="83"/>
        <v>0</v>
      </c>
      <c r="C1773" t="s">
        <v>492</v>
      </c>
      <c r="D1773" s="1" t="s">
        <v>2895</v>
      </c>
      <c r="E1773" s="116">
        <f t="shared" ca="1" si="81"/>
        <v>0</v>
      </c>
    </row>
    <row r="1774" spans="1:5">
      <c r="A1774" t="str">
        <f t="shared" si="82"/>
        <v>01</v>
      </c>
      <c r="B1774">
        <f t="shared" si="83"/>
        <v>0</v>
      </c>
      <c r="C1774" t="s">
        <v>493</v>
      </c>
      <c r="D1774" s="1" t="s">
        <v>2896</v>
      </c>
      <c r="E1774" s="116">
        <f t="shared" ca="1" si="81"/>
        <v>0</v>
      </c>
    </row>
    <row r="1775" spans="1:5">
      <c r="A1775" t="str">
        <f t="shared" si="82"/>
        <v>02</v>
      </c>
      <c r="B1775">
        <f t="shared" si="83"/>
        <v>0</v>
      </c>
      <c r="C1775" t="s">
        <v>493</v>
      </c>
      <c r="D1775" s="1" t="s">
        <v>2897</v>
      </c>
      <c r="E1775" s="116">
        <f t="shared" ca="1" si="81"/>
        <v>0</v>
      </c>
    </row>
    <row r="1776" spans="1:5">
      <c r="A1776" t="str">
        <f t="shared" si="82"/>
        <v>03</v>
      </c>
      <c r="B1776">
        <f t="shared" si="83"/>
        <v>0</v>
      </c>
      <c r="C1776" t="s">
        <v>493</v>
      </c>
      <c r="D1776" s="1" t="s">
        <v>2898</v>
      </c>
      <c r="E1776" s="116">
        <f t="shared" ca="1" si="81"/>
        <v>0</v>
      </c>
    </row>
    <row r="1777" spans="1:5">
      <c r="A1777" t="str">
        <f t="shared" si="82"/>
        <v>04</v>
      </c>
      <c r="B1777">
        <f t="shared" si="83"/>
        <v>0</v>
      </c>
      <c r="C1777" t="s">
        <v>493</v>
      </c>
      <c r="D1777" s="1" t="s">
        <v>2899</v>
      </c>
      <c r="E1777" s="116">
        <f t="shared" ca="1" si="81"/>
        <v>0</v>
      </c>
    </row>
    <row r="1778" spans="1:5">
      <c r="A1778" t="str">
        <f t="shared" si="82"/>
        <v>05</v>
      </c>
      <c r="B1778">
        <f t="shared" si="83"/>
        <v>0</v>
      </c>
      <c r="C1778" t="s">
        <v>493</v>
      </c>
      <c r="D1778" s="1" t="s">
        <v>2900</v>
      </c>
      <c r="E1778" s="116">
        <f t="shared" ca="1" si="81"/>
        <v>0</v>
      </c>
    </row>
    <row r="1779" spans="1:5">
      <c r="A1779" t="str">
        <f t="shared" si="82"/>
        <v>06</v>
      </c>
      <c r="B1779">
        <f t="shared" si="83"/>
        <v>0</v>
      </c>
      <c r="C1779" t="s">
        <v>493</v>
      </c>
      <c r="D1779" s="1" t="s">
        <v>2901</v>
      </c>
      <c r="E1779" s="116">
        <f t="shared" ca="1" si="81"/>
        <v>0</v>
      </c>
    </row>
    <row r="1780" spans="1:5">
      <c r="A1780" t="str">
        <f t="shared" si="82"/>
        <v>07</v>
      </c>
      <c r="B1780">
        <f t="shared" si="83"/>
        <v>0</v>
      </c>
      <c r="C1780" t="s">
        <v>493</v>
      </c>
      <c r="D1780" s="1" t="s">
        <v>2902</v>
      </c>
      <c r="E1780" s="116">
        <f t="shared" ca="1" si="81"/>
        <v>0</v>
      </c>
    </row>
    <row r="1781" spans="1:5">
      <c r="A1781" t="str">
        <f t="shared" si="82"/>
        <v>08</v>
      </c>
      <c r="B1781">
        <f t="shared" si="83"/>
        <v>0</v>
      </c>
      <c r="C1781" t="s">
        <v>493</v>
      </c>
      <c r="D1781" s="1" t="s">
        <v>2903</v>
      </c>
      <c r="E1781" s="116">
        <f t="shared" ca="1" si="81"/>
        <v>0</v>
      </c>
    </row>
    <row r="1782" spans="1:5">
      <c r="A1782" t="str">
        <f t="shared" si="82"/>
        <v>09</v>
      </c>
      <c r="B1782">
        <f t="shared" si="83"/>
        <v>0</v>
      </c>
      <c r="C1782" t="s">
        <v>493</v>
      </c>
      <c r="D1782" s="1" t="s">
        <v>2904</v>
      </c>
      <c r="E1782" s="116">
        <f t="shared" ca="1" si="81"/>
        <v>0</v>
      </c>
    </row>
    <row r="1783" spans="1:5">
      <c r="A1783" t="str">
        <f t="shared" si="82"/>
        <v>10</v>
      </c>
      <c r="B1783">
        <f t="shared" si="83"/>
        <v>0</v>
      </c>
      <c r="C1783" t="s">
        <v>493</v>
      </c>
      <c r="D1783" s="1" t="s">
        <v>2905</v>
      </c>
      <c r="E1783" s="116">
        <f t="shared" ca="1" si="81"/>
        <v>0</v>
      </c>
    </row>
    <row r="1784" spans="1:5">
      <c r="A1784" t="str">
        <f t="shared" si="82"/>
        <v>11</v>
      </c>
      <c r="B1784">
        <f t="shared" si="83"/>
        <v>0</v>
      </c>
      <c r="C1784" t="s">
        <v>493</v>
      </c>
      <c r="D1784" s="1" t="s">
        <v>2906</v>
      </c>
      <c r="E1784" s="116">
        <f t="shared" ca="1" si="81"/>
        <v>0</v>
      </c>
    </row>
    <row r="1785" spans="1:5">
      <c r="A1785" t="str">
        <f t="shared" si="82"/>
        <v>12</v>
      </c>
      <c r="B1785">
        <f t="shared" si="83"/>
        <v>0</v>
      </c>
      <c r="C1785" t="s">
        <v>493</v>
      </c>
      <c r="D1785" s="1" t="s">
        <v>2907</v>
      </c>
      <c r="E1785" s="116">
        <f t="shared" ca="1" si="81"/>
        <v>0</v>
      </c>
    </row>
    <row r="1786" spans="1:5">
      <c r="A1786" t="str">
        <f t="shared" si="82"/>
        <v>13</v>
      </c>
      <c r="B1786">
        <f t="shared" si="83"/>
        <v>0</v>
      </c>
      <c r="C1786" t="s">
        <v>493</v>
      </c>
      <c r="D1786" s="1" t="s">
        <v>2908</v>
      </c>
      <c r="E1786" s="116">
        <f t="shared" ca="1" si="81"/>
        <v>0</v>
      </c>
    </row>
    <row r="1787" spans="1:5">
      <c r="A1787" t="str">
        <f t="shared" si="82"/>
        <v>100</v>
      </c>
      <c r="B1787">
        <f t="shared" si="83"/>
        <v>0</v>
      </c>
      <c r="C1787" t="s">
        <v>493</v>
      </c>
      <c r="D1787" s="1" t="s">
        <v>2909</v>
      </c>
      <c r="E1787" s="116">
        <f t="shared" ca="1" si="81"/>
        <v>0</v>
      </c>
    </row>
    <row r="1788" spans="1:5">
      <c r="A1788" t="str">
        <f t="shared" si="82"/>
        <v>01</v>
      </c>
      <c r="B1788">
        <f t="shared" si="83"/>
        <v>0</v>
      </c>
      <c r="C1788" t="s">
        <v>495</v>
      </c>
      <c r="D1788" s="1" t="s">
        <v>2910</v>
      </c>
      <c r="E1788" s="116">
        <f t="shared" ca="1" si="81"/>
        <v>0</v>
      </c>
    </row>
    <row r="1789" spans="1:5">
      <c r="A1789" t="str">
        <f t="shared" si="82"/>
        <v>02</v>
      </c>
      <c r="B1789">
        <f t="shared" si="83"/>
        <v>0</v>
      </c>
      <c r="C1789" t="s">
        <v>495</v>
      </c>
      <c r="D1789" s="1" t="s">
        <v>2911</v>
      </c>
      <c r="E1789" s="116">
        <f t="shared" ca="1" si="81"/>
        <v>0</v>
      </c>
    </row>
    <row r="1790" spans="1:5">
      <c r="A1790" t="str">
        <f t="shared" si="82"/>
        <v>03</v>
      </c>
      <c r="B1790">
        <f t="shared" si="83"/>
        <v>0</v>
      </c>
      <c r="C1790" t="s">
        <v>495</v>
      </c>
      <c r="D1790" s="1" t="s">
        <v>2912</v>
      </c>
      <c r="E1790" s="116">
        <f t="shared" ca="1" si="81"/>
        <v>0</v>
      </c>
    </row>
    <row r="1791" spans="1:5">
      <c r="A1791" t="str">
        <f t="shared" si="82"/>
        <v>04</v>
      </c>
      <c r="B1791">
        <f t="shared" si="83"/>
        <v>0</v>
      </c>
      <c r="C1791" t="s">
        <v>495</v>
      </c>
      <c r="D1791" s="1" t="s">
        <v>2913</v>
      </c>
      <c r="E1791" s="116">
        <f t="shared" ca="1" si="81"/>
        <v>0</v>
      </c>
    </row>
    <row r="1792" spans="1:5">
      <c r="A1792" t="str">
        <f t="shared" si="82"/>
        <v>05</v>
      </c>
      <c r="B1792">
        <f t="shared" si="83"/>
        <v>0</v>
      </c>
      <c r="C1792" t="s">
        <v>495</v>
      </c>
      <c r="D1792" s="1" t="s">
        <v>2914</v>
      </c>
      <c r="E1792" s="116">
        <f t="shared" ca="1" si="81"/>
        <v>0</v>
      </c>
    </row>
    <row r="1793" spans="1:5">
      <c r="A1793" t="str">
        <f t="shared" si="82"/>
        <v>06</v>
      </c>
      <c r="B1793">
        <f t="shared" si="83"/>
        <v>0</v>
      </c>
      <c r="C1793" t="s">
        <v>495</v>
      </c>
      <c r="D1793" s="1" t="s">
        <v>2915</v>
      </c>
      <c r="E1793" s="116">
        <f t="shared" ca="1" si="81"/>
        <v>0</v>
      </c>
    </row>
    <row r="1794" spans="1:5">
      <c r="A1794" t="str">
        <f t="shared" si="82"/>
        <v>07</v>
      </c>
      <c r="B1794">
        <f t="shared" si="83"/>
        <v>0</v>
      </c>
      <c r="C1794" t="s">
        <v>495</v>
      </c>
      <c r="D1794" s="1" t="s">
        <v>2916</v>
      </c>
      <c r="E1794" s="116">
        <f t="shared" ca="1" si="81"/>
        <v>0</v>
      </c>
    </row>
    <row r="1795" spans="1:5">
      <c r="A1795" t="str">
        <f t="shared" si="82"/>
        <v>08</v>
      </c>
      <c r="B1795">
        <f t="shared" si="83"/>
        <v>0</v>
      </c>
      <c r="C1795" t="s">
        <v>495</v>
      </c>
      <c r="D1795" s="1" t="s">
        <v>2917</v>
      </c>
      <c r="E1795" s="116">
        <f t="shared" ca="1" si="81"/>
        <v>0</v>
      </c>
    </row>
    <row r="1796" spans="1:5">
      <c r="A1796" t="str">
        <f t="shared" si="82"/>
        <v>09</v>
      </c>
      <c r="B1796">
        <f t="shared" si="83"/>
        <v>0</v>
      </c>
      <c r="C1796" t="s">
        <v>495</v>
      </c>
      <c r="D1796" s="1" t="s">
        <v>2918</v>
      </c>
      <c r="E1796" s="116">
        <f t="shared" ca="1" si="81"/>
        <v>0</v>
      </c>
    </row>
    <row r="1797" spans="1:5">
      <c r="A1797" t="str">
        <f t="shared" si="82"/>
        <v>10</v>
      </c>
      <c r="B1797">
        <f t="shared" si="83"/>
        <v>0</v>
      </c>
      <c r="C1797" t="s">
        <v>495</v>
      </c>
      <c r="D1797" s="1" t="s">
        <v>2919</v>
      </c>
      <c r="E1797" s="116">
        <f t="shared" ca="1" si="81"/>
        <v>0</v>
      </c>
    </row>
    <row r="1798" spans="1:5">
      <c r="A1798" t="str">
        <f t="shared" si="82"/>
        <v>11</v>
      </c>
      <c r="B1798">
        <f t="shared" si="83"/>
        <v>0</v>
      </c>
      <c r="C1798" t="s">
        <v>495</v>
      </c>
      <c r="D1798" s="1" t="s">
        <v>2920</v>
      </c>
      <c r="E1798" s="116">
        <f t="shared" ca="1" si="81"/>
        <v>0</v>
      </c>
    </row>
    <row r="1799" spans="1:5">
      <c r="A1799" t="str">
        <f t="shared" si="82"/>
        <v>12</v>
      </c>
      <c r="B1799">
        <f t="shared" si="83"/>
        <v>0</v>
      </c>
      <c r="C1799" t="s">
        <v>495</v>
      </c>
      <c r="D1799" s="1" t="s">
        <v>2921</v>
      </c>
      <c r="E1799" s="116">
        <f t="shared" ca="1" si="81"/>
        <v>0</v>
      </c>
    </row>
    <row r="1800" spans="1:5">
      <c r="A1800" t="str">
        <f t="shared" si="82"/>
        <v>13</v>
      </c>
      <c r="B1800">
        <f t="shared" si="83"/>
        <v>0</v>
      </c>
      <c r="C1800" t="s">
        <v>495</v>
      </c>
      <c r="D1800" s="1" t="s">
        <v>2922</v>
      </c>
      <c r="E1800" s="116">
        <f t="shared" ca="1" si="81"/>
        <v>0</v>
      </c>
    </row>
    <row r="1801" spans="1:5">
      <c r="A1801" t="str">
        <f t="shared" si="82"/>
        <v>100</v>
      </c>
      <c r="B1801">
        <f t="shared" si="83"/>
        <v>0</v>
      </c>
      <c r="C1801" t="s">
        <v>495</v>
      </c>
      <c r="D1801" s="1" t="s">
        <v>2923</v>
      </c>
      <c r="E1801" s="116">
        <f t="shared" ca="1" si="81"/>
        <v>0</v>
      </c>
    </row>
    <row r="1802" spans="1:5">
      <c r="A1802" t="str">
        <f t="shared" si="82"/>
        <v>01</v>
      </c>
      <c r="B1802">
        <f t="shared" si="83"/>
        <v>0</v>
      </c>
      <c r="C1802" t="s">
        <v>496</v>
      </c>
      <c r="D1802" s="1" t="s">
        <v>2924</v>
      </c>
      <c r="E1802" s="116">
        <f t="shared" ref="E1802:E1865" ca="1" si="84">IFERROR(IFERROR(VLOOKUP(C1802,INDIRECT($G$7&amp;$H$7),MATCH($A1802,INDIRECT($G$7&amp;$I$7),0),0),IFERROR(VLOOKUP(C1802,INDIRECT($G$6&amp;$H$6),MATCH($A1802,INDIRECT($G$6&amp;$I$6),0),0),VLOOKUP(C1802,INDIRECT($G$5&amp;$H$5),MATCH($A1802,INDIRECT($G$5&amp;$I$5),0),0))),0)</f>
        <v>0</v>
      </c>
    </row>
    <row r="1803" spans="1:5">
      <c r="A1803" t="str">
        <f t="shared" ref="A1803:A1866" si="85">MID(D1803,LEN(C1803)+2,LEN(D1803)-LEN(C1803))</f>
        <v>02</v>
      </c>
      <c r="B1803">
        <f t="shared" ref="B1803:B1866" si="86">IF(IFERROR(FIND("PU",D1803,1),0)&lt;&gt;0,"PU",0)</f>
        <v>0</v>
      </c>
      <c r="C1803" t="s">
        <v>496</v>
      </c>
      <c r="D1803" s="1" t="s">
        <v>2925</v>
      </c>
      <c r="E1803" s="116">
        <f t="shared" ca="1" si="84"/>
        <v>0</v>
      </c>
    </row>
    <row r="1804" spans="1:5">
      <c r="A1804" t="str">
        <f t="shared" si="85"/>
        <v>03</v>
      </c>
      <c r="B1804">
        <f t="shared" si="86"/>
        <v>0</v>
      </c>
      <c r="C1804" t="s">
        <v>496</v>
      </c>
      <c r="D1804" s="1" t="s">
        <v>2926</v>
      </c>
      <c r="E1804" s="116">
        <f t="shared" ca="1" si="84"/>
        <v>0</v>
      </c>
    </row>
    <row r="1805" spans="1:5">
      <c r="A1805" t="str">
        <f t="shared" si="85"/>
        <v>04</v>
      </c>
      <c r="B1805">
        <f t="shared" si="86"/>
        <v>0</v>
      </c>
      <c r="C1805" t="s">
        <v>496</v>
      </c>
      <c r="D1805" s="1" t="s">
        <v>2927</v>
      </c>
      <c r="E1805" s="116">
        <f t="shared" ca="1" si="84"/>
        <v>0</v>
      </c>
    </row>
    <row r="1806" spans="1:5">
      <c r="A1806" t="str">
        <f t="shared" si="85"/>
        <v>05</v>
      </c>
      <c r="B1806">
        <f t="shared" si="86"/>
        <v>0</v>
      </c>
      <c r="C1806" t="s">
        <v>496</v>
      </c>
      <c r="D1806" s="1" t="s">
        <v>2928</v>
      </c>
      <c r="E1806" s="116">
        <f t="shared" ca="1" si="84"/>
        <v>0</v>
      </c>
    </row>
    <row r="1807" spans="1:5">
      <c r="A1807" t="str">
        <f t="shared" si="85"/>
        <v>06</v>
      </c>
      <c r="B1807">
        <f t="shared" si="86"/>
        <v>0</v>
      </c>
      <c r="C1807" t="s">
        <v>496</v>
      </c>
      <c r="D1807" s="1" t="s">
        <v>2929</v>
      </c>
      <c r="E1807" s="116">
        <f t="shared" ca="1" si="84"/>
        <v>0</v>
      </c>
    </row>
    <row r="1808" spans="1:5">
      <c r="A1808" t="str">
        <f t="shared" si="85"/>
        <v>07</v>
      </c>
      <c r="B1808">
        <f t="shared" si="86"/>
        <v>0</v>
      </c>
      <c r="C1808" t="s">
        <v>496</v>
      </c>
      <c r="D1808" s="1" t="s">
        <v>2930</v>
      </c>
      <c r="E1808" s="116">
        <f t="shared" ca="1" si="84"/>
        <v>0</v>
      </c>
    </row>
    <row r="1809" spans="1:5">
      <c r="A1809" t="str">
        <f t="shared" si="85"/>
        <v>08</v>
      </c>
      <c r="B1809">
        <f t="shared" si="86"/>
        <v>0</v>
      </c>
      <c r="C1809" t="s">
        <v>496</v>
      </c>
      <c r="D1809" s="1" t="s">
        <v>2931</v>
      </c>
      <c r="E1809" s="116">
        <f t="shared" ca="1" si="84"/>
        <v>0</v>
      </c>
    </row>
    <row r="1810" spans="1:5">
      <c r="A1810" t="str">
        <f t="shared" si="85"/>
        <v>09</v>
      </c>
      <c r="B1810">
        <f t="shared" si="86"/>
        <v>0</v>
      </c>
      <c r="C1810" t="s">
        <v>496</v>
      </c>
      <c r="D1810" s="1" t="s">
        <v>2932</v>
      </c>
      <c r="E1810" s="116">
        <f t="shared" ca="1" si="84"/>
        <v>0</v>
      </c>
    </row>
    <row r="1811" spans="1:5">
      <c r="A1811" t="str">
        <f t="shared" si="85"/>
        <v>10</v>
      </c>
      <c r="B1811">
        <f t="shared" si="86"/>
        <v>0</v>
      </c>
      <c r="C1811" t="s">
        <v>496</v>
      </c>
      <c r="D1811" s="1" t="s">
        <v>2933</v>
      </c>
      <c r="E1811" s="116">
        <f t="shared" ca="1" si="84"/>
        <v>0</v>
      </c>
    </row>
    <row r="1812" spans="1:5">
      <c r="A1812" t="str">
        <f t="shared" si="85"/>
        <v>11</v>
      </c>
      <c r="B1812">
        <f t="shared" si="86"/>
        <v>0</v>
      </c>
      <c r="C1812" t="s">
        <v>496</v>
      </c>
      <c r="D1812" s="1" t="s">
        <v>2934</v>
      </c>
      <c r="E1812" s="116">
        <f t="shared" ca="1" si="84"/>
        <v>0</v>
      </c>
    </row>
    <row r="1813" spans="1:5">
      <c r="A1813" t="str">
        <f t="shared" si="85"/>
        <v>12</v>
      </c>
      <c r="B1813">
        <f t="shared" si="86"/>
        <v>0</v>
      </c>
      <c r="C1813" t="s">
        <v>496</v>
      </c>
      <c r="D1813" s="1" t="s">
        <v>2935</v>
      </c>
      <c r="E1813" s="116">
        <f t="shared" ca="1" si="84"/>
        <v>0</v>
      </c>
    </row>
    <row r="1814" spans="1:5">
      <c r="A1814" t="str">
        <f t="shared" si="85"/>
        <v>13</v>
      </c>
      <c r="B1814">
        <f t="shared" si="86"/>
        <v>0</v>
      </c>
      <c r="C1814" t="s">
        <v>496</v>
      </c>
      <c r="D1814" s="1" t="s">
        <v>2936</v>
      </c>
      <c r="E1814" s="116">
        <f t="shared" ca="1" si="84"/>
        <v>0</v>
      </c>
    </row>
    <row r="1815" spans="1:5">
      <c r="A1815" t="str">
        <f t="shared" si="85"/>
        <v>100</v>
      </c>
      <c r="B1815">
        <f t="shared" si="86"/>
        <v>0</v>
      </c>
      <c r="C1815" t="s">
        <v>496</v>
      </c>
      <c r="D1815" s="1" t="s">
        <v>2937</v>
      </c>
      <c r="E1815" s="116">
        <f t="shared" ca="1" si="84"/>
        <v>0</v>
      </c>
    </row>
    <row r="1816" spans="1:5">
      <c r="A1816" t="str">
        <f t="shared" si="85"/>
        <v>01</v>
      </c>
      <c r="B1816">
        <f t="shared" si="86"/>
        <v>0</v>
      </c>
      <c r="C1816" t="s">
        <v>498</v>
      </c>
      <c r="D1816" s="1" t="s">
        <v>2938</v>
      </c>
      <c r="E1816" s="116">
        <f t="shared" ca="1" si="84"/>
        <v>0</v>
      </c>
    </row>
    <row r="1817" spans="1:5">
      <c r="A1817" t="str">
        <f t="shared" si="85"/>
        <v>02</v>
      </c>
      <c r="B1817">
        <f t="shared" si="86"/>
        <v>0</v>
      </c>
      <c r="C1817" t="s">
        <v>498</v>
      </c>
      <c r="D1817" s="1" t="s">
        <v>2939</v>
      </c>
      <c r="E1817" s="116">
        <f t="shared" ca="1" si="84"/>
        <v>0</v>
      </c>
    </row>
    <row r="1818" spans="1:5">
      <c r="A1818" t="str">
        <f t="shared" si="85"/>
        <v>03</v>
      </c>
      <c r="B1818">
        <f t="shared" si="86"/>
        <v>0</v>
      </c>
      <c r="C1818" t="s">
        <v>498</v>
      </c>
      <c r="D1818" s="1" t="s">
        <v>2940</v>
      </c>
      <c r="E1818" s="116">
        <f t="shared" ca="1" si="84"/>
        <v>0</v>
      </c>
    </row>
    <row r="1819" spans="1:5">
      <c r="A1819" t="str">
        <f t="shared" si="85"/>
        <v>04</v>
      </c>
      <c r="B1819">
        <f t="shared" si="86"/>
        <v>0</v>
      </c>
      <c r="C1819" t="s">
        <v>498</v>
      </c>
      <c r="D1819" s="1" t="s">
        <v>2941</v>
      </c>
      <c r="E1819" s="116">
        <f t="shared" ca="1" si="84"/>
        <v>0</v>
      </c>
    </row>
    <row r="1820" spans="1:5">
      <c r="A1820" t="str">
        <f t="shared" si="85"/>
        <v>05</v>
      </c>
      <c r="B1820">
        <f t="shared" si="86"/>
        <v>0</v>
      </c>
      <c r="C1820" t="s">
        <v>498</v>
      </c>
      <c r="D1820" s="1" t="s">
        <v>2942</v>
      </c>
      <c r="E1820" s="116">
        <f t="shared" ca="1" si="84"/>
        <v>0</v>
      </c>
    </row>
    <row r="1821" spans="1:5">
      <c r="A1821" t="str">
        <f t="shared" si="85"/>
        <v>06</v>
      </c>
      <c r="B1821">
        <f t="shared" si="86"/>
        <v>0</v>
      </c>
      <c r="C1821" t="s">
        <v>498</v>
      </c>
      <c r="D1821" s="1" t="s">
        <v>2943</v>
      </c>
      <c r="E1821" s="116">
        <f t="shared" ca="1" si="84"/>
        <v>0</v>
      </c>
    </row>
    <row r="1822" spans="1:5">
      <c r="A1822" t="str">
        <f t="shared" si="85"/>
        <v>07</v>
      </c>
      <c r="B1822">
        <f t="shared" si="86"/>
        <v>0</v>
      </c>
      <c r="C1822" t="s">
        <v>498</v>
      </c>
      <c r="D1822" s="1" t="s">
        <v>2944</v>
      </c>
      <c r="E1822" s="116">
        <f t="shared" ca="1" si="84"/>
        <v>0</v>
      </c>
    </row>
    <row r="1823" spans="1:5">
      <c r="A1823" t="str">
        <f t="shared" si="85"/>
        <v>08</v>
      </c>
      <c r="B1823">
        <f t="shared" si="86"/>
        <v>0</v>
      </c>
      <c r="C1823" t="s">
        <v>498</v>
      </c>
      <c r="D1823" s="1" t="s">
        <v>2945</v>
      </c>
      <c r="E1823" s="116">
        <f t="shared" ca="1" si="84"/>
        <v>0</v>
      </c>
    </row>
    <row r="1824" spans="1:5">
      <c r="A1824" t="str">
        <f t="shared" si="85"/>
        <v>09</v>
      </c>
      <c r="B1824">
        <f t="shared" si="86"/>
        <v>0</v>
      </c>
      <c r="C1824" t="s">
        <v>498</v>
      </c>
      <c r="D1824" s="1" t="s">
        <v>2946</v>
      </c>
      <c r="E1824" s="116">
        <f t="shared" ca="1" si="84"/>
        <v>0</v>
      </c>
    </row>
    <row r="1825" spans="1:5">
      <c r="A1825" t="str">
        <f t="shared" si="85"/>
        <v>10</v>
      </c>
      <c r="B1825">
        <f t="shared" si="86"/>
        <v>0</v>
      </c>
      <c r="C1825" t="s">
        <v>498</v>
      </c>
      <c r="D1825" s="1" t="s">
        <v>2947</v>
      </c>
      <c r="E1825" s="116">
        <f t="shared" ca="1" si="84"/>
        <v>0</v>
      </c>
    </row>
    <row r="1826" spans="1:5">
      <c r="A1826" t="str">
        <f t="shared" si="85"/>
        <v>11</v>
      </c>
      <c r="B1826">
        <f t="shared" si="86"/>
        <v>0</v>
      </c>
      <c r="C1826" t="s">
        <v>498</v>
      </c>
      <c r="D1826" s="1" t="s">
        <v>2948</v>
      </c>
      <c r="E1826" s="116">
        <f t="shared" ca="1" si="84"/>
        <v>0</v>
      </c>
    </row>
    <row r="1827" spans="1:5">
      <c r="A1827" t="str">
        <f t="shared" si="85"/>
        <v>12</v>
      </c>
      <c r="B1827">
        <f t="shared" si="86"/>
        <v>0</v>
      </c>
      <c r="C1827" t="s">
        <v>498</v>
      </c>
      <c r="D1827" s="1" t="s">
        <v>2949</v>
      </c>
      <c r="E1827" s="116">
        <f t="shared" ca="1" si="84"/>
        <v>0</v>
      </c>
    </row>
    <row r="1828" spans="1:5">
      <c r="A1828" t="str">
        <f t="shared" si="85"/>
        <v>13</v>
      </c>
      <c r="B1828">
        <f t="shared" si="86"/>
        <v>0</v>
      </c>
      <c r="C1828" t="s">
        <v>498</v>
      </c>
      <c r="D1828" s="1" t="s">
        <v>2950</v>
      </c>
      <c r="E1828" s="116">
        <f t="shared" ca="1" si="84"/>
        <v>0</v>
      </c>
    </row>
    <row r="1829" spans="1:5">
      <c r="A1829" t="str">
        <f t="shared" si="85"/>
        <v>100</v>
      </c>
      <c r="B1829">
        <f t="shared" si="86"/>
        <v>0</v>
      </c>
      <c r="C1829" t="s">
        <v>498</v>
      </c>
      <c r="D1829" s="1" t="s">
        <v>2951</v>
      </c>
      <c r="E1829" s="116">
        <f t="shared" ca="1" si="84"/>
        <v>0</v>
      </c>
    </row>
    <row r="1830" spans="1:5">
      <c r="A1830" t="str">
        <f t="shared" si="85"/>
        <v>01</v>
      </c>
      <c r="B1830">
        <f t="shared" si="86"/>
        <v>0</v>
      </c>
      <c r="C1830" t="s">
        <v>499</v>
      </c>
      <c r="D1830" s="1" t="s">
        <v>2952</v>
      </c>
      <c r="E1830" s="116">
        <f t="shared" ca="1" si="84"/>
        <v>0</v>
      </c>
    </row>
    <row r="1831" spans="1:5">
      <c r="A1831" t="str">
        <f t="shared" si="85"/>
        <v>02</v>
      </c>
      <c r="B1831">
        <f t="shared" si="86"/>
        <v>0</v>
      </c>
      <c r="C1831" t="s">
        <v>499</v>
      </c>
      <c r="D1831" s="1" t="s">
        <v>2953</v>
      </c>
      <c r="E1831" s="116">
        <f t="shared" ca="1" si="84"/>
        <v>0</v>
      </c>
    </row>
    <row r="1832" spans="1:5">
      <c r="A1832" t="str">
        <f t="shared" si="85"/>
        <v>03</v>
      </c>
      <c r="B1832">
        <f t="shared" si="86"/>
        <v>0</v>
      </c>
      <c r="C1832" t="s">
        <v>499</v>
      </c>
      <c r="D1832" s="1" t="s">
        <v>2954</v>
      </c>
      <c r="E1832" s="116">
        <f t="shared" ca="1" si="84"/>
        <v>0</v>
      </c>
    </row>
    <row r="1833" spans="1:5">
      <c r="A1833" t="str">
        <f t="shared" si="85"/>
        <v>04</v>
      </c>
      <c r="B1833">
        <f t="shared" si="86"/>
        <v>0</v>
      </c>
      <c r="C1833" t="s">
        <v>499</v>
      </c>
      <c r="D1833" s="1" t="s">
        <v>2955</v>
      </c>
      <c r="E1833" s="116">
        <f t="shared" ca="1" si="84"/>
        <v>0</v>
      </c>
    </row>
    <row r="1834" spans="1:5">
      <c r="A1834" t="str">
        <f t="shared" si="85"/>
        <v>05</v>
      </c>
      <c r="B1834">
        <f t="shared" si="86"/>
        <v>0</v>
      </c>
      <c r="C1834" t="s">
        <v>499</v>
      </c>
      <c r="D1834" s="1" t="s">
        <v>2956</v>
      </c>
      <c r="E1834" s="116">
        <f t="shared" ca="1" si="84"/>
        <v>0</v>
      </c>
    </row>
    <row r="1835" spans="1:5">
      <c r="A1835" t="str">
        <f t="shared" si="85"/>
        <v>06</v>
      </c>
      <c r="B1835">
        <f t="shared" si="86"/>
        <v>0</v>
      </c>
      <c r="C1835" t="s">
        <v>499</v>
      </c>
      <c r="D1835" s="1" t="s">
        <v>2957</v>
      </c>
      <c r="E1835" s="116">
        <f t="shared" ca="1" si="84"/>
        <v>0</v>
      </c>
    </row>
    <row r="1836" spans="1:5">
      <c r="A1836" t="str">
        <f t="shared" si="85"/>
        <v>07</v>
      </c>
      <c r="B1836">
        <f t="shared" si="86"/>
        <v>0</v>
      </c>
      <c r="C1836" t="s">
        <v>499</v>
      </c>
      <c r="D1836" s="1" t="s">
        <v>2958</v>
      </c>
      <c r="E1836" s="116">
        <f t="shared" ca="1" si="84"/>
        <v>0</v>
      </c>
    </row>
    <row r="1837" spans="1:5">
      <c r="A1837" t="str">
        <f t="shared" si="85"/>
        <v>08</v>
      </c>
      <c r="B1837">
        <f t="shared" si="86"/>
        <v>0</v>
      </c>
      <c r="C1837" t="s">
        <v>499</v>
      </c>
      <c r="D1837" s="1" t="s">
        <v>2959</v>
      </c>
      <c r="E1837" s="116">
        <f t="shared" ca="1" si="84"/>
        <v>0</v>
      </c>
    </row>
    <row r="1838" spans="1:5">
      <c r="A1838" t="str">
        <f t="shared" si="85"/>
        <v>09</v>
      </c>
      <c r="B1838">
        <f t="shared" si="86"/>
        <v>0</v>
      </c>
      <c r="C1838" t="s">
        <v>499</v>
      </c>
      <c r="D1838" s="1" t="s">
        <v>2960</v>
      </c>
      <c r="E1838" s="116">
        <f t="shared" ca="1" si="84"/>
        <v>0</v>
      </c>
    </row>
    <row r="1839" spans="1:5">
      <c r="A1839" t="str">
        <f t="shared" si="85"/>
        <v>10</v>
      </c>
      <c r="B1839">
        <f t="shared" si="86"/>
        <v>0</v>
      </c>
      <c r="C1839" t="s">
        <v>499</v>
      </c>
      <c r="D1839" s="1" t="s">
        <v>2961</v>
      </c>
      <c r="E1839" s="116">
        <f t="shared" ca="1" si="84"/>
        <v>0</v>
      </c>
    </row>
    <row r="1840" spans="1:5">
      <c r="A1840" t="str">
        <f t="shared" si="85"/>
        <v>11</v>
      </c>
      <c r="B1840">
        <f t="shared" si="86"/>
        <v>0</v>
      </c>
      <c r="C1840" t="s">
        <v>499</v>
      </c>
      <c r="D1840" s="1" t="s">
        <v>2962</v>
      </c>
      <c r="E1840" s="116">
        <f t="shared" ca="1" si="84"/>
        <v>0</v>
      </c>
    </row>
    <row r="1841" spans="1:5">
      <c r="A1841" t="str">
        <f t="shared" si="85"/>
        <v>12</v>
      </c>
      <c r="B1841">
        <f t="shared" si="86"/>
        <v>0</v>
      </c>
      <c r="C1841" t="s">
        <v>499</v>
      </c>
      <c r="D1841" s="1" t="s">
        <v>2963</v>
      </c>
      <c r="E1841" s="116">
        <f t="shared" ca="1" si="84"/>
        <v>0</v>
      </c>
    </row>
    <row r="1842" spans="1:5">
      <c r="A1842" t="str">
        <f t="shared" si="85"/>
        <v>13</v>
      </c>
      <c r="B1842">
        <f t="shared" si="86"/>
        <v>0</v>
      </c>
      <c r="C1842" t="s">
        <v>499</v>
      </c>
      <c r="D1842" s="1" t="s">
        <v>2964</v>
      </c>
      <c r="E1842" s="116">
        <f t="shared" ca="1" si="84"/>
        <v>0</v>
      </c>
    </row>
    <row r="1843" spans="1:5">
      <c r="A1843" t="str">
        <f t="shared" si="85"/>
        <v>100</v>
      </c>
      <c r="B1843">
        <f t="shared" si="86"/>
        <v>0</v>
      </c>
      <c r="C1843" t="s">
        <v>499</v>
      </c>
      <c r="D1843" s="1" t="s">
        <v>2965</v>
      </c>
      <c r="E1843" s="116">
        <f t="shared" ca="1" si="84"/>
        <v>0</v>
      </c>
    </row>
    <row r="1844" spans="1:5">
      <c r="A1844" t="str">
        <f t="shared" si="85"/>
        <v>01</v>
      </c>
      <c r="B1844">
        <f t="shared" si="86"/>
        <v>0</v>
      </c>
      <c r="C1844" t="s">
        <v>502</v>
      </c>
      <c r="D1844" s="1" t="s">
        <v>2966</v>
      </c>
      <c r="E1844" s="116">
        <f t="shared" ca="1" si="84"/>
        <v>0</v>
      </c>
    </row>
    <row r="1845" spans="1:5">
      <c r="A1845" t="str">
        <f t="shared" si="85"/>
        <v>02</v>
      </c>
      <c r="B1845">
        <f t="shared" si="86"/>
        <v>0</v>
      </c>
      <c r="C1845" t="s">
        <v>502</v>
      </c>
      <c r="D1845" s="1" t="s">
        <v>2967</v>
      </c>
      <c r="E1845" s="116">
        <f t="shared" ca="1" si="84"/>
        <v>0</v>
      </c>
    </row>
    <row r="1846" spans="1:5">
      <c r="A1846" t="str">
        <f t="shared" si="85"/>
        <v>03</v>
      </c>
      <c r="B1846">
        <f t="shared" si="86"/>
        <v>0</v>
      </c>
      <c r="C1846" t="s">
        <v>502</v>
      </c>
      <c r="D1846" s="1" t="s">
        <v>2968</v>
      </c>
      <c r="E1846" s="116">
        <f t="shared" ca="1" si="84"/>
        <v>0</v>
      </c>
    </row>
    <row r="1847" spans="1:5">
      <c r="A1847" t="str">
        <f t="shared" si="85"/>
        <v>04</v>
      </c>
      <c r="B1847">
        <f t="shared" si="86"/>
        <v>0</v>
      </c>
      <c r="C1847" t="s">
        <v>502</v>
      </c>
      <c r="D1847" s="1" t="s">
        <v>2969</v>
      </c>
      <c r="E1847" s="116">
        <f t="shared" ca="1" si="84"/>
        <v>0</v>
      </c>
    </row>
    <row r="1848" spans="1:5">
      <c r="A1848" t="str">
        <f t="shared" si="85"/>
        <v>05</v>
      </c>
      <c r="B1848">
        <f t="shared" si="86"/>
        <v>0</v>
      </c>
      <c r="C1848" t="s">
        <v>502</v>
      </c>
      <c r="D1848" s="1" t="s">
        <v>2970</v>
      </c>
      <c r="E1848" s="116">
        <f t="shared" ca="1" si="84"/>
        <v>0</v>
      </c>
    </row>
    <row r="1849" spans="1:5">
      <c r="A1849" t="str">
        <f t="shared" si="85"/>
        <v>06</v>
      </c>
      <c r="B1849">
        <f t="shared" si="86"/>
        <v>0</v>
      </c>
      <c r="C1849" t="s">
        <v>502</v>
      </c>
      <c r="D1849" s="1" t="s">
        <v>2971</v>
      </c>
      <c r="E1849" s="116">
        <f t="shared" ca="1" si="84"/>
        <v>0</v>
      </c>
    </row>
    <row r="1850" spans="1:5">
      <c r="A1850" t="str">
        <f t="shared" si="85"/>
        <v>07</v>
      </c>
      <c r="B1850">
        <f t="shared" si="86"/>
        <v>0</v>
      </c>
      <c r="C1850" t="s">
        <v>502</v>
      </c>
      <c r="D1850" s="1" t="s">
        <v>2972</v>
      </c>
      <c r="E1850" s="116">
        <f t="shared" ca="1" si="84"/>
        <v>0</v>
      </c>
    </row>
    <row r="1851" spans="1:5">
      <c r="A1851" t="str">
        <f t="shared" si="85"/>
        <v>08</v>
      </c>
      <c r="B1851">
        <f t="shared" si="86"/>
        <v>0</v>
      </c>
      <c r="C1851" t="s">
        <v>502</v>
      </c>
      <c r="D1851" s="1" t="s">
        <v>2973</v>
      </c>
      <c r="E1851" s="116">
        <f t="shared" ca="1" si="84"/>
        <v>0</v>
      </c>
    </row>
    <row r="1852" spans="1:5">
      <c r="A1852" t="str">
        <f t="shared" si="85"/>
        <v>09</v>
      </c>
      <c r="B1852">
        <f t="shared" si="86"/>
        <v>0</v>
      </c>
      <c r="C1852" t="s">
        <v>502</v>
      </c>
      <c r="D1852" s="1" t="s">
        <v>2974</v>
      </c>
      <c r="E1852" s="116">
        <f t="shared" ca="1" si="84"/>
        <v>0</v>
      </c>
    </row>
    <row r="1853" spans="1:5">
      <c r="A1853" t="str">
        <f t="shared" si="85"/>
        <v>10</v>
      </c>
      <c r="B1853">
        <f t="shared" si="86"/>
        <v>0</v>
      </c>
      <c r="C1853" t="s">
        <v>502</v>
      </c>
      <c r="D1853" s="1" t="s">
        <v>2975</v>
      </c>
      <c r="E1853" s="116">
        <f t="shared" ca="1" si="84"/>
        <v>0</v>
      </c>
    </row>
    <row r="1854" spans="1:5">
      <c r="A1854" t="str">
        <f t="shared" si="85"/>
        <v>11</v>
      </c>
      <c r="B1854">
        <f t="shared" si="86"/>
        <v>0</v>
      </c>
      <c r="C1854" t="s">
        <v>502</v>
      </c>
      <c r="D1854" s="1" t="s">
        <v>2976</v>
      </c>
      <c r="E1854" s="116">
        <f t="shared" ca="1" si="84"/>
        <v>0</v>
      </c>
    </row>
    <row r="1855" spans="1:5">
      <c r="A1855" t="str">
        <f t="shared" si="85"/>
        <v>12</v>
      </c>
      <c r="B1855">
        <f t="shared" si="86"/>
        <v>0</v>
      </c>
      <c r="C1855" t="s">
        <v>502</v>
      </c>
      <c r="D1855" s="1" t="s">
        <v>2977</v>
      </c>
      <c r="E1855" s="116">
        <f t="shared" ca="1" si="84"/>
        <v>0</v>
      </c>
    </row>
    <row r="1856" spans="1:5">
      <c r="A1856" t="str">
        <f t="shared" si="85"/>
        <v>13</v>
      </c>
      <c r="B1856">
        <f t="shared" si="86"/>
        <v>0</v>
      </c>
      <c r="C1856" t="s">
        <v>502</v>
      </c>
      <c r="D1856" s="1" t="s">
        <v>2978</v>
      </c>
      <c r="E1856" s="116">
        <f t="shared" ca="1" si="84"/>
        <v>0</v>
      </c>
    </row>
    <row r="1857" spans="1:5">
      <c r="A1857" t="str">
        <f t="shared" si="85"/>
        <v>100</v>
      </c>
      <c r="B1857">
        <f t="shared" si="86"/>
        <v>0</v>
      </c>
      <c r="C1857" t="s">
        <v>502</v>
      </c>
      <c r="D1857" s="1" t="s">
        <v>2979</v>
      </c>
      <c r="E1857" s="116">
        <f t="shared" ca="1" si="84"/>
        <v>0</v>
      </c>
    </row>
    <row r="1858" spans="1:5">
      <c r="A1858" t="str">
        <f t="shared" si="85"/>
        <v>01</v>
      </c>
      <c r="B1858">
        <f t="shared" si="86"/>
        <v>0</v>
      </c>
      <c r="C1858" t="s">
        <v>504</v>
      </c>
      <c r="D1858" s="1" t="s">
        <v>2980</v>
      </c>
      <c r="E1858" s="116">
        <f t="shared" ca="1" si="84"/>
        <v>0</v>
      </c>
    </row>
    <row r="1859" spans="1:5">
      <c r="A1859" t="str">
        <f t="shared" si="85"/>
        <v>02</v>
      </c>
      <c r="B1859">
        <f t="shared" si="86"/>
        <v>0</v>
      </c>
      <c r="C1859" t="s">
        <v>504</v>
      </c>
      <c r="D1859" s="1" t="s">
        <v>2981</v>
      </c>
      <c r="E1859" s="116">
        <f t="shared" ca="1" si="84"/>
        <v>0</v>
      </c>
    </row>
    <row r="1860" spans="1:5">
      <c r="A1860" t="str">
        <f t="shared" si="85"/>
        <v>03</v>
      </c>
      <c r="B1860">
        <f t="shared" si="86"/>
        <v>0</v>
      </c>
      <c r="C1860" t="s">
        <v>504</v>
      </c>
      <c r="D1860" s="1" t="s">
        <v>2982</v>
      </c>
      <c r="E1860" s="116">
        <f t="shared" ca="1" si="84"/>
        <v>0</v>
      </c>
    </row>
    <row r="1861" spans="1:5">
      <c r="A1861" t="str">
        <f t="shared" si="85"/>
        <v>04</v>
      </c>
      <c r="B1861">
        <f t="shared" si="86"/>
        <v>0</v>
      </c>
      <c r="C1861" t="s">
        <v>504</v>
      </c>
      <c r="D1861" s="1" t="s">
        <v>2983</v>
      </c>
      <c r="E1861" s="116">
        <f t="shared" ca="1" si="84"/>
        <v>0</v>
      </c>
    </row>
    <row r="1862" spans="1:5">
      <c r="A1862" t="str">
        <f t="shared" si="85"/>
        <v>05</v>
      </c>
      <c r="B1862">
        <f t="shared" si="86"/>
        <v>0</v>
      </c>
      <c r="C1862" t="s">
        <v>504</v>
      </c>
      <c r="D1862" s="1" t="s">
        <v>2984</v>
      </c>
      <c r="E1862" s="116">
        <f t="shared" ca="1" si="84"/>
        <v>0</v>
      </c>
    </row>
    <row r="1863" spans="1:5">
      <c r="A1863" t="str">
        <f t="shared" si="85"/>
        <v>06</v>
      </c>
      <c r="B1863">
        <f t="shared" si="86"/>
        <v>0</v>
      </c>
      <c r="C1863" t="s">
        <v>504</v>
      </c>
      <c r="D1863" s="1" t="s">
        <v>2985</v>
      </c>
      <c r="E1863" s="116">
        <f t="shared" ca="1" si="84"/>
        <v>0</v>
      </c>
    </row>
    <row r="1864" spans="1:5">
      <c r="A1864" t="str">
        <f t="shared" si="85"/>
        <v>07</v>
      </c>
      <c r="B1864">
        <f t="shared" si="86"/>
        <v>0</v>
      </c>
      <c r="C1864" t="s">
        <v>504</v>
      </c>
      <c r="D1864" s="1" t="s">
        <v>2986</v>
      </c>
      <c r="E1864" s="116">
        <f t="shared" ca="1" si="84"/>
        <v>0</v>
      </c>
    </row>
    <row r="1865" spans="1:5">
      <c r="A1865" t="str">
        <f t="shared" si="85"/>
        <v>08</v>
      </c>
      <c r="B1865">
        <f t="shared" si="86"/>
        <v>0</v>
      </c>
      <c r="C1865" t="s">
        <v>504</v>
      </c>
      <c r="D1865" s="1" t="s">
        <v>2987</v>
      </c>
      <c r="E1865" s="116">
        <f t="shared" ca="1" si="84"/>
        <v>0</v>
      </c>
    </row>
    <row r="1866" spans="1:5">
      <c r="A1866" t="str">
        <f t="shared" si="85"/>
        <v>09</v>
      </c>
      <c r="B1866">
        <f t="shared" si="86"/>
        <v>0</v>
      </c>
      <c r="C1866" t="s">
        <v>504</v>
      </c>
      <c r="D1866" s="1" t="s">
        <v>2988</v>
      </c>
      <c r="E1866" s="116">
        <f t="shared" ref="E1866:E1929" ca="1" si="87">IFERROR(IFERROR(VLOOKUP(C1866,INDIRECT($G$7&amp;$H$7),MATCH($A1866,INDIRECT($G$7&amp;$I$7),0),0),IFERROR(VLOOKUP(C1866,INDIRECT($G$6&amp;$H$6),MATCH($A1866,INDIRECT($G$6&amp;$I$6),0),0),VLOOKUP(C1866,INDIRECT($G$5&amp;$H$5),MATCH($A1866,INDIRECT($G$5&amp;$I$5),0),0))),0)</f>
        <v>0</v>
      </c>
    </row>
    <row r="1867" spans="1:5">
      <c r="A1867" t="str">
        <f t="shared" ref="A1867:A1930" si="88">MID(D1867,LEN(C1867)+2,LEN(D1867)-LEN(C1867))</f>
        <v>10</v>
      </c>
      <c r="B1867">
        <f t="shared" ref="B1867:B1930" si="89">IF(IFERROR(FIND("PU",D1867,1),0)&lt;&gt;0,"PU",0)</f>
        <v>0</v>
      </c>
      <c r="C1867" t="s">
        <v>504</v>
      </c>
      <c r="D1867" s="1" t="s">
        <v>2989</v>
      </c>
      <c r="E1867" s="116">
        <f t="shared" ca="1" si="87"/>
        <v>0</v>
      </c>
    </row>
    <row r="1868" spans="1:5">
      <c r="A1868" t="str">
        <f t="shared" si="88"/>
        <v>11</v>
      </c>
      <c r="B1868">
        <f t="shared" si="89"/>
        <v>0</v>
      </c>
      <c r="C1868" t="s">
        <v>504</v>
      </c>
      <c r="D1868" s="1" t="s">
        <v>2990</v>
      </c>
      <c r="E1868" s="116">
        <f t="shared" ca="1" si="87"/>
        <v>0</v>
      </c>
    </row>
    <row r="1869" spans="1:5">
      <c r="A1869" t="str">
        <f t="shared" si="88"/>
        <v>12</v>
      </c>
      <c r="B1869">
        <f t="shared" si="89"/>
        <v>0</v>
      </c>
      <c r="C1869" t="s">
        <v>504</v>
      </c>
      <c r="D1869" s="1" t="s">
        <v>2991</v>
      </c>
      <c r="E1869" s="116">
        <f t="shared" ca="1" si="87"/>
        <v>0</v>
      </c>
    </row>
    <row r="1870" spans="1:5">
      <c r="A1870" t="str">
        <f t="shared" si="88"/>
        <v>13</v>
      </c>
      <c r="B1870">
        <f t="shared" si="89"/>
        <v>0</v>
      </c>
      <c r="C1870" t="s">
        <v>504</v>
      </c>
      <c r="D1870" s="1" t="s">
        <v>2992</v>
      </c>
      <c r="E1870" s="116">
        <f t="shared" ca="1" si="87"/>
        <v>0</v>
      </c>
    </row>
    <row r="1871" spans="1:5">
      <c r="A1871" t="str">
        <f t="shared" si="88"/>
        <v>100</v>
      </c>
      <c r="B1871">
        <f t="shared" si="89"/>
        <v>0</v>
      </c>
      <c r="C1871" t="s">
        <v>504</v>
      </c>
      <c r="D1871" s="1" t="s">
        <v>2993</v>
      </c>
      <c r="E1871" s="116">
        <f t="shared" ca="1" si="87"/>
        <v>0</v>
      </c>
    </row>
    <row r="1872" spans="1:5">
      <c r="A1872" t="str">
        <f t="shared" si="88"/>
        <v>01</v>
      </c>
      <c r="B1872">
        <f t="shared" si="89"/>
        <v>0</v>
      </c>
      <c r="C1872" t="s">
        <v>506</v>
      </c>
      <c r="D1872" s="1" t="s">
        <v>2994</v>
      </c>
      <c r="E1872" s="116">
        <f t="shared" ca="1" si="87"/>
        <v>0</v>
      </c>
    </row>
    <row r="1873" spans="1:5">
      <c r="A1873" t="str">
        <f t="shared" si="88"/>
        <v>02</v>
      </c>
      <c r="B1873">
        <f t="shared" si="89"/>
        <v>0</v>
      </c>
      <c r="C1873" t="s">
        <v>506</v>
      </c>
      <c r="D1873" s="1" t="s">
        <v>2995</v>
      </c>
      <c r="E1873" s="116">
        <f t="shared" ca="1" si="87"/>
        <v>0</v>
      </c>
    </row>
    <row r="1874" spans="1:5">
      <c r="A1874" t="str">
        <f t="shared" si="88"/>
        <v>03</v>
      </c>
      <c r="B1874">
        <f t="shared" si="89"/>
        <v>0</v>
      </c>
      <c r="C1874" t="s">
        <v>506</v>
      </c>
      <c r="D1874" s="1" t="s">
        <v>2996</v>
      </c>
      <c r="E1874" s="116">
        <f t="shared" ca="1" si="87"/>
        <v>0</v>
      </c>
    </row>
    <row r="1875" spans="1:5">
      <c r="A1875" t="str">
        <f t="shared" si="88"/>
        <v>04</v>
      </c>
      <c r="B1875">
        <f t="shared" si="89"/>
        <v>0</v>
      </c>
      <c r="C1875" t="s">
        <v>506</v>
      </c>
      <c r="D1875" s="1" t="s">
        <v>2997</v>
      </c>
      <c r="E1875" s="116">
        <f t="shared" ca="1" si="87"/>
        <v>0</v>
      </c>
    </row>
    <row r="1876" spans="1:5">
      <c r="A1876" t="str">
        <f t="shared" si="88"/>
        <v>05</v>
      </c>
      <c r="B1876">
        <f t="shared" si="89"/>
        <v>0</v>
      </c>
      <c r="C1876" t="s">
        <v>506</v>
      </c>
      <c r="D1876" s="1" t="s">
        <v>2998</v>
      </c>
      <c r="E1876" s="116">
        <f t="shared" ca="1" si="87"/>
        <v>0</v>
      </c>
    </row>
    <row r="1877" spans="1:5">
      <c r="A1877" t="str">
        <f t="shared" si="88"/>
        <v>06</v>
      </c>
      <c r="B1877">
        <f t="shared" si="89"/>
        <v>0</v>
      </c>
      <c r="C1877" t="s">
        <v>506</v>
      </c>
      <c r="D1877" s="1" t="s">
        <v>2999</v>
      </c>
      <c r="E1877" s="116">
        <f t="shared" ca="1" si="87"/>
        <v>0</v>
      </c>
    </row>
    <row r="1878" spans="1:5">
      <c r="A1878" t="str">
        <f t="shared" si="88"/>
        <v>07</v>
      </c>
      <c r="B1878">
        <f t="shared" si="89"/>
        <v>0</v>
      </c>
      <c r="C1878" t="s">
        <v>506</v>
      </c>
      <c r="D1878" s="1" t="s">
        <v>3000</v>
      </c>
      <c r="E1878" s="116">
        <f t="shared" ca="1" si="87"/>
        <v>0</v>
      </c>
    </row>
    <row r="1879" spans="1:5">
      <c r="A1879" t="str">
        <f t="shared" si="88"/>
        <v>08</v>
      </c>
      <c r="B1879">
        <f t="shared" si="89"/>
        <v>0</v>
      </c>
      <c r="C1879" t="s">
        <v>506</v>
      </c>
      <c r="D1879" s="1" t="s">
        <v>3001</v>
      </c>
      <c r="E1879" s="116">
        <f t="shared" ca="1" si="87"/>
        <v>0</v>
      </c>
    </row>
    <row r="1880" spans="1:5">
      <c r="A1880" t="str">
        <f t="shared" si="88"/>
        <v>09</v>
      </c>
      <c r="B1880">
        <f t="shared" si="89"/>
        <v>0</v>
      </c>
      <c r="C1880" t="s">
        <v>506</v>
      </c>
      <c r="D1880" s="1" t="s">
        <v>3002</v>
      </c>
      <c r="E1880" s="116">
        <f t="shared" ca="1" si="87"/>
        <v>0</v>
      </c>
    </row>
    <row r="1881" spans="1:5">
      <c r="A1881" t="str">
        <f t="shared" si="88"/>
        <v>10</v>
      </c>
      <c r="B1881">
        <f t="shared" si="89"/>
        <v>0</v>
      </c>
      <c r="C1881" t="s">
        <v>506</v>
      </c>
      <c r="D1881" s="1" t="s">
        <v>3003</v>
      </c>
      <c r="E1881" s="116">
        <f t="shared" ca="1" si="87"/>
        <v>0</v>
      </c>
    </row>
    <row r="1882" spans="1:5">
      <c r="A1882" t="str">
        <f t="shared" si="88"/>
        <v>11</v>
      </c>
      <c r="B1882">
        <f t="shared" si="89"/>
        <v>0</v>
      </c>
      <c r="C1882" t="s">
        <v>506</v>
      </c>
      <c r="D1882" s="1" t="s">
        <v>3004</v>
      </c>
      <c r="E1882" s="116">
        <f t="shared" ca="1" si="87"/>
        <v>0</v>
      </c>
    </row>
    <row r="1883" spans="1:5">
      <c r="A1883" t="str">
        <f t="shared" si="88"/>
        <v>12</v>
      </c>
      <c r="B1883">
        <f t="shared" si="89"/>
        <v>0</v>
      </c>
      <c r="C1883" t="s">
        <v>506</v>
      </c>
      <c r="D1883" s="1" t="s">
        <v>3005</v>
      </c>
      <c r="E1883" s="116">
        <f t="shared" ca="1" si="87"/>
        <v>0</v>
      </c>
    </row>
    <row r="1884" spans="1:5">
      <c r="A1884" t="str">
        <f t="shared" si="88"/>
        <v>13</v>
      </c>
      <c r="B1884">
        <f t="shared" si="89"/>
        <v>0</v>
      </c>
      <c r="C1884" t="s">
        <v>506</v>
      </c>
      <c r="D1884" s="1" t="s">
        <v>3006</v>
      </c>
      <c r="E1884" s="116">
        <f t="shared" ca="1" si="87"/>
        <v>0</v>
      </c>
    </row>
    <row r="1885" spans="1:5">
      <c r="A1885" t="str">
        <f t="shared" si="88"/>
        <v>100</v>
      </c>
      <c r="B1885">
        <f t="shared" si="89"/>
        <v>0</v>
      </c>
      <c r="C1885" t="s">
        <v>506</v>
      </c>
      <c r="D1885" s="1" t="s">
        <v>3007</v>
      </c>
      <c r="E1885" s="116">
        <f t="shared" ca="1" si="87"/>
        <v>0</v>
      </c>
    </row>
    <row r="1886" spans="1:5">
      <c r="A1886" t="str">
        <f t="shared" si="88"/>
        <v>01</v>
      </c>
      <c r="B1886">
        <f t="shared" si="89"/>
        <v>0</v>
      </c>
      <c r="C1886" t="s">
        <v>508</v>
      </c>
      <c r="D1886" s="1" t="s">
        <v>3008</v>
      </c>
      <c r="E1886" s="116">
        <f t="shared" ca="1" si="87"/>
        <v>0</v>
      </c>
    </row>
    <row r="1887" spans="1:5">
      <c r="A1887" t="str">
        <f t="shared" si="88"/>
        <v>02</v>
      </c>
      <c r="B1887">
        <f t="shared" si="89"/>
        <v>0</v>
      </c>
      <c r="C1887" t="s">
        <v>508</v>
      </c>
      <c r="D1887" s="1" t="s">
        <v>3009</v>
      </c>
      <c r="E1887" s="116">
        <f t="shared" ca="1" si="87"/>
        <v>0</v>
      </c>
    </row>
    <row r="1888" spans="1:5">
      <c r="A1888" t="str">
        <f t="shared" si="88"/>
        <v>03</v>
      </c>
      <c r="B1888">
        <f t="shared" si="89"/>
        <v>0</v>
      </c>
      <c r="C1888" t="s">
        <v>508</v>
      </c>
      <c r="D1888" s="1" t="s">
        <v>3010</v>
      </c>
      <c r="E1888" s="116">
        <f t="shared" ca="1" si="87"/>
        <v>0</v>
      </c>
    </row>
    <row r="1889" spans="1:5">
      <c r="A1889" t="str">
        <f t="shared" si="88"/>
        <v>04</v>
      </c>
      <c r="B1889">
        <f t="shared" si="89"/>
        <v>0</v>
      </c>
      <c r="C1889" t="s">
        <v>508</v>
      </c>
      <c r="D1889" s="1" t="s">
        <v>3011</v>
      </c>
      <c r="E1889" s="116">
        <f t="shared" ca="1" si="87"/>
        <v>0</v>
      </c>
    </row>
    <row r="1890" spans="1:5">
      <c r="A1890" t="str">
        <f t="shared" si="88"/>
        <v>05</v>
      </c>
      <c r="B1890">
        <f t="shared" si="89"/>
        <v>0</v>
      </c>
      <c r="C1890" t="s">
        <v>508</v>
      </c>
      <c r="D1890" s="1" t="s">
        <v>3012</v>
      </c>
      <c r="E1890" s="116">
        <f t="shared" ca="1" si="87"/>
        <v>0</v>
      </c>
    </row>
    <row r="1891" spans="1:5">
      <c r="A1891" t="str">
        <f t="shared" si="88"/>
        <v>06</v>
      </c>
      <c r="B1891">
        <f t="shared" si="89"/>
        <v>0</v>
      </c>
      <c r="C1891" t="s">
        <v>508</v>
      </c>
      <c r="D1891" s="1" t="s">
        <v>3013</v>
      </c>
      <c r="E1891" s="116">
        <f t="shared" ca="1" si="87"/>
        <v>0</v>
      </c>
    </row>
    <row r="1892" spans="1:5">
      <c r="A1892" t="str">
        <f t="shared" si="88"/>
        <v>07</v>
      </c>
      <c r="B1892">
        <f t="shared" si="89"/>
        <v>0</v>
      </c>
      <c r="C1892" t="s">
        <v>508</v>
      </c>
      <c r="D1892" s="1" t="s">
        <v>3014</v>
      </c>
      <c r="E1892" s="116">
        <f t="shared" ca="1" si="87"/>
        <v>0</v>
      </c>
    </row>
    <row r="1893" spans="1:5">
      <c r="A1893" t="str">
        <f t="shared" si="88"/>
        <v>08</v>
      </c>
      <c r="B1893">
        <f t="shared" si="89"/>
        <v>0</v>
      </c>
      <c r="C1893" t="s">
        <v>508</v>
      </c>
      <c r="D1893" s="1" t="s">
        <v>3015</v>
      </c>
      <c r="E1893" s="116">
        <f t="shared" ca="1" si="87"/>
        <v>0</v>
      </c>
    </row>
    <row r="1894" spans="1:5">
      <c r="A1894" t="str">
        <f t="shared" si="88"/>
        <v>09</v>
      </c>
      <c r="B1894">
        <f t="shared" si="89"/>
        <v>0</v>
      </c>
      <c r="C1894" t="s">
        <v>508</v>
      </c>
      <c r="D1894" s="1" t="s">
        <v>3016</v>
      </c>
      <c r="E1894" s="116">
        <f t="shared" ca="1" si="87"/>
        <v>0</v>
      </c>
    </row>
    <row r="1895" spans="1:5">
      <c r="A1895" t="str">
        <f t="shared" si="88"/>
        <v>10</v>
      </c>
      <c r="B1895">
        <f t="shared" si="89"/>
        <v>0</v>
      </c>
      <c r="C1895" t="s">
        <v>508</v>
      </c>
      <c r="D1895" s="1" t="s">
        <v>3017</v>
      </c>
      <c r="E1895" s="116">
        <f t="shared" ca="1" si="87"/>
        <v>0</v>
      </c>
    </row>
    <row r="1896" spans="1:5">
      <c r="A1896" t="str">
        <f t="shared" si="88"/>
        <v>11</v>
      </c>
      <c r="B1896">
        <f t="shared" si="89"/>
        <v>0</v>
      </c>
      <c r="C1896" t="s">
        <v>508</v>
      </c>
      <c r="D1896" s="1" t="s">
        <v>3018</v>
      </c>
      <c r="E1896" s="116">
        <f t="shared" ca="1" si="87"/>
        <v>0</v>
      </c>
    </row>
    <row r="1897" spans="1:5">
      <c r="A1897" t="str">
        <f t="shared" si="88"/>
        <v>12</v>
      </c>
      <c r="B1897">
        <f t="shared" si="89"/>
        <v>0</v>
      </c>
      <c r="C1897" t="s">
        <v>508</v>
      </c>
      <c r="D1897" s="1" t="s">
        <v>3019</v>
      </c>
      <c r="E1897" s="116">
        <f t="shared" ca="1" si="87"/>
        <v>0</v>
      </c>
    </row>
    <row r="1898" spans="1:5">
      <c r="A1898" t="str">
        <f t="shared" si="88"/>
        <v>13</v>
      </c>
      <c r="B1898">
        <f t="shared" si="89"/>
        <v>0</v>
      </c>
      <c r="C1898" t="s">
        <v>508</v>
      </c>
      <c r="D1898" s="1" t="s">
        <v>3020</v>
      </c>
      <c r="E1898" s="116">
        <f t="shared" ca="1" si="87"/>
        <v>0</v>
      </c>
    </row>
    <row r="1899" spans="1:5">
      <c r="A1899" t="str">
        <f t="shared" si="88"/>
        <v>100</v>
      </c>
      <c r="B1899">
        <f t="shared" si="89"/>
        <v>0</v>
      </c>
      <c r="C1899" t="s">
        <v>508</v>
      </c>
      <c r="D1899" s="1" t="s">
        <v>3021</v>
      </c>
      <c r="E1899" s="116">
        <f t="shared" ca="1" si="87"/>
        <v>0</v>
      </c>
    </row>
    <row r="1900" spans="1:5">
      <c r="A1900" t="str">
        <f t="shared" si="88"/>
        <v>01</v>
      </c>
      <c r="B1900">
        <f t="shared" si="89"/>
        <v>0</v>
      </c>
      <c r="C1900" t="s">
        <v>510</v>
      </c>
      <c r="D1900" s="1" t="s">
        <v>3022</v>
      </c>
      <c r="E1900" s="116">
        <f t="shared" ca="1" si="87"/>
        <v>0</v>
      </c>
    </row>
    <row r="1901" spans="1:5">
      <c r="A1901" t="str">
        <f t="shared" si="88"/>
        <v>02</v>
      </c>
      <c r="B1901">
        <f t="shared" si="89"/>
        <v>0</v>
      </c>
      <c r="C1901" t="s">
        <v>510</v>
      </c>
      <c r="D1901" s="1" t="s">
        <v>3023</v>
      </c>
      <c r="E1901" s="116">
        <f t="shared" ca="1" si="87"/>
        <v>0</v>
      </c>
    </row>
    <row r="1902" spans="1:5">
      <c r="A1902" t="str">
        <f t="shared" si="88"/>
        <v>03</v>
      </c>
      <c r="B1902">
        <f t="shared" si="89"/>
        <v>0</v>
      </c>
      <c r="C1902" t="s">
        <v>510</v>
      </c>
      <c r="D1902" s="1" t="s">
        <v>3024</v>
      </c>
      <c r="E1902" s="116">
        <f t="shared" ca="1" si="87"/>
        <v>0</v>
      </c>
    </row>
    <row r="1903" spans="1:5">
      <c r="A1903" t="str">
        <f t="shared" si="88"/>
        <v>04</v>
      </c>
      <c r="B1903">
        <f t="shared" si="89"/>
        <v>0</v>
      </c>
      <c r="C1903" t="s">
        <v>510</v>
      </c>
      <c r="D1903" s="1" t="s">
        <v>3025</v>
      </c>
      <c r="E1903" s="116">
        <f t="shared" ca="1" si="87"/>
        <v>0</v>
      </c>
    </row>
    <row r="1904" spans="1:5">
      <c r="A1904" t="str">
        <f t="shared" si="88"/>
        <v>05</v>
      </c>
      <c r="B1904">
        <f t="shared" si="89"/>
        <v>0</v>
      </c>
      <c r="C1904" t="s">
        <v>510</v>
      </c>
      <c r="D1904" s="1" t="s">
        <v>3026</v>
      </c>
      <c r="E1904" s="116">
        <f t="shared" ca="1" si="87"/>
        <v>0</v>
      </c>
    </row>
    <row r="1905" spans="1:5">
      <c r="A1905" t="str">
        <f t="shared" si="88"/>
        <v>06</v>
      </c>
      <c r="B1905">
        <f t="shared" si="89"/>
        <v>0</v>
      </c>
      <c r="C1905" t="s">
        <v>510</v>
      </c>
      <c r="D1905" s="1" t="s">
        <v>3027</v>
      </c>
      <c r="E1905" s="116">
        <f t="shared" ca="1" si="87"/>
        <v>0</v>
      </c>
    </row>
    <row r="1906" spans="1:5">
      <c r="A1906" t="str">
        <f t="shared" si="88"/>
        <v>07</v>
      </c>
      <c r="B1906">
        <f t="shared" si="89"/>
        <v>0</v>
      </c>
      <c r="C1906" t="s">
        <v>510</v>
      </c>
      <c r="D1906" s="1" t="s">
        <v>3028</v>
      </c>
      <c r="E1906" s="116">
        <f t="shared" ca="1" si="87"/>
        <v>0</v>
      </c>
    </row>
    <row r="1907" spans="1:5">
      <c r="A1907" t="str">
        <f t="shared" si="88"/>
        <v>08</v>
      </c>
      <c r="B1907">
        <f t="shared" si="89"/>
        <v>0</v>
      </c>
      <c r="C1907" t="s">
        <v>510</v>
      </c>
      <c r="D1907" s="1" t="s">
        <v>3029</v>
      </c>
      <c r="E1907" s="116">
        <f t="shared" ca="1" si="87"/>
        <v>0</v>
      </c>
    </row>
    <row r="1908" spans="1:5">
      <c r="A1908" t="str">
        <f t="shared" si="88"/>
        <v>09</v>
      </c>
      <c r="B1908">
        <f t="shared" si="89"/>
        <v>0</v>
      </c>
      <c r="C1908" t="s">
        <v>510</v>
      </c>
      <c r="D1908" s="1" t="s">
        <v>3030</v>
      </c>
      <c r="E1908" s="116">
        <f t="shared" ca="1" si="87"/>
        <v>0</v>
      </c>
    </row>
    <row r="1909" spans="1:5">
      <c r="A1909" t="str">
        <f t="shared" si="88"/>
        <v>10</v>
      </c>
      <c r="B1909">
        <f t="shared" si="89"/>
        <v>0</v>
      </c>
      <c r="C1909" t="s">
        <v>510</v>
      </c>
      <c r="D1909" s="1" t="s">
        <v>3031</v>
      </c>
      <c r="E1909" s="116">
        <f t="shared" ca="1" si="87"/>
        <v>0</v>
      </c>
    </row>
    <row r="1910" spans="1:5">
      <c r="A1910" t="str">
        <f t="shared" si="88"/>
        <v>11</v>
      </c>
      <c r="B1910">
        <f t="shared" si="89"/>
        <v>0</v>
      </c>
      <c r="C1910" t="s">
        <v>510</v>
      </c>
      <c r="D1910" s="1" t="s">
        <v>3032</v>
      </c>
      <c r="E1910" s="116">
        <f t="shared" ca="1" si="87"/>
        <v>0</v>
      </c>
    </row>
    <row r="1911" spans="1:5">
      <c r="A1911" t="str">
        <f t="shared" si="88"/>
        <v>12</v>
      </c>
      <c r="B1911">
        <f t="shared" si="89"/>
        <v>0</v>
      </c>
      <c r="C1911" t="s">
        <v>510</v>
      </c>
      <c r="D1911" s="1" t="s">
        <v>3033</v>
      </c>
      <c r="E1911" s="116">
        <f t="shared" ca="1" si="87"/>
        <v>0</v>
      </c>
    </row>
    <row r="1912" spans="1:5">
      <c r="A1912" t="str">
        <f t="shared" si="88"/>
        <v>13</v>
      </c>
      <c r="B1912">
        <f t="shared" si="89"/>
        <v>0</v>
      </c>
      <c r="C1912" t="s">
        <v>510</v>
      </c>
      <c r="D1912" s="1" t="s">
        <v>3034</v>
      </c>
      <c r="E1912" s="116">
        <f t="shared" ca="1" si="87"/>
        <v>0</v>
      </c>
    </row>
    <row r="1913" spans="1:5">
      <c r="A1913" t="str">
        <f t="shared" si="88"/>
        <v>100</v>
      </c>
      <c r="B1913">
        <f t="shared" si="89"/>
        <v>0</v>
      </c>
      <c r="C1913" t="s">
        <v>510</v>
      </c>
      <c r="D1913" s="1" t="s">
        <v>3035</v>
      </c>
      <c r="E1913" s="116">
        <f t="shared" ca="1" si="87"/>
        <v>0</v>
      </c>
    </row>
    <row r="1914" spans="1:5">
      <c r="A1914" t="str">
        <f t="shared" si="88"/>
        <v>01</v>
      </c>
      <c r="B1914">
        <f t="shared" si="89"/>
        <v>0</v>
      </c>
      <c r="C1914" t="s">
        <v>513</v>
      </c>
      <c r="D1914" s="1" t="s">
        <v>3036</v>
      </c>
      <c r="E1914" s="116">
        <f t="shared" ca="1" si="87"/>
        <v>0</v>
      </c>
    </row>
    <row r="1915" spans="1:5">
      <c r="A1915" t="str">
        <f t="shared" si="88"/>
        <v>02</v>
      </c>
      <c r="B1915">
        <f t="shared" si="89"/>
        <v>0</v>
      </c>
      <c r="C1915" t="s">
        <v>513</v>
      </c>
      <c r="D1915" s="1" t="s">
        <v>3037</v>
      </c>
      <c r="E1915" s="116">
        <f t="shared" ca="1" si="87"/>
        <v>0</v>
      </c>
    </row>
    <row r="1916" spans="1:5">
      <c r="A1916" t="str">
        <f t="shared" si="88"/>
        <v>03</v>
      </c>
      <c r="B1916">
        <f t="shared" si="89"/>
        <v>0</v>
      </c>
      <c r="C1916" t="s">
        <v>513</v>
      </c>
      <c r="D1916" s="1" t="s">
        <v>3038</v>
      </c>
      <c r="E1916" s="116">
        <f t="shared" ca="1" si="87"/>
        <v>0</v>
      </c>
    </row>
    <row r="1917" spans="1:5">
      <c r="A1917" t="str">
        <f t="shared" si="88"/>
        <v>04</v>
      </c>
      <c r="B1917">
        <f t="shared" si="89"/>
        <v>0</v>
      </c>
      <c r="C1917" t="s">
        <v>513</v>
      </c>
      <c r="D1917" s="1" t="s">
        <v>3039</v>
      </c>
      <c r="E1917" s="116">
        <f t="shared" ca="1" si="87"/>
        <v>0</v>
      </c>
    </row>
    <row r="1918" spans="1:5">
      <c r="A1918" t="str">
        <f t="shared" si="88"/>
        <v>05</v>
      </c>
      <c r="B1918">
        <f t="shared" si="89"/>
        <v>0</v>
      </c>
      <c r="C1918" t="s">
        <v>513</v>
      </c>
      <c r="D1918" s="1" t="s">
        <v>3040</v>
      </c>
      <c r="E1918" s="116">
        <f t="shared" ca="1" si="87"/>
        <v>0</v>
      </c>
    </row>
    <row r="1919" spans="1:5">
      <c r="A1919" t="str">
        <f t="shared" si="88"/>
        <v>06</v>
      </c>
      <c r="B1919">
        <f t="shared" si="89"/>
        <v>0</v>
      </c>
      <c r="C1919" t="s">
        <v>513</v>
      </c>
      <c r="D1919" s="1" t="s">
        <v>3041</v>
      </c>
      <c r="E1919" s="116">
        <f t="shared" ca="1" si="87"/>
        <v>0</v>
      </c>
    </row>
    <row r="1920" spans="1:5">
      <c r="A1920" t="str">
        <f t="shared" si="88"/>
        <v>07</v>
      </c>
      <c r="B1920">
        <f t="shared" si="89"/>
        <v>0</v>
      </c>
      <c r="C1920" t="s">
        <v>513</v>
      </c>
      <c r="D1920" s="1" t="s">
        <v>3042</v>
      </c>
      <c r="E1920" s="116">
        <f t="shared" ca="1" si="87"/>
        <v>0</v>
      </c>
    </row>
    <row r="1921" spans="1:5">
      <c r="A1921" t="str">
        <f t="shared" si="88"/>
        <v>08</v>
      </c>
      <c r="B1921">
        <f t="shared" si="89"/>
        <v>0</v>
      </c>
      <c r="C1921" t="s">
        <v>513</v>
      </c>
      <c r="D1921" s="1" t="s">
        <v>3043</v>
      </c>
      <c r="E1921" s="116">
        <f t="shared" ca="1" si="87"/>
        <v>0</v>
      </c>
    </row>
    <row r="1922" spans="1:5">
      <c r="A1922" t="str">
        <f t="shared" si="88"/>
        <v>09</v>
      </c>
      <c r="B1922">
        <f t="shared" si="89"/>
        <v>0</v>
      </c>
      <c r="C1922" t="s">
        <v>513</v>
      </c>
      <c r="D1922" s="1" t="s">
        <v>3044</v>
      </c>
      <c r="E1922" s="116">
        <f t="shared" ca="1" si="87"/>
        <v>0</v>
      </c>
    </row>
    <row r="1923" spans="1:5">
      <c r="A1923" t="str">
        <f t="shared" si="88"/>
        <v>10</v>
      </c>
      <c r="B1923">
        <f t="shared" si="89"/>
        <v>0</v>
      </c>
      <c r="C1923" t="s">
        <v>513</v>
      </c>
      <c r="D1923" s="1" t="s">
        <v>3045</v>
      </c>
      <c r="E1923" s="116">
        <f t="shared" ca="1" si="87"/>
        <v>0</v>
      </c>
    </row>
    <row r="1924" spans="1:5">
      <c r="A1924" t="str">
        <f t="shared" si="88"/>
        <v>11</v>
      </c>
      <c r="B1924">
        <f t="shared" si="89"/>
        <v>0</v>
      </c>
      <c r="C1924" t="s">
        <v>513</v>
      </c>
      <c r="D1924" s="1" t="s">
        <v>3046</v>
      </c>
      <c r="E1924" s="116">
        <f t="shared" ca="1" si="87"/>
        <v>0</v>
      </c>
    </row>
    <row r="1925" spans="1:5">
      <c r="A1925" t="str">
        <f t="shared" si="88"/>
        <v>12</v>
      </c>
      <c r="B1925">
        <f t="shared" si="89"/>
        <v>0</v>
      </c>
      <c r="C1925" t="s">
        <v>513</v>
      </c>
      <c r="D1925" s="1" t="s">
        <v>3047</v>
      </c>
      <c r="E1925" s="116">
        <f t="shared" ca="1" si="87"/>
        <v>0</v>
      </c>
    </row>
    <row r="1926" spans="1:5">
      <c r="A1926" t="str">
        <f t="shared" si="88"/>
        <v>13</v>
      </c>
      <c r="B1926">
        <f t="shared" si="89"/>
        <v>0</v>
      </c>
      <c r="C1926" t="s">
        <v>513</v>
      </c>
      <c r="D1926" s="1" t="s">
        <v>3048</v>
      </c>
      <c r="E1926" s="116">
        <f t="shared" ca="1" si="87"/>
        <v>0</v>
      </c>
    </row>
    <row r="1927" spans="1:5">
      <c r="A1927" t="str">
        <f t="shared" si="88"/>
        <v>100</v>
      </c>
      <c r="B1927">
        <f t="shared" si="89"/>
        <v>0</v>
      </c>
      <c r="C1927" t="s">
        <v>513</v>
      </c>
      <c r="D1927" s="1" t="s">
        <v>3049</v>
      </c>
      <c r="E1927" s="116">
        <f t="shared" ca="1" si="87"/>
        <v>0</v>
      </c>
    </row>
    <row r="1928" spans="1:5">
      <c r="A1928" t="str">
        <f t="shared" si="88"/>
        <v>01</v>
      </c>
      <c r="B1928">
        <f t="shared" si="89"/>
        <v>0</v>
      </c>
      <c r="C1928" t="s">
        <v>515</v>
      </c>
      <c r="D1928" s="1" t="s">
        <v>3050</v>
      </c>
      <c r="E1928" s="116">
        <f t="shared" ca="1" si="87"/>
        <v>0</v>
      </c>
    </row>
    <row r="1929" spans="1:5">
      <c r="A1929" t="str">
        <f t="shared" si="88"/>
        <v>02</v>
      </c>
      <c r="B1929">
        <f t="shared" si="89"/>
        <v>0</v>
      </c>
      <c r="C1929" t="s">
        <v>515</v>
      </c>
      <c r="D1929" s="1" t="s">
        <v>3051</v>
      </c>
      <c r="E1929" s="116">
        <f t="shared" ca="1" si="87"/>
        <v>0</v>
      </c>
    </row>
    <row r="1930" spans="1:5">
      <c r="A1930" t="str">
        <f t="shared" si="88"/>
        <v>03</v>
      </c>
      <c r="B1930">
        <f t="shared" si="89"/>
        <v>0</v>
      </c>
      <c r="C1930" t="s">
        <v>515</v>
      </c>
      <c r="D1930" s="1" t="s">
        <v>3052</v>
      </c>
      <c r="E1930" s="116">
        <f t="shared" ref="E1930:E1993" ca="1" si="90">IFERROR(IFERROR(VLOOKUP(C1930,INDIRECT($G$7&amp;$H$7),MATCH($A1930,INDIRECT($G$7&amp;$I$7),0),0),IFERROR(VLOOKUP(C1930,INDIRECT($G$6&amp;$H$6),MATCH($A1930,INDIRECT($G$6&amp;$I$6),0),0),VLOOKUP(C1930,INDIRECT($G$5&amp;$H$5),MATCH($A1930,INDIRECT($G$5&amp;$I$5),0),0))),0)</f>
        <v>0</v>
      </c>
    </row>
    <row r="1931" spans="1:5">
      <c r="A1931" t="str">
        <f t="shared" ref="A1931:A1994" si="91">MID(D1931,LEN(C1931)+2,LEN(D1931)-LEN(C1931))</f>
        <v>04</v>
      </c>
      <c r="B1931">
        <f t="shared" ref="B1931:B1994" si="92">IF(IFERROR(FIND("PU",D1931,1),0)&lt;&gt;0,"PU",0)</f>
        <v>0</v>
      </c>
      <c r="C1931" t="s">
        <v>515</v>
      </c>
      <c r="D1931" s="1" t="s">
        <v>3053</v>
      </c>
      <c r="E1931" s="116">
        <f t="shared" ca="1" si="90"/>
        <v>0</v>
      </c>
    </row>
    <row r="1932" spans="1:5">
      <c r="A1932" t="str">
        <f t="shared" si="91"/>
        <v>05</v>
      </c>
      <c r="B1932">
        <f t="shared" si="92"/>
        <v>0</v>
      </c>
      <c r="C1932" t="s">
        <v>515</v>
      </c>
      <c r="D1932" s="1" t="s">
        <v>3054</v>
      </c>
      <c r="E1932" s="116">
        <f t="shared" ca="1" si="90"/>
        <v>0</v>
      </c>
    </row>
    <row r="1933" spans="1:5">
      <c r="A1933" t="str">
        <f t="shared" si="91"/>
        <v>06</v>
      </c>
      <c r="B1933">
        <f t="shared" si="92"/>
        <v>0</v>
      </c>
      <c r="C1933" t="s">
        <v>515</v>
      </c>
      <c r="D1933" s="1" t="s">
        <v>3055</v>
      </c>
      <c r="E1933" s="116">
        <f t="shared" ca="1" si="90"/>
        <v>0</v>
      </c>
    </row>
    <row r="1934" spans="1:5">
      <c r="A1934" t="str">
        <f t="shared" si="91"/>
        <v>07</v>
      </c>
      <c r="B1934">
        <f t="shared" si="92"/>
        <v>0</v>
      </c>
      <c r="C1934" t="s">
        <v>515</v>
      </c>
      <c r="D1934" s="1" t="s">
        <v>3056</v>
      </c>
      <c r="E1934" s="116">
        <f t="shared" ca="1" si="90"/>
        <v>0</v>
      </c>
    </row>
    <row r="1935" spans="1:5">
      <c r="A1935" t="str">
        <f t="shared" si="91"/>
        <v>08</v>
      </c>
      <c r="B1935">
        <f t="shared" si="92"/>
        <v>0</v>
      </c>
      <c r="C1935" t="s">
        <v>515</v>
      </c>
      <c r="D1935" s="1" t="s">
        <v>3057</v>
      </c>
      <c r="E1935" s="116">
        <f t="shared" ca="1" si="90"/>
        <v>0</v>
      </c>
    </row>
    <row r="1936" spans="1:5">
      <c r="A1936" t="str">
        <f t="shared" si="91"/>
        <v>09</v>
      </c>
      <c r="B1936">
        <f t="shared" si="92"/>
        <v>0</v>
      </c>
      <c r="C1936" t="s">
        <v>515</v>
      </c>
      <c r="D1936" s="1" t="s">
        <v>3058</v>
      </c>
      <c r="E1936" s="116">
        <f t="shared" ca="1" si="90"/>
        <v>0</v>
      </c>
    </row>
    <row r="1937" spans="1:5">
      <c r="A1937" t="str">
        <f t="shared" si="91"/>
        <v>10</v>
      </c>
      <c r="B1937">
        <f t="shared" si="92"/>
        <v>0</v>
      </c>
      <c r="C1937" t="s">
        <v>515</v>
      </c>
      <c r="D1937" s="1" t="s">
        <v>3059</v>
      </c>
      <c r="E1937" s="116">
        <f t="shared" ca="1" si="90"/>
        <v>0</v>
      </c>
    </row>
    <row r="1938" spans="1:5">
      <c r="A1938" t="str">
        <f t="shared" si="91"/>
        <v>11</v>
      </c>
      <c r="B1938">
        <f t="shared" si="92"/>
        <v>0</v>
      </c>
      <c r="C1938" t="s">
        <v>515</v>
      </c>
      <c r="D1938" s="1" t="s">
        <v>3060</v>
      </c>
      <c r="E1938" s="116">
        <f t="shared" ca="1" si="90"/>
        <v>0</v>
      </c>
    </row>
    <row r="1939" spans="1:5">
      <c r="A1939" t="str">
        <f t="shared" si="91"/>
        <v>12</v>
      </c>
      <c r="B1939">
        <f t="shared" si="92"/>
        <v>0</v>
      </c>
      <c r="C1939" t="s">
        <v>515</v>
      </c>
      <c r="D1939" s="1" t="s">
        <v>3061</v>
      </c>
      <c r="E1939" s="116">
        <f t="shared" ca="1" si="90"/>
        <v>0</v>
      </c>
    </row>
    <row r="1940" spans="1:5">
      <c r="A1940" t="str">
        <f t="shared" si="91"/>
        <v>13</v>
      </c>
      <c r="B1940">
        <f t="shared" si="92"/>
        <v>0</v>
      </c>
      <c r="C1940" t="s">
        <v>515</v>
      </c>
      <c r="D1940" s="1" t="s">
        <v>3062</v>
      </c>
      <c r="E1940" s="116">
        <f t="shared" ca="1" si="90"/>
        <v>0</v>
      </c>
    </row>
    <row r="1941" spans="1:5">
      <c r="A1941" t="str">
        <f t="shared" si="91"/>
        <v>100</v>
      </c>
      <c r="B1941">
        <f t="shared" si="92"/>
        <v>0</v>
      </c>
      <c r="C1941" t="s">
        <v>515</v>
      </c>
      <c r="D1941" s="1" t="s">
        <v>3063</v>
      </c>
      <c r="E1941" s="116">
        <f t="shared" ca="1" si="90"/>
        <v>0</v>
      </c>
    </row>
    <row r="1942" spans="1:5">
      <c r="A1942" t="str">
        <f t="shared" si="91"/>
        <v>01</v>
      </c>
      <c r="B1942">
        <f t="shared" si="92"/>
        <v>0</v>
      </c>
      <c r="C1942" t="s">
        <v>516</v>
      </c>
      <c r="D1942" s="1" t="s">
        <v>3064</v>
      </c>
      <c r="E1942" s="116">
        <f t="shared" ca="1" si="90"/>
        <v>0</v>
      </c>
    </row>
    <row r="1943" spans="1:5">
      <c r="A1943" t="str">
        <f t="shared" si="91"/>
        <v>02</v>
      </c>
      <c r="B1943">
        <f t="shared" si="92"/>
        <v>0</v>
      </c>
      <c r="C1943" t="s">
        <v>516</v>
      </c>
      <c r="D1943" s="1" t="s">
        <v>3065</v>
      </c>
      <c r="E1943" s="116">
        <f t="shared" ca="1" si="90"/>
        <v>0</v>
      </c>
    </row>
    <row r="1944" spans="1:5">
      <c r="A1944" t="str">
        <f t="shared" si="91"/>
        <v>03</v>
      </c>
      <c r="B1944">
        <f t="shared" si="92"/>
        <v>0</v>
      </c>
      <c r="C1944" t="s">
        <v>516</v>
      </c>
      <c r="D1944" s="1" t="s">
        <v>3066</v>
      </c>
      <c r="E1944" s="116">
        <f t="shared" ca="1" si="90"/>
        <v>0</v>
      </c>
    </row>
    <row r="1945" spans="1:5">
      <c r="A1945" t="str">
        <f t="shared" si="91"/>
        <v>04</v>
      </c>
      <c r="B1945">
        <f t="shared" si="92"/>
        <v>0</v>
      </c>
      <c r="C1945" t="s">
        <v>516</v>
      </c>
      <c r="D1945" s="1" t="s">
        <v>3067</v>
      </c>
      <c r="E1945" s="116">
        <f t="shared" ca="1" si="90"/>
        <v>0</v>
      </c>
    </row>
    <row r="1946" spans="1:5">
      <c r="A1946" t="str">
        <f t="shared" si="91"/>
        <v>05</v>
      </c>
      <c r="B1946">
        <f t="shared" si="92"/>
        <v>0</v>
      </c>
      <c r="C1946" t="s">
        <v>516</v>
      </c>
      <c r="D1946" s="1" t="s">
        <v>3068</v>
      </c>
      <c r="E1946" s="116">
        <f t="shared" ca="1" si="90"/>
        <v>0</v>
      </c>
    </row>
    <row r="1947" spans="1:5">
      <c r="A1947" t="str">
        <f t="shared" si="91"/>
        <v>06</v>
      </c>
      <c r="B1947">
        <f t="shared" si="92"/>
        <v>0</v>
      </c>
      <c r="C1947" t="s">
        <v>516</v>
      </c>
      <c r="D1947" s="1" t="s">
        <v>3069</v>
      </c>
      <c r="E1947" s="116">
        <f t="shared" ca="1" si="90"/>
        <v>0</v>
      </c>
    </row>
    <row r="1948" spans="1:5">
      <c r="A1948" t="str">
        <f t="shared" si="91"/>
        <v>07</v>
      </c>
      <c r="B1948">
        <f t="shared" si="92"/>
        <v>0</v>
      </c>
      <c r="C1948" t="s">
        <v>516</v>
      </c>
      <c r="D1948" s="1" t="s">
        <v>3070</v>
      </c>
      <c r="E1948" s="116">
        <f t="shared" ca="1" si="90"/>
        <v>0</v>
      </c>
    </row>
    <row r="1949" spans="1:5">
      <c r="A1949" t="str">
        <f t="shared" si="91"/>
        <v>08</v>
      </c>
      <c r="B1949">
        <f t="shared" si="92"/>
        <v>0</v>
      </c>
      <c r="C1949" t="s">
        <v>516</v>
      </c>
      <c r="D1949" s="1" t="s">
        <v>3071</v>
      </c>
      <c r="E1949" s="116">
        <f t="shared" ca="1" si="90"/>
        <v>0</v>
      </c>
    </row>
    <row r="1950" spans="1:5">
      <c r="A1950" t="str">
        <f t="shared" si="91"/>
        <v>09</v>
      </c>
      <c r="B1950">
        <f t="shared" si="92"/>
        <v>0</v>
      </c>
      <c r="C1950" t="s">
        <v>516</v>
      </c>
      <c r="D1950" s="1" t="s">
        <v>3072</v>
      </c>
      <c r="E1950" s="116">
        <f t="shared" ca="1" si="90"/>
        <v>0</v>
      </c>
    </row>
    <row r="1951" spans="1:5">
      <c r="A1951" t="str">
        <f t="shared" si="91"/>
        <v>10</v>
      </c>
      <c r="B1951">
        <f t="shared" si="92"/>
        <v>0</v>
      </c>
      <c r="C1951" t="s">
        <v>516</v>
      </c>
      <c r="D1951" s="1" t="s">
        <v>3073</v>
      </c>
      <c r="E1951" s="116">
        <f t="shared" ca="1" si="90"/>
        <v>0</v>
      </c>
    </row>
    <row r="1952" spans="1:5">
      <c r="A1952" t="str">
        <f t="shared" si="91"/>
        <v>11</v>
      </c>
      <c r="B1952">
        <f t="shared" si="92"/>
        <v>0</v>
      </c>
      <c r="C1952" t="s">
        <v>516</v>
      </c>
      <c r="D1952" s="1" t="s">
        <v>3074</v>
      </c>
      <c r="E1952" s="116">
        <f t="shared" ca="1" si="90"/>
        <v>0</v>
      </c>
    </row>
    <row r="1953" spans="1:5">
      <c r="A1953" t="str">
        <f t="shared" si="91"/>
        <v>12</v>
      </c>
      <c r="B1953">
        <f t="shared" si="92"/>
        <v>0</v>
      </c>
      <c r="C1953" t="s">
        <v>516</v>
      </c>
      <c r="D1953" s="1" t="s">
        <v>3075</v>
      </c>
      <c r="E1953" s="116">
        <f t="shared" ca="1" si="90"/>
        <v>0</v>
      </c>
    </row>
    <row r="1954" spans="1:5">
      <c r="A1954" t="str">
        <f t="shared" si="91"/>
        <v>13</v>
      </c>
      <c r="B1954">
        <f t="shared" si="92"/>
        <v>0</v>
      </c>
      <c r="C1954" t="s">
        <v>516</v>
      </c>
      <c r="D1954" s="1" t="s">
        <v>3076</v>
      </c>
      <c r="E1954" s="116">
        <f t="shared" ca="1" si="90"/>
        <v>0</v>
      </c>
    </row>
    <row r="1955" spans="1:5">
      <c r="A1955" t="str">
        <f t="shared" si="91"/>
        <v>100</v>
      </c>
      <c r="B1955">
        <f t="shared" si="92"/>
        <v>0</v>
      </c>
      <c r="C1955" t="s">
        <v>516</v>
      </c>
      <c r="D1955" s="1" t="s">
        <v>3077</v>
      </c>
      <c r="E1955" s="116">
        <f t="shared" ca="1" si="90"/>
        <v>0</v>
      </c>
    </row>
    <row r="1956" spans="1:5">
      <c r="A1956" t="str">
        <f t="shared" si="91"/>
        <v>01</v>
      </c>
      <c r="B1956">
        <f t="shared" si="92"/>
        <v>0</v>
      </c>
      <c r="C1956" t="s">
        <v>518</v>
      </c>
      <c r="D1956" s="1" t="s">
        <v>3078</v>
      </c>
      <c r="E1956" s="116">
        <f t="shared" ca="1" si="90"/>
        <v>0</v>
      </c>
    </row>
    <row r="1957" spans="1:5">
      <c r="A1957" t="str">
        <f t="shared" si="91"/>
        <v>02</v>
      </c>
      <c r="B1957">
        <f t="shared" si="92"/>
        <v>0</v>
      </c>
      <c r="C1957" t="s">
        <v>518</v>
      </c>
      <c r="D1957" s="1" t="s">
        <v>3079</v>
      </c>
      <c r="E1957" s="116">
        <f t="shared" ca="1" si="90"/>
        <v>0</v>
      </c>
    </row>
    <row r="1958" spans="1:5">
      <c r="A1958" t="str">
        <f t="shared" si="91"/>
        <v>03</v>
      </c>
      <c r="B1958">
        <f t="shared" si="92"/>
        <v>0</v>
      </c>
      <c r="C1958" t="s">
        <v>518</v>
      </c>
      <c r="D1958" s="1" t="s">
        <v>3080</v>
      </c>
      <c r="E1958" s="116">
        <f t="shared" ca="1" si="90"/>
        <v>0</v>
      </c>
    </row>
    <row r="1959" spans="1:5">
      <c r="A1959" t="str">
        <f t="shared" si="91"/>
        <v>04</v>
      </c>
      <c r="B1959">
        <f t="shared" si="92"/>
        <v>0</v>
      </c>
      <c r="C1959" t="s">
        <v>518</v>
      </c>
      <c r="D1959" s="1" t="s">
        <v>3081</v>
      </c>
      <c r="E1959" s="116">
        <f t="shared" ca="1" si="90"/>
        <v>0</v>
      </c>
    </row>
    <row r="1960" spans="1:5">
      <c r="A1960" t="str">
        <f t="shared" si="91"/>
        <v>05</v>
      </c>
      <c r="B1960">
        <f t="shared" si="92"/>
        <v>0</v>
      </c>
      <c r="C1960" t="s">
        <v>518</v>
      </c>
      <c r="D1960" s="1" t="s">
        <v>3082</v>
      </c>
      <c r="E1960" s="116">
        <f t="shared" ca="1" si="90"/>
        <v>0</v>
      </c>
    </row>
    <row r="1961" spans="1:5">
      <c r="A1961" t="str">
        <f t="shared" si="91"/>
        <v>06</v>
      </c>
      <c r="B1961">
        <f t="shared" si="92"/>
        <v>0</v>
      </c>
      <c r="C1961" t="s">
        <v>518</v>
      </c>
      <c r="D1961" s="1" t="s">
        <v>3083</v>
      </c>
      <c r="E1961" s="116">
        <f t="shared" ca="1" si="90"/>
        <v>0</v>
      </c>
    </row>
    <row r="1962" spans="1:5">
      <c r="A1962" t="str">
        <f t="shared" si="91"/>
        <v>07</v>
      </c>
      <c r="B1962">
        <f t="shared" si="92"/>
        <v>0</v>
      </c>
      <c r="C1962" t="s">
        <v>518</v>
      </c>
      <c r="D1962" s="1" t="s">
        <v>3084</v>
      </c>
      <c r="E1962" s="116">
        <f t="shared" ca="1" si="90"/>
        <v>0</v>
      </c>
    </row>
    <row r="1963" spans="1:5">
      <c r="A1963" t="str">
        <f t="shared" si="91"/>
        <v>08</v>
      </c>
      <c r="B1963">
        <f t="shared" si="92"/>
        <v>0</v>
      </c>
      <c r="C1963" t="s">
        <v>518</v>
      </c>
      <c r="D1963" s="1" t="s">
        <v>3085</v>
      </c>
      <c r="E1963" s="116">
        <f t="shared" ca="1" si="90"/>
        <v>0</v>
      </c>
    </row>
    <row r="1964" spans="1:5">
      <c r="A1964" t="str">
        <f t="shared" si="91"/>
        <v>09</v>
      </c>
      <c r="B1964">
        <f t="shared" si="92"/>
        <v>0</v>
      </c>
      <c r="C1964" t="s">
        <v>518</v>
      </c>
      <c r="D1964" s="1" t="s">
        <v>3086</v>
      </c>
      <c r="E1964" s="116">
        <f t="shared" ca="1" si="90"/>
        <v>0</v>
      </c>
    </row>
    <row r="1965" spans="1:5">
      <c r="A1965" t="str">
        <f t="shared" si="91"/>
        <v>10</v>
      </c>
      <c r="B1965">
        <f t="shared" si="92"/>
        <v>0</v>
      </c>
      <c r="C1965" t="s">
        <v>518</v>
      </c>
      <c r="D1965" s="1" t="s">
        <v>3087</v>
      </c>
      <c r="E1965" s="116">
        <f t="shared" ca="1" si="90"/>
        <v>0</v>
      </c>
    </row>
    <row r="1966" spans="1:5">
      <c r="A1966" t="str">
        <f t="shared" si="91"/>
        <v>11</v>
      </c>
      <c r="B1966">
        <f t="shared" si="92"/>
        <v>0</v>
      </c>
      <c r="C1966" t="s">
        <v>518</v>
      </c>
      <c r="D1966" s="1" t="s">
        <v>3088</v>
      </c>
      <c r="E1966" s="116">
        <f t="shared" ca="1" si="90"/>
        <v>0</v>
      </c>
    </row>
    <row r="1967" spans="1:5">
      <c r="A1967" t="str">
        <f t="shared" si="91"/>
        <v>12</v>
      </c>
      <c r="B1967">
        <f t="shared" si="92"/>
        <v>0</v>
      </c>
      <c r="C1967" t="s">
        <v>518</v>
      </c>
      <c r="D1967" s="1" t="s">
        <v>3089</v>
      </c>
      <c r="E1967" s="116">
        <f t="shared" ca="1" si="90"/>
        <v>0</v>
      </c>
    </row>
    <row r="1968" spans="1:5">
      <c r="A1968" t="str">
        <f t="shared" si="91"/>
        <v>13</v>
      </c>
      <c r="B1968">
        <f t="shared" si="92"/>
        <v>0</v>
      </c>
      <c r="C1968" t="s">
        <v>518</v>
      </c>
      <c r="D1968" s="1" t="s">
        <v>3090</v>
      </c>
      <c r="E1968" s="116">
        <f t="shared" ca="1" si="90"/>
        <v>0</v>
      </c>
    </row>
    <row r="1969" spans="1:5">
      <c r="A1969" t="str">
        <f t="shared" si="91"/>
        <v>100</v>
      </c>
      <c r="B1969">
        <f t="shared" si="92"/>
        <v>0</v>
      </c>
      <c r="C1969" t="s">
        <v>518</v>
      </c>
      <c r="D1969" s="1" t="s">
        <v>3091</v>
      </c>
      <c r="E1969" s="116">
        <f t="shared" ca="1" si="90"/>
        <v>0</v>
      </c>
    </row>
    <row r="1970" spans="1:5">
      <c r="A1970" t="str">
        <f t="shared" si="91"/>
        <v>01</v>
      </c>
      <c r="B1970">
        <f t="shared" si="92"/>
        <v>0</v>
      </c>
      <c r="C1970" t="s">
        <v>520</v>
      </c>
      <c r="D1970" s="1" t="s">
        <v>3092</v>
      </c>
      <c r="E1970" s="116">
        <f t="shared" ca="1" si="90"/>
        <v>0</v>
      </c>
    </row>
    <row r="1971" spans="1:5">
      <c r="A1971" t="str">
        <f t="shared" si="91"/>
        <v>02</v>
      </c>
      <c r="B1971">
        <f t="shared" si="92"/>
        <v>0</v>
      </c>
      <c r="C1971" t="s">
        <v>520</v>
      </c>
      <c r="D1971" s="1" t="s">
        <v>3093</v>
      </c>
      <c r="E1971" s="116">
        <f t="shared" ca="1" si="90"/>
        <v>0</v>
      </c>
    </row>
    <row r="1972" spans="1:5">
      <c r="A1972" t="str">
        <f t="shared" si="91"/>
        <v>03</v>
      </c>
      <c r="B1972">
        <f t="shared" si="92"/>
        <v>0</v>
      </c>
      <c r="C1972" t="s">
        <v>520</v>
      </c>
      <c r="D1972" s="1" t="s">
        <v>3094</v>
      </c>
      <c r="E1972" s="116">
        <f t="shared" ca="1" si="90"/>
        <v>0</v>
      </c>
    </row>
    <row r="1973" spans="1:5">
      <c r="A1973" t="str">
        <f t="shared" si="91"/>
        <v>04</v>
      </c>
      <c r="B1973">
        <f t="shared" si="92"/>
        <v>0</v>
      </c>
      <c r="C1973" t="s">
        <v>520</v>
      </c>
      <c r="D1973" s="1" t="s">
        <v>3095</v>
      </c>
      <c r="E1973" s="116">
        <f t="shared" ca="1" si="90"/>
        <v>0</v>
      </c>
    </row>
    <row r="1974" spans="1:5">
      <c r="A1974" t="str">
        <f t="shared" si="91"/>
        <v>05</v>
      </c>
      <c r="B1974">
        <f t="shared" si="92"/>
        <v>0</v>
      </c>
      <c r="C1974" t="s">
        <v>520</v>
      </c>
      <c r="D1974" s="1" t="s">
        <v>3096</v>
      </c>
      <c r="E1974" s="116">
        <f t="shared" ca="1" si="90"/>
        <v>0</v>
      </c>
    </row>
    <row r="1975" spans="1:5">
      <c r="A1975" t="str">
        <f t="shared" si="91"/>
        <v>06</v>
      </c>
      <c r="B1975">
        <f t="shared" si="92"/>
        <v>0</v>
      </c>
      <c r="C1975" t="s">
        <v>520</v>
      </c>
      <c r="D1975" s="1" t="s">
        <v>3097</v>
      </c>
      <c r="E1975" s="116">
        <f t="shared" ca="1" si="90"/>
        <v>0</v>
      </c>
    </row>
    <row r="1976" spans="1:5">
      <c r="A1976" t="str">
        <f t="shared" si="91"/>
        <v>07</v>
      </c>
      <c r="B1976">
        <f t="shared" si="92"/>
        <v>0</v>
      </c>
      <c r="C1976" t="s">
        <v>520</v>
      </c>
      <c r="D1976" s="1" t="s">
        <v>3098</v>
      </c>
      <c r="E1976" s="116">
        <f t="shared" ca="1" si="90"/>
        <v>0</v>
      </c>
    </row>
    <row r="1977" spans="1:5">
      <c r="A1977" t="str">
        <f t="shared" si="91"/>
        <v>08</v>
      </c>
      <c r="B1977">
        <f t="shared" si="92"/>
        <v>0</v>
      </c>
      <c r="C1977" t="s">
        <v>520</v>
      </c>
      <c r="D1977" s="1" t="s">
        <v>3099</v>
      </c>
      <c r="E1977" s="116">
        <f t="shared" ca="1" si="90"/>
        <v>0</v>
      </c>
    </row>
    <row r="1978" spans="1:5">
      <c r="A1978" t="str">
        <f t="shared" si="91"/>
        <v>09</v>
      </c>
      <c r="B1978">
        <f t="shared" si="92"/>
        <v>0</v>
      </c>
      <c r="C1978" t="s">
        <v>520</v>
      </c>
      <c r="D1978" s="1" t="s">
        <v>3100</v>
      </c>
      <c r="E1978" s="116">
        <f t="shared" ca="1" si="90"/>
        <v>0</v>
      </c>
    </row>
    <row r="1979" spans="1:5">
      <c r="A1979" t="str">
        <f t="shared" si="91"/>
        <v>10</v>
      </c>
      <c r="B1979">
        <f t="shared" si="92"/>
        <v>0</v>
      </c>
      <c r="C1979" t="s">
        <v>520</v>
      </c>
      <c r="D1979" s="1" t="s">
        <v>3101</v>
      </c>
      <c r="E1979" s="116">
        <f t="shared" ca="1" si="90"/>
        <v>0</v>
      </c>
    </row>
    <row r="1980" spans="1:5">
      <c r="A1980" t="str">
        <f t="shared" si="91"/>
        <v>11</v>
      </c>
      <c r="B1980">
        <f t="shared" si="92"/>
        <v>0</v>
      </c>
      <c r="C1980" t="s">
        <v>520</v>
      </c>
      <c r="D1980" s="1" t="s">
        <v>3102</v>
      </c>
      <c r="E1980" s="116">
        <f t="shared" ca="1" si="90"/>
        <v>0</v>
      </c>
    </row>
    <row r="1981" spans="1:5">
      <c r="A1981" t="str">
        <f t="shared" si="91"/>
        <v>12</v>
      </c>
      <c r="B1981">
        <f t="shared" si="92"/>
        <v>0</v>
      </c>
      <c r="C1981" t="s">
        <v>520</v>
      </c>
      <c r="D1981" s="1" t="s">
        <v>3103</v>
      </c>
      <c r="E1981" s="116">
        <f t="shared" ca="1" si="90"/>
        <v>0</v>
      </c>
    </row>
    <row r="1982" spans="1:5">
      <c r="A1982" t="str">
        <f t="shared" si="91"/>
        <v>13</v>
      </c>
      <c r="B1982">
        <f t="shared" si="92"/>
        <v>0</v>
      </c>
      <c r="C1982" t="s">
        <v>520</v>
      </c>
      <c r="D1982" s="1" t="s">
        <v>3104</v>
      </c>
      <c r="E1982" s="116">
        <f t="shared" ca="1" si="90"/>
        <v>0</v>
      </c>
    </row>
    <row r="1983" spans="1:5">
      <c r="A1983" t="str">
        <f t="shared" si="91"/>
        <v>100</v>
      </c>
      <c r="B1983">
        <f t="shared" si="92"/>
        <v>0</v>
      </c>
      <c r="C1983" t="s">
        <v>520</v>
      </c>
      <c r="D1983" s="1" t="s">
        <v>3105</v>
      </c>
      <c r="E1983" s="116">
        <f t="shared" ca="1" si="90"/>
        <v>0</v>
      </c>
    </row>
    <row r="1984" spans="1:5">
      <c r="A1984" t="str">
        <f t="shared" si="91"/>
        <v>01</v>
      </c>
      <c r="B1984">
        <f t="shared" si="92"/>
        <v>0</v>
      </c>
      <c r="C1984" t="s">
        <v>522</v>
      </c>
      <c r="D1984" s="1" t="s">
        <v>3106</v>
      </c>
      <c r="E1984" s="116">
        <f t="shared" ca="1" si="90"/>
        <v>0</v>
      </c>
    </row>
    <row r="1985" spans="1:5">
      <c r="A1985" t="str">
        <f t="shared" si="91"/>
        <v>02</v>
      </c>
      <c r="B1985">
        <f t="shared" si="92"/>
        <v>0</v>
      </c>
      <c r="C1985" t="s">
        <v>522</v>
      </c>
      <c r="D1985" s="1" t="s">
        <v>3107</v>
      </c>
      <c r="E1985" s="116">
        <f t="shared" ca="1" si="90"/>
        <v>0</v>
      </c>
    </row>
    <row r="1986" spans="1:5">
      <c r="A1986" t="str">
        <f t="shared" si="91"/>
        <v>03</v>
      </c>
      <c r="B1986">
        <f t="shared" si="92"/>
        <v>0</v>
      </c>
      <c r="C1986" t="s">
        <v>522</v>
      </c>
      <c r="D1986" s="1" t="s">
        <v>3108</v>
      </c>
      <c r="E1986" s="116">
        <f t="shared" ca="1" si="90"/>
        <v>0</v>
      </c>
    </row>
    <row r="1987" spans="1:5">
      <c r="A1987" t="str">
        <f t="shared" si="91"/>
        <v>04</v>
      </c>
      <c r="B1987">
        <f t="shared" si="92"/>
        <v>0</v>
      </c>
      <c r="C1987" t="s">
        <v>522</v>
      </c>
      <c r="D1987" s="1" t="s">
        <v>3109</v>
      </c>
      <c r="E1987" s="116">
        <f t="shared" ca="1" si="90"/>
        <v>0</v>
      </c>
    </row>
    <row r="1988" spans="1:5">
      <c r="A1988" t="str">
        <f t="shared" si="91"/>
        <v>05</v>
      </c>
      <c r="B1988">
        <f t="shared" si="92"/>
        <v>0</v>
      </c>
      <c r="C1988" t="s">
        <v>522</v>
      </c>
      <c r="D1988" s="1" t="s">
        <v>3110</v>
      </c>
      <c r="E1988" s="116">
        <f t="shared" ca="1" si="90"/>
        <v>0</v>
      </c>
    </row>
    <row r="1989" spans="1:5">
      <c r="A1989" t="str">
        <f t="shared" si="91"/>
        <v>06</v>
      </c>
      <c r="B1989">
        <f t="shared" si="92"/>
        <v>0</v>
      </c>
      <c r="C1989" t="s">
        <v>522</v>
      </c>
      <c r="D1989" s="1" t="s">
        <v>3111</v>
      </c>
      <c r="E1989" s="116">
        <f t="shared" ca="1" si="90"/>
        <v>0</v>
      </c>
    </row>
    <row r="1990" spans="1:5">
      <c r="A1990" t="str">
        <f t="shared" si="91"/>
        <v>07</v>
      </c>
      <c r="B1990">
        <f t="shared" si="92"/>
        <v>0</v>
      </c>
      <c r="C1990" t="s">
        <v>522</v>
      </c>
      <c r="D1990" s="1" t="s">
        <v>3112</v>
      </c>
      <c r="E1990" s="116">
        <f t="shared" ca="1" si="90"/>
        <v>0</v>
      </c>
    </row>
    <row r="1991" spans="1:5">
      <c r="A1991" t="str">
        <f t="shared" si="91"/>
        <v>08</v>
      </c>
      <c r="B1991">
        <f t="shared" si="92"/>
        <v>0</v>
      </c>
      <c r="C1991" t="s">
        <v>522</v>
      </c>
      <c r="D1991" s="1" t="s">
        <v>3113</v>
      </c>
      <c r="E1991" s="116">
        <f t="shared" ca="1" si="90"/>
        <v>0</v>
      </c>
    </row>
    <row r="1992" spans="1:5">
      <c r="A1992" t="str">
        <f t="shared" si="91"/>
        <v>09</v>
      </c>
      <c r="B1992">
        <f t="shared" si="92"/>
        <v>0</v>
      </c>
      <c r="C1992" t="s">
        <v>522</v>
      </c>
      <c r="D1992" s="1" t="s">
        <v>3114</v>
      </c>
      <c r="E1992" s="116">
        <f t="shared" ca="1" si="90"/>
        <v>0</v>
      </c>
    </row>
    <row r="1993" spans="1:5">
      <c r="A1993" t="str">
        <f t="shared" si="91"/>
        <v>10</v>
      </c>
      <c r="B1993">
        <f t="shared" si="92"/>
        <v>0</v>
      </c>
      <c r="C1993" t="s">
        <v>522</v>
      </c>
      <c r="D1993" s="1" t="s">
        <v>3115</v>
      </c>
      <c r="E1993" s="116">
        <f t="shared" ca="1" si="90"/>
        <v>0</v>
      </c>
    </row>
    <row r="1994" spans="1:5">
      <c r="A1994" t="str">
        <f t="shared" si="91"/>
        <v>11</v>
      </c>
      <c r="B1994">
        <f t="shared" si="92"/>
        <v>0</v>
      </c>
      <c r="C1994" t="s">
        <v>522</v>
      </c>
      <c r="D1994" s="1" t="s">
        <v>3116</v>
      </c>
      <c r="E1994" s="116">
        <f t="shared" ref="E1994:E2057" ca="1" si="93">IFERROR(IFERROR(VLOOKUP(C1994,INDIRECT($G$7&amp;$H$7),MATCH($A1994,INDIRECT($G$7&amp;$I$7),0),0),IFERROR(VLOOKUP(C1994,INDIRECT($G$6&amp;$H$6),MATCH($A1994,INDIRECT($G$6&amp;$I$6),0),0),VLOOKUP(C1994,INDIRECT($G$5&amp;$H$5),MATCH($A1994,INDIRECT($G$5&amp;$I$5),0),0))),0)</f>
        <v>0</v>
      </c>
    </row>
    <row r="1995" spans="1:5">
      <c r="A1995" t="str">
        <f t="shared" ref="A1995:A2058" si="94">MID(D1995,LEN(C1995)+2,LEN(D1995)-LEN(C1995))</f>
        <v>12</v>
      </c>
      <c r="B1995">
        <f t="shared" ref="B1995:B2058" si="95">IF(IFERROR(FIND("PU",D1995,1),0)&lt;&gt;0,"PU",0)</f>
        <v>0</v>
      </c>
      <c r="C1995" t="s">
        <v>522</v>
      </c>
      <c r="D1995" s="1" t="s">
        <v>3117</v>
      </c>
      <c r="E1995" s="116">
        <f t="shared" ca="1" si="93"/>
        <v>0</v>
      </c>
    </row>
    <row r="1996" spans="1:5">
      <c r="A1996" t="str">
        <f t="shared" si="94"/>
        <v>13</v>
      </c>
      <c r="B1996">
        <f t="shared" si="95"/>
        <v>0</v>
      </c>
      <c r="C1996" t="s">
        <v>522</v>
      </c>
      <c r="D1996" s="1" t="s">
        <v>3118</v>
      </c>
      <c r="E1996" s="116">
        <f t="shared" ca="1" si="93"/>
        <v>0</v>
      </c>
    </row>
    <row r="1997" spans="1:5">
      <c r="A1997" t="str">
        <f t="shared" si="94"/>
        <v>100</v>
      </c>
      <c r="B1997">
        <f t="shared" si="95"/>
        <v>0</v>
      </c>
      <c r="C1997" t="s">
        <v>522</v>
      </c>
      <c r="D1997" s="1" t="s">
        <v>3119</v>
      </c>
      <c r="E1997" s="116">
        <f t="shared" ca="1" si="93"/>
        <v>0</v>
      </c>
    </row>
    <row r="1998" spans="1:5">
      <c r="A1998" t="str">
        <f t="shared" si="94"/>
        <v>01</v>
      </c>
      <c r="B1998">
        <f t="shared" si="95"/>
        <v>0</v>
      </c>
      <c r="C1998" t="s">
        <v>524</v>
      </c>
      <c r="D1998" s="1" t="s">
        <v>3120</v>
      </c>
      <c r="E1998" s="116">
        <f t="shared" ca="1" si="93"/>
        <v>0</v>
      </c>
    </row>
    <row r="1999" spans="1:5">
      <c r="A1999" t="str">
        <f t="shared" si="94"/>
        <v>02</v>
      </c>
      <c r="B1999">
        <f t="shared" si="95"/>
        <v>0</v>
      </c>
      <c r="C1999" t="s">
        <v>524</v>
      </c>
      <c r="D1999" s="1" t="s">
        <v>3121</v>
      </c>
      <c r="E1999" s="116">
        <f t="shared" ca="1" si="93"/>
        <v>0</v>
      </c>
    </row>
    <row r="2000" spans="1:5">
      <c r="A2000" t="str">
        <f t="shared" si="94"/>
        <v>03</v>
      </c>
      <c r="B2000">
        <f t="shared" si="95"/>
        <v>0</v>
      </c>
      <c r="C2000" t="s">
        <v>524</v>
      </c>
      <c r="D2000" s="1" t="s">
        <v>3122</v>
      </c>
      <c r="E2000" s="116">
        <f t="shared" ca="1" si="93"/>
        <v>0</v>
      </c>
    </row>
    <row r="2001" spans="1:5">
      <c r="A2001" t="str">
        <f t="shared" si="94"/>
        <v>04</v>
      </c>
      <c r="B2001">
        <f t="shared" si="95"/>
        <v>0</v>
      </c>
      <c r="C2001" t="s">
        <v>524</v>
      </c>
      <c r="D2001" s="1" t="s">
        <v>3123</v>
      </c>
      <c r="E2001" s="116">
        <f t="shared" ca="1" si="93"/>
        <v>0</v>
      </c>
    </row>
    <row r="2002" spans="1:5">
      <c r="A2002" t="str">
        <f t="shared" si="94"/>
        <v>05</v>
      </c>
      <c r="B2002">
        <f t="shared" si="95"/>
        <v>0</v>
      </c>
      <c r="C2002" t="s">
        <v>524</v>
      </c>
      <c r="D2002" s="1" t="s">
        <v>3124</v>
      </c>
      <c r="E2002" s="116">
        <f t="shared" ca="1" si="93"/>
        <v>0</v>
      </c>
    </row>
    <row r="2003" spans="1:5">
      <c r="A2003" t="str">
        <f t="shared" si="94"/>
        <v>06</v>
      </c>
      <c r="B2003">
        <f t="shared" si="95"/>
        <v>0</v>
      </c>
      <c r="C2003" t="s">
        <v>524</v>
      </c>
      <c r="D2003" s="1" t="s">
        <v>3125</v>
      </c>
      <c r="E2003" s="116">
        <f t="shared" ca="1" si="93"/>
        <v>0</v>
      </c>
    </row>
    <row r="2004" spans="1:5">
      <c r="A2004" t="str">
        <f t="shared" si="94"/>
        <v>07</v>
      </c>
      <c r="B2004">
        <f t="shared" si="95"/>
        <v>0</v>
      </c>
      <c r="C2004" t="s">
        <v>524</v>
      </c>
      <c r="D2004" s="1" t="s">
        <v>3126</v>
      </c>
      <c r="E2004" s="116">
        <f t="shared" ca="1" si="93"/>
        <v>0</v>
      </c>
    </row>
    <row r="2005" spans="1:5">
      <c r="A2005" t="str">
        <f t="shared" si="94"/>
        <v>08</v>
      </c>
      <c r="B2005">
        <f t="shared" si="95"/>
        <v>0</v>
      </c>
      <c r="C2005" t="s">
        <v>524</v>
      </c>
      <c r="D2005" s="1" t="s">
        <v>3127</v>
      </c>
      <c r="E2005" s="116">
        <f t="shared" ca="1" si="93"/>
        <v>0</v>
      </c>
    </row>
    <row r="2006" spans="1:5">
      <c r="A2006" t="str">
        <f t="shared" si="94"/>
        <v>09</v>
      </c>
      <c r="B2006">
        <f t="shared" si="95"/>
        <v>0</v>
      </c>
      <c r="C2006" t="s">
        <v>524</v>
      </c>
      <c r="D2006" s="1" t="s">
        <v>3128</v>
      </c>
      <c r="E2006" s="116">
        <f t="shared" ca="1" si="93"/>
        <v>0</v>
      </c>
    </row>
    <row r="2007" spans="1:5">
      <c r="A2007" t="str">
        <f t="shared" si="94"/>
        <v>10</v>
      </c>
      <c r="B2007">
        <f t="shared" si="95"/>
        <v>0</v>
      </c>
      <c r="C2007" t="s">
        <v>524</v>
      </c>
      <c r="D2007" s="1" t="s">
        <v>3129</v>
      </c>
      <c r="E2007" s="116">
        <f t="shared" ca="1" si="93"/>
        <v>0</v>
      </c>
    </row>
    <row r="2008" spans="1:5">
      <c r="A2008" t="str">
        <f t="shared" si="94"/>
        <v>11</v>
      </c>
      <c r="B2008">
        <f t="shared" si="95"/>
        <v>0</v>
      </c>
      <c r="C2008" t="s">
        <v>524</v>
      </c>
      <c r="D2008" s="1" t="s">
        <v>3130</v>
      </c>
      <c r="E2008" s="116">
        <f t="shared" ca="1" si="93"/>
        <v>0</v>
      </c>
    </row>
    <row r="2009" spans="1:5">
      <c r="A2009" t="str">
        <f t="shared" si="94"/>
        <v>12</v>
      </c>
      <c r="B2009">
        <f t="shared" si="95"/>
        <v>0</v>
      </c>
      <c r="C2009" t="s">
        <v>524</v>
      </c>
      <c r="D2009" s="1" t="s">
        <v>3131</v>
      </c>
      <c r="E2009" s="116">
        <f t="shared" ca="1" si="93"/>
        <v>0</v>
      </c>
    </row>
    <row r="2010" spans="1:5">
      <c r="A2010" t="str">
        <f t="shared" si="94"/>
        <v>13</v>
      </c>
      <c r="B2010">
        <f t="shared" si="95"/>
        <v>0</v>
      </c>
      <c r="C2010" t="s">
        <v>524</v>
      </c>
      <c r="D2010" s="1" t="s">
        <v>3132</v>
      </c>
      <c r="E2010" s="116">
        <f t="shared" ca="1" si="93"/>
        <v>0</v>
      </c>
    </row>
    <row r="2011" spans="1:5">
      <c r="A2011" t="str">
        <f t="shared" si="94"/>
        <v>100</v>
      </c>
      <c r="B2011">
        <f t="shared" si="95"/>
        <v>0</v>
      </c>
      <c r="C2011" t="s">
        <v>524</v>
      </c>
      <c r="D2011" s="1" t="s">
        <v>3133</v>
      </c>
      <c r="E2011" s="116">
        <f t="shared" ca="1" si="93"/>
        <v>0</v>
      </c>
    </row>
    <row r="2012" spans="1:5">
      <c r="A2012" t="str">
        <f t="shared" si="94"/>
        <v>01</v>
      </c>
      <c r="B2012">
        <f t="shared" si="95"/>
        <v>0</v>
      </c>
      <c r="C2012" t="s">
        <v>526</v>
      </c>
      <c r="D2012" s="1" t="s">
        <v>3134</v>
      </c>
      <c r="E2012" s="116">
        <f t="shared" ca="1" si="93"/>
        <v>0</v>
      </c>
    </row>
    <row r="2013" spans="1:5">
      <c r="A2013" t="str">
        <f t="shared" si="94"/>
        <v>02</v>
      </c>
      <c r="B2013">
        <f t="shared" si="95"/>
        <v>0</v>
      </c>
      <c r="C2013" t="s">
        <v>526</v>
      </c>
      <c r="D2013" s="1" t="s">
        <v>3135</v>
      </c>
      <c r="E2013" s="116">
        <f t="shared" ca="1" si="93"/>
        <v>0</v>
      </c>
    </row>
    <row r="2014" spans="1:5">
      <c r="A2014" t="str">
        <f t="shared" si="94"/>
        <v>03</v>
      </c>
      <c r="B2014">
        <f t="shared" si="95"/>
        <v>0</v>
      </c>
      <c r="C2014" t="s">
        <v>526</v>
      </c>
      <c r="D2014" s="1" t="s">
        <v>3136</v>
      </c>
      <c r="E2014" s="116">
        <f t="shared" ca="1" si="93"/>
        <v>0</v>
      </c>
    </row>
    <row r="2015" spans="1:5">
      <c r="A2015" t="str">
        <f t="shared" si="94"/>
        <v>04</v>
      </c>
      <c r="B2015">
        <f t="shared" si="95"/>
        <v>0</v>
      </c>
      <c r="C2015" t="s">
        <v>526</v>
      </c>
      <c r="D2015" s="1" t="s">
        <v>3137</v>
      </c>
      <c r="E2015" s="116">
        <f t="shared" ca="1" si="93"/>
        <v>0</v>
      </c>
    </row>
    <row r="2016" spans="1:5">
      <c r="A2016" t="str">
        <f t="shared" si="94"/>
        <v>05</v>
      </c>
      <c r="B2016">
        <f t="shared" si="95"/>
        <v>0</v>
      </c>
      <c r="C2016" t="s">
        <v>526</v>
      </c>
      <c r="D2016" s="1" t="s">
        <v>3138</v>
      </c>
      <c r="E2016" s="116">
        <f t="shared" ca="1" si="93"/>
        <v>0</v>
      </c>
    </row>
    <row r="2017" spans="1:5">
      <c r="A2017" t="str">
        <f t="shared" si="94"/>
        <v>06</v>
      </c>
      <c r="B2017">
        <f t="shared" si="95"/>
        <v>0</v>
      </c>
      <c r="C2017" t="s">
        <v>526</v>
      </c>
      <c r="D2017" s="1" t="s">
        <v>3139</v>
      </c>
      <c r="E2017" s="116">
        <f t="shared" ca="1" si="93"/>
        <v>0</v>
      </c>
    </row>
    <row r="2018" spans="1:5">
      <c r="A2018" t="str">
        <f t="shared" si="94"/>
        <v>07</v>
      </c>
      <c r="B2018">
        <f t="shared" si="95"/>
        <v>0</v>
      </c>
      <c r="C2018" t="s">
        <v>526</v>
      </c>
      <c r="D2018" s="1" t="s">
        <v>3140</v>
      </c>
      <c r="E2018" s="116">
        <f t="shared" ca="1" si="93"/>
        <v>0</v>
      </c>
    </row>
    <row r="2019" spans="1:5">
      <c r="A2019" t="str">
        <f t="shared" si="94"/>
        <v>08</v>
      </c>
      <c r="B2019">
        <f t="shared" si="95"/>
        <v>0</v>
      </c>
      <c r="C2019" t="s">
        <v>526</v>
      </c>
      <c r="D2019" s="1" t="s">
        <v>3141</v>
      </c>
      <c r="E2019" s="116">
        <f t="shared" ca="1" si="93"/>
        <v>0</v>
      </c>
    </row>
    <row r="2020" spans="1:5">
      <c r="A2020" t="str">
        <f t="shared" si="94"/>
        <v>09</v>
      </c>
      <c r="B2020">
        <f t="shared" si="95"/>
        <v>0</v>
      </c>
      <c r="C2020" t="s">
        <v>526</v>
      </c>
      <c r="D2020" s="1" t="s">
        <v>3142</v>
      </c>
      <c r="E2020" s="116">
        <f t="shared" ca="1" si="93"/>
        <v>0</v>
      </c>
    </row>
    <row r="2021" spans="1:5">
      <c r="A2021" t="str">
        <f t="shared" si="94"/>
        <v>10</v>
      </c>
      <c r="B2021">
        <f t="shared" si="95"/>
        <v>0</v>
      </c>
      <c r="C2021" t="s">
        <v>526</v>
      </c>
      <c r="D2021" s="1" t="s">
        <v>3143</v>
      </c>
      <c r="E2021" s="116">
        <f t="shared" ca="1" si="93"/>
        <v>0</v>
      </c>
    </row>
    <row r="2022" spans="1:5">
      <c r="A2022" t="str">
        <f t="shared" si="94"/>
        <v>11</v>
      </c>
      <c r="B2022">
        <f t="shared" si="95"/>
        <v>0</v>
      </c>
      <c r="C2022" t="s">
        <v>526</v>
      </c>
      <c r="D2022" s="1" t="s">
        <v>3144</v>
      </c>
      <c r="E2022" s="116">
        <f t="shared" ca="1" si="93"/>
        <v>0</v>
      </c>
    </row>
    <row r="2023" spans="1:5">
      <c r="A2023" t="str">
        <f t="shared" si="94"/>
        <v>12</v>
      </c>
      <c r="B2023">
        <f t="shared" si="95"/>
        <v>0</v>
      </c>
      <c r="C2023" t="s">
        <v>526</v>
      </c>
      <c r="D2023" s="1" t="s">
        <v>3145</v>
      </c>
      <c r="E2023" s="116">
        <f t="shared" ca="1" si="93"/>
        <v>0</v>
      </c>
    </row>
    <row r="2024" spans="1:5">
      <c r="A2024" t="str">
        <f t="shared" si="94"/>
        <v>13</v>
      </c>
      <c r="B2024">
        <f t="shared" si="95"/>
        <v>0</v>
      </c>
      <c r="C2024" t="s">
        <v>526</v>
      </c>
      <c r="D2024" s="1" t="s">
        <v>3146</v>
      </c>
      <c r="E2024" s="116">
        <f t="shared" ca="1" si="93"/>
        <v>0</v>
      </c>
    </row>
    <row r="2025" spans="1:5">
      <c r="A2025" t="str">
        <f t="shared" si="94"/>
        <v>100</v>
      </c>
      <c r="B2025">
        <f t="shared" si="95"/>
        <v>0</v>
      </c>
      <c r="C2025" t="s">
        <v>526</v>
      </c>
      <c r="D2025" s="1" t="s">
        <v>3147</v>
      </c>
      <c r="E2025" s="116">
        <f t="shared" ca="1" si="93"/>
        <v>0</v>
      </c>
    </row>
    <row r="2026" spans="1:5">
      <c r="A2026" t="str">
        <f t="shared" si="94"/>
        <v>01</v>
      </c>
      <c r="B2026">
        <f t="shared" si="95"/>
        <v>0</v>
      </c>
      <c r="C2026" t="s">
        <v>529</v>
      </c>
      <c r="D2026" s="1" t="s">
        <v>3148</v>
      </c>
      <c r="E2026" s="116">
        <f t="shared" ca="1" si="93"/>
        <v>0</v>
      </c>
    </row>
    <row r="2027" spans="1:5">
      <c r="A2027" t="str">
        <f t="shared" si="94"/>
        <v>02</v>
      </c>
      <c r="B2027">
        <f t="shared" si="95"/>
        <v>0</v>
      </c>
      <c r="C2027" t="s">
        <v>529</v>
      </c>
      <c r="D2027" s="1" t="s">
        <v>3149</v>
      </c>
      <c r="E2027" s="116">
        <f t="shared" ca="1" si="93"/>
        <v>0</v>
      </c>
    </row>
    <row r="2028" spans="1:5">
      <c r="A2028" t="str">
        <f t="shared" si="94"/>
        <v>03</v>
      </c>
      <c r="B2028">
        <f t="shared" si="95"/>
        <v>0</v>
      </c>
      <c r="C2028" t="s">
        <v>529</v>
      </c>
      <c r="D2028" s="1" t="s">
        <v>3150</v>
      </c>
      <c r="E2028" s="116">
        <f t="shared" ca="1" si="93"/>
        <v>0</v>
      </c>
    </row>
    <row r="2029" spans="1:5">
      <c r="A2029" t="str">
        <f t="shared" si="94"/>
        <v>04</v>
      </c>
      <c r="B2029">
        <f t="shared" si="95"/>
        <v>0</v>
      </c>
      <c r="C2029" t="s">
        <v>529</v>
      </c>
      <c r="D2029" s="1" t="s">
        <v>3151</v>
      </c>
      <c r="E2029" s="116">
        <f t="shared" ca="1" si="93"/>
        <v>0</v>
      </c>
    </row>
    <row r="2030" spans="1:5">
      <c r="A2030" t="str">
        <f t="shared" si="94"/>
        <v>05</v>
      </c>
      <c r="B2030">
        <f t="shared" si="95"/>
        <v>0</v>
      </c>
      <c r="C2030" t="s">
        <v>529</v>
      </c>
      <c r="D2030" s="1" t="s">
        <v>3152</v>
      </c>
      <c r="E2030" s="116">
        <f t="shared" ca="1" si="93"/>
        <v>0</v>
      </c>
    </row>
    <row r="2031" spans="1:5">
      <c r="A2031" t="str">
        <f t="shared" si="94"/>
        <v>06</v>
      </c>
      <c r="B2031">
        <f t="shared" si="95"/>
        <v>0</v>
      </c>
      <c r="C2031" t="s">
        <v>529</v>
      </c>
      <c r="D2031" s="1" t="s">
        <v>3153</v>
      </c>
      <c r="E2031" s="116">
        <f t="shared" ca="1" si="93"/>
        <v>0</v>
      </c>
    </row>
    <row r="2032" spans="1:5">
      <c r="A2032" t="str">
        <f t="shared" si="94"/>
        <v>07</v>
      </c>
      <c r="B2032">
        <f t="shared" si="95"/>
        <v>0</v>
      </c>
      <c r="C2032" t="s">
        <v>529</v>
      </c>
      <c r="D2032" s="1" t="s">
        <v>3154</v>
      </c>
      <c r="E2032" s="116">
        <f t="shared" ca="1" si="93"/>
        <v>0</v>
      </c>
    </row>
    <row r="2033" spans="1:5">
      <c r="A2033" t="str">
        <f t="shared" si="94"/>
        <v>08</v>
      </c>
      <c r="B2033">
        <f t="shared" si="95"/>
        <v>0</v>
      </c>
      <c r="C2033" t="s">
        <v>529</v>
      </c>
      <c r="D2033" s="1" t="s">
        <v>3155</v>
      </c>
      <c r="E2033" s="116">
        <f t="shared" ca="1" si="93"/>
        <v>0</v>
      </c>
    </row>
    <row r="2034" spans="1:5">
      <c r="A2034" t="str">
        <f t="shared" si="94"/>
        <v>09</v>
      </c>
      <c r="B2034">
        <f t="shared" si="95"/>
        <v>0</v>
      </c>
      <c r="C2034" t="s">
        <v>529</v>
      </c>
      <c r="D2034" s="1" t="s">
        <v>3156</v>
      </c>
      <c r="E2034" s="116">
        <f t="shared" ca="1" si="93"/>
        <v>0</v>
      </c>
    </row>
    <row r="2035" spans="1:5">
      <c r="A2035" t="str">
        <f t="shared" si="94"/>
        <v>10</v>
      </c>
      <c r="B2035">
        <f t="shared" si="95"/>
        <v>0</v>
      </c>
      <c r="C2035" t="s">
        <v>529</v>
      </c>
      <c r="D2035" s="1" t="s">
        <v>3157</v>
      </c>
      <c r="E2035" s="116">
        <f t="shared" ca="1" si="93"/>
        <v>0</v>
      </c>
    </row>
    <row r="2036" spans="1:5">
      <c r="A2036" t="str">
        <f t="shared" si="94"/>
        <v>11</v>
      </c>
      <c r="B2036">
        <f t="shared" si="95"/>
        <v>0</v>
      </c>
      <c r="C2036" t="s">
        <v>529</v>
      </c>
      <c r="D2036" s="1" t="s">
        <v>3158</v>
      </c>
      <c r="E2036" s="116">
        <f t="shared" ca="1" si="93"/>
        <v>0</v>
      </c>
    </row>
    <row r="2037" spans="1:5">
      <c r="A2037" t="str">
        <f t="shared" si="94"/>
        <v>12</v>
      </c>
      <c r="B2037">
        <f t="shared" si="95"/>
        <v>0</v>
      </c>
      <c r="C2037" t="s">
        <v>529</v>
      </c>
      <c r="D2037" s="1" t="s">
        <v>3159</v>
      </c>
      <c r="E2037" s="116">
        <f t="shared" ca="1" si="93"/>
        <v>0</v>
      </c>
    </row>
    <row r="2038" spans="1:5">
      <c r="A2038" t="str">
        <f t="shared" si="94"/>
        <v>13</v>
      </c>
      <c r="B2038">
        <f t="shared" si="95"/>
        <v>0</v>
      </c>
      <c r="C2038" t="s">
        <v>529</v>
      </c>
      <c r="D2038" s="1" t="s">
        <v>3160</v>
      </c>
      <c r="E2038" s="116">
        <f t="shared" ca="1" si="93"/>
        <v>0</v>
      </c>
    </row>
    <row r="2039" spans="1:5">
      <c r="A2039" t="str">
        <f t="shared" si="94"/>
        <v>100</v>
      </c>
      <c r="B2039">
        <f t="shared" si="95"/>
        <v>0</v>
      </c>
      <c r="C2039" t="s">
        <v>529</v>
      </c>
      <c r="D2039" s="1" t="s">
        <v>3161</v>
      </c>
      <c r="E2039" s="116">
        <f t="shared" ca="1" si="93"/>
        <v>0</v>
      </c>
    </row>
    <row r="2040" spans="1:5">
      <c r="A2040" t="str">
        <f t="shared" si="94"/>
        <v>01</v>
      </c>
      <c r="B2040">
        <f t="shared" si="95"/>
        <v>0</v>
      </c>
      <c r="C2040" t="s">
        <v>527</v>
      </c>
      <c r="D2040" s="1" t="s">
        <v>3162</v>
      </c>
      <c r="E2040" s="116">
        <f t="shared" ca="1" si="93"/>
        <v>0</v>
      </c>
    </row>
    <row r="2041" spans="1:5">
      <c r="A2041" t="str">
        <f t="shared" si="94"/>
        <v>02</v>
      </c>
      <c r="B2041">
        <f t="shared" si="95"/>
        <v>0</v>
      </c>
      <c r="C2041" t="s">
        <v>527</v>
      </c>
      <c r="D2041" s="1" t="s">
        <v>3163</v>
      </c>
      <c r="E2041" s="116">
        <f t="shared" ca="1" si="93"/>
        <v>0</v>
      </c>
    </row>
    <row r="2042" spans="1:5">
      <c r="A2042" t="str">
        <f t="shared" si="94"/>
        <v>03</v>
      </c>
      <c r="B2042">
        <f t="shared" si="95"/>
        <v>0</v>
      </c>
      <c r="C2042" t="s">
        <v>527</v>
      </c>
      <c r="D2042" s="1" t="s">
        <v>3164</v>
      </c>
      <c r="E2042" s="116">
        <f t="shared" ca="1" si="93"/>
        <v>0</v>
      </c>
    </row>
    <row r="2043" spans="1:5">
      <c r="A2043" t="str">
        <f t="shared" si="94"/>
        <v>04</v>
      </c>
      <c r="B2043">
        <f t="shared" si="95"/>
        <v>0</v>
      </c>
      <c r="C2043" t="s">
        <v>527</v>
      </c>
      <c r="D2043" s="1" t="s">
        <v>3165</v>
      </c>
      <c r="E2043" s="116">
        <f t="shared" ca="1" si="93"/>
        <v>0</v>
      </c>
    </row>
    <row r="2044" spans="1:5">
      <c r="A2044" t="str">
        <f t="shared" si="94"/>
        <v>05</v>
      </c>
      <c r="B2044">
        <f t="shared" si="95"/>
        <v>0</v>
      </c>
      <c r="C2044" t="s">
        <v>527</v>
      </c>
      <c r="D2044" s="1" t="s">
        <v>3166</v>
      </c>
      <c r="E2044" s="116">
        <f t="shared" ca="1" si="93"/>
        <v>0</v>
      </c>
    </row>
    <row r="2045" spans="1:5">
      <c r="A2045" t="str">
        <f t="shared" si="94"/>
        <v>06</v>
      </c>
      <c r="B2045">
        <f t="shared" si="95"/>
        <v>0</v>
      </c>
      <c r="C2045" t="s">
        <v>527</v>
      </c>
      <c r="D2045" s="1" t="s">
        <v>3167</v>
      </c>
      <c r="E2045" s="116">
        <f t="shared" ca="1" si="93"/>
        <v>0</v>
      </c>
    </row>
    <row r="2046" spans="1:5">
      <c r="A2046" t="str">
        <f t="shared" si="94"/>
        <v>07</v>
      </c>
      <c r="B2046">
        <f t="shared" si="95"/>
        <v>0</v>
      </c>
      <c r="C2046" t="s">
        <v>527</v>
      </c>
      <c r="D2046" s="1" t="s">
        <v>3168</v>
      </c>
      <c r="E2046" s="116">
        <f t="shared" ca="1" si="93"/>
        <v>0</v>
      </c>
    </row>
    <row r="2047" spans="1:5">
      <c r="A2047" t="str">
        <f t="shared" si="94"/>
        <v>08</v>
      </c>
      <c r="B2047">
        <f t="shared" si="95"/>
        <v>0</v>
      </c>
      <c r="C2047" t="s">
        <v>527</v>
      </c>
      <c r="D2047" s="1" t="s">
        <v>3169</v>
      </c>
      <c r="E2047" s="116">
        <f t="shared" ca="1" si="93"/>
        <v>0</v>
      </c>
    </row>
    <row r="2048" spans="1:5">
      <c r="A2048" t="str">
        <f t="shared" si="94"/>
        <v>09</v>
      </c>
      <c r="B2048">
        <f t="shared" si="95"/>
        <v>0</v>
      </c>
      <c r="C2048" t="s">
        <v>527</v>
      </c>
      <c r="D2048" s="1" t="s">
        <v>3170</v>
      </c>
      <c r="E2048" s="116">
        <f t="shared" ca="1" si="93"/>
        <v>0</v>
      </c>
    </row>
    <row r="2049" spans="1:5">
      <c r="A2049" t="str">
        <f t="shared" si="94"/>
        <v>10</v>
      </c>
      <c r="B2049">
        <f t="shared" si="95"/>
        <v>0</v>
      </c>
      <c r="C2049" t="s">
        <v>527</v>
      </c>
      <c r="D2049" s="1" t="s">
        <v>3171</v>
      </c>
      <c r="E2049" s="116">
        <f t="shared" ca="1" si="93"/>
        <v>0</v>
      </c>
    </row>
    <row r="2050" spans="1:5">
      <c r="A2050" t="str">
        <f t="shared" si="94"/>
        <v>11</v>
      </c>
      <c r="B2050">
        <f t="shared" si="95"/>
        <v>0</v>
      </c>
      <c r="C2050" t="s">
        <v>527</v>
      </c>
      <c r="D2050" s="1" t="s">
        <v>3172</v>
      </c>
      <c r="E2050" s="116">
        <f t="shared" ca="1" si="93"/>
        <v>0</v>
      </c>
    </row>
    <row r="2051" spans="1:5">
      <c r="A2051" t="str">
        <f t="shared" si="94"/>
        <v>12</v>
      </c>
      <c r="B2051">
        <f t="shared" si="95"/>
        <v>0</v>
      </c>
      <c r="C2051" t="s">
        <v>527</v>
      </c>
      <c r="D2051" s="1" t="s">
        <v>3173</v>
      </c>
      <c r="E2051" s="116">
        <f t="shared" ca="1" si="93"/>
        <v>0</v>
      </c>
    </row>
    <row r="2052" spans="1:5">
      <c r="A2052" t="str">
        <f t="shared" si="94"/>
        <v>13</v>
      </c>
      <c r="B2052">
        <f t="shared" si="95"/>
        <v>0</v>
      </c>
      <c r="C2052" t="s">
        <v>527</v>
      </c>
      <c r="D2052" s="1" t="s">
        <v>3174</v>
      </c>
      <c r="E2052" s="116">
        <f t="shared" ca="1" si="93"/>
        <v>0</v>
      </c>
    </row>
    <row r="2053" spans="1:5">
      <c r="A2053" t="str">
        <f t="shared" si="94"/>
        <v>100</v>
      </c>
      <c r="B2053">
        <f t="shared" si="95"/>
        <v>0</v>
      </c>
      <c r="C2053" t="s">
        <v>527</v>
      </c>
      <c r="D2053" s="1" t="s">
        <v>3175</v>
      </c>
      <c r="E2053" s="116">
        <f t="shared" ca="1" si="93"/>
        <v>0</v>
      </c>
    </row>
    <row r="2054" spans="1:5">
      <c r="A2054" t="str">
        <f t="shared" si="94"/>
        <v>01</v>
      </c>
      <c r="B2054">
        <f t="shared" si="95"/>
        <v>0</v>
      </c>
      <c r="C2054" t="s">
        <v>531</v>
      </c>
      <c r="D2054" s="1" t="s">
        <v>3176</v>
      </c>
      <c r="E2054" s="116">
        <f t="shared" ca="1" si="93"/>
        <v>0</v>
      </c>
    </row>
    <row r="2055" spans="1:5">
      <c r="A2055" t="str">
        <f t="shared" si="94"/>
        <v>02</v>
      </c>
      <c r="B2055">
        <f t="shared" si="95"/>
        <v>0</v>
      </c>
      <c r="C2055" t="s">
        <v>531</v>
      </c>
      <c r="D2055" s="1" t="s">
        <v>3177</v>
      </c>
      <c r="E2055" s="116">
        <f t="shared" ca="1" si="93"/>
        <v>0</v>
      </c>
    </row>
    <row r="2056" spans="1:5">
      <c r="A2056" t="str">
        <f t="shared" si="94"/>
        <v>03</v>
      </c>
      <c r="B2056">
        <f t="shared" si="95"/>
        <v>0</v>
      </c>
      <c r="C2056" t="s">
        <v>531</v>
      </c>
      <c r="D2056" s="1" t="s">
        <v>3178</v>
      </c>
      <c r="E2056" s="116">
        <f t="shared" ca="1" si="93"/>
        <v>0</v>
      </c>
    </row>
    <row r="2057" spans="1:5">
      <c r="A2057" t="str">
        <f t="shared" si="94"/>
        <v>04</v>
      </c>
      <c r="B2057">
        <f t="shared" si="95"/>
        <v>0</v>
      </c>
      <c r="C2057" t="s">
        <v>531</v>
      </c>
      <c r="D2057" s="1" t="s">
        <v>3179</v>
      </c>
      <c r="E2057" s="116">
        <f t="shared" ca="1" si="93"/>
        <v>0</v>
      </c>
    </row>
    <row r="2058" spans="1:5">
      <c r="A2058" t="str">
        <f t="shared" si="94"/>
        <v>05</v>
      </c>
      <c r="B2058">
        <f t="shared" si="95"/>
        <v>0</v>
      </c>
      <c r="C2058" t="s">
        <v>531</v>
      </c>
      <c r="D2058" s="1" t="s">
        <v>3180</v>
      </c>
      <c r="E2058" s="116">
        <f t="shared" ref="E2058:E2121" ca="1" si="96">IFERROR(IFERROR(VLOOKUP(C2058,INDIRECT($G$7&amp;$H$7),MATCH($A2058,INDIRECT($G$7&amp;$I$7),0),0),IFERROR(VLOOKUP(C2058,INDIRECT($G$6&amp;$H$6),MATCH($A2058,INDIRECT($G$6&amp;$I$6),0),0),VLOOKUP(C2058,INDIRECT($G$5&amp;$H$5),MATCH($A2058,INDIRECT($G$5&amp;$I$5),0),0))),0)</f>
        <v>0</v>
      </c>
    </row>
    <row r="2059" spans="1:5">
      <c r="A2059" t="str">
        <f t="shared" ref="A2059:A2122" si="97">MID(D2059,LEN(C2059)+2,LEN(D2059)-LEN(C2059))</f>
        <v>06</v>
      </c>
      <c r="B2059">
        <f t="shared" ref="B2059:B2122" si="98">IF(IFERROR(FIND("PU",D2059,1),0)&lt;&gt;0,"PU",0)</f>
        <v>0</v>
      </c>
      <c r="C2059" t="s">
        <v>531</v>
      </c>
      <c r="D2059" s="1" t="s">
        <v>3181</v>
      </c>
      <c r="E2059" s="116">
        <f t="shared" ca="1" si="96"/>
        <v>0</v>
      </c>
    </row>
    <row r="2060" spans="1:5">
      <c r="A2060" t="str">
        <f t="shared" si="97"/>
        <v>07</v>
      </c>
      <c r="B2060">
        <f t="shared" si="98"/>
        <v>0</v>
      </c>
      <c r="C2060" t="s">
        <v>531</v>
      </c>
      <c r="D2060" s="1" t="s">
        <v>3182</v>
      </c>
      <c r="E2060" s="116">
        <f t="shared" ca="1" si="96"/>
        <v>0</v>
      </c>
    </row>
    <row r="2061" spans="1:5">
      <c r="A2061" t="str">
        <f t="shared" si="97"/>
        <v>08</v>
      </c>
      <c r="B2061">
        <f t="shared" si="98"/>
        <v>0</v>
      </c>
      <c r="C2061" t="s">
        <v>531</v>
      </c>
      <c r="D2061" s="1" t="s">
        <v>3183</v>
      </c>
      <c r="E2061" s="116">
        <f t="shared" ca="1" si="96"/>
        <v>0</v>
      </c>
    </row>
    <row r="2062" spans="1:5">
      <c r="A2062" t="str">
        <f t="shared" si="97"/>
        <v>09</v>
      </c>
      <c r="B2062">
        <f t="shared" si="98"/>
        <v>0</v>
      </c>
      <c r="C2062" t="s">
        <v>531</v>
      </c>
      <c r="D2062" s="1" t="s">
        <v>3184</v>
      </c>
      <c r="E2062" s="116">
        <f t="shared" ca="1" si="96"/>
        <v>0</v>
      </c>
    </row>
    <row r="2063" spans="1:5">
      <c r="A2063" t="str">
        <f t="shared" si="97"/>
        <v>10</v>
      </c>
      <c r="B2063">
        <f t="shared" si="98"/>
        <v>0</v>
      </c>
      <c r="C2063" t="s">
        <v>531</v>
      </c>
      <c r="D2063" s="1" t="s">
        <v>3185</v>
      </c>
      <c r="E2063" s="116">
        <f t="shared" ca="1" si="96"/>
        <v>0</v>
      </c>
    </row>
    <row r="2064" spans="1:5">
      <c r="A2064" t="str">
        <f t="shared" si="97"/>
        <v>11</v>
      </c>
      <c r="B2064">
        <f t="shared" si="98"/>
        <v>0</v>
      </c>
      <c r="C2064" t="s">
        <v>531</v>
      </c>
      <c r="D2064" s="1" t="s">
        <v>3186</v>
      </c>
      <c r="E2064" s="116">
        <f t="shared" ca="1" si="96"/>
        <v>0</v>
      </c>
    </row>
    <row r="2065" spans="1:5">
      <c r="A2065" t="str">
        <f t="shared" si="97"/>
        <v>12</v>
      </c>
      <c r="B2065">
        <f t="shared" si="98"/>
        <v>0</v>
      </c>
      <c r="C2065" t="s">
        <v>531</v>
      </c>
      <c r="D2065" s="1" t="s">
        <v>3187</v>
      </c>
      <c r="E2065" s="116">
        <f t="shared" ca="1" si="96"/>
        <v>0</v>
      </c>
    </row>
    <row r="2066" spans="1:5">
      <c r="A2066" t="str">
        <f t="shared" si="97"/>
        <v>13</v>
      </c>
      <c r="B2066">
        <f t="shared" si="98"/>
        <v>0</v>
      </c>
      <c r="C2066" t="s">
        <v>531</v>
      </c>
      <c r="D2066" s="1" t="s">
        <v>3188</v>
      </c>
      <c r="E2066" s="116">
        <f t="shared" ca="1" si="96"/>
        <v>0</v>
      </c>
    </row>
    <row r="2067" spans="1:5">
      <c r="A2067" t="str">
        <f t="shared" si="97"/>
        <v>100</v>
      </c>
      <c r="B2067">
        <f t="shared" si="98"/>
        <v>0</v>
      </c>
      <c r="C2067" t="s">
        <v>531</v>
      </c>
      <c r="D2067" s="1" t="s">
        <v>3189</v>
      </c>
      <c r="E2067" s="116">
        <f t="shared" ca="1" si="96"/>
        <v>0</v>
      </c>
    </row>
    <row r="2068" spans="1:5">
      <c r="A2068" t="str">
        <f t="shared" si="97"/>
        <v>01</v>
      </c>
      <c r="B2068">
        <f t="shared" si="98"/>
        <v>0</v>
      </c>
      <c r="C2068" t="s">
        <v>535</v>
      </c>
      <c r="D2068" s="1" t="s">
        <v>3190</v>
      </c>
      <c r="E2068" s="116">
        <f t="shared" ca="1" si="96"/>
        <v>0</v>
      </c>
    </row>
    <row r="2069" spans="1:5">
      <c r="A2069" t="str">
        <f t="shared" si="97"/>
        <v>02</v>
      </c>
      <c r="B2069">
        <f t="shared" si="98"/>
        <v>0</v>
      </c>
      <c r="C2069" t="s">
        <v>535</v>
      </c>
      <c r="D2069" s="1" t="s">
        <v>3191</v>
      </c>
      <c r="E2069" s="116">
        <f t="shared" ca="1" si="96"/>
        <v>0</v>
      </c>
    </row>
    <row r="2070" spans="1:5">
      <c r="A2070" t="str">
        <f t="shared" si="97"/>
        <v>03</v>
      </c>
      <c r="B2070">
        <f t="shared" si="98"/>
        <v>0</v>
      </c>
      <c r="C2070" t="s">
        <v>535</v>
      </c>
      <c r="D2070" s="1" t="s">
        <v>3192</v>
      </c>
      <c r="E2070" s="116">
        <f t="shared" ca="1" si="96"/>
        <v>0</v>
      </c>
    </row>
    <row r="2071" spans="1:5">
      <c r="A2071" t="str">
        <f t="shared" si="97"/>
        <v>04</v>
      </c>
      <c r="B2071">
        <f t="shared" si="98"/>
        <v>0</v>
      </c>
      <c r="C2071" t="s">
        <v>535</v>
      </c>
      <c r="D2071" s="1" t="s">
        <v>3193</v>
      </c>
      <c r="E2071" s="116">
        <f t="shared" ca="1" si="96"/>
        <v>0</v>
      </c>
    </row>
    <row r="2072" spans="1:5">
      <c r="A2072" t="str">
        <f t="shared" si="97"/>
        <v>05</v>
      </c>
      <c r="B2072">
        <f t="shared" si="98"/>
        <v>0</v>
      </c>
      <c r="C2072" t="s">
        <v>535</v>
      </c>
      <c r="D2072" s="1" t="s">
        <v>3194</v>
      </c>
      <c r="E2072" s="116">
        <f t="shared" ca="1" si="96"/>
        <v>0</v>
      </c>
    </row>
    <row r="2073" spans="1:5">
      <c r="A2073" t="str">
        <f t="shared" si="97"/>
        <v>06</v>
      </c>
      <c r="B2073">
        <f t="shared" si="98"/>
        <v>0</v>
      </c>
      <c r="C2073" t="s">
        <v>535</v>
      </c>
      <c r="D2073" s="1" t="s">
        <v>3195</v>
      </c>
      <c r="E2073" s="116">
        <f t="shared" ca="1" si="96"/>
        <v>0</v>
      </c>
    </row>
    <row r="2074" spans="1:5">
      <c r="A2074" t="str">
        <f t="shared" si="97"/>
        <v>07</v>
      </c>
      <c r="B2074">
        <f t="shared" si="98"/>
        <v>0</v>
      </c>
      <c r="C2074" t="s">
        <v>535</v>
      </c>
      <c r="D2074" s="1" t="s">
        <v>3196</v>
      </c>
      <c r="E2074" s="116">
        <f t="shared" ca="1" si="96"/>
        <v>0</v>
      </c>
    </row>
    <row r="2075" spans="1:5">
      <c r="A2075" t="str">
        <f t="shared" si="97"/>
        <v>08</v>
      </c>
      <c r="B2075">
        <f t="shared" si="98"/>
        <v>0</v>
      </c>
      <c r="C2075" t="s">
        <v>535</v>
      </c>
      <c r="D2075" s="1" t="s">
        <v>3197</v>
      </c>
      <c r="E2075" s="116">
        <f t="shared" ca="1" si="96"/>
        <v>0</v>
      </c>
    </row>
    <row r="2076" spans="1:5">
      <c r="A2076" t="str">
        <f t="shared" si="97"/>
        <v>09</v>
      </c>
      <c r="B2076">
        <f t="shared" si="98"/>
        <v>0</v>
      </c>
      <c r="C2076" t="s">
        <v>535</v>
      </c>
      <c r="D2076" s="1" t="s">
        <v>3198</v>
      </c>
      <c r="E2076" s="116">
        <f t="shared" ca="1" si="96"/>
        <v>0</v>
      </c>
    </row>
    <row r="2077" spans="1:5">
      <c r="A2077" t="str">
        <f t="shared" si="97"/>
        <v>10</v>
      </c>
      <c r="B2077">
        <f t="shared" si="98"/>
        <v>0</v>
      </c>
      <c r="C2077" t="s">
        <v>535</v>
      </c>
      <c r="D2077" s="1" t="s">
        <v>3199</v>
      </c>
      <c r="E2077" s="116">
        <f t="shared" ca="1" si="96"/>
        <v>0</v>
      </c>
    </row>
    <row r="2078" spans="1:5">
      <c r="A2078" t="str">
        <f t="shared" si="97"/>
        <v>11</v>
      </c>
      <c r="B2078">
        <f t="shared" si="98"/>
        <v>0</v>
      </c>
      <c r="C2078" t="s">
        <v>535</v>
      </c>
      <c r="D2078" s="1" t="s">
        <v>3200</v>
      </c>
      <c r="E2078" s="116">
        <f t="shared" ca="1" si="96"/>
        <v>0</v>
      </c>
    </row>
    <row r="2079" spans="1:5">
      <c r="A2079" t="str">
        <f t="shared" si="97"/>
        <v>12</v>
      </c>
      <c r="B2079">
        <f t="shared" si="98"/>
        <v>0</v>
      </c>
      <c r="C2079" t="s">
        <v>535</v>
      </c>
      <c r="D2079" s="1" t="s">
        <v>3201</v>
      </c>
      <c r="E2079" s="116">
        <f t="shared" ca="1" si="96"/>
        <v>0</v>
      </c>
    </row>
    <row r="2080" spans="1:5">
      <c r="A2080" t="str">
        <f t="shared" si="97"/>
        <v>13</v>
      </c>
      <c r="B2080">
        <f t="shared" si="98"/>
        <v>0</v>
      </c>
      <c r="C2080" t="s">
        <v>535</v>
      </c>
      <c r="D2080" s="1" t="s">
        <v>3202</v>
      </c>
      <c r="E2080" s="116">
        <f t="shared" ca="1" si="96"/>
        <v>0</v>
      </c>
    </row>
    <row r="2081" spans="1:5">
      <c r="A2081" t="str">
        <f t="shared" si="97"/>
        <v>100</v>
      </c>
      <c r="B2081">
        <f t="shared" si="98"/>
        <v>0</v>
      </c>
      <c r="C2081" t="s">
        <v>535</v>
      </c>
      <c r="D2081" s="1" t="s">
        <v>3203</v>
      </c>
      <c r="E2081" s="116">
        <f t="shared" ca="1" si="96"/>
        <v>0</v>
      </c>
    </row>
    <row r="2082" spans="1:5">
      <c r="A2082" t="str">
        <f t="shared" si="97"/>
        <v>01</v>
      </c>
      <c r="B2082">
        <f t="shared" si="98"/>
        <v>0</v>
      </c>
      <c r="C2082" t="s">
        <v>533</v>
      </c>
      <c r="D2082" s="1" t="s">
        <v>3204</v>
      </c>
      <c r="E2082" s="116">
        <f t="shared" ca="1" si="96"/>
        <v>0</v>
      </c>
    </row>
    <row r="2083" spans="1:5">
      <c r="A2083" t="str">
        <f t="shared" si="97"/>
        <v>02</v>
      </c>
      <c r="B2083">
        <f t="shared" si="98"/>
        <v>0</v>
      </c>
      <c r="C2083" t="s">
        <v>533</v>
      </c>
      <c r="D2083" s="1" t="s">
        <v>3205</v>
      </c>
      <c r="E2083" s="116">
        <f t="shared" ca="1" si="96"/>
        <v>0</v>
      </c>
    </row>
    <row r="2084" spans="1:5">
      <c r="A2084" t="str">
        <f t="shared" si="97"/>
        <v>03</v>
      </c>
      <c r="B2084">
        <f t="shared" si="98"/>
        <v>0</v>
      </c>
      <c r="C2084" t="s">
        <v>533</v>
      </c>
      <c r="D2084" s="1" t="s">
        <v>3206</v>
      </c>
      <c r="E2084" s="116">
        <f t="shared" ca="1" si="96"/>
        <v>0</v>
      </c>
    </row>
    <row r="2085" spans="1:5">
      <c r="A2085" t="str">
        <f t="shared" si="97"/>
        <v>04</v>
      </c>
      <c r="B2085">
        <f t="shared" si="98"/>
        <v>0</v>
      </c>
      <c r="C2085" t="s">
        <v>533</v>
      </c>
      <c r="D2085" s="1" t="s">
        <v>3207</v>
      </c>
      <c r="E2085" s="116">
        <f t="shared" ca="1" si="96"/>
        <v>0</v>
      </c>
    </row>
    <row r="2086" spans="1:5">
      <c r="A2086" t="str">
        <f t="shared" si="97"/>
        <v>05</v>
      </c>
      <c r="B2086">
        <f t="shared" si="98"/>
        <v>0</v>
      </c>
      <c r="C2086" t="s">
        <v>533</v>
      </c>
      <c r="D2086" s="1" t="s">
        <v>3208</v>
      </c>
      <c r="E2086" s="116">
        <f t="shared" ca="1" si="96"/>
        <v>0</v>
      </c>
    </row>
    <row r="2087" spans="1:5">
      <c r="A2087" t="str">
        <f t="shared" si="97"/>
        <v>06</v>
      </c>
      <c r="B2087">
        <f t="shared" si="98"/>
        <v>0</v>
      </c>
      <c r="C2087" t="s">
        <v>533</v>
      </c>
      <c r="D2087" s="1" t="s">
        <v>3209</v>
      </c>
      <c r="E2087" s="116">
        <f t="shared" ca="1" si="96"/>
        <v>0</v>
      </c>
    </row>
    <row r="2088" spans="1:5">
      <c r="A2088" t="str">
        <f t="shared" si="97"/>
        <v>07</v>
      </c>
      <c r="B2088">
        <f t="shared" si="98"/>
        <v>0</v>
      </c>
      <c r="C2088" t="s">
        <v>533</v>
      </c>
      <c r="D2088" s="1" t="s">
        <v>3210</v>
      </c>
      <c r="E2088" s="116">
        <f t="shared" ca="1" si="96"/>
        <v>0</v>
      </c>
    </row>
    <row r="2089" spans="1:5">
      <c r="A2089" t="str">
        <f t="shared" si="97"/>
        <v>08</v>
      </c>
      <c r="B2089">
        <f t="shared" si="98"/>
        <v>0</v>
      </c>
      <c r="C2089" t="s">
        <v>533</v>
      </c>
      <c r="D2089" s="1" t="s">
        <v>3211</v>
      </c>
      <c r="E2089" s="116">
        <f t="shared" ca="1" si="96"/>
        <v>0</v>
      </c>
    </row>
    <row r="2090" spans="1:5">
      <c r="A2090" t="str">
        <f t="shared" si="97"/>
        <v>09</v>
      </c>
      <c r="B2090">
        <f t="shared" si="98"/>
        <v>0</v>
      </c>
      <c r="C2090" t="s">
        <v>533</v>
      </c>
      <c r="D2090" s="1" t="s">
        <v>3212</v>
      </c>
      <c r="E2090" s="116">
        <f t="shared" ca="1" si="96"/>
        <v>0</v>
      </c>
    </row>
    <row r="2091" spans="1:5">
      <c r="A2091" t="str">
        <f t="shared" si="97"/>
        <v>10</v>
      </c>
      <c r="B2091">
        <f t="shared" si="98"/>
        <v>0</v>
      </c>
      <c r="C2091" t="s">
        <v>533</v>
      </c>
      <c r="D2091" s="1" t="s">
        <v>3213</v>
      </c>
      <c r="E2091" s="116">
        <f t="shared" ca="1" si="96"/>
        <v>0</v>
      </c>
    </row>
    <row r="2092" spans="1:5">
      <c r="A2092" t="str">
        <f t="shared" si="97"/>
        <v>11</v>
      </c>
      <c r="B2092">
        <f t="shared" si="98"/>
        <v>0</v>
      </c>
      <c r="C2092" t="s">
        <v>533</v>
      </c>
      <c r="D2092" s="1" t="s">
        <v>3214</v>
      </c>
      <c r="E2092" s="116">
        <f t="shared" ca="1" si="96"/>
        <v>0</v>
      </c>
    </row>
    <row r="2093" spans="1:5">
      <c r="A2093" t="str">
        <f t="shared" si="97"/>
        <v>12</v>
      </c>
      <c r="B2093">
        <f t="shared" si="98"/>
        <v>0</v>
      </c>
      <c r="C2093" t="s">
        <v>533</v>
      </c>
      <c r="D2093" s="1" t="s">
        <v>3215</v>
      </c>
      <c r="E2093" s="116">
        <f t="shared" ca="1" si="96"/>
        <v>0</v>
      </c>
    </row>
    <row r="2094" spans="1:5">
      <c r="A2094" t="str">
        <f t="shared" si="97"/>
        <v>13</v>
      </c>
      <c r="B2094">
        <f t="shared" si="98"/>
        <v>0</v>
      </c>
      <c r="C2094" t="s">
        <v>533</v>
      </c>
      <c r="D2094" s="1" t="s">
        <v>3216</v>
      </c>
      <c r="E2094" s="116">
        <f t="shared" ca="1" si="96"/>
        <v>0</v>
      </c>
    </row>
    <row r="2095" spans="1:5">
      <c r="A2095" t="str">
        <f t="shared" si="97"/>
        <v>100</v>
      </c>
      <c r="B2095">
        <f t="shared" si="98"/>
        <v>0</v>
      </c>
      <c r="C2095" t="s">
        <v>533</v>
      </c>
      <c r="D2095" s="1" t="s">
        <v>3217</v>
      </c>
      <c r="E2095" s="116">
        <f t="shared" ca="1" si="96"/>
        <v>0</v>
      </c>
    </row>
    <row r="2096" spans="1:5">
      <c r="A2096" t="str">
        <f t="shared" si="97"/>
        <v>01</v>
      </c>
      <c r="B2096">
        <f t="shared" si="98"/>
        <v>0</v>
      </c>
      <c r="C2096" t="s">
        <v>538</v>
      </c>
      <c r="D2096" s="1" t="s">
        <v>3218</v>
      </c>
      <c r="E2096" s="116">
        <f t="shared" ca="1" si="96"/>
        <v>0</v>
      </c>
    </row>
    <row r="2097" spans="1:5">
      <c r="A2097" t="str">
        <f t="shared" si="97"/>
        <v>02</v>
      </c>
      <c r="B2097">
        <f t="shared" si="98"/>
        <v>0</v>
      </c>
      <c r="C2097" t="s">
        <v>538</v>
      </c>
      <c r="D2097" s="1" t="s">
        <v>3219</v>
      </c>
      <c r="E2097" s="116">
        <f t="shared" ca="1" si="96"/>
        <v>0</v>
      </c>
    </row>
    <row r="2098" spans="1:5">
      <c r="A2098" t="str">
        <f t="shared" si="97"/>
        <v>03</v>
      </c>
      <c r="B2098">
        <f t="shared" si="98"/>
        <v>0</v>
      </c>
      <c r="C2098" t="s">
        <v>538</v>
      </c>
      <c r="D2098" s="1" t="s">
        <v>3220</v>
      </c>
      <c r="E2098" s="116">
        <f t="shared" ca="1" si="96"/>
        <v>0</v>
      </c>
    </row>
    <row r="2099" spans="1:5">
      <c r="A2099" t="str">
        <f t="shared" si="97"/>
        <v>04</v>
      </c>
      <c r="B2099">
        <f t="shared" si="98"/>
        <v>0</v>
      </c>
      <c r="C2099" t="s">
        <v>538</v>
      </c>
      <c r="D2099" s="1" t="s">
        <v>3221</v>
      </c>
      <c r="E2099" s="116">
        <f t="shared" ca="1" si="96"/>
        <v>0</v>
      </c>
    </row>
    <row r="2100" spans="1:5">
      <c r="A2100" t="str">
        <f t="shared" si="97"/>
        <v>05</v>
      </c>
      <c r="B2100">
        <f t="shared" si="98"/>
        <v>0</v>
      </c>
      <c r="C2100" t="s">
        <v>538</v>
      </c>
      <c r="D2100" s="1" t="s">
        <v>3222</v>
      </c>
      <c r="E2100" s="116">
        <f t="shared" ca="1" si="96"/>
        <v>0</v>
      </c>
    </row>
    <row r="2101" spans="1:5">
      <c r="A2101" t="str">
        <f t="shared" si="97"/>
        <v>06</v>
      </c>
      <c r="B2101">
        <f t="shared" si="98"/>
        <v>0</v>
      </c>
      <c r="C2101" t="s">
        <v>538</v>
      </c>
      <c r="D2101" s="1" t="s">
        <v>3223</v>
      </c>
      <c r="E2101" s="116">
        <f t="shared" ca="1" si="96"/>
        <v>0</v>
      </c>
    </row>
    <row r="2102" spans="1:5">
      <c r="A2102" t="str">
        <f t="shared" si="97"/>
        <v>07</v>
      </c>
      <c r="B2102">
        <f t="shared" si="98"/>
        <v>0</v>
      </c>
      <c r="C2102" t="s">
        <v>538</v>
      </c>
      <c r="D2102" s="1" t="s">
        <v>3224</v>
      </c>
      <c r="E2102" s="116">
        <f t="shared" ca="1" si="96"/>
        <v>0</v>
      </c>
    </row>
    <row r="2103" spans="1:5">
      <c r="A2103" t="str">
        <f t="shared" si="97"/>
        <v>08</v>
      </c>
      <c r="B2103">
        <f t="shared" si="98"/>
        <v>0</v>
      </c>
      <c r="C2103" t="s">
        <v>538</v>
      </c>
      <c r="D2103" s="1" t="s">
        <v>3225</v>
      </c>
      <c r="E2103" s="116">
        <f t="shared" ca="1" si="96"/>
        <v>0</v>
      </c>
    </row>
    <row r="2104" spans="1:5">
      <c r="A2104" t="str">
        <f t="shared" si="97"/>
        <v>09</v>
      </c>
      <c r="B2104">
        <f t="shared" si="98"/>
        <v>0</v>
      </c>
      <c r="C2104" t="s">
        <v>538</v>
      </c>
      <c r="D2104" s="1" t="s">
        <v>3226</v>
      </c>
      <c r="E2104" s="116">
        <f t="shared" ca="1" si="96"/>
        <v>0</v>
      </c>
    </row>
    <row r="2105" spans="1:5">
      <c r="A2105" t="str">
        <f t="shared" si="97"/>
        <v>10</v>
      </c>
      <c r="B2105">
        <f t="shared" si="98"/>
        <v>0</v>
      </c>
      <c r="C2105" t="s">
        <v>538</v>
      </c>
      <c r="D2105" s="1" t="s">
        <v>3227</v>
      </c>
      <c r="E2105" s="116">
        <f t="shared" ca="1" si="96"/>
        <v>0</v>
      </c>
    </row>
    <row r="2106" spans="1:5">
      <c r="A2106" t="str">
        <f t="shared" si="97"/>
        <v>11</v>
      </c>
      <c r="B2106">
        <f t="shared" si="98"/>
        <v>0</v>
      </c>
      <c r="C2106" t="s">
        <v>538</v>
      </c>
      <c r="D2106" s="1" t="s">
        <v>3228</v>
      </c>
      <c r="E2106" s="116">
        <f t="shared" ca="1" si="96"/>
        <v>0</v>
      </c>
    </row>
    <row r="2107" spans="1:5">
      <c r="A2107" t="str">
        <f t="shared" si="97"/>
        <v>12</v>
      </c>
      <c r="B2107">
        <f t="shared" si="98"/>
        <v>0</v>
      </c>
      <c r="C2107" t="s">
        <v>538</v>
      </c>
      <c r="D2107" s="1" t="s">
        <v>3229</v>
      </c>
      <c r="E2107" s="116">
        <f t="shared" ca="1" si="96"/>
        <v>0</v>
      </c>
    </row>
    <row r="2108" spans="1:5">
      <c r="A2108" t="str">
        <f t="shared" si="97"/>
        <v>13</v>
      </c>
      <c r="B2108">
        <f t="shared" si="98"/>
        <v>0</v>
      </c>
      <c r="C2108" t="s">
        <v>538</v>
      </c>
      <c r="D2108" s="1" t="s">
        <v>3230</v>
      </c>
      <c r="E2108" s="116">
        <f t="shared" ca="1" si="96"/>
        <v>0</v>
      </c>
    </row>
    <row r="2109" spans="1:5">
      <c r="A2109" t="str">
        <f t="shared" si="97"/>
        <v>100</v>
      </c>
      <c r="B2109">
        <f t="shared" si="98"/>
        <v>0</v>
      </c>
      <c r="C2109" t="s">
        <v>538</v>
      </c>
      <c r="D2109" s="1" t="s">
        <v>3231</v>
      </c>
      <c r="E2109" s="116">
        <f t="shared" ca="1" si="96"/>
        <v>0</v>
      </c>
    </row>
    <row r="2110" spans="1:5">
      <c r="A2110" t="str">
        <f t="shared" si="97"/>
        <v>01</v>
      </c>
      <c r="B2110">
        <f t="shared" si="98"/>
        <v>0</v>
      </c>
      <c r="C2110" t="s">
        <v>541</v>
      </c>
      <c r="D2110" s="1" t="s">
        <v>3232</v>
      </c>
      <c r="E2110" s="116">
        <f t="shared" ca="1" si="96"/>
        <v>0</v>
      </c>
    </row>
    <row r="2111" spans="1:5">
      <c r="A2111" t="str">
        <f t="shared" si="97"/>
        <v>02</v>
      </c>
      <c r="B2111">
        <f t="shared" si="98"/>
        <v>0</v>
      </c>
      <c r="C2111" t="s">
        <v>541</v>
      </c>
      <c r="D2111" s="1" t="s">
        <v>3233</v>
      </c>
      <c r="E2111" s="116">
        <f t="shared" ca="1" si="96"/>
        <v>0</v>
      </c>
    </row>
    <row r="2112" spans="1:5">
      <c r="A2112" t="str">
        <f t="shared" si="97"/>
        <v>03</v>
      </c>
      <c r="B2112">
        <f t="shared" si="98"/>
        <v>0</v>
      </c>
      <c r="C2112" t="s">
        <v>541</v>
      </c>
      <c r="D2112" s="1" t="s">
        <v>3234</v>
      </c>
      <c r="E2112" s="116">
        <f t="shared" ca="1" si="96"/>
        <v>0</v>
      </c>
    </row>
    <row r="2113" spans="1:5">
      <c r="A2113" t="str">
        <f t="shared" si="97"/>
        <v>04</v>
      </c>
      <c r="B2113">
        <f t="shared" si="98"/>
        <v>0</v>
      </c>
      <c r="C2113" t="s">
        <v>541</v>
      </c>
      <c r="D2113" s="1" t="s">
        <v>3235</v>
      </c>
      <c r="E2113" s="116">
        <f t="shared" ca="1" si="96"/>
        <v>0</v>
      </c>
    </row>
    <row r="2114" spans="1:5">
      <c r="A2114" t="str">
        <f t="shared" si="97"/>
        <v>05</v>
      </c>
      <c r="B2114">
        <f t="shared" si="98"/>
        <v>0</v>
      </c>
      <c r="C2114" t="s">
        <v>541</v>
      </c>
      <c r="D2114" s="1" t="s">
        <v>3236</v>
      </c>
      <c r="E2114" s="116">
        <f t="shared" ca="1" si="96"/>
        <v>0</v>
      </c>
    </row>
    <row r="2115" spans="1:5">
      <c r="A2115" t="str">
        <f t="shared" si="97"/>
        <v>06</v>
      </c>
      <c r="B2115">
        <f t="shared" si="98"/>
        <v>0</v>
      </c>
      <c r="C2115" t="s">
        <v>541</v>
      </c>
      <c r="D2115" s="1" t="s">
        <v>3237</v>
      </c>
      <c r="E2115" s="116">
        <f t="shared" ca="1" si="96"/>
        <v>0</v>
      </c>
    </row>
    <row r="2116" spans="1:5">
      <c r="A2116" t="str">
        <f t="shared" si="97"/>
        <v>07</v>
      </c>
      <c r="B2116">
        <f t="shared" si="98"/>
        <v>0</v>
      </c>
      <c r="C2116" t="s">
        <v>541</v>
      </c>
      <c r="D2116" s="1" t="s">
        <v>3238</v>
      </c>
      <c r="E2116" s="116">
        <f t="shared" ca="1" si="96"/>
        <v>0</v>
      </c>
    </row>
    <row r="2117" spans="1:5">
      <c r="A2117" t="str">
        <f t="shared" si="97"/>
        <v>08</v>
      </c>
      <c r="B2117">
        <f t="shared" si="98"/>
        <v>0</v>
      </c>
      <c r="C2117" t="s">
        <v>541</v>
      </c>
      <c r="D2117" s="1" t="s">
        <v>3239</v>
      </c>
      <c r="E2117" s="116">
        <f t="shared" ca="1" si="96"/>
        <v>0</v>
      </c>
    </row>
    <row r="2118" spans="1:5">
      <c r="A2118" t="str">
        <f t="shared" si="97"/>
        <v>09</v>
      </c>
      <c r="B2118">
        <f t="shared" si="98"/>
        <v>0</v>
      </c>
      <c r="C2118" t="s">
        <v>541</v>
      </c>
      <c r="D2118" s="1" t="s">
        <v>3240</v>
      </c>
      <c r="E2118" s="116">
        <f t="shared" ca="1" si="96"/>
        <v>0</v>
      </c>
    </row>
    <row r="2119" spans="1:5">
      <c r="A2119" t="str">
        <f t="shared" si="97"/>
        <v>10</v>
      </c>
      <c r="B2119">
        <f t="shared" si="98"/>
        <v>0</v>
      </c>
      <c r="C2119" t="s">
        <v>541</v>
      </c>
      <c r="D2119" s="1" t="s">
        <v>3241</v>
      </c>
      <c r="E2119" s="116">
        <f t="shared" ca="1" si="96"/>
        <v>0</v>
      </c>
    </row>
    <row r="2120" spans="1:5">
      <c r="A2120" t="str">
        <f t="shared" si="97"/>
        <v>11</v>
      </c>
      <c r="B2120">
        <f t="shared" si="98"/>
        <v>0</v>
      </c>
      <c r="C2120" t="s">
        <v>541</v>
      </c>
      <c r="D2120" s="1" t="s">
        <v>3242</v>
      </c>
      <c r="E2120" s="116">
        <f t="shared" ca="1" si="96"/>
        <v>0</v>
      </c>
    </row>
    <row r="2121" spans="1:5">
      <c r="A2121" t="str">
        <f t="shared" si="97"/>
        <v>12</v>
      </c>
      <c r="B2121">
        <f t="shared" si="98"/>
        <v>0</v>
      </c>
      <c r="C2121" t="s">
        <v>541</v>
      </c>
      <c r="D2121" s="1" t="s">
        <v>3243</v>
      </c>
      <c r="E2121" s="116">
        <f t="shared" ca="1" si="96"/>
        <v>0</v>
      </c>
    </row>
    <row r="2122" spans="1:5">
      <c r="A2122" t="str">
        <f t="shared" si="97"/>
        <v>13</v>
      </c>
      <c r="B2122">
        <f t="shared" si="98"/>
        <v>0</v>
      </c>
      <c r="C2122" t="s">
        <v>541</v>
      </c>
      <c r="D2122" s="1" t="s">
        <v>3244</v>
      </c>
      <c r="E2122" s="116">
        <f t="shared" ref="E2122:E2185" ca="1" si="99">IFERROR(IFERROR(VLOOKUP(C2122,INDIRECT($G$7&amp;$H$7),MATCH($A2122,INDIRECT($G$7&amp;$I$7),0),0),IFERROR(VLOOKUP(C2122,INDIRECT($G$6&amp;$H$6),MATCH($A2122,INDIRECT($G$6&amp;$I$6),0),0),VLOOKUP(C2122,INDIRECT($G$5&amp;$H$5),MATCH($A2122,INDIRECT($G$5&amp;$I$5),0),0))),0)</f>
        <v>0</v>
      </c>
    </row>
    <row r="2123" spans="1:5">
      <c r="A2123" t="str">
        <f t="shared" ref="A2123:A2186" si="100">MID(D2123,LEN(C2123)+2,LEN(D2123)-LEN(C2123))</f>
        <v>100</v>
      </c>
      <c r="B2123">
        <f t="shared" ref="B2123:B2186" si="101">IF(IFERROR(FIND("PU",D2123,1),0)&lt;&gt;0,"PU",0)</f>
        <v>0</v>
      </c>
      <c r="C2123" t="s">
        <v>541</v>
      </c>
      <c r="D2123" s="1" t="s">
        <v>3245</v>
      </c>
      <c r="E2123" s="116">
        <f t="shared" ca="1" si="99"/>
        <v>0</v>
      </c>
    </row>
    <row r="2124" spans="1:5">
      <c r="A2124" t="str">
        <f t="shared" si="100"/>
        <v>01</v>
      </c>
      <c r="B2124">
        <f t="shared" si="101"/>
        <v>0</v>
      </c>
      <c r="C2124" t="s">
        <v>543</v>
      </c>
      <c r="D2124" s="1" t="s">
        <v>3246</v>
      </c>
      <c r="E2124" s="116">
        <f t="shared" ca="1" si="99"/>
        <v>0</v>
      </c>
    </row>
    <row r="2125" spans="1:5">
      <c r="A2125" t="str">
        <f t="shared" si="100"/>
        <v>02</v>
      </c>
      <c r="B2125">
        <f t="shared" si="101"/>
        <v>0</v>
      </c>
      <c r="C2125" t="s">
        <v>543</v>
      </c>
      <c r="D2125" s="1" t="s">
        <v>3247</v>
      </c>
      <c r="E2125" s="116">
        <f t="shared" ca="1" si="99"/>
        <v>0</v>
      </c>
    </row>
    <row r="2126" spans="1:5">
      <c r="A2126" t="str">
        <f t="shared" si="100"/>
        <v>03</v>
      </c>
      <c r="B2126">
        <f t="shared" si="101"/>
        <v>0</v>
      </c>
      <c r="C2126" t="s">
        <v>543</v>
      </c>
      <c r="D2126" s="1" t="s">
        <v>3248</v>
      </c>
      <c r="E2126" s="116">
        <f t="shared" ca="1" si="99"/>
        <v>0</v>
      </c>
    </row>
    <row r="2127" spans="1:5">
      <c r="A2127" t="str">
        <f t="shared" si="100"/>
        <v>04</v>
      </c>
      <c r="B2127">
        <f t="shared" si="101"/>
        <v>0</v>
      </c>
      <c r="C2127" t="s">
        <v>543</v>
      </c>
      <c r="D2127" s="1" t="s">
        <v>3249</v>
      </c>
      <c r="E2127" s="116">
        <f t="shared" ca="1" si="99"/>
        <v>0</v>
      </c>
    </row>
    <row r="2128" spans="1:5">
      <c r="A2128" t="str">
        <f t="shared" si="100"/>
        <v>05</v>
      </c>
      <c r="B2128">
        <f t="shared" si="101"/>
        <v>0</v>
      </c>
      <c r="C2128" t="s">
        <v>543</v>
      </c>
      <c r="D2128" s="1" t="s">
        <v>3250</v>
      </c>
      <c r="E2128" s="116">
        <f t="shared" ca="1" si="99"/>
        <v>0</v>
      </c>
    </row>
    <row r="2129" spans="1:5">
      <c r="A2129" t="str">
        <f t="shared" si="100"/>
        <v>06</v>
      </c>
      <c r="B2129">
        <f t="shared" si="101"/>
        <v>0</v>
      </c>
      <c r="C2129" t="s">
        <v>543</v>
      </c>
      <c r="D2129" s="1" t="s">
        <v>3251</v>
      </c>
      <c r="E2129" s="116">
        <f t="shared" ca="1" si="99"/>
        <v>0</v>
      </c>
    </row>
    <row r="2130" spans="1:5">
      <c r="A2130" t="str">
        <f t="shared" si="100"/>
        <v>07</v>
      </c>
      <c r="B2130">
        <f t="shared" si="101"/>
        <v>0</v>
      </c>
      <c r="C2130" t="s">
        <v>543</v>
      </c>
      <c r="D2130" s="1" t="s">
        <v>3252</v>
      </c>
      <c r="E2130" s="116">
        <f t="shared" ca="1" si="99"/>
        <v>0</v>
      </c>
    </row>
    <row r="2131" spans="1:5">
      <c r="A2131" t="str">
        <f t="shared" si="100"/>
        <v>08</v>
      </c>
      <c r="B2131">
        <f t="shared" si="101"/>
        <v>0</v>
      </c>
      <c r="C2131" t="s">
        <v>543</v>
      </c>
      <c r="D2131" s="1" t="s">
        <v>3253</v>
      </c>
      <c r="E2131" s="116">
        <f t="shared" ca="1" si="99"/>
        <v>0</v>
      </c>
    </row>
    <row r="2132" spans="1:5">
      <c r="A2132" t="str">
        <f t="shared" si="100"/>
        <v>09</v>
      </c>
      <c r="B2132">
        <f t="shared" si="101"/>
        <v>0</v>
      </c>
      <c r="C2132" t="s">
        <v>543</v>
      </c>
      <c r="D2132" s="1" t="s">
        <v>3254</v>
      </c>
      <c r="E2132" s="116">
        <f t="shared" ca="1" si="99"/>
        <v>0</v>
      </c>
    </row>
    <row r="2133" spans="1:5">
      <c r="A2133" t="str">
        <f t="shared" si="100"/>
        <v>10</v>
      </c>
      <c r="B2133">
        <f t="shared" si="101"/>
        <v>0</v>
      </c>
      <c r="C2133" t="s">
        <v>543</v>
      </c>
      <c r="D2133" s="1" t="s">
        <v>3255</v>
      </c>
      <c r="E2133" s="116">
        <f t="shared" ca="1" si="99"/>
        <v>0</v>
      </c>
    </row>
    <row r="2134" spans="1:5">
      <c r="A2134" t="str">
        <f t="shared" si="100"/>
        <v>11</v>
      </c>
      <c r="B2134">
        <f t="shared" si="101"/>
        <v>0</v>
      </c>
      <c r="C2134" t="s">
        <v>543</v>
      </c>
      <c r="D2134" s="1" t="s">
        <v>3256</v>
      </c>
      <c r="E2134" s="116">
        <f t="shared" ca="1" si="99"/>
        <v>0</v>
      </c>
    </row>
    <row r="2135" spans="1:5">
      <c r="A2135" t="str">
        <f t="shared" si="100"/>
        <v>12</v>
      </c>
      <c r="B2135">
        <f t="shared" si="101"/>
        <v>0</v>
      </c>
      <c r="C2135" t="s">
        <v>543</v>
      </c>
      <c r="D2135" s="1" t="s">
        <v>3257</v>
      </c>
      <c r="E2135" s="116">
        <f t="shared" ca="1" si="99"/>
        <v>0</v>
      </c>
    </row>
    <row r="2136" spans="1:5">
      <c r="A2136" t="str">
        <f t="shared" si="100"/>
        <v>13</v>
      </c>
      <c r="B2136">
        <f t="shared" si="101"/>
        <v>0</v>
      </c>
      <c r="C2136" t="s">
        <v>543</v>
      </c>
      <c r="D2136" s="1" t="s">
        <v>3258</v>
      </c>
      <c r="E2136" s="116">
        <f t="shared" ca="1" si="99"/>
        <v>0</v>
      </c>
    </row>
    <row r="2137" spans="1:5">
      <c r="A2137" t="str">
        <f t="shared" si="100"/>
        <v>100</v>
      </c>
      <c r="B2137">
        <f t="shared" si="101"/>
        <v>0</v>
      </c>
      <c r="C2137" t="s">
        <v>543</v>
      </c>
      <c r="D2137" s="1" t="s">
        <v>3259</v>
      </c>
      <c r="E2137" s="116">
        <f t="shared" ca="1" si="99"/>
        <v>0</v>
      </c>
    </row>
    <row r="2138" spans="1:5">
      <c r="A2138" t="str">
        <f t="shared" si="100"/>
        <v>01</v>
      </c>
      <c r="B2138">
        <f t="shared" si="101"/>
        <v>0</v>
      </c>
      <c r="C2138" t="s">
        <v>545</v>
      </c>
      <c r="D2138" s="1" t="s">
        <v>3260</v>
      </c>
      <c r="E2138" s="116">
        <f t="shared" ca="1" si="99"/>
        <v>0</v>
      </c>
    </row>
    <row r="2139" spans="1:5">
      <c r="A2139" t="str">
        <f t="shared" si="100"/>
        <v>02</v>
      </c>
      <c r="B2139">
        <f t="shared" si="101"/>
        <v>0</v>
      </c>
      <c r="C2139" t="s">
        <v>545</v>
      </c>
      <c r="D2139" s="1" t="s">
        <v>3261</v>
      </c>
      <c r="E2139" s="116">
        <f t="shared" ca="1" si="99"/>
        <v>0</v>
      </c>
    </row>
    <row r="2140" spans="1:5">
      <c r="A2140" t="str">
        <f t="shared" si="100"/>
        <v>03</v>
      </c>
      <c r="B2140">
        <f t="shared" si="101"/>
        <v>0</v>
      </c>
      <c r="C2140" t="s">
        <v>545</v>
      </c>
      <c r="D2140" s="1" t="s">
        <v>3262</v>
      </c>
      <c r="E2140" s="116">
        <f t="shared" ca="1" si="99"/>
        <v>0</v>
      </c>
    </row>
    <row r="2141" spans="1:5">
      <c r="A2141" t="str">
        <f t="shared" si="100"/>
        <v>04</v>
      </c>
      <c r="B2141">
        <f t="shared" si="101"/>
        <v>0</v>
      </c>
      <c r="C2141" t="s">
        <v>545</v>
      </c>
      <c r="D2141" s="1" t="s">
        <v>3263</v>
      </c>
      <c r="E2141" s="116">
        <f t="shared" ca="1" si="99"/>
        <v>0</v>
      </c>
    </row>
    <row r="2142" spans="1:5">
      <c r="A2142" t="str">
        <f t="shared" si="100"/>
        <v>05</v>
      </c>
      <c r="B2142">
        <f t="shared" si="101"/>
        <v>0</v>
      </c>
      <c r="C2142" t="s">
        <v>545</v>
      </c>
      <c r="D2142" s="1" t="s">
        <v>3264</v>
      </c>
      <c r="E2142" s="116">
        <f t="shared" ca="1" si="99"/>
        <v>0</v>
      </c>
    </row>
    <row r="2143" spans="1:5">
      <c r="A2143" t="str">
        <f t="shared" si="100"/>
        <v>06</v>
      </c>
      <c r="B2143">
        <f t="shared" si="101"/>
        <v>0</v>
      </c>
      <c r="C2143" t="s">
        <v>545</v>
      </c>
      <c r="D2143" s="1" t="s">
        <v>3265</v>
      </c>
      <c r="E2143" s="116">
        <f t="shared" ca="1" si="99"/>
        <v>0</v>
      </c>
    </row>
    <row r="2144" spans="1:5">
      <c r="A2144" t="str">
        <f t="shared" si="100"/>
        <v>07</v>
      </c>
      <c r="B2144">
        <f t="shared" si="101"/>
        <v>0</v>
      </c>
      <c r="C2144" t="s">
        <v>545</v>
      </c>
      <c r="D2144" s="1" t="s">
        <v>3266</v>
      </c>
      <c r="E2144" s="116">
        <f t="shared" ca="1" si="99"/>
        <v>0</v>
      </c>
    </row>
    <row r="2145" spans="1:5">
      <c r="A2145" t="str">
        <f t="shared" si="100"/>
        <v>08</v>
      </c>
      <c r="B2145">
        <f t="shared" si="101"/>
        <v>0</v>
      </c>
      <c r="C2145" t="s">
        <v>545</v>
      </c>
      <c r="D2145" s="1" t="s">
        <v>3267</v>
      </c>
      <c r="E2145" s="116">
        <f t="shared" ca="1" si="99"/>
        <v>0</v>
      </c>
    </row>
    <row r="2146" spans="1:5">
      <c r="A2146" t="str">
        <f t="shared" si="100"/>
        <v>09</v>
      </c>
      <c r="B2146">
        <f t="shared" si="101"/>
        <v>0</v>
      </c>
      <c r="C2146" t="s">
        <v>545</v>
      </c>
      <c r="D2146" s="1" t="s">
        <v>3268</v>
      </c>
      <c r="E2146" s="116">
        <f t="shared" ca="1" si="99"/>
        <v>0</v>
      </c>
    </row>
    <row r="2147" spans="1:5">
      <c r="A2147" t="str">
        <f t="shared" si="100"/>
        <v>10</v>
      </c>
      <c r="B2147">
        <f t="shared" si="101"/>
        <v>0</v>
      </c>
      <c r="C2147" t="s">
        <v>545</v>
      </c>
      <c r="D2147" s="1" t="s">
        <v>3269</v>
      </c>
      <c r="E2147" s="116">
        <f t="shared" ca="1" si="99"/>
        <v>0</v>
      </c>
    </row>
    <row r="2148" spans="1:5">
      <c r="A2148" t="str">
        <f t="shared" si="100"/>
        <v>11</v>
      </c>
      <c r="B2148">
        <f t="shared" si="101"/>
        <v>0</v>
      </c>
      <c r="C2148" t="s">
        <v>545</v>
      </c>
      <c r="D2148" s="1" t="s">
        <v>3270</v>
      </c>
      <c r="E2148" s="116">
        <f t="shared" ca="1" si="99"/>
        <v>0</v>
      </c>
    </row>
    <row r="2149" spans="1:5">
      <c r="A2149" t="str">
        <f t="shared" si="100"/>
        <v>12</v>
      </c>
      <c r="B2149">
        <f t="shared" si="101"/>
        <v>0</v>
      </c>
      <c r="C2149" t="s">
        <v>545</v>
      </c>
      <c r="D2149" s="1" t="s">
        <v>3271</v>
      </c>
      <c r="E2149" s="116">
        <f t="shared" ca="1" si="99"/>
        <v>0</v>
      </c>
    </row>
    <row r="2150" spans="1:5">
      <c r="A2150" t="str">
        <f t="shared" si="100"/>
        <v>13</v>
      </c>
      <c r="B2150">
        <f t="shared" si="101"/>
        <v>0</v>
      </c>
      <c r="C2150" t="s">
        <v>545</v>
      </c>
      <c r="D2150" s="1" t="s">
        <v>3272</v>
      </c>
      <c r="E2150" s="116">
        <f t="shared" ca="1" si="99"/>
        <v>0</v>
      </c>
    </row>
    <row r="2151" spans="1:5">
      <c r="A2151" t="str">
        <f t="shared" si="100"/>
        <v>100</v>
      </c>
      <c r="B2151">
        <f t="shared" si="101"/>
        <v>0</v>
      </c>
      <c r="C2151" t="s">
        <v>545</v>
      </c>
      <c r="D2151" s="1" t="s">
        <v>3273</v>
      </c>
      <c r="E2151" s="116">
        <f t="shared" ca="1" si="99"/>
        <v>0</v>
      </c>
    </row>
    <row r="2152" spans="1:5">
      <c r="A2152" t="str">
        <f t="shared" si="100"/>
        <v>01</v>
      </c>
      <c r="B2152">
        <f t="shared" si="101"/>
        <v>0</v>
      </c>
      <c r="C2152" t="s">
        <v>547</v>
      </c>
      <c r="D2152" s="1" t="s">
        <v>3274</v>
      </c>
      <c r="E2152" s="116">
        <f t="shared" ca="1" si="99"/>
        <v>0</v>
      </c>
    </row>
    <row r="2153" spans="1:5">
      <c r="A2153" t="str">
        <f t="shared" si="100"/>
        <v>02</v>
      </c>
      <c r="B2153">
        <f t="shared" si="101"/>
        <v>0</v>
      </c>
      <c r="C2153" t="s">
        <v>547</v>
      </c>
      <c r="D2153" s="1" t="s">
        <v>3275</v>
      </c>
      <c r="E2153" s="116">
        <f t="shared" ca="1" si="99"/>
        <v>0</v>
      </c>
    </row>
    <row r="2154" spans="1:5">
      <c r="A2154" t="str">
        <f t="shared" si="100"/>
        <v>03</v>
      </c>
      <c r="B2154">
        <f t="shared" si="101"/>
        <v>0</v>
      </c>
      <c r="C2154" t="s">
        <v>547</v>
      </c>
      <c r="D2154" s="1" t="s">
        <v>3276</v>
      </c>
      <c r="E2154" s="116">
        <f t="shared" ca="1" si="99"/>
        <v>0</v>
      </c>
    </row>
    <row r="2155" spans="1:5">
      <c r="A2155" t="str">
        <f t="shared" si="100"/>
        <v>04</v>
      </c>
      <c r="B2155">
        <f t="shared" si="101"/>
        <v>0</v>
      </c>
      <c r="C2155" t="s">
        <v>547</v>
      </c>
      <c r="D2155" s="1" t="s">
        <v>3277</v>
      </c>
      <c r="E2155" s="116">
        <f t="shared" ca="1" si="99"/>
        <v>0</v>
      </c>
    </row>
    <row r="2156" spans="1:5">
      <c r="A2156" t="str">
        <f t="shared" si="100"/>
        <v>05</v>
      </c>
      <c r="B2156">
        <f t="shared" si="101"/>
        <v>0</v>
      </c>
      <c r="C2156" t="s">
        <v>547</v>
      </c>
      <c r="D2156" s="1" t="s">
        <v>3278</v>
      </c>
      <c r="E2156" s="116">
        <f t="shared" ca="1" si="99"/>
        <v>0</v>
      </c>
    </row>
    <row r="2157" spans="1:5">
      <c r="A2157" t="str">
        <f t="shared" si="100"/>
        <v>06</v>
      </c>
      <c r="B2157">
        <f t="shared" si="101"/>
        <v>0</v>
      </c>
      <c r="C2157" t="s">
        <v>547</v>
      </c>
      <c r="D2157" s="1" t="s">
        <v>3279</v>
      </c>
      <c r="E2157" s="116">
        <f t="shared" ca="1" si="99"/>
        <v>0</v>
      </c>
    </row>
    <row r="2158" spans="1:5">
      <c r="A2158" t="str">
        <f t="shared" si="100"/>
        <v>07</v>
      </c>
      <c r="B2158">
        <f t="shared" si="101"/>
        <v>0</v>
      </c>
      <c r="C2158" t="s">
        <v>547</v>
      </c>
      <c r="D2158" s="1" t="s">
        <v>3280</v>
      </c>
      <c r="E2158" s="116">
        <f t="shared" ca="1" si="99"/>
        <v>0</v>
      </c>
    </row>
    <row r="2159" spans="1:5">
      <c r="A2159" t="str">
        <f t="shared" si="100"/>
        <v>08</v>
      </c>
      <c r="B2159">
        <f t="shared" si="101"/>
        <v>0</v>
      </c>
      <c r="C2159" t="s">
        <v>547</v>
      </c>
      <c r="D2159" s="1" t="s">
        <v>3281</v>
      </c>
      <c r="E2159" s="116">
        <f t="shared" ca="1" si="99"/>
        <v>0</v>
      </c>
    </row>
    <row r="2160" spans="1:5">
      <c r="A2160" t="str">
        <f t="shared" si="100"/>
        <v>09</v>
      </c>
      <c r="B2160">
        <f t="shared" si="101"/>
        <v>0</v>
      </c>
      <c r="C2160" t="s">
        <v>547</v>
      </c>
      <c r="D2160" s="1" t="s">
        <v>3282</v>
      </c>
      <c r="E2160" s="116">
        <f t="shared" ca="1" si="99"/>
        <v>0</v>
      </c>
    </row>
    <row r="2161" spans="1:5">
      <c r="A2161" t="str">
        <f t="shared" si="100"/>
        <v>10</v>
      </c>
      <c r="B2161">
        <f t="shared" si="101"/>
        <v>0</v>
      </c>
      <c r="C2161" t="s">
        <v>547</v>
      </c>
      <c r="D2161" s="1" t="s">
        <v>3283</v>
      </c>
      <c r="E2161" s="116">
        <f t="shared" ca="1" si="99"/>
        <v>0</v>
      </c>
    </row>
    <row r="2162" spans="1:5">
      <c r="A2162" t="str">
        <f t="shared" si="100"/>
        <v>11</v>
      </c>
      <c r="B2162">
        <f t="shared" si="101"/>
        <v>0</v>
      </c>
      <c r="C2162" t="s">
        <v>547</v>
      </c>
      <c r="D2162" s="1" t="s">
        <v>3284</v>
      </c>
      <c r="E2162" s="116">
        <f t="shared" ca="1" si="99"/>
        <v>0</v>
      </c>
    </row>
    <row r="2163" spans="1:5">
      <c r="A2163" t="str">
        <f t="shared" si="100"/>
        <v>12</v>
      </c>
      <c r="B2163">
        <f t="shared" si="101"/>
        <v>0</v>
      </c>
      <c r="C2163" t="s">
        <v>547</v>
      </c>
      <c r="D2163" s="1" t="s">
        <v>3285</v>
      </c>
      <c r="E2163" s="116">
        <f t="shared" ca="1" si="99"/>
        <v>0</v>
      </c>
    </row>
    <row r="2164" spans="1:5">
      <c r="A2164" t="str">
        <f t="shared" si="100"/>
        <v>13</v>
      </c>
      <c r="B2164">
        <f t="shared" si="101"/>
        <v>0</v>
      </c>
      <c r="C2164" t="s">
        <v>547</v>
      </c>
      <c r="D2164" s="1" t="s">
        <v>3286</v>
      </c>
      <c r="E2164" s="116">
        <f t="shared" ca="1" si="99"/>
        <v>0</v>
      </c>
    </row>
    <row r="2165" spans="1:5">
      <c r="A2165" t="str">
        <f t="shared" si="100"/>
        <v>100</v>
      </c>
      <c r="B2165">
        <f t="shared" si="101"/>
        <v>0</v>
      </c>
      <c r="C2165" t="s">
        <v>547</v>
      </c>
      <c r="D2165" s="1" t="s">
        <v>3287</v>
      </c>
      <c r="E2165" s="116">
        <f t="shared" ca="1" si="99"/>
        <v>0</v>
      </c>
    </row>
    <row r="2166" spans="1:5">
      <c r="A2166" t="str">
        <f t="shared" si="100"/>
        <v>01</v>
      </c>
      <c r="B2166">
        <f t="shared" si="101"/>
        <v>0</v>
      </c>
      <c r="C2166" t="s">
        <v>550</v>
      </c>
      <c r="D2166" s="1" t="s">
        <v>3288</v>
      </c>
      <c r="E2166" s="116">
        <f t="shared" ca="1" si="99"/>
        <v>0</v>
      </c>
    </row>
    <row r="2167" spans="1:5">
      <c r="A2167" t="str">
        <f t="shared" si="100"/>
        <v>02</v>
      </c>
      <c r="B2167">
        <f t="shared" si="101"/>
        <v>0</v>
      </c>
      <c r="C2167" t="s">
        <v>550</v>
      </c>
      <c r="D2167" s="1" t="s">
        <v>3289</v>
      </c>
      <c r="E2167" s="116">
        <f t="shared" ca="1" si="99"/>
        <v>0</v>
      </c>
    </row>
    <row r="2168" spans="1:5">
      <c r="A2168" t="str">
        <f t="shared" si="100"/>
        <v>03</v>
      </c>
      <c r="B2168">
        <f t="shared" si="101"/>
        <v>0</v>
      </c>
      <c r="C2168" t="s">
        <v>550</v>
      </c>
      <c r="D2168" s="1" t="s">
        <v>3290</v>
      </c>
      <c r="E2168" s="116">
        <f t="shared" ca="1" si="99"/>
        <v>0</v>
      </c>
    </row>
    <row r="2169" spans="1:5">
      <c r="A2169" t="str">
        <f t="shared" si="100"/>
        <v>04</v>
      </c>
      <c r="B2169">
        <f t="shared" si="101"/>
        <v>0</v>
      </c>
      <c r="C2169" t="s">
        <v>550</v>
      </c>
      <c r="D2169" s="1" t="s">
        <v>3291</v>
      </c>
      <c r="E2169" s="116">
        <f t="shared" ca="1" si="99"/>
        <v>0</v>
      </c>
    </row>
    <row r="2170" spans="1:5">
      <c r="A2170" t="str">
        <f t="shared" si="100"/>
        <v>05</v>
      </c>
      <c r="B2170">
        <f t="shared" si="101"/>
        <v>0</v>
      </c>
      <c r="C2170" t="s">
        <v>550</v>
      </c>
      <c r="D2170" s="1" t="s">
        <v>3292</v>
      </c>
      <c r="E2170" s="116">
        <f t="shared" ca="1" si="99"/>
        <v>0</v>
      </c>
    </row>
    <row r="2171" spans="1:5">
      <c r="A2171" t="str">
        <f t="shared" si="100"/>
        <v>06</v>
      </c>
      <c r="B2171">
        <f t="shared" si="101"/>
        <v>0</v>
      </c>
      <c r="C2171" t="s">
        <v>550</v>
      </c>
      <c r="D2171" s="1" t="s">
        <v>3293</v>
      </c>
      <c r="E2171" s="116">
        <f t="shared" ca="1" si="99"/>
        <v>0</v>
      </c>
    </row>
    <row r="2172" spans="1:5">
      <c r="A2172" t="str">
        <f t="shared" si="100"/>
        <v>07</v>
      </c>
      <c r="B2172">
        <f t="shared" si="101"/>
        <v>0</v>
      </c>
      <c r="C2172" t="s">
        <v>550</v>
      </c>
      <c r="D2172" s="1" t="s">
        <v>3294</v>
      </c>
      <c r="E2172" s="116">
        <f t="shared" ca="1" si="99"/>
        <v>0</v>
      </c>
    </row>
    <row r="2173" spans="1:5">
      <c r="A2173" t="str">
        <f t="shared" si="100"/>
        <v>08</v>
      </c>
      <c r="B2173">
        <f t="shared" si="101"/>
        <v>0</v>
      </c>
      <c r="C2173" t="s">
        <v>550</v>
      </c>
      <c r="D2173" s="1" t="s">
        <v>3295</v>
      </c>
      <c r="E2173" s="116">
        <f t="shared" ca="1" si="99"/>
        <v>0</v>
      </c>
    </row>
    <row r="2174" spans="1:5">
      <c r="A2174" t="str">
        <f t="shared" si="100"/>
        <v>09</v>
      </c>
      <c r="B2174">
        <f t="shared" si="101"/>
        <v>0</v>
      </c>
      <c r="C2174" t="s">
        <v>550</v>
      </c>
      <c r="D2174" s="1" t="s">
        <v>3296</v>
      </c>
      <c r="E2174" s="116">
        <f t="shared" ca="1" si="99"/>
        <v>0</v>
      </c>
    </row>
    <row r="2175" spans="1:5">
      <c r="A2175" t="str">
        <f t="shared" si="100"/>
        <v>10</v>
      </c>
      <c r="B2175">
        <f t="shared" si="101"/>
        <v>0</v>
      </c>
      <c r="C2175" t="s">
        <v>550</v>
      </c>
      <c r="D2175" s="1" t="s">
        <v>3297</v>
      </c>
      <c r="E2175" s="116">
        <f t="shared" ca="1" si="99"/>
        <v>0</v>
      </c>
    </row>
    <row r="2176" spans="1:5">
      <c r="A2176" t="str">
        <f t="shared" si="100"/>
        <v>11</v>
      </c>
      <c r="B2176">
        <f t="shared" si="101"/>
        <v>0</v>
      </c>
      <c r="C2176" t="s">
        <v>550</v>
      </c>
      <c r="D2176" s="1" t="s">
        <v>3298</v>
      </c>
      <c r="E2176" s="116">
        <f t="shared" ca="1" si="99"/>
        <v>0</v>
      </c>
    </row>
    <row r="2177" spans="1:5">
      <c r="A2177" t="str">
        <f t="shared" si="100"/>
        <v>12</v>
      </c>
      <c r="B2177">
        <f t="shared" si="101"/>
        <v>0</v>
      </c>
      <c r="C2177" t="s">
        <v>550</v>
      </c>
      <c r="D2177" s="1" t="s">
        <v>3299</v>
      </c>
      <c r="E2177" s="116">
        <f t="shared" ca="1" si="99"/>
        <v>0</v>
      </c>
    </row>
    <row r="2178" spans="1:5">
      <c r="A2178" t="str">
        <f t="shared" si="100"/>
        <v>13</v>
      </c>
      <c r="B2178">
        <f t="shared" si="101"/>
        <v>0</v>
      </c>
      <c r="C2178" t="s">
        <v>550</v>
      </c>
      <c r="D2178" s="1" t="s">
        <v>3300</v>
      </c>
      <c r="E2178" s="116">
        <f t="shared" ca="1" si="99"/>
        <v>0</v>
      </c>
    </row>
    <row r="2179" spans="1:5">
      <c r="A2179" t="str">
        <f t="shared" si="100"/>
        <v>100</v>
      </c>
      <c r="B2179">
        <f t="shared" si="101"/>
        <v>0</v>
      </c>
      <c r="C2179" t="s">
        <v>550</v>
      </c>
      <c r="D2179" s="1" t="s">
        <v>3301</v>
      </c>
      <c r="E2179" s="116">
        <f t="shared" ca="1" si="99"/>
        <v>0</v>
      </c>
    </row>
    <row r="2180" spans="1:5">
      <c r="A2180" t="str">
        <f t="shared" si="100"/>
        <v>01</v>
      </c>
      <c r="B2180">
        <f t="shared" si="101"/>
        <v>0</v>
      </c>
      <c r="C2180" t="s">
        <v>551</v>
      </c>
      <c r="D2180" s="1" t="s">
        <v>3302</v>
      </c>
      <c r="E2180" s="116">
        <f t="shared" ca="1" si="99"/>
        <v>0</v>
      </c>
    </row>
    <row r="2181" spans="1:5">
      <c r="A2181" t="str">
        <f t="shared" si="100"/>
        <v>02</v>
      </c>
      <c r="B2181">
        <f t="shared" si="101"/>
        <v>0</v>
      </c>
      <c r="C2181" t="s">
        <v>551</v>
      </c>
      <c r="D2181" s="1" t="s">
        <v>3303</v>
      </c>
      <c r="E2181" s="116">
        <f t="shared" ca="1" si="99"/>
        <v>0</v>
      </c>
    </row>
    <row r="2182" spans="1:5">
      <c r="A2182" t="str">
        <f t="shared" si="100"/>
        <v>03</v>
      </c>
      <c r="B2182">
        <f t="shared" si="101"/>
        <v>0</v>
      </c>
      <c r="C2182" t="s">
        <v>551</v>
      </c>
      <c r="D2182" s="1" t="s">
        <v>3304</v>
      </c>
      <c r="E2182" s="116">
        <f t="shared" ca="1" si="99"/>
        <v>0</v>
      </c>
    </row>
    <row r="2183" spans="1:5">
      <c r="A2183" t="str">
        <f t="shared" si="100"/>
        <v>04</v>
      </c>
      <c r="B2183">
        <f t="shared" si="101"/>
        <v>0</v>
      </c>
      <c r="C2183" t="s">
        <v>551</v>
      </c>
      <c r="D2183" s="1" t="s">
        <v>3305</v>
      </c>
      <c r="E2183" s="116">
        <f t="shared" ca="1" si="99"/>
        <v>0</v>
      </c>
    </row>
    <row r="2184" spans="1:5">
      <c r="A2184" t="str">
        <f t="shared" si="100"/>
        <v>05</v>
      </c>
      <c r="B2184">
        <f t="shared" si="101"/>
        <v>0</v>
      </c>
      <c r="C2184" t="s">
        <v>551</v>
      </c>
      <c r="D2184" s="1" t="s">
        <v>3306</v>
      </c>
      <c r="E2184" s="116">
        <f t="shared" ca="1" si="99"/>
        <v>0</v>
      </c>
    </row>
    <row r="2185" spans="1:5">
      <c r="A2185" t="str">
        <f t="shared" si="100"/>
        <v>06</v>
      </c>
      <c r="B2185">
        <f t="shared" si="101"/>
        <v>0</v>
      </c>
      <c r="C2185" t="s">
        <v>551</v>
      </c>
      <c r="D2185" s="1" t="s">
        <v>3307</v>
      </c>
      <c r="E2185" s="116">
        <f t="shared" ca="1" si="99"/>
        <v>0</v>
      </c>
    </row>
    <row r="2186" spans="1:5">
      <c r="A2186" t="str">
        <f t="shared" si="100"/>
        <v>07</v>
      </c>
      <c r="B2186">
        <f t="shared" si="101"/>
        <v>0</v>
      </c>
      <c r="C2186" t="s">
        <v>551</v>
      </c>
      <c r="D2186" s="1" t="s">
        <v>3308</v>
      </c>
      <c r="E2186" s="116">
        <f t="shared" ref="E2186:E2249" ca="1" si="102">IFERROR(IFERROR(VLOOKUP(C2186,INDIRECT($G$7&amp;$H$7),MATCH($A2186,INDIRECT($G$7&amp;$I$7),0),0),IFERROR(VLOOKUP(C2186,INDIRECT($G$6&amp;$H$6),MATCH($A2186,INDIRECT($G$6&amp;$I$6),0),0),VLOOKUP(C2186,INDIRECT($G$5&amp;$H$5),MATCH($A2186,INDIRECT($G$5&amp;$I$5),0),0))),0)</f>
        <v>0</v>
      </c>
    </row>
    <row r="2187" spans="1:5">
      <c r="A2187" t="str">
        <f t="shared" ref="A2187:A2250" si="103">MID(D2187,LEN(C2187)+2,LEN(D2187)-LEN(C2187))</f>
        <v>08</v>
      </c>
      <c r="B2187">
        <f t="shared" ref="B2187:B2250" si="104">IF(IFERROR(FIND("PU",D2187,1),0)&lt;&gt;0,"PU",0)</f>
        <v>0</v>
      </c>
      <c r="C2187" t="s">
        <v>551</v>
      </c>
      <c r="D2187" s="1" t="s">
        <v>3309</v>
      </c>
      <c r="E2187" s="116">
        <f t="shared" ca="1" si="102"/>
        <v>0</v>
      </c>
    </row>
    <row r="2188" spans="1:5">
      <c r="A2188" t="str">
        <f t="shared" si="103"/>
        <v>09</v>
      </c>
      <c r="B2188">
        <f t="shared" si="104"/>
        <v>0</v>
      </c>
      <c r="C2188" t="s">
        <v>551</v>
      </c>
      <c r="D2188" s="1" t="s">
        <v>3310</v>
      </c>
      <c r="E2188" s="116">
        <f t="shared" ca="1" si="102"/>
        <v>0</v>
      </c>
    </row>
    <row r="2189" spans="1:5">
      <c r="A2189" t="str">
        <f t="shared" si="103"/>
        <v>10</v>
      </c>
      <c r="B2189">
        <f t="shared" si="104"/>
        <v>0</v>
      </c>
      <c r="C2189" t="s">
        <v>551</v>
      </c>
      <c r="D2189" s="1" t="s">
        <v>3311</v>
      </c>
      <c r="E2189" s="116">
        <f t="shared" ca="1" si="102"/>
        <v>0</v>
      </c>
    </row>
    <row r="2190" spans="1:5">
      <c r="A2190" t="str">
        <f t="shared" si="103"/>
        <v>11</v>
      </c>
      <c r="B2190">
        <f t="shared" si="104"/>
        <v>0</v>
      </c>
      <c r="C2190" t="s">
        <v>551</v>
      </c>
      <c r="D2190" s="1" t="s">
        <v>3312</v>
      </c>
      <c r="E2190" s="116">
        <f t="shared" ca="1" si="102"/>
        <v>0</v>
      </c>
    </row>
    <row r="2191" spans="1:5">
      <c r="A2191" t="str">
        <f t="shared" si="103"/>
        <v>12</v>
      </c>
      <c r="B2191">
        <f t="shared" si="104"/>
        <v>0</v>
      </c>
      <c r="C2191" t="s">
        <v>551</v>
      </c>
      <c r="D2191" s="1" t="s">
        <v>3313</v>
      </c>
      <c r="E2191" s="116">
        <f t="shared" ca="1" si="102"/>
        <v>0</v>
      </c>
    </row>
    <row r="2192" spans="1:5">
      <c r="A2192" t="str">
        <f t="shared" si="103"/>
        <v>13</v>
      </c>
      <c r="B2192">
        <f t="shared" si="104"/>
        <v>0</v>
      </c>
      <c r="C2192" t="s">
        <v>551</v>
      </c>
      <c r="D2192" s="1" t="s">
        <v>3314</v>
      </c>
      <c r="E2192" s="116">
        <f t="shared" ca="1" si="102"/>
        <v>0</v>
      </c>
    </row>
    <row r="2193" spans="1:5">
      <c r="A2193" t="str">
        <f t="shared" si="103"/>
        <v>100</v>
      </c>
      <c r="B2193">
        <f t="shared" si="104"/>
        <v>0</v>
      </c>
      <c r="C2193" t="s">
        <v>551</v>
      </c>
      <c r="D2193" s="1" t="s">
        <v>3315</v>
      </c>
      <c r="E2193" s="116">
        <f t="shared" ca="1" si="102"/>
        <v>0</v>
      </c>
    </row>
    <row r="2194" spans="1:5">
      <c r="A2194" t="str">
        <f t="shared" si="103"/>
        <v>01</v>
      </c>
      <c r="B2194">
        <f t="shared" si="104"/>
        <v>0</v>
      </c>
      <c r="C2194" t="s">
        <v>552</v>
      </c>
      <c r="D2194" s="1" t="s">
        <v>3316</v>
      </c>
      <c r="E2194" s="116">
        <f t="shared" ca="1" si="102"/>
        <v>0</v>
      </c>
    </row>
    <row r="2195" spans="1:5">
      <c r="A2195" t="str">
        <f t="shared" si="103"/>
        <v>02</v>
      </c>
      <c r="B2195">
        <f t="shared" si="104"/>
        <v>0</v>
      </c>
      <c r="C2195" t="s">
        <v>552</v>
      </c>
      <c r="D2195" s="1" t="s">
        <v>3317</v>
      </c>
      <c r="E2195" s="116">
        <f t="shared" ca="1" si="102"/>
        <v>0</v>
      </c>
    </row>
    <row r="2196" spans="1:5">
      <c r="A2196" t="str">
        <f t="shared" si="103"/>
        <v>03</v>
      </c>
      <c r="B2196">
        <f t="shared" si="104"/>
        <v>0</v>
      </c>
      <c r="C2196" t="s">
        <v>552</v>
      </c>
      <c r="D2196" s="1" t="s">
        <v>3318</v>
      </c>
      <c r="E2196" s="116">
        <f t="shared" ca="1" si="102"/>
        <v>0</v>
      </c>
    </row>
    <row r="2197" spans="1:5">
      <c r="A2197" t="str">
        <f t="shared" si="103"/>
        <v>04</v>
      </c>
      <c r="B2197">
        <f t="shared" si="104"/>
        <v>0</v>
      </c>
      <c r="C2197" t="s">
        <v>552</v>
      </c>
      <c r="D2197" s="1" t="s">
        <v>3319</v>
      </c>
      <c r="E2197" s="116">
        <f t="shared" ca="1" si="102"/>
        <v>0</v>
      </c>
    </row>
    <row r="2198" spans="1:5">
      <c r="A2198" t="str">
        <f t="shared" si="103"/>
        <v>05</v>
      </c>
      <c r="B2198">
        <f t="shared" si="104"/>
        <v>0</v>
      </c>
      <c r="C2198" t="s">
        <v>552</v>
      </c>
      <c r="D2198" s="1" t="s">
        <v>3320</v>
      </c>
      <c r="E2198" s="116">
        <f t="shared" ca="1" si="102"/>
        <v>0</v>
      </c>
    </row>
    <row r="2199" spans="1:5">
      <c r="A2199" t="str">
        <f t="shared" si="103"/>
        <v>06</v>
      </c>
      <c r="B2199">
        <f t="shared" si="104"/>
        <v>0</v>
      </c>
      <c r="C2199" t="s">
        <v>552</v>
      </c>
      <c r="D2199" s="1" t="s">
        <v>3321</v>
      </c>
      <c r="E2199" s="116">
        <f t="shared" ca="1" si="102"/>
        <v>0</v>
      </c>
    </row>
    <row r="2200" spans="1:5">
      <c r="A2200" t="str">
        <f t="shared" si="103"/>
        <v>07</v>
      </c>
      <c r="B2200">
        <f t="shared" si="104"/>
        <v>0</v>
      </c>
      <c r="C2200" t="s">
        <v>552</v>
      </c>
      <c r="D2200" s="1" t="s">
        <v>3322</v>
      </c>
      <c r="E2200" s="116">
        <f t="shared" ca="1" si="102"/>
        <v>0</v>
      </c>
    </row>
    <row r="2201" spans="1:5">
      <c r="A2201" t="str">
        <f t="shared" si="103"/>
        <v>08</v>
      </c>
      <c r="B2201">
        <f t="shared" si="104"/>
        <v>0</v>
      </c>
      <c r="C2201" t="s">
        <v>552</v>
      </c>
      <c r="D2201" s="1" t="s">
        <v>3323</v>
      </c>
      <c r="E2201" s="116">
        <f t="shared" ca="1" si="102"/>
        <v>0</v>
      </c>
    </row>
    <row r="2202" spans="1:5">
      <c r="A2202" t="str">
        <f t="shared" si="103"/>
        <v>09</v>
      </c>
      <c r="B2202">
        <f t="shared" si="104"/>
        <v>0</v>
      </c>
      <c r="C2202" t="s">
        <v>552</v>
      </c>
      <c r="D2202" s="1" t="s">
        <v>3324</v>
      </c>
      <c r="E2202" s="116">
        <f t="shared" ca="1" si="102"/>
        <v>0</v>
      </c>
    </row>
    <row r="2203" spans="1:5">
      <c r="A2203" t="str">
        <f t="shared" si="103"/>
        <v>10</v>
      </c>
      <c r="B2203">
        <f t="shared" si="104"/>
        <v>0</v>
      </c>
      <c r="C2203" t="s">
        <v>552</v>
      </c>
      <c r="D2203" s="1" t="s">
        <v>3325</v>
      </c>
      <c r="E2203" s="116">
        <f t="shared" ca="1" si="102"/>
        <v>0</v>
      </c>
    </row>
    <row r="2204" spans="1:5">
      <c r="A2204" t="str">
        <f t="shared" si="103"/>
        <v>11</v>
      </c>
      <c r="B2204">
        <f t="shared" si="104"/>
        <v>0</v>
      </c>
      <c r="C2204" t="s">
        <v>552</v>
      </c>
      <c r="D2204" s="1" t="s">
        <v>3326</v>
      </c>
      <c r="E2204" s="116">
        <f t="shared" ca="1" si="102"/>
        <v>0</v>
      </c>
    </row>
    <row r="2205" spans="1:5">
      <c r="A2205" t="str">
        <f t="shared" si="103"/>
        <v>12</v>
      </c>
      <c r="B2205">
        <f t="shared" si="104"/>
        <v>0</v>
      </c>
      <c r="C2205" t="s">
        <v>552</v>
      </c>
      <c r="D2205" s="1" t="s">
        <v>3327</v>
      </c>
      <c r="E2205" s="116">
        <f t="shared" ca="1" si="102"/>
        <v>0</v>
      </c>
    </row>
    <row r="2206" spans="1:5">
      <c r="A2206" t="str">
        <f t="shared" si="103"/>
        <v>13</v>
      </c>
      <c r="B2206">
        <f t="shared" si="104"/>
        <v>0</v>
      </c>
      <c r="C2206" t="s">
        <v>552</v>
      </c>
      <c r="D2206" s="1" t="s">
        <v>3328</v>
      </c>
      <c r="E2206" s="116">
        <f t="shared" ca="1" si="102"/>
        <v>0</v>
      </c>
    </row>
    <row r="2207" spans="1:5">
      <c r="A2207" t="str">
        <f t="shared" si="103"/>
        <v>100</v>
      </c>
      <c r="B2207">
        <f t="shared" si="104"/>
        <v>0</v>
      </c>
      <c r="C2207" t="s">
        <v>552</v>
      </c>
      <c r="D2207" s="1" t="s">
        <v>3329</v>
      </c>
      <c r="E2207" s="116">
        <f t="shared" ca="1" si="102"/>
        <v>0</v>
      </c>
    </row>
    <row r="2208" spans="1:5">
      <c r="A2208" t="str">
        <f t="shared" si="103"/>
        <v>01</v>
      </c>
      <c r="B2208">
        <f t="shared" si="104"/>
        <v>0</v>
      </c>
      <c r="C2208" t="s">
        <v>554</v>
      </c>
      <c r="D2208" s="1" t="s">
        <v>3330</v>
      </c>
      <c r="E2208" s="116">
        <f t="shared" ca="1" si="102"/>
        <v>0</v>
      </c>
    </row>
    <row r="2209" spans="1:5">
      <c r="A2209" t="str">
        <f t="shared" si="103"/>
        <v>02</v>
      </c>
      <c r="B2209">
        <f t="shared" si="104"/>
        <v>0</v>
      </c>
      <c r="C2209" t="s">
        <v>554</v>
      </c>
      <c r="D2209" s="1" t="s">
        <v>3331</v>
      </c>
      <c r="E2209" s="116">
        <f t="shared" ca="1" si="102"/>
        <v>0</v>
      </c>
    </row>
    <row r="2210" spans="1:5">
      <c r="A2210" t="str">
        <f t="shared" si="103"/>
        <v>03</v>
      </c>
      <c r="B2210">
        <f t="shared" si="104"/>
        <v>0</v>
      </c>
      <c r="C2210" t="s">
        <v>554</v>
      </c>
      <c r="D2210" s="1" t="s">
        <v>3332</v>
      </c>
      <c r="E2210" s="116">
        <f t="shared" ca="1" si="102"/>
        <v>0</v>
      </c>
    </row>
    <row r="2211" spans="1:5">
      <c r="A2211" t="str">
        <f t="shared" si="103"/>
        <v>04</v>
      </c>
      <c r="B2211">
        <f t="shared" si="104"/>
        <v>0</v>
      </c>
      <c r="C2211" t="s">
        <v>554</v>
      </c>
      <c r="D2211" s="1" t="s">
        <v>3333</v>
      </c>
      <c r="E2211" s="116">
        <f t="shared" ca="1" si="102"/>
        <v>0</v>
      </c>
    </row>
    <row r="2212" spans="1:5">
      <c r="A2212" t="str">
        <f t="shared" si="103"/>
        <v>05</v>
      </c>
      <c r="B2212">
        <f t="shared" si="104"/>
        <v>0</v>
      </c>
      <c r="C2212" t="s">
        <v>554</v>
      </c>
      <c r="D2212" s="1" t="s">
        <v>3334</v>
      </c>
      <c r="E2212" s="116">
        <f t="shared" ca="1" si="102"/>
        <v>0</v>
      </c>
    </row>
    <row r="2213" spans="1:5">
      <c r="A2213" t="str">
        <f t="shared" si="103"/>
        <v>06</v>
      </c>
      <c r="B2213">
        <f t="shared" si="104"/>
        <v>0</v>
      </c>
      <c r="C2213" t="s">
        <v>554</v>
      </c>
      <c r="D2213" s="1" t="s">
        <v>3335</v>
      </c>
      <c r="E2213" s="116">
        <f t="shared" ca="1" si="102"/>
        <v>0</v>
      </c>
    </row>
    <row r="2214" spans="1:5">
      <c r="A2214" t="str">
        <f t="shared" si="103"/>
        <v>07</v>
      </c>
      <c r="B2214">
        <f t="shared" si="104"/>
        <v>0</v>
      </c>
      <c r="C2214" t="s">
        <v>554</v>
      </c>
      <c r="D2214" s="1" t="s">
        <v>3336</v>
      </c>
      <c r="E2214" s="116">
        <f t="shared" ca="1" si="102"/>
        <v>0</v>
      </c>
    </row>
    <row r="2215" spans="1:5">
      <c r="A2215" t="str">
        <f t="shared" si="103"/>
        <v>08</v>
      </c>
      <c r="B2215">
        <f t="shared" si="104"/>
        <v>0</v>
      </c>
      <c r="C2215" t="s">
        <v>554</v>
      </c>
      <c r="D2215" s="1" t="s">
        <v>3337</v>
      </c>
      <c r="E2215" s="116">
        <f t="shared" ca="1" si="102"/>
        <v>0</v>
      </c>
    </row>
    <row r="2216" spans="1:5">
      <c r="A2216" t="str">
        <f t="shared" si="103"/>
        <v>09</v>
      </c>
      <c r="B2216">
        <f t="shared" si="104"/>
        <v>0</v>
      </c>
      <c r="C2216" t="s">
        <v>554</v>
      </c>
      <c r="D2216" s="1" t="s">
        <v>3338</v>
      </c>
      <c r="E2216" s="116">
        <f t="shared" ca="1" si="102"/>
        <v>0</v>
      </c>
    </row>
    <row r="2217" spans="1:5">
      <c r="A2217" t="str">
        <f t="shared" si="103"/>
        <v>10</v>
      </c>
      <c r="B2217">
        <f t="shared" si="104"/>
        <v>0</v>
      </c>
      <c r="C2217" t="s">
        <v>554</v>
      </c>
      <c r="D2217" s="1" t="s">
        <v>3339</v>
      </c>
      <c r="E2217" s="116">
        <f t="shared" ca="1" si="102"/>
        <v>0</v>
      </c>
    </row>
    <row r="2218" spans="1:5">
      <c r="A2218" t="str">
        <f t="shared" si="103"/>
        <v>11</v>
      </c>
      <c r="B2218">
        <f t="shared" si="104"/>
        <v>0</v>
      </c>
      <c r="C2218" t="s">
        <v>554</v>
      </c>
      <c r="D2218" s="1" t="s">
        <v>3340</v>
      </c>
      <c r="E2218" s="116">
        <f t="shared" ca="1" si="102"/>
        <v>0</v>
      </c>
    </row>
    <row r="2219" spans="1:5">
      <c r="A2219" t="str">
        <f t="shared" si="103"/>
        <v>12</v>
      </c>
      <c r="B2219">
        <f t="shared" si="104"/>
        <v>0</v>
      </c>
      <c r="C2219" t="s">
        <v>554</v>
      </c>
      <c r="D2219" s="1" t="s">
        <v>3341</v>
      </c>
      <c r="E2219" s="116">
        <f t="shared" ca="1" si="102"/>
        <v>0</v>
      </c>
    </row>
    <row r="2220" spans="1:5">
      <c r="A2220" t="str">
        <f t="shared" si="103"/>
        <v>13</v>
      </c>
      <c r="B2220">
        <f t="shared" si="104"/>
        <v>0</v>
      </c>
      <c r="C2220" t="s">
        <v>554</v>
      </c>
      <c r="D2220" s="1" t="s">
        <v>3342</v>
      </c>
      <c r="E2220" s="116">
        <f t="shared" ca="1" si="102"/>
        <v>0</v>
      </c>
    </row>
    <row r="2221" spans="1:5">
      <c r="A2221" t="str">
        <f t="shared" si="103"/>
        <v>100</v>
      </c>
      <c r="B2221">
        <f t="shared" si="104"/>
        <v>0</v>
      </c>
      <c r="C2221" t="s">
        <v>554</v>
      </c>
      <c r="D2221" s="1" t="s">
        <v>3343</v>
      </c>
      <c r="E2221" s="116">
        <f t="shared" ca="1" si="102"/>
        <v>0</v>
      </c>
    </row>
    <row r="2222" spans="1:5">
      <c r="A2222" t="str">
        <f t="shared" si="103"/>
        <v>01</v>
      </c>
      <c r="B2222">
        <f t="shared" si="104"/>
        <v>0</v>
      </c>
      <c r="C2222" t="s">
        <v>555</v>
      </c>
      <c r="D2222" s="1" t="s">
        <v>3344</v>
      </c>
      <c r="E2222" s="116">
        <f t="shared" ca="1" si="102"/>
        <v>0</v>
      </c>
    </row>
    <row r="2223" spans="1:5">
      <c r="A2223" t="str">
        <f t="shared" si="103"/>
        <v>02</v>
      </c>
      <c r="B2223">
        <f t="shared" si="104"/>
        <v>0</v>
      </c>
      <c r="C2223" t="s">
        <v>555</v>
      </c>
      <c r="D2223" s="1" t="s">
        <v>3345</v>
      </c>
      <c r="E2223" s="116">
        <f t="shared" ca="1" si="102"/>
        <v>0</v>
      </c>
    </row>
    <row r="2224" spans="1:5">
      <c r="A2224" t="str">
        <f t="shared" si="103"/>
        <v>03</v>
      </c>
      <c r="B2224">
        <f t="shared" si="104"/>
        <v>0</v>
      </c>
      <c r="C2224" t="s">
        <v>555</v>
      </c>
      <c r="D2224" s="1" t="s">
        <v>3346</v>
      </c>
      <c r="E2224" s="116">
        <f t="shared" ca="1" si="102"/>
        <v>0</v>
      </c>
    </row>
    <row r="2225" spans="1:5">
      <c r="A2225" t="str">
        <f t="shared" si="103"/>
        <v>04</v>
      </c>
      <c r="B2225">
        <f t="shared" si="104"/>
        <v>0</v>
      </c>
      <c r="C2225" t="s">
        <v>555</v>
      </c>
      <c r="D2225" s="1" t="s">
        <v>3347</v>
      </c>
      <c r="E2225" s="116">
        <f t="shared" ca="1" si="102"/>
        <v>0</v>
      </c>
    </row>
    <row r="2226" spans="1:5">
      <c r="A2226" t="str">
        <f t="shared" si="103"/>
        <v>05</v>
      </c>
      <c r="B2226">
        <f t="shared" si="104"/>
        <v>0</v>
      </c>
      <c r="C2226" t="s">
        <v>555</v>
      </c>
      <c r="D2226" s="1" t="s">
        <v>3348</v>
      </c>
      <c r="E2226" s="116">
        <f t="shared" ca="1" si="102"/>
        <v>0</v>
      </c>
    </row>
    <row r="2227" spans="1:5">
      <c r="A2227" t="str">
        <f t="shared" si="103"/>
        <v>06</v>
      </c>
      <c r="B2227">
        <f t="shared" si="104"/>
        <v>0</v>
      </c>
      <c r="C2227" t="s">
        <v>555</v>
      </c>
      <c r="D2227" s="1" t="s">
        <v>3349</v>
      </c>
      <c r="E2227" s="116">
        <f t="shared" ca="1" si="102"/>
        <v>0</v>
      </c>
    </row>
    <row r="2228" spans="1:5">
      <c r="A2228" t="str">
        <f t="shared" si="103"/>
        <v>07</v>
      </c>
      <c r="B2228">
        <f t="shared" si="104"/>
        <v>0</v>
      </c>
      <c r="C2228" t="s">
        <v>555</v>
      </c>
      <c r="D2228" s="1" t="s">
        <v>3350</v>
      </c>
      <c r="E2228" s="116">
        <f t="shared" ca="1" si="102"/>
        <v>0</v>
      </c>
    </row>
    <row r="2229" spans="1:5">
      <c r="A2229" t="str">
        <f t="shared" si="103"/>
        <v>08</v>
      </c>
      <c r="B2229">
        <f t="shared" si="104"/>
        <v>0</v>
      </c>
      <c r="C2229" t="s">
        <v>555</v>
      </c>
      <c r="D2229" s="1" t="s">
        <v>3351</v>
      </c>
      <c r="E2229" s="116">
        <f t="shared" ca="1" si="102"/>
        <v>0</v>
      </c>
    </row>
    <row r="2230" spans="1:5">
      <c r="A2230" t="str">
        <f t="shared" si="103"/>
        <v>09</v>
      </c>
      <c r="B2230">
        <f t="shared" si="104"/>
        <v>0</v>
      </c>
      <c r="C2230" t="s">
        <v>555</v>
      </c>
      <c r="D2230" s="1" t="s">
        <v>3352</v>
      </c>
      <c r="E2230" s="116">
        <f t="shared" ca="1" si="102"/>
        <v>0</v>
      </c>
    </row>
    <row r="2231" spans="1:5">
      <c r="A2231" t="str">
        <f t="shared" si="103"/>
        <v>10</v>
      </c>
      <c r="B2231">
        <f t="shared" si="104"/>
        <v>0</v>
      </c>
      <c r="C2231" t="s">
        <v>555</v>
      </c>
      <c r="D2231" s="1" t="s">
        <v>3353</v>
      </c>
      <c r="E2231" s="116">
        <f t="shared" ca="1" si="102"/>
        <v>0</v>
      </c>
    </row>
    <row r="2232" spans="1:5">
      <c r="A2232" t="str">
        <f t="shared" si="103"/>
        <v>11</v>
      </c>
      <c r="B2232">
        <f t="shared" si="104"/>
        <v>0</v>
      </c>
      <c r="C2232" t="s">
        <v>555</v>
      </c>
      <c r="D2232" s="1" t="s">
        <v>3354</v>
      </c>
      <c r="E2232" s="116">
        <f t="shared" ca="1" si="102"/>
        <v>0</v>
      </c>
    </row>
    <row r="2233" spans="1:5">
      <c r="A2233" t="str">
        <f t="shared" si="103"/>
        <v>12</v>
      </c>
      <c r="B2233">
        <f t="shared" si="104"/>
        <v>0</v>
      </c>
      <c r="C2233" t="s">
        <v>555</v>
      </c>
      <c r="D2233" s="1" t="s">
        <v>3355</v>
      </c>
      <c r="E2233" s="116">
        <f t="shared" ca="1" si="102"/>
        <v>0</v>
      </c>
    </row>
    <row r="2234" spans="1:5">
      <c r="A2234" t="str">
        <f t="shared" si="103"/>
        <v>13</v>
      </c>
      <c r="B2234">
        <f t="shared" si="104"/>
        <v>0</v>
      </c>
      <c r="C2234" t="s">
        <v>555</v>
      </c>
      <c r="D2234" s="1" t="s">
        <v>3356</v>
      </c>
      <c r="E2234" s="116">
        <f t="shared" ca="1" si="102"/>
        <v>0</v>
      </c>
    </row>
    <row r="2235" spans="1:5">
      <c r="A2235" t="str">
        <f t="shared" si="103"/>
        <v>100</v>
      </c>
      <c r="B2235">
        <f t="shared" si="104"/>
        <v>0</v>
      </c>
      <c r="C2235" t="s">
        <v>555</v>
      </c>
      <c r="D2235" s="1" t="s">
        <v>3357</v>
      </c>
      <c r="E2235" s="116">
        <f t="shared" ca="1" si="102"/>
        <v>0</v>
      </c>
    </row>
    <row r="2236" spans="1:5">
      <c r="A2236" t="str">
        <f t="shared" si="103"/>
        <v>01</v>
      </c>
      <c r="B2236">
        <f t="shared" si="104"/>
        <v>0</v>
      </c>
      <c r="C2236" t="s">
        <v>557</v>
      </c>
      <c r="D2236" s="1" t="s">
        <v>3358</v>
      </c>
      <c r="E2236" s="116">
        <f t="shared" ca="1" si="102"/>
        <v>0</v>
      </c>
    </row>
    <row r="2237" spans="1:5">
      <c r="A2237" t="str">
        <f t="shared" si="103"/>
        <v>02</v>
      </c>
      <c r="B2237">
        <f t="shared" si="104"/>
        <v>0</v>
      </c>
      <c r="C2237" t="s">
        <v>557</v>
      </c>
      <c r="D2237" s="1" t="s">
        <v>3359</v>
      </c>
      <c r="E2237" s="116">
        <f t="shared" ca="1" si="102"/>
        <v>0</v>
      </c>
    </row>
    <row r="2238" spans="1:5">
      <c r="A2238" t="str">
        <f t="shared" si="103"/>
        <v>03</v>
      </c>
      <c r="B2238">
        <f t="shared" si="104"/>
        <v>0</v>
      </c>
      <c r="C2238" t="s">
        <v>557</v>
      </c>
      <c r="D2238" s="1" t="s">
        <v>3360</v>
      </c>
      <c r="E2238" s="116">
        <f t="shared" ca="1" si="102"/>
        <v>0</v>
      </c>
    </row>
    <row r="2239" spans="1:5">
      <c r="A2239" t="str">
        <f t="shared" si="103"/>
        <v>04</v>
      </c>
      <c r="B2239">
        <f t="shared" si="104"/>
        <v>0</v>
      </c>
      <c r="C2239" t="s">
        <v>557</v>
      </c>
      <c r="D2239" s="1" t="s">
        <v>3361</v>
      </c>
      <c r="E2239" s="116">
        <f t="shared" ca="1" si="102"/>
        <v>0</v>
      </c>
    </row>
    <row r="2240" spans="1:5">
      <c r="A2240" t="str">
        <f t="shared" si="103"/>
        <v>05</v>
      </c>
      <c r="B2240">
        <f t="shared" si="104"/>
        <v>0</v>
      </c>
      <c r="C2240" t="s">
        <v>557</v>
      </c>
      <c r="D2240" s="1" t="s">
        <v>3362</v>
      </c>
      <c r="E2240" s="116">
        <f t="shared" ca="1" si="102"/>
        <v>0</v>
      </c>
    </row>
    <row r="2241" spans="1:5">
      <c r="A2241" t="str">
        <f t="shared" si="103"/>
        <v>06</v>
      </c>
      <c r="B2241">
        <f t="shared" si="104"/>
        <v>0</v>
      </c>
      <c r="C2241" t="s">
        <v>557</v>
      </c>
      <c r="D2241" s="1" t="s">
        <v>3363</v>
      </c>
      <c r="E2241" s="116">
        <f t="shared" ca="1" si="102"/>
        <v>0</v>
      </c>
    </row>
    <row r="2242" spans="1:5">
      <c r="A2242" t="str">
        <f t="shared" si="103"/>
        <v>07</v>
      </c>
      <c r="B2242">
        <f t="shared" si="104"/>
        <v>0</v>
      </c>
      <c r="C2242" t="s">
        <v>557</v>
      </c>
      <c r="D2242" s="1" t="s">
        <v>3364</v>
      </c>
      <c r="E2242" s="116">
        <f t="shared" ca="1" si="102"/>
        <v>0</v>
      </c>
    </row>
    <row r="2243" spans="1:5">
      <c r="A2243" t="str">
        <f t="shared" si="103"/>
        <v>08</v>
      </c>
      <c r="B2243">
        <f t="shared" si="104"/>
        <v>0</v>
      </c>
      <c r="C2243" t="s">
        <v>557</v>
      </c>
      <c r="D2243" s="1" t="s">
        <v>3365</v>
      </c>
      <c r="E2243" s="116">
        <f t="shared" ca="1" si="102"/>
        <v>0</v>
      </c>
    </row>
    <row r="2244" spans="1:5">
      <c r="A2244" t="str">
        <f t="shared" si="103"/>
        <v>09</v>
      </c>
      <c r="B2244">
        <f t="shared" si="104"/>
        <v>0</v>
      </c>
      <c r="C2244" t="s">
        <v>557</v>
      </c>
      <c r="D2244" s="1" t="s">
        <v>3366</v>
      </c>
      <c r="E2244" s="116">
        <f t="shared" ca="1" si="102"/>
        <v>0</v>
      </c>
    </row>
    <row r="2245" spans="1:5">
      <c r="A2245" t="str">
        <f t="shared" si="103"/>
        <v>10</v>
      </c>
      <c r="B2245">
        <f t="shared" si="104"/>
        <v>0</v>
      </c>
      <c r="C2245" t="s">
        <v>557</v>
      </c>
      <c r="D2245" s="1" t="s">
        <v>3367</v>
      </c>
      <c r="E2245" s="116">
        <f t="shared" ca="1" si="102"/>
        <v>0</v>
      </c>
    </row>
    <row r="2246" spans="1:5">
      <c r="A2246" t="str">
        <f t="shared" si="103"/>
        <v>11</v>
      </c>
      <c r="B2246">
        <f t="shared" si="104"/>
        <v>0</v>
      </c>
      <c r="C2246" t="s">
        <v>557</v>
      </c>
      <c r="D2246" s="1" t="s">
        <v>3368</v>
      </c>
      <c r="E2246" s="116">
        <f t="shared" ca="1" si="102"/>
        <v>0</v>
      </c>
    </row>
    <row r="2247" spans="1:5">
      <c r="A2247" t="str">
        <f t="shared" si="103"/>
        <v>12</v>
      </c>
      <c r="B2247">
        <f t="shared" si="104"/>
        <v>0</v>
      </c>
      <c r="C2247" t="s">
        <v>557</v>
      </c>
      <c r="D2247" s="1" t="s">
        <v>3369</v>
      </c>
      <c r="E2247" s="116">
        <f t="shared" ca="1" si="102"/>
        <v>0</v>
      </c>
    </row>
    <row r="2248" spans="1:5">
      <c r="A2248" t="str">
        <f t="shared" si="103"/>
        <v>13</v>
      </c>
      <c r="B2248">
        <f t="shared" si="104"/>
        <v>0</v>
      </c>
      <c r="C2248" t="s">
        <v>557</v>
      </c>
      <c r="D2248" s="1" t="s">
        <v>3370</v>
      </c>
      <c r="E2248" s="116">
        <f t="shared" ca="1" si="102"/>
        <v>0</v>
      </c>
    </row>
    <row r="2249" spans="1:5">
      <c r="A2249" t="str">
        <f t="shared" si="103"/>
        <v>100</v>
      </c>
      <c r="B2249">
        <f t="shared" si="104"/>
        <v>0</v>
      </c>
      <c r="C2249" t="s">
        <v>557</v>
      </c>
      <c r="D2249" s="1" t="s">
        <v>3371</v>
      </c>
      <c r="E2249" s="116">
        <f t="shared" ca="1" si="102"/>
        <v>0</v>
      </c>
    </row>
    <row r="2250" spans="1:5">
      <c r="A2250" t="str">
        <f t="shared" si="103"/>
        <v>01</v>
      </c>
      <c r="B2250">
        <f t="shared" si="104"/>
        <v>0</v>
      </c>
      <c r="C2250" t="s">
        <v>558</v>
      </c>
      <c r="D2250" s="1" t="s">
        <v>3372</v>
      </c>
      <c r="E2250" s="116">
        <f t="shared" ref="E2250:E2313" ca="1" si="105">IFERROR(IFERROR(VLOOKUP(C2250,INDIRECT($G$7&amp;$H$7),MATCH($A2250,INDIRECT($G$7&amp;$I$7),0),0),IFERROR(VLOOKUP(C2250,INDIRECT($G$6&amp;$H$6),MATCH($A2250,INDIRECT($G$6&amp;$I$6),0),0),VLOOKUP(C2250,INDIRECT($G$5&amp;$H$5),MATCH($A2250,INDIRECT($G$5&amp;$I$5),0),0))),0)</f>
        <v>0</v>
      </c>
    </row>
    <row r="2251" spans="1:5">
      <c r="A2251" t="str">
        <f t="shared" ref="A2251:A2314" si="106">MID(D2251,LEN(C2251)+2,LEN(D2251)-LEN(C2251))</f>
        <v>02</v>
      </c>
      <c r="B2251">
        <f t="shared" ref="B2251:B2314" si="107">IF(IFERROR(FIND("PU",D2251,1),0)&lt;&gt;0,"PU",0)</f>
        <v>0</v>
      </c>
      <c r="C2251" t="s">
        <v>558</v>
      </c>
      <c r="D2251" s="1" t="s">
        <v>3373</v>
      </c>
      <c r="E2251" s="116">
        <f t="shared" ca="1" si="105"/>
        <v>0</v>
      </c>
    </row>
    <row r="2252" spans="1:5">
      <c r="A2252" t="str">
        <f t="shared" si="106"/>
        <v>03</v>
      </c>
      <c r="B2252">
        <f t="shared" si="107"/>
        <v>0</v>
      </c>
      <c r="C2252" t="s">
        <v>558</v>
      </c>
      <c r="D2252" s="1" t="s">
        <v>3374</v>
      </c>
      <c r="E2252" s="116">
        <f t="shared" ca="1" si="105"/>
        <v>0</v>
      </c>
    </row>
    <row r="2253" spans="1:5">
      <c r="A2253" t="str">
        <f t="shared" si="106"/>
        <v>04</v>
      </c>
      <c r="B2253">
        <f t="shared" si="107"/>
        <v>0</v>
      </c>
      <c r="C2253" t="s">
        <v>558</v>
      </c>
      <c r="D2253" s="1" t="s">
        <v>3375</v>
      </c>
      <c r="E2253" s="116">
        <f t="shared" ca="1" si="105"/>
        <v>0</v>
      </c>
    </row>
    <row r="2254" spans="1:5">
      <c r="A2254" t="str">
        <f t="shared" si="106"/>
        <v>05</v>
      </c>
      <c r="B2254">
        <f t="shared" si="107"/>
        <v>0</v>
      </c>
      <c r="C2254" t="s">
        <v>558</v>
      </c>
      <c r="D2254" s="1" t="s">
        <v>3376</v>
      </c>
      <c r="E2254" s="116">
        <f t="shared" ca="1" si="105"/>
        <v>0</v>
      </c>
    </row>
    <row r="2255" spans="1:5">
      <c r="A2255" t="str">
        <f t="shared" si="106"/>
        <v>06</v>
      </c>
      <c r="B2255">
        <f t="shared" si="107"/>
        <v>0</v>
      </c>
      <c r="C2255" t="s">
        <v>558</v>
      </c>
      <c r="D2255" s="1" t="s">
        <v>3377</v>
      </c>
      <c r="E2255" s="116">
        <f t="shared" ca="1" si="105"/>
        <v>0</v>
      </c>
    </row>
    <row r="2256" spans="1:5">
      <c r="A2256" t="str">
        <f t="shared" si="106"/>
        <v>07</v>
      </c>
      <c r="B2256">
        <f t="shared" si="107"/>
        <v>0</v>
      </c>
      <c r="C2256" t="s">
        <v>558</v>
      </c>
      <c r="D2256" s="1" t="s">
        <v>3378</v>
      </c>
      <c r="E2256" s="116">
        <f t="shared" ca="1" si="105"/>
        <v>0</v>
      </c>
    </row>
    <row r="2257" spans="1:5">
      <c r="A2257" t="str">
        <f t="shared" si="106"/>
        <v>08</v>
      </c>
      <c r="B2257">
        <f t="shared" si="107"/>
        <v>0</v>
      </c>
      <c r="C2257" t="s">
        <v>558</v>
      </c>
      <c r="D2257" s="1" t="s">
        <v>3379</v>
      </c>
      <c r="E2257" s="116">
        <f t="shared" ca="1" si="105"/>
        <v>0</v>
      </c>
    </row>
    <row r="2258" spans="1:5">
      <c r="A2258" t="str">
        <f t="shared" si="106"/>
        <v>09</v>
      </c>
      <c r="B2258">
        <f t="shared" si="107"/>
        <v>0</v>
      </c>
      <c r="C2258" t="s">
        <v>558</v>
      </c>
      <c r="D2258" s="1" t="s">
        <v>3380</v>
      </c>
      <c r="E2258" s="116">
        <f t="shared" ca="1" si="105"/>
        <v>0</v>
      </c>
    </row>
    <row r="2259" spans="1:5">
      <c r="A2259" t="str">
        <f t="shared" si="106"/>
        <v>10</v>
      </c>
      <c r="B2259">
        <f t="shared" si="107"/>
        <v>0</v>
      </c>
      <c r="C2259" t="s">
        <v>558</v>
      </c>
      <c r="D2259" s="1" t="s">
        <v>3381</v>
      </c>
      <c r="E2259" s="116">
        <f t="shared" ca="1" si="105"/>
        <v>0</v>
      </c>
    </row>
    <row r="2260" spans="1:5">
      <c r="A2260" t="str">
        <f t="shared" si="106"/>
        <v>11</v>
      </c>
      <c r="B2260">
        <f t="shared" si="107"/>
        <v>0</v>
      </c>
      <c r="C2260" t="s">
        <v>558</v>
      </c>
      <c r="D2260" s="1" t="s">
        <v>3382</v>
      </c>
      <c r="E2260" s="116">
        <f t="shared" ca="1" si="105"/>
        <v>0</v>
      </c>
    </row>
    <row r="2261" spans="1:5">
      <c r="A2261" t="str">
        <f t="shared" si="106"/>
        <v>12</v>
      </c>
      <c r="B2261">
        <f t="shared" si="107"/>
        <v>0</v>
      </c>
      <c r="C2261" t="s">
        <v>558</v>
      </c>
      <c r="D2261" s="1" t="s">
        <v>3383</v>
      </c>
      <c r="E2261" s="116">
        <f t="shared" ca="1" si="105"/>
        <v>0</v>
      </c>
    </row>
    <row r="2262" spans="1:5">
      <c r="A2262" t="str">
        <f t="shared" si="106"/>
        <v>13</v>
      </c>
      <c r="B2262">
        <f t="shared" si="107"/>
        <v>0</v>
      </c>
      <c r="C2262" t="s">
        <v>558</v>
      </c>
      <c r="D2262" s="1" t="s">
        <v>3384</v>
      </c>
      <c r="E2262" s="116">
        <f t="shared" ca="1" si="105"/>
        <v>0</v>
      </c>
    </row>
    <row r="2263" spans="1:5">
      <c r="A2263" t="str">
        <f t="shared" si="106"/>
        <v>100</v>
      </c>
      <c r="B2263">
        <f t="shared" si="107"/>
        <v>0</v>
      </c>
      <c r="C2263" t="s">
        <v>558</v>
      </c>
      <c r="D2263" s="1" t="s">
        <v>3385</v>
      </c>
      <c r="E2263" s="116">
        <f t="shared" ca="1" si="105"/>
        <v>0</v>
      </c>
    </row>
    <row r="2264" spans="1:5">
      <c r="A2264" t="str">
        <f t="shared" si="106"/>
        <v>01</v>
      </c>
      <c r="B2264">
        <f t="shared" si="107"/>
        <v>0</v>
      </c>
      <c r="C2264" t="s">
        <v>560</v>
      </c>
      <c r="D2264" s="1" t="s">
        <v>3386</v>
      </c>
      <c r="E2264" s="116">
        <f t="shared" ca="1" si="105"/>
        <v>0</v>
      </c>
    </row>
    <row r="2265" spans="1:5">
      <c r="A2265" t="str">
        <f t="shared" si="106"/>
        <v>02</v>
      </c>
      <c r="B2265">
        <f t="shared" si="107"/>
        <v>0</v>
      </c>
      <c r="C2265" t="s">
        <v>560</v>
      </c>
      <c r="D2265" s="1" t="s">
        <v>3387</v>
      </c>
      <c r="E2265" s="116">
        <f t="shared" ca="1" si="105"/>
        <v>0</v>
      </c>
    </row>
    <row r="2266" spans="1:5">
      <c r="A2266" t="str">
        <f t="shared" si="106"/>
        <v>03</v>
      </c>
      <c r="B2266">
        <f t="shared" si="107"/>
        <v>0</v>
      </c>
      <c r="C2266" t="s">
        <v>560</v>
      </c>
      <c r="D2266" s="1" t="s">
        <v>3388</v>
      </c>
      <c r="E2266" s="116">
        <f t="shared" ca="1" si="105"/>
        <v>0</v>
      </c>
    </row>
    <row r="2267" spans="1:5">
      <c r="A2267" t="str">
        <f t="shared" si="106"/>
        <v>04</v>
      </c>
      <c r="B2267">
        <f t="shared" si="107"/>
        <v>0</v>
      </c>
      <c r="C2267" t="s">
        <v>560</v>
      </c>
      <c r="D2267" s="1" t="s">
        <v>3389</v>
      </c>
      <c r="E2267" s="116">
        <f t="shared" ca="1" si="105"/>
        <v>0</v>
      </c>
    </row>
    <row r="2268" spans="1:5">
      <c r="A2268" t="str">
        <f t="shared" si="106"/>
        <v>05</v>
      </c>
      <c r="B2268">
        <f t="shared" si="107"/>
        <v>0</v>
      </c>
      <c r="C2268" t="s">
        <v>560</v>
      </c>
      <c r="D2268" s="1" t="s">
        <v>3390</v>
      </c>
      <c r="E2268" s="116">
        <f t="shared" ca="1" si="105"/>
        <v>0</v>
      </c>
    </row>
    <row r="2269" spans="1:5">
      <c r="A2269" t="str">
        <f t="shared" si="106"/>
        <v>06</v>
      </c>
      <c r="B2269">
        <f t="shared" si="107"/>
        <v>0</v>
      </c>
      <c r="C2269" t="s">
        <v>560</v>
      </c>
      <c r="D2269" s="1" t="s">
        <v>3391</v>
      </c>
      <c r="E2269" s="116">
        <f t="shared" ca="1" si="105"/>
        <v>0</v>
      </c>
    </row>
    <row r="2270" spans="1:5">
      <c r="A2270" t="str">
        <f t="shared" si="106"/>
        <v>07</v>
      </c>
      <c r="B2270">
        <f t="shared" si="107"/>
        <v>0</v>
      </c>
      <c r="C2270" t="s">
        <v>560</v>
      </c>
      <c r="D2270" s="1" t="s">
        <v>3392</v>
      </c>
      <c r="E2270" s="116">
        <f t="shared" ca="1" si="105"/>
        <v>0</v>
      </c>
    </row>
    <row r="2271" spans="1:5">
      <c r="A2271" t="str">
        <f t="shared" si="106"/>
        <v>08</v>
      </c>
      <c r="B2271">
        <f t="shared" si="107"/>
        <v>0</v>
      </c>
      <c r="C2271" t="s">
        <v>560</v>
      </c>
      <c r="D2271" s="1" t="s">
        <v>3393</v>
      </c>
      <c r="E2271" s="116">
        <f t="shared" ca="1" si="105"/>
        <v>0</v>
      </c>
    </row>
    <row r="2272" spans="1:5">
      <c r="A2272" t="str">
        <f t="shared" si="106"/>
        <v>09</v>
      </c>
      <c r="B2272">
        <f t="shared" si="107"/>
        <v>0</v>
      </c>
      <c r="C2272" t="s">
        <v>560</v>
      </c>
      <c r="D2272" s="1" t="s">
        <v>3394</v>
      </c>
      <c r="E2272" s="116">
        <f t="shared" ca="1" si="105"/>
        <v>0</v>
      </c>
    </row>
    <row r="2273" spans="1:5">
      <c r="A2273" t="str">
        <f t="shared" si="106"/>
        <v>10</v>
      </c>
      <c r="B2273">
        <f t="shared" si="107"/>
        <v>0</v>
      </c>
      <c r="C2273" t="s">
        <v>560</v>
      </c>
      <c r="D2273" s="1" t="s">
        <v>3395</v>
      </c>
      <c r="E2273" s="116">
        <f t="shared" ca="1" si="105"/>
        <v>0</v>
      </c>
    </row>
    <row r="2274" spans="1:5">
      <c r="A2274" t="str">
        <f t="shared" si="106"/>
        <v>11</v>
      </c>
      <c r="B2274">
        <f t="shared" si="107"/>
        <v>0</v>
      </c>
      <c r="C2274" t="s">
        <v>560</v>
      </c>
      <c r="D2274" s="1" t="s">
        <v>3396</v>
      </c>
      <c r="E2274" s="116">
        <f t="shared" ca="1" si="105"/>
        <v>0</v>
      </c>
    </row>
    <row r="2275" spans="1:5">
      <c r="A2275" t="str">
        <f t="shared" si="106"/>
        <v>12</v>
      </c>
      <c r="B2275">
        <f t="shared" si="107"/>
        <v>0</v>
      </c>
      <c r="C2275" t="s">
        <v>560</v>
      </c>
      <c r="D2275" s="1" t="s">
        <v>3397</v>
      </c>
      <c r="E2275" s="116">
        <f t="shared" ca="1" si="105"/>
        <v>0</v>
      </c>
    </row>
    <row r="2276" spans="1:5">
      <c r="A2276" t="str">
        <f t="shared" si="106"/>
        <v>13</v>
      </c>
      <c r="B2276">
        <f t="shared" si="107"/>
        <v>0</v>
      </c>
      <c r="C2276" t="s">
        <v>560</v>
      </c>
      <c r="D2276" s="1" t="s">
        <v>3398</v>
      </c>
      <c r="E2276" s="116">
        <f t="shared" ca="1" si="105"/>
        <v>0</v>
      </c>
    </row>
    <row r="2277" spans="1:5">
      <c r="A2277" t="str">
        <f t="shared" si="106"/>
        <v>100</v>
      </c>
      <c r="B2277">
        <f t="shared" si="107"/>
        <v>0</v>
      </c>
      <c r="C2277" t="s">
        <v>560</v>
      </c>
      <c r="D2277" s="1" t="s">
        <v>3399</v>
      </c>
      <c r="E2277" s="116">
        <f t="shared" ca="1" si="105"/>
        <v>0</v>
      </c>
    </row>
    <row r="2278" spans="1:5">
      <c r="A2278" t="str">
        <f t="shared" si="106"/>
        <v>01</v>
      </c>
      <c r="B2278">
        <f t="shared" si="107"/>
        <v>0</v>
      </c>
      <c r="C2278" t="s">
        <v>561</v>
      </c>
      <c r="D2278" s="1" t="s">
        <v>3400</v>
      </c>
      <c r="E2278" s="116">
        <f t="shared" ca="1" si="105"/>
        <v>0</v>
      </c>
    </row>
    <row r="2279" spans="1:5">
      <c r="A2279" t="str">
        <f t="shared" si="106"/>
        <v>02</v>
      </c>
      <c r="B2279">
        <f t="shared" si="107"/>
        <v>0</v>
      </c>
      <c r="C2279" t="s">
        <v>561</v>
      </c>
      <c r="D2279" s="1" t="s">
        <v>3401</v>
      </c>
      <c r="E2279" s="116">
        <f t="shared" ca="1" si="105"/>
        <v>0</v>
      </c>
    </row>
    <row r="2280" spans="1:5">
      <c r="A2280" t="str">
        <f t="shared" si="106"/>
        <v>03</v>
      </c>
      <c r="B2280">
        <f t="shared" si="107"/>
        <v>0</v>
      </c>
      <c r="C2280" t="s">
        <v>561</v>
      </c>
      <c r="D2280" s="1" t="s">
        <v>3402</v>
      </c>
      <c r="E2280" s="116">
        <f t="shared" ca="1" si="105"/>
        <v>0</v>
      </c>
    </row>
    <row r="2281" spans="1:5">
      <c r="A2281" t="str">
        <f t="shared" si="106"/>
        <v>04</v>
      </c>
      <c r="B2281">
        <f t="shared" si="107"/>
        <v>0</v>
      </c>
      <c r="C2281" t="s">
        <v>561</v>
      </c>
      <c r="D2281" s="1" t="s">
        <v>3403</v>
      </c>
      <c r="E2281" s="116">
        <f t="shared" ca="1" si="105"/>
        <v>0</v>
      </c>
    </row>
    <row r="2282" spans="1:5">
      <c r="A2282" t="str">
        <f t="shared" si="106"/>
        <v>05</v>
      </c>
      <c r="B2282">
        <f t="shared" si="107"/>
        <v>0</v>
      </c>
      <c r="C2282" t="s">
        <v>561</v>
      </c>
      <c r="D2282" s="1" t="s">
        <v>3404</v>
      </c>
      <c r="E2282" s="116">
        <f t="shared" ca="1" si="105"/>
        <v>0</v>
      </c>
    </row>
    <row r="2283" spans="1:5">
      <c r="A2283" t="str">
        <f t="shared" si="106"/>
        <v>06</v>
      </c>
      <c r="B2283">
        <f t="shared" si="107"/>
        <v>0</v>
      </c>
      <c r="C2283" t="s">
        <v>561</v>
      </c>
      <c r="D2283" s="1" t="s">
        <v>3405</v>
      </c>
      <c r="E2283" s="116">
        <f t="shared" ca="1" si="105"/>
        <v>0</v>
      </c>
    </row>
    <row r="2284" spans="1:5">
      <c r="A2284" t="str">
        <f t="shared" si="106"/>
        <v>07</v>
      </c>
      <c r="B2284">
        <f t="shared" si="107"/>
        <v>0</v>
      </c>
      <c r="C2284" t="s">
        <v>561</v>
      </c>
      <c r="D2284" s="1" t="s">
        <v>3406</v>
      </c>
      <c r="E2284" s="116">
        <f t="shared" ca="1" si="105"/>
        <v>0</v>
      </c>
    </row>
    <row r="2285" spans="1:5">
      <c r="A2285" t="str">
        <f t="shared" si="106"/>
        <v>08</v>
      </c>
      <c r="B2285">
        <f t="shared" si="107"/>
        <v>0</v>
      </c>
      <c r="C2285" t="s">
        <v>561</v>
      </c>
      <c r="D2285" s="1" t="s">
        <v>3407</v>
      </c>
      <c r="E2285" s="116">
        <f t="shared" ca="1" si="105"/>
        <v>0</v>
      </c>
    </row>
    <row r="2286" spans="1:5">
      <c r="A2286" t="str">
        <f t="shared" si="106"/>
        <v>09</v>
      </c>
      <c r="B2286">
        <f t="shared" si="107"/>
        <v>0</v>
      </c>
      <c r="C2286" t="s">
        <v>561</v>
      </c>
      <c r="D2286" s="1" t="s">
        <v>3408</v>
      </c>
      <c r="E2286" s="116">
        <f t="shared" ca="1" si="105"/>
        <v>0</v>
      </c>
    </row>
    <row r="2287" spans="1:5">
      <c r="A2287" t="str">
        <f t="shared" si="106"/>
        <v>10</v>
      </c>
      <c r="B2287">
        <f t="shared" si="107"/>
        <v>0</v>
      </c>
      <c r="C2287" t="s">
        <v>561</v>
      </c>
      <c r="D2287" s="1" t="s">
        <v>3409</v>
      </c>
      <c r="E2287" s="116">
        <f t="shared" ca="1" si="105"/>
        <v>0</v>
      </c>
    </row>
    <row r="2288" spans="1:5">
      <c r="A2288" t="str">
        <f t="shared" si="106"/>
        <v>11</v>
      </c>
      <c r="B2288">
        <f t="shared" si="107"/>
        <v>0</v>
      </c>
      <c r="C2288" t="s">
        <v>561</v>
      </c>
      <c r="D2288" s="1" t="s">
        <v>3410</v>
      </c>
      <c r="E2288" s="116">
        <f t="shared" ca="1" si="105"/>
        <v>0</v>
      </c>
    </row>
    <row r="2289" spans="1:5">
      <c r="A2289" t="str">
        <f t="shared" si="106"/>
        <v>12</v>
      </c>
      <c r="B2289">
        <f t="shared" si="107"/>
        <v>0</v>
      </c>
      <c r="C2289" t="s">
        <v>561</v>
      </c>
      <c r="D2289" s="1" t="s">
        <v>3411</v>
      </c>
      <c r="E2289" s="116">
        <f t="shared" ca="1" si="105"/>
        <v>0</v>
      </c>
    </row>
    <row r="2290" spans="1:5">
      <c r="A2290" t="str">
        <f t="shared" si="106"/>
        <v>13</v>
      </c>
      <c r="B2290">
        <f t="shared" si="107"/>
        <v>0</v>
      </c>
      <c r="C2290" t="s">
        <v>561</v>
      </c>
      <c r="D2290" s="1" t="s">
        <v>3412</v>
      </c>
      <c r="E2290" s="116">
        <f t="shared" ca="1" si="105"/>
        <v>0</v>
      </c>
    </row>
    <row r="2291" spans="1:5">
      <c r="A2291" t="str">
        <f t="shared" si="106"/>
        <v>100</v>
      </c>
      <c r="B2291">
        <f t="shared" si="107"/>
        <v>0</v>
      </c>
      <c r="C2291" t="s">
        <v>561</v>
      </c>
      <c r="D2291" s="1" t="s">
        <v>3413</v>
      </c>
      <c r="E2291" s="116">
        <f t="shared" ca="1" si="105"/>
        <v>0</v>
      </c>
    </row>
    <row r="2292" spans="1:5">
      <c r="A2292" t="str">
        <f t="shared" si="106"/>
        <v>01</v>
      </c>
      <c r="B2292">
        <f t="shared" si="107"/>
        <v>0</v>
      </c>
      <c r="C2292" t="s">
        <v>563</v>
      </c>
      <c r="D2292" s="1" t="s">
        <v>3414</v>
      </c>
      <c r="E2292" s="116">
        <f t="shared" ca="1" si="105"/>
        <v>0</v>
      </c>
    </row>
    <row r="2293" spans="1:5">
      <c r="A2293" t="str">
        <f t="shared" si="106"/>
        <v>02</v>
      </c>
      <c r="B2293">
        <f t="shared" si="107"/>
        <v>0</v>
      </c>
      <c r="C2293" t="s">
        <v>563</v>
      </c>
      <c r="D2293" s="1" t="s">
        <v>3415</v>
      </c>
      <c r="E2293" s="116">
        <f t="shared" ca="1" si="105"/>
        <v>0</v>
      </c>
    </row>
    <row r="2294" spans="1:5">
      <c r="A2294" t="str">
        <f t="shared" si="106"/>
        <v>03</v>
      </c>
      <c r="B2294">
        <f t="shared" si="107"/>
        <v>0</v>
      </c>
      <c r="C2294" t="s">
        <v>563</v>
      </c>
      <c r="D2294" s="1" t="s">
        <v>3416</v>
      </c>
      <c r="E2294" s="116">
        <f t="shared" ca="1" si="105"/>
        <v>0</v>
      </c>
    </row>
    <row r="2295" spans="1:5">
      <c r="A2295" t="str">
        <f t="shared" si="106"/>
        <v>04</v>
      </c>
      <c r="B2295">
        <f t="shared" si="107"/>
        <v>0</v>
      </c>
      <c r="C2295" t="s">
        <v>563</v>
      </c>
      <c r="D2295" s="1" t="s">
        <v>3417</v>
      </c>
      <c r="E2295" s="116">
        <f t="shared" ca="1" si="105"/>
        <v>0</v>
      </c>
    </row>
    <row r="2296" spans="1:5">
      <c r="A2296" t="str">
        <f t="shared" si="106"/>
        <v>05</v>
      </c>
      <c r="B2296">
        <f t="shared" si="107"/>
        <v>0</v>
      </c>
      <c r="C2296" t="s">
        <v>563</v>
      </c>
      <c r="D2296" s="1" t="s">
        <v>3418</v>
      </c>
      <c r="E2296" s="116">
        <f t="shared" ca="1" si="105"/>
        <v>0</v>
      </c>
    </row>
    <row r="2297" spans="1:5">
      <c r="A2297" t="str">
        <f t="shared" si="106"/>
        <v>06</v>
      </c>
      <c r="B2297">
        <f t="shared" si="107"/>
        <v>0</v>
      </c>
      <c r="C2297" t="s">
        <v>563</v>
      </c>
      <c r="D2297" s="1" t="s">
        <v>3419</v>
      </c>
      <c r="E2297" s="116">
        <f t="shared" ca="1" si="105"/>
        <v>0</v>
      </c>
    </row>
    <row r="2298" spans="1:5">
      <c r="A2298" t="str">
        <f t="shared" si="106"/>
        <v>07</v>
      </c>
      <c r="B2298">
        <f t="shared" si="107"/>
        <v>0</v>
      </c>
      <c r="C2298" t="s">
        <v>563</v>
      </c>
      <c r="D2298" s="1" t="s">
        <v>3420</v>
      </c>
      <c r="E2298" s="116">
        <f t="shared" ca="1" si="105"/>
        <v>0</v>
      </c>
    </row>
    <row r="2299" spans="1:5">
      <c r="A2299" t="str">
        <f t="shared" si="106"/>
        <v>08</v>
      </c>
      <c r="B2299">
        <f t="shared" si="107"/>
        <v>0</v>
      </c>
      <c r="C2299" t="s">
        <v>563</v>
      </c>
      <c r="D2299" s="1" t="s">
        <v>3421</v>
      </c>
      <c r="E2299" s="116">
        <f t="shared" ca="1" si="105"/>
        <v>0</v>
      </c>
    </row>
    <row r="2300" spans="1:5">
      <c r="A2300" t="str">
        <f t="shared" si="106"/>
        <v>09</v>
      </c>
      <c r="B2300">
        <f t="shared" si="107"/>
        <v>0</v>
      </c>
      <c r="C2300" t="s">
        <v>563</v>
      </c>
      <c r="D2300" s="1" t="s">
        <v>3422</v>
      </c>
      <c r="E2300" s="116">
        <f t="shared" ca="1" si="105"/>
        <v>0</v>
      </c>
    </row>
    <row r="2301" spans="1:5">
      <c r="A2301" t="str">
        <f t="shared" si="106"/>
        <v>10</v>
      </c>
      <c r="B2301">
        <f t="shared" si="107"/>
        <v>0</v>
      </c>
      <c r="C2301" t="s">
        <v>563</v>
      </c>
      <c r="D2301" s="1" t="s">
        <v>3423</v>
      </c>
      <c r="E2301" s="116">
        <f t="shared" ca="1" si="105"/>
        <v>0</v>
      </c>
    </row>
    <row r="2302" spans="1:5">
      <c r="A2302" t="str">
        <f t="shared" si="106"/>
        <v>11</v>
      </c>
      <c r="B2302">
        <f t="shared" si="107"/>
        <v>0</v>
      </c>
      <c r="C2302" t="s">
        <v>563</v>
      </c>
      <c r="D2302" s="1" t="s">
        <v>3424</v>
      </c>
      <c r="E2302" s="116">
        <f t="shared" ca="1" si="105"/>
        <v>0</v>
      </c>
    </row>
    <row r="2303" spans="1:5">
      <c r="A2303" t="str">
        <f t="shared" si="106"/>
        <v>12</v>
      </c>
      <c r="B2303">
        <f t="shared" si="107"/>
        <v>0</v>
      </c>
      <c r="C2303" t="s">
        <v>563</v>
      </c>
      <c r="D2303" s="1" t="s">
        <v>3425</v>
      </c>
      <c r="E2303" s="116">
        <f t="shared" ca="1" si="105"/>
        <v>0</v>
      </c>
    </row>
    <row r="2304" spans="1:5">
      <c r="A2304" t="str">
        <f t="shared" si="106"/>
        <v>13</v>
      </c>
      <c r="B2304">
        <f t="shared" si="107"/>
        <v>0</v>
      </c>
      <c r="C2304" t="s">
        <v>563</v>
      </c>
      <c r="D2304" s="1" t="s">
        <v>3426</v>
      </c>
      <c r="E2304" s="116">
        <f t="shared" ca="1" si="105"/>
        <v>0</v>
      </c>
    </row>
    <row r="2305" spans="1:5">
      <c r="A2305" t="str">
        <f t="shared" si="106"/>
        <v>100</v>
      </c>
      <c r="B2305">
        <f t="shared" si="107"/>
        <v>0</v>
      </c>
      <c r="C2305" t="s">
        <v>563</v>
      </c>
      <c r="D2305" s="1" t="s">
        <v>3427</v>
      </c>
      <c r="E2305" s="116">
        <f t="shared" ca="1" si="105"/>
        <v>0</v>
      </c>
    </row>
    <row r="2306" spans="1:5">
      <c r="A2306" t="str">
        <f t="shared" si="106"/>
        <v>01</v>
      </c>
      <c r="B2306">
        <f t="shared" si="107"/>
        <v>0</v>
      </c>
      <c r="C2306" t="s">
        <v>564</v>
      </c>
      <c r="D2306" s="1" t="s">
        <v>3428</v>
      </c>
      <c r="E2306" s="116">
        <f t="shared" ca="1" si="105"/>
        <v>0</v>
      </c>
    </row>
    <row r="2307" spans="1:5">
      <c r="A2307" t="str">
        <f t="shared" si="106"/>
        <v>02</v>
      </c>
      <c r="B2307">
        <f t="shared" si="107"/>
        <v>0</v>
      </c>
      <c r="C2307" t="s">
        <v>564</v>
      </c>
      <c r="D2307" s="1" t="s">
        <v>3429</v>
      </c>
      <c r="E2307" s="116">
        <f t="shared" ca="1" si="105"/>
        <v>0</v>
      </c>
    </row>
    <row r="2308" spans="1:5">
      <c r="A2308" t="str">
        <f t="shared" si="106"/>
        <v>03</v>
      </c>
      <c r="B2308">
        <f t="shared" si="107"/>
        <v>0</v>
      </c>
      <c r="C2308" t="s">
        <v>564</v>
      </c>
      <c r="D2308" s="1" t="s">
        <v>3430</v>
      </c>
      <c r="E2308" s="116">
        <f t="shared" ca="1" si="105"/>
        <v>0</v>
      </c>
    </row>
    <row r="2309" spans="1:5">
      <c r="A2309" t="str">
        <f t="shared" si="106"/>
        <v>04</v>
      </c>
      <c r="B2309">
        <f t="shared" si="107"/>
        <v>0</v>
      </c>
      <c r="C2309" t="s">
        <v>564</v>
      </c>
      <c r="D2309" s="1" t="s">
        <v>3431</v>
      </c>
      <c r="E2309" s="116">
        <f t="shared" ca="1" si="105"/>
        <v>0</v>
      </c>
    </row>
    <row r="2310" spans="1:5">
      <c r="A2310" t="str">
        <f t="shared" si="106"/>
        <v>05</v>
      </c>
      <c r="B2310">
        <f t="shared" si="107"/>
        <v>0</v>
      </c>
      <c r="C2310" t="s">
        <v>564</v>
      </c>
      <c r="D2310" s="1" t="s">
        <v>3432</v>
      </c>
      <c r="E2310" s="116">
        <f t="shared" ca="1" si="105"/>
        <v>0</v>
      </c>
    </row>
    <row r="2311" spans="1:5">
      <c r="A2311" t="str">
        <f t="shared" si="106"/>
        <v>06</v>
      </c>
      <c r="B2311">
        <f t="shared" si="107"/>
        <v>0</v>
      </c>
      <c r="C2311" t="s">
        <v>564</v>
      </c>
      <c r="D2311" s="1" t="s">
        <v>3433</v>
      </c>
      <c r="E2311" s="116">
        <f t="shared" ca="1" si="105"/>
        <v>0</v>
      </c>
    </row>
    <row r="2312" spans="1:5">
      <c r="A2312" t="str">
        <f t="shared" si="106"/>
        <v>07</v>
      </c>
      <c r="B2312">
        <f t="shared" si="107"/>
        <v>0</v>
      </c>
      <c r="C2312" t="s">
        <v>564</v>
      </c>
      <c r="D2312" s="1" t="s">
        <v>3434</v>
      </c>
      <c r="E2312" s="116">
        <f t="shared" ca="1" si="105"/>
        <v>0</v>
      </c>
    </row>
    <row r="2313" spans="1:5">
      <c r="A2313" t="str">
        <f t="shared" si="106"/>
        <v>08</v>
      </c>
      <c r="B2313">
        <f t="shared" si="107"/>
        <v>0</v>
      </c>
      <c r="C2313" t="s">
        <v>564</v>
      </c>
      <c r="D2313" s="1" t="s">
        <v>3435</v>
      </c>
      <c r="E2313" s="116">
        <f t="shared" ca="1" si="105"/>
        <v>0</v>
      </c>
    </row>
    <row r="2314" spans="1:5">
      <c r="A2314" t="str">
        <f t="shared" si="106"/>
        <v>09</v>
      </c>
      <c r="B2314">
        <f t="shared" si="107"/>
        <v>0</v>
      </c>
      <c r="C2314" t="s">
        <v>564</v>
      </c>
      <c r="D2314" s="1" t="s">
        <v>3436</v>
      </c>
      <c r="E2314" s="116">
        <f t="shared" ref="E2314:E2377" ca="1" si="108">IFERROR(IFERROR(VLOOKUP(C2314,INDIRECT($G$7&amp;$H$7),MATCH($A2314,INDIRECT($G$7&amp;$I$7),0),0),IFERROR(VLOOKUP(C2314,INDIRECT($G$6&amp;$H$6),MATCH($A2314,INDIRECT($G$6&amp;$I$6),0),0),VLOOKUP(C2314,INDIRECT($G$5&amp;$H$5),MATCH($A2314,INDIRECT($G$5&amp;$I$5),0),0))),0)</f>
        <v>0</v>
      </c>
    </row>
    <row r="2315" spans="1:5">
      <c r="A2315" t="str">
        <f t="shared" ref="A2315:A2378" si="109">MID(D2315,LEN(C2315)+2,LEN(D2315)-LEN(C2315))</f>
        <v>10</v>
      </c>
      <c r="B2315">
        <f t="shared" ref="B2315:B2378" si="110">IF(IFERROR(FIND("PU",D2315,1),0)&lt;&gt;0,"PU",0)</f>
        <v>0</v>
      </c>
      <c r="C2315" t="s">
        <v>564</v>
      </c>
      <c r="D2315" s="1" t="s">
        <v>3437</v>
      </c>
      <c r="E2315" s="116">
        <f t="shared" ca="1" si="108"/>
        <v>0</v>
      </c>
    </row>
    <row r="2316" spans="1:5">
      <c r="A2316" t="str">
        <f t="shared" si="109"/>
        <v>11</v>
      </c>
      <c r="B2316">
        <f t="shared" si="110"/>
        <v>0</v>
      </c>
      <c r="C2316" t="s">
        <v>564</v>
      </c>
      <c r="D2316" s="1" t="s">
        <v>3438</v>
      </c>
      <c r="E2316" s="116">
        <f t="shared" ca="1" si="108"/>
        <v>0</v>
      </c>
    </row>
    <row r="2317" spans="1:5">
      <c r="A2317" t="str">
        <f t="shared" si="109"/>
        <v>12</v>
      </c>
      <c r="B2317">
        <f t="shared" si="110"/>
        <v>0</v>
      </c>
      <c r="C2317" t="s">
        <v>564</v>
      </c>
      <c r="D2317" s="1" t="s">
        <v>3439</v>
      </c>
      <c r="E2317" s="116">
        <f t="shared" ca="1" si="108"/>
        <v>0</v>
      </c>
    </row>
    <row r="2318" spans="1:5">
      <c r="A2318" t="str">
        <f t="shared" si="109"/>
        <v>13</v>
      </c>
      <c r="B2318">
        <f t="shared" si="110"/>
        <v>0</v>
      </c>
      <c r="C2318" t="s">
        <v>564</v>
      </c>
      <c r="D2318" s="1" t="s">
        <v>3440</v>
      </c>
      <c r="E2318" s="116">
        <f t="shared" ca="1" si="108"/>
        <v>0</v>
      </c>
    </row>
    <row r="2319" spans="1:5">
      <c r="A2319" t="str">
        <f t="shared" si="109"/>
        <v>100</v>
      </c>
      <c r="B2319">
        <f t="shared" si="110"/>
        <v>0</v>
      </c>
      <c r="C2319" t="s">
        <v>564</v>
      </c>
      <c r="D2319" s="1" t="s">
        <v>3441</v>
      </c>
      <c r="E2319" s="116">
        <f t="shared" ca="1" si="108"/>
        <v>0</v>
      </c>
    </row>
    <row r="2320" spans="1:5">
      <c r="A2320" t="str">
        <f t="shared" si="109"/>
        <v>01</v>
      </c>
      <c r="B2320">
        <f t="shared" si="110"/>
        <v>0</v>
      </c>
      <c r="C2320" t="s">
        <v>566</v>
      </c>
      <c r="D2320" s="1" t="s">
        <v>3442</v>
      </c>
      <c r="E2320" s="116">
        <f t="shared" ca="1" si="108"/>
        <v>0</v>
      </c>
    </row>
    <row r="2321" spans="1:5">
      <c r="A2321" t="str">
        <f t="shared" si="109"/>
        <v>02</v>
      </c>
      <c r="B2321">
        <f t="shared" si="110"/>
        <v>0</v>
      </c>
      <c r="C2321" t="s">
        <v>566</v>
      </c>
      <c r="D2321" s="1" t="s">
        <v>3443</v>
      </c>
      <c r="E2321" s="116">
        <f t="shared" ca="1" si="108"/>
        <v>0</v>
      </c>
    </row>
    <row r="2322" spans="1:5">
      <c r="A2322" t="str">
        <f t="shared" si="109"/>
        <v>03</v>
      </c>
      <c r="B2322">
        <f t="shared" si="110"/>
        <v>0</v>
      </c>
      <c r="C2322" t="s">
        <v>566</v>
      </c>
      <c r="D2322" s="1" t="s">
        <v>3444</v>
      </c>
      <c r="E2322" s="116">
        <f t="shared" ca="1" si="108"/>
        <v>0</v>
      </c>
    </row>
    <row r="2323" spans="1:5">
      <c r="A2323" t="str">
        <f t="shared" si="109"/>
        <v>04</v>
      </c>
      <c r="B2323">
        <f t="shared" si="110"/>
        <v>0</v>
      </c>
      <c r="C2323" t="s">
        <v>566</v>
      </c>
      <c r="D2323" s="1" t="s">
        <v>3445</v>
      </c>
      <c r="E2323" s="116">
        <f t="shared" ca="1" si="108"/>
        <v>0</v>
      </c>
    </row>
    <row r="2324" spans="1:5">
      <c r="A2324" t="str">
        <f t="shared" si="109"/>
        <v>05</v>
      </c>
      <c r="B2324">
        <f t="shared" si="110"/>
        <v>0</v>
      </c>
      <c r="C2324" t="s">
        <v>566</v>
      </c>
      <c r="D2324" s="1" t="s">
        <v>3446</v>
      </c>
      <c r="E2324" s="116">
        <f t="shared" ca="1" si="108"/>
        <v>0</v>
      </c>
    </row>
    <row r="2325" spans="1:5">
      <c r="A2325" t="str">
        <f t="shared" si="109"/>
        <v>06</v>
      </c>
      <c r="B2325">
        <f t="shared" si="110"/>
        <v>0</v>
      </c>
      <c r="C2325" t="s">
        <v>566</v>
      </c>
      <c r="D2325" s="1" t="s">
        <v>3447</v>
      </c>
      <c r="E2325" s="116">
        <f t="shared" ca="1" si="108"/>
        <v>0</v>
      </c>
    </row>
    <row r="2326" spans="1:5">
      <c r="A2326" t="str">
        <f t="shared" si="109"/>
        <v>07</v>
      </c>
      <c r="B2326">
        <f t="shared" si="110"/>
        <v>0</v>
      </c>
      <c r="C2326" t="s">
        <v>566</v>
      </c>
      <c r="D2326" s="1" t="s">
        <v>3448</v>
      </c>
      <c r="E2326" s="116">
        <f t="shared" ca="1" si="108"/>
        <v>0</v>
      </c>
    </row>
    <row r="2327" spans="1:5">
      <c r="A2327" t="str">
        <f t="shared" si="109"/>
        <v>08</v>
      </c>
      <c r="B2327">
        <f t="shared" si="110"/>
        <v>0</v>
      </c>
      <c r="C2327" t="s">
        <v>566</v>
      </c>
      <c r="D2327" s="1" t="s">
        <v>3449</v>
      </c>
      <c r="E2327" s="116">
        <f t="shared" ca="1" si="108"/>
        <v>0</v>
      </c>
    </row>
    <row r="2328" spans="1:5">
      <c r="A2328" t="str">
        <f t="shared" si="109"/>
        <v>09</v>
      </c>
      <c r="B2328">
        <f t="shared" si="110"/>
        <v>0</v>
      </c>
      <c r="C2328" t="s">
        <v>566</v>
      </c>
      <c r="D2328" s="1" t="s">
        <v>3450</v>
      </c>
      <c r="E2328" s="116">
        <f t="shared" ca="1" si="108"/>
        <v>0</v>
      </c>
    </row>
    <row r="2329" spans="1:5">
      <c r="A2329" t="str">
        <f t="shared" si="109"/>
        <v>10</v>
      </c>
      <c r="B2329">
        <f t="shared" si="110"/>
        <v>0</v>
      </c>
      <c r="C2329" t="s">
        <v>566</v>
      </c>
      <c r="D2329" s="1" t="s">
        <v>3451</v>
      </c>
      <c r="E2329" s="116">
        <f t="shared" ca="1" si="108"/>
        <v>0</v>
      </c>
    </row>
    <row r="2330" spans="1:5">
      <c r="A2330" t="str">
        <f t="shared" si="109"/>
        <v>11</v>
      </c>
      <c r="B2330">
        <f t="shared" si="110"/>
        <v>0</v>
      </c>
      <c r="C2330" t="s">
        <v>566</v>
      </c>
      <c r="D2330" s="1" t="s">
        <v>3452</v>
      </c>
      <c r="E2330" s="116">
        <f t="shared" ca="1" si="108"/>
        <v>0</v>
      </c>
    </row>
    <row r="2331" spans="1:5">
      <c r="A2331" t="str">
        <f t="shared" si="109"/>
        <v>12</v>
      </c>
      <c r="B2331">
        <f t="shared" si="110"/>
        <v>0</v>
      </c>
      <c r="C2331" t="s">
        <v>566</v>
      </c>
      <c r="D2331" s="1" t="s">
        <v>3453</v>
      </c>
      <c r="E2331" s="116">
        <f t="shared" ca="1" si="108"/>
        <v>0</v>
      </c>
    </row>
    <row r="2332" spans="1:5">
      <c r="A2332" t="str">
        <f t="shared" si="109"/>
        <v>13</v>
      </c>
      <c r="B2332">
        <f t="shared" si="110"/>
        <v>0</v>
      </c>
      <c r="C2332" t="s">
        <v>566</v>
      </c>
      <c r="D2332" s="1" t="s">
        <v>3454</v>
      </c>
      <c r="E2332" s="116">
        <f t="shared" ca="1" si="108"/>
        <v>0</v>
      </c>
    </row>
    <row r="2333" spans="1:5">
      <c r="A2333" t="str">
        <f t="shared" si="109"/>
        <v>100</v>
      </c>
      <c r="B2333">
        <f t="shared" si="110"/>
        <v>0</v>
      </c>
      <c r="C2333" t="s">
        <v>566</v>
      </c>
      <c r="D2333" s="1" t="s">
        <v>3455</v>
      </c>
      <c r="E2333" s="116">
        <f t="shared" ca="1" si="108"/>
        <v>0</v>
      </c>
    </row>
    <row r="2334" spans="1:5">
      <c r="A2334" t="str">
        <f t="shared" si="109"/>
        <v>01</v>
      </c>
      <c r="B2334">
        <f t="shared" si="110"/>
        <v>0</v>
      </c>
      <c r="C2334" t="s">
        <v>567</v>
      </c>
      <c r="D2334" s="1" t="s">
        <v>3456</v>
      </c>
      <c r="E2334" s="116">
        <f t="shared" ca="1" si="108"/>
        <v>0</v>
      </c>
    </row>
    <row r="2335" spans="1:5">
      <c r="A2335" t="str">
        <f t="shared" si="109"/>
        <v>02</v>
      </c>
      <c r="B2335">
        <f t="shared" si="110"/>
        <v>0</v>
      </c>
      <c r="C2335" t="s">
        <v>567</v>
      </c>
      <c r="D2335" s="1" t="s">
        <v>3457</v>
      </c>
      <c r="E2335" s="116">
        <f t="shared" ca="1" si="108"/>
        <v>0</v>
      </c>
    </row>
    <row r="2336" spans="1:5">
      <c r="A2336" t="str">
        <f t="shared" si="109"/>
        <v>03</v>
      </c>
      <c r="B2336">
        <f t="shared" si="110"/>
        <v>0</v>
      </c>
      <c r="C2336" t="s">
        <v>567</v>
      </c>
      <c r="D2336" s="1" t="s">
        <v>3458</v>
      </c>
      <c r="E2336" s="116">
        <f t="shared" ca="1" si="108"/>
        <v>0</v>
      </c>
    </row>
    <row r="2337" spans="1:5">
      <c r="A2337" t="str">
        <f t="shared" si="109"/>
        <v>04</v>
      </c>
      <c r="B2337">
        <f t="shared" si="110"/>
        <v>0</v>
      </c>
      <c r="C2337" t="s">
        <v>567</v>
      </c>
      <c r="D2337" s="1" t="s">
        <v>3459</v>
      </c>
      <c r="E2337" s="116">
        <f t="shared" ca="1" si="108"/>
        <v>0</v>
      </c>
    </row>
    <row r="2338" spans="1:5">
      <c r="A2338" t="str">
        <f t="shared" si="109"/>
        <v>05</v>
      </c>
      <c r="B2338">
        <f t="shared" si="110"/>
        <v>0</v>
      </c>
      <c r="C2338" t="s">
        <v>567</v>
      </c>
      <c r="D2338" s="1" t="s">
        <v>3460</v>
      </c>
      <c r="E2338" s="116">
        <f t="shared" ca="1" si="108"/>
        <v>0</v>
      </c>
    </row>
    <row r="2339" spans="1:5">
      <c r="A2339" t="str">
        <f t="shared" si="109"/>
        <v>06</v>
      </c>
      <c r="B2339">
        <f t="shared" si="110"/>
        <v>0</v>
      </c>
      <c r="C2339" t="s">
        <v>567</v>
      </c>
      <c r="D2339" s="1" t="s">
        <v>3461</v>
      </c>
      <c r="E2339" s="116">
        <f t="shared" ca="1" si="108"/>
        <v>0</v>
      </c>
    </row>
    <row r="2340" spans="1:5">
      <c r="A2340" t="str">
        <f t="shared" si="109"/>
        <v>07</v>
      </c>
      <c r="B2340">
        <f t="shared" si="110"/>
        <v>0</v>
      </c>
      <c r="C2340" t="s">
        <v>567</v>
      </c>
      <c r="D2340" s="1" t="s">
        <v>3462</v>
      </c>
      <c r="E2340" s="116">
        <f t="shared" ca="1" si="108"/>
        <v>0</v>
      </c>
    </row>
    <row r="2341" spans="1:5">
      <c r="A2341" t="str">
        <f t="shared" si="109"/>
        <v>08</v>
      </c>
      <c r="B2341">
        <f t="shared" si="110"/>
        <v>0</v>
      </c>
      <c r="C2341" t="s">
        <v>567</v>
      </c>
      <c r="D2341" s="1" t="s">
        <v>3463</v>
      </c>
      <c r="E2341" s="116">
        <f t="shared" ca="1" si="108"/>
        <v>0</v>
      </c>
    </row>
    <row r="2342" spans="1:5">
      <c r="A2342" t="str">
        <f t="shared" si="109"/>
        <v>09</v>
      </c>
      <c r="B2342">
        <f t="shared" si="110"/>
        <v>0</v>
      </c>
      <c r="C2342" t="s">
        <v>567</v>
      </c>
      <c r="D2342" s="1" t="s">
        <v>3464</v>
      </c>
      <c r="E2342" s="116">
        <f t="shared" ca="1" si="108"/>
        <v>0</v>
      </c>
    </row>
    <row r="2343" spans="1:5">
      <c r="A2343" t="str">
        <f t="shared" si="109"/>
        <v>10</v>
      </c>
      <c r="B2343">
        <f t="shared" si="110"/>
        <v>0</v>
      </c>
      <c r="C2343" t="s">
        <v>567</v>
      </c>
      <c r="D2343" s="1" t="s">
        <v>3465</v>
      </c>
      <c r="E2343" s="116">
        <f t="shared" ca="1" si="108"/>
        <v>0</v>
      </c>
    </row>
    <row r="2344" spans="1:5">
      <c r="A2344" t="str">
        <f t="shared" si="109"/>
        <v>11</v>
      </c>
      <c r="B2344">
        <f t="shared" si="110"/>
        <v>0</v>
      </c>
      <c r="C2344" t="s">
        <v>567</v>
      </c>
      <c r="D2344" s="1" t="s">
        <v>3466</v>
      </c>
      <c r="E2344" s="116">
        <f t="shared" ca="1" si="108"/>
        <v>0</v>
      </c>
    </row>
    <row r="2345" spans="1:5">
      <c r="A2345" t="str">
        <f t="shared" si="109"/>
        <v>12</v>
      </c>
      <c r="B2345">
        <f t="shared" si="110"/>
        <v>0</v>
      </c>
      <c r="C2345" t="s">
        <v>567</v>
      </c>
      <c r="D2345" s="1" t="s">
        <v>3467</v>
      </c>
      <c r="E2345" s="116">
        <f t="shared" ca="1" si="108"/>
        <v>0</v>
      </c>
    </row>
    <row r="2346" spans="1:5">
      <c r="A2346" t="str">
        <f t="shared" si="109"/>
        <v>13</v>
      </c>
      <c r="B2346">
        <f t="shared" si="110"/>
        <v>0</v>
      </c>
      <c r="C2346" t="s">
        <v>567</v>
      </c>
      <c r="D2346" s="1" t="s">
        <v>3468</v>
      </c>
      <c r="E2346" s="116">
        <f t="shared" ca="1" si="108"/>
        <v>0</v>
      </c>
    </row>
    <row r="2347" spans="1:5">
      <c r="A2347" t="str">
        <f t="shared" si="109"/>
        <v>100</v>
      </c>
      <c r="B2347">
        <f t="shared" si="110"/>
        <v>0</v>
      </c>
      <c r="C2347" t="s">
        <v>567</v>
      </c>
      <c r="D2347" s="1" t="s">
        <v>3469</v>
      </c>
      <c r="E2347" s="116">
        <f t="shared" ca="1" si="108"/>
        <v>0</v>
      </c>
    </row>
    <row r="2348" spans="1:5">
      <c r="A2348" t="str">
        <f t="shared" si="109"/>
        <v>01</v>
      </c>
      <c r="B2348">
        <f t="shared" si="110"/>
        <v>0</v>
      </c>
      <c r="C2348" t="s">
        <v>569</v>
      </c>
      <c r="D2348" s="1" t="s">
        <v>3470</v>
      </c>
      <c r="E2348" s="116">
        <f t="shared" ca="1" si="108"/>
        <v>0</v>
      </c>
    </row>
    <row r="2349" spans="1:5">
      <c r="A2349" t="str">
        <f t="shared" si="109"/>
        <v>02</v>
      </c>
      <c r="B2349">
        <f t="shared" si="110"/>
        <v>0</v>
      </c>
      <c r="C2349" t="s">
        <v>569</v>
      </c>
      <c r="D2349" s="1" t="s">
        <v>3471</v>
      </c>
      <c r="E2349" s="116">
        <f t="shared" ca="1" si="108"/>
        <v>0</v>
      </c>
    </row>
    <row r="2350" spans="1:5">
      <c r="A2350" t="str">
        <f t="shared" si="109"/>
        <v>03</v>
      </c>
      <c r="B2350">
        <f t="shared" si="110"/>
        <v>0</v>
      </c>
      <c r="C2350" t="s">
        <v>569</v>
      </c>
      <c r="D2350" s="1" t="s">
        <v>3472</v>
      </c>
      <c r="E2350" s="116">
        <f t="shared" ca="1" si="108"/>
        <v>0</v>
      </c>
    </row>
    <row r="2351" spans="1:5">
      <c r="A2351" t="str">
        <f t="shared" si="109"/>
        <v>04</v>
      </c>
      <c r="B2351">
        <f t="shared" si="110"/>
        <v>0</v>
      </c>
      <c r="C2351" t="s">
        <v>569</v>
      </c>
      <c r="D2351" s="1" t="s">
        <v>3473</v>
      </c>
      <c r="E2351" s="116">
        <f t="shared" ca="1" si="108"/>
        <v>0</v>
      </c>
    </row>
    <row r="2352" spans="1:5">
      <c r="A2352" t="str">
        <f t="shared" si="109"/>
        <v>05</v>
      </c>
      <c r="B2352">
        <f t="shared" si="110"/>
        <v>0</v>
      </c>
      <c r="C2352" t="s">
        <v>569</v>
      </c>
      <c r="D2352" s="1" t="s">
        <v>3474</v>
      </c>
      <c r="E2352" s="116">
        <f t="shared" ca="1" si="108"/>
        <v>0</v>
      </c>
    </row>
    <row r="2353" spans="1:5">
      <c r="A2353" t="str">
        <f t="shared" si="109"/>
        <v>06</v>
      </c>
      <c r="B2353">
        <f t="shared" si="110"/>
        <v>0</v>
      </c>
      <c r="C2353" t="s">
        <v>569</v>
      </c>
      <c r="D2353" s="1" t="s">
        <v>3475</v>
      </c>
      <c r="E2353" s="116">
        <f t="shared" ca="1" si="108"/>
        <v>0</v>
      </c>
    </row>
    <row r="2354" spans="1:5">
      <c r="A2354" t="str">
        <f t="shared" si="109"/>
        <v>07</v>
      </c>
      <c r="B2354">
        <f t="shared" si="110"/>
        <v>0</v>
      </c>
      <c r="C2354" t="s">
        <v>569</v>
      </c>
      <c r="D2354" s="1" t="s">
        <v>3476</v>
      </c>
      <c r="E2354" s="116">
        <f t="shared" ca="1" si="108"/>
        <v>0</v>
      </c>
    </row>
    <row r="2355" spans="1:5">
      <c r="A2355" t="str">
        <f t="shared" si="109"/>
        <v>08</v>
      </c>
      <c r="B2355">
        <f t="shared" si="110"/>
        <v>0</v>
      </c>
      <c r="C2355" t="s">
        <v>569</v>
      </c>
      <c r="D2355" s="1" t="s">
        <v>3477</v>
      </c>
      <c r="E2355" s="116">
        <f t="shared" ca="1" si="108"/>
        <v>0</v>
      </c>
    </row>
    <row r="2356" spans="1:5">
      <c r="A2356" t="str">
        <f t="shared" si="109"/>
        <v>09</v>
      </c>
      <c r="B2356">
        <f t="shared" si="110"/>
        <v>0</v>
      </c>
      <c r="C2356" t="s">
        <v>569</v>
      </c>
      <c r="D2356" s="1" t="s">
        <v>3478</v>
      </c>
      <c r="E2356" s="116">
        <f t="shared" ca="1" si="108"/>
        <v>0</v>
      </c>
    </row>
    <row r="2357" spans="1:5">
      <c r="A2357" t="str">
        <f t="shared" si="109"/>
        <v>10</v>
      </c>
      <c r="B2357">
        <f t="shared" si="110"/>
        <v>0</v>
      </c>
      <c r="C2357" t="s">
        <v>569</v>
      </c>
      <c r="D2357" s="1" t="s">
        <v>3479</v>
      </c>
      <c r="E2357" s="116">
        <f t="shared" ca="1" si="108"/>
        <v>0</v>
      </c>
    </row>
    <row r="2358" spans="1:5">
      <c r="A2358" t="str">
        <f t="shared" si="109"/>
        <v>11</v>
      </c>
      <c r="B2358">
        <f t="shared" si="110"/>
        <v>0</v>
      </c>
      <c r="C2358" t="s">
        <v>569</v>
      </c>
      <c r="D2358" s="1" t="s">
        <v>3480</v>
      </c>
      <c r="E2358" s="116">
        <f t="shared" ca="1" si="108"/>
        <v>0</v>
      </c>
    </row>
    <row r="2359" spans="1:5">
      <c r="A2359" t="str">
        <f t="shared" si="109"/>
        <v>12</v>
      </c>
      <c r="B2359">
        <f t="shared" si="110"/>
        <v>0</v>
      </c>
      <c r="C2359" t="s">
        <v>569</v>
      </c>
      <c r="D2359" s="1" t="s">
        <v>3481</v>
      </c>
      <c r="E2359" s="116">
        <f t="shared" ca="1" si="108"/>
        <v>0</v>
      </c>
    </row>
    <row r="2360" spans="1:5">
      <c r="A2360" t="str">
        <f t="shared" si="109"/>
        <v>13</v>
      </c>
      <c r="B2360">
        <f t="shared" si="110"/>
        <v>0</v>
      </c>
      <c r="C2360" t="s">
        <v>569</v>
      </c>
      <c r="D2360" s="1" t="s">
        <v>3482</v>
      </c>
      <c r="E2360" s="116">
        <f t="shared" ca="1" si="108"/>
        <v>0</v>
      </c>
    </row>
    <row r="2361" spans="1:5">
      <c r="A2361" t="str">
        <f t="shared" si="109"/>
        <v>100</v>
      </c>
      <c r="B2361">
        <f t="shared" si="110"/>
        <v>0</v>
      </c>
      <c r="C2361" t="s">
        <v>569</v>
      </c>
      <c r="D2361" s="1" t="s">
        <v>3483</v>
      </c>
      <c r="E2361" s="116">
        <f t="shared" ca="1" si="108"/>
        <v>0</v>
      </c>
    </row>
    <row r="2362" spans="1:5">
      <c r="A2362" t="str">
        <f t="shared" si="109"/>
        <v>01</v>
      </c>
      <c r="B2362">
        <f t="shared" si="110"/>
        <v>0</v>
      </c>
      <c r="C2362" t="s">
        <v>570</v>
      </c>
      <c r="D2362" s="1" t="s">
        <v>3484</v>
      </c>
      <c r="E2362" s="116">
        <f t="shared" ca="1" si="108"/>
        <v>0</v>
      </c>
    </row>
    <row r="2363" spans="1:5">
      <c r="A2363" t="str">
        <f t="shared" si="109"/>
        <v>02</v>
      </c>
      <c r="B2363">
        <f t="shared" si="110"/>
        <v>0</v>
      </c>
      <c r="C2363" t="s">
        <v>570</v>
      </c>
      <c r="D2363" s="1" t="s">
        <v>3485</v>
      </c>
      <c r="E2363" s="116">
        <f t="shared" ca="1" si="108"/>
        <v>0</v>
      </c>
    </row>
    <row r="2364" spans="1:5">
      <c r="A2364" t="str">
        <f t="shared" si="109"/>
        <v>03</v>
      </c>
      <c r="B2364">
        <f t="shared" si="110"/>
        <v>0</v>
      </c>
      <c r="C2364" t="s">
        <v>570</v>
      </c>
      <c r="D2364" s="1" t="s">
        <v>3486</v>
      </c>
      <c r="E2364" s="116">
        <f t="shared" ca="1" si="108"/>
        <v>0</v>
      </c>
    </row>
    <row r="2365" spans="1:5">
      <c r="A2365" t="str">
        <f t="shared" si="109"/>
        <v>04</v>
      </c>
      <c r="B2365">
        <f t="shared" si="110"/>
        <v>0</v>
      </c>
      <c r="C2365" t="s">
        <v>570</v>
      </c>
      <c r="D2365" s="1" t="s">
        <v>3487</v>
      </c>
      <c r="E2365" s="116">
        <f t="shared" ca="1" si="108"/>
        <v>0</v>
      </c>
    </row>
    <row r="2366" spans="1:5">
      <c r="A2366" t="str">
        <f t="shared" si="109"/>
        <v>05</v>
      </c>
      <c r="B2366">
        <f t="shared" si="110"/>
        <v>0</v>
      </c>
      <c r="C2366" t="s">
        <v>570</v>
      </c>
      <c r="D2366" s="1" t="s">
        <v>3488</v>
      </c>
      <c r="E2366" s="116">
        <f t="shared" ca="1" si="108"/>
        <v>0</v>
      </c>
    </row>
    <row r="2367" spans="1:5">
      <c r="A2367" t="str">
        <f t="shared" si="109"/>
        <v>06</v>
      </c>
      <c r="B2367">
        <f t="shared" si="110"/>
        <v>0</v>
      </c>
      <c r="C2367" t="s">
        <v>570</v>
      </c>
      <c r="D2367" s="1" t="s">
        <v>3489</v>
      </c>
      <c r="E2367" s="116">
        <f t="shared" ca="1" si="108"/>
        <v>0</v>
      </c>
    </row>
    <row r="2368" spans="1:5">
      <c r="A2368" t="str">
        <f t="shared" si="109"/>
        <v>07</v>
      </c>
      <c r="B2368">
        <f t="shared" si="110"/>
        <v>0</v>
      </c>
      <c r="C2368" t="s">
        <v>570</v>
      </c>
      <c r="D2368" s="1" t="s">
        <v>3490</v>
      </c>
      <c r="E2368" s="116">
        <f t="shared" ca="1" si="108"/>
        <v>0</v>
      </c>
    </row>
    <row r="2369" spans="1:5">
      <c r="A2369" t="str">
        <f t="shared" si="109"/>
        <v>08</v>
      </c>
      <c r="B2369">
        <f t="shared" si="110"/>
        <v>0</v>
      </c>
      <c r="C2369" t="s">
        <v>570</v>
      </c>
      <c r="D2369" s="1" t="s">
        <v>3491</v>
      </c>
      <c r="E2369" s="116">
        <f t="shared" ca="1" si="108"/>
        <v>0</v>
      </c>
    </row>
    <row r="2370" spans="1:5">
      <c r="A2370" t="str">
        <f t="shared" si="109"/>
        <v>09</v>
      </c>
      <c r="B2370">
        <f t="shared" si="110"/>
        <v>0</v>
      </c>
      <c r="C2370" t="s">
        <v>570</v>
      </c>
      <c r="D2370" s="1" t="s">
        <v>3492</v>
      </c>
      <c r="E2370" s="116">
        <f t="shared" ca="1" si="108"/>
        <v>0</v>
      </c>
    </row>
    <row r="2371" spans="1:5">
      <c r="A2371" t="str">
        <f t="shared" si="109"/>
        <v>10</v>
      </c>
      <c r="B2371">
        <f t="shared" si="110"/>
        <v>0</v>
      </c>
      <c r="C2371" t="s">
        <v>570</v>
      </c>
      <c r="D2371" s="1" t="s">
        <v>3493</v>
      </c>
      <c r="E2371" s="116">
        <f t="shared" ca="1" si="108"/>
        <v>0</v>
      </c>
    </row>
    <row r="2372" spans="1:5">
      <c r="A2372" t="str">
        <f t="shared" si="109"/>
        <v>11</v>
      </c>
      <c r="B2372">
        <f t="shared" si="110"/>
        <v>0</v>
      </c>
      <c r="C2372" t="s">
        <v>570</v>
      </c>
      <c r="D2372" s="1" t="s">
        <v>3494</v>
      </c>
      <c r="E2372" s="116">
        <f t="shared" ca="1" si="108"/>
        <v>0</v>
      </c>
    </row>
    <row r="2373" spans="1:5">
      <c r="A2373" t="str">
        <f t="shared" si="109"/>
        <v>12</v>
      </c>
      <c r="B2373">
        <f t="shared" si="110"/>
        <v>0</v>
      </c>
      <c r="C2373" t="s">
        <v>570</v>
      </c>
      <c r="D2373" s="1" t="s">
        <v>3495</v>
      </c>
      <c r="E2373" s="116">
        <f t="shared" ca="1" si="108"/>
        <v>0</v>
      </c>
    </row>
    <row r="2374" spans="1:5">
      <c r="A2374" t="str">
        <f t="shared" si="109"/>
        <v>13</v>
      </c>
      <c r="B2374">
        <f t="shared" si="110"/>
        <v>0</v>
      </c>
      <c r="C2374" t="s">
        <v>570</v>
      </c>
      <c r="D2374" s="1" t="s">
        <v>3496</v>
      </c>
      <c r="E2374" s="116">
        <f t="shared" ca="1" si="108"/>
        <v>0</v>
      </c>
    </row>
    <row r="2375" spans="1:5">
      <c r="A2375" t="str">
        <f t="shared" si="109"/>
        <v>100</v>
      </c>
      <c r="B2375">
        <f t="shared" si="110"/>
        <v>0</v>
      </c>
      <c r="C2375" t="s">
        <v>570</v>
      </c>
      <c r="D2375" s="1" t="s">
        <v>3497</v>
      </c>
      <c r="E2375" s="116">
        <f t="shared" ca="1" si="108"/>
        <v>0</v>
      </c>
    </row>
    <row r="2376" spans="1:5">
      <c r="A2376" t="str">
        <f t="shared" si="109"/>
        <v>01</v>
      </c>
      <c r="B2376">
        <f t="shared" si="110"/>
        <v>0</v>
      </c>
      <c r="C2376" t="s">
        <v>572</v>
      </c>
      <c r="D2376" s="1" t="s">
        <v>3498</v>
      </c>
      <c r="E2376" s="116">
        <f t="shared" ca="1" si="108"/>
        <v>0</v>
      </c>
    </row>
    <row r="2377" spans="1:5">
      <c r="A2377" t="str">
        <f t="shared" si="109"/>
        <v>02</v>
      </c>
      <c r="B2377">
        <f t="shared" si="110"/>
        <v>0</v>
      </c>
      <c r="C2377" t="s">
        <v>572</v>
      </c>
      <c r="D2377" s="1" t="s">
        <v>3499</v>
      </c>
      <c r="E2377" s="116">
        <f t="shared" ca="1" si="108"/>
        <v>0</v>
      </c>
    </row>
    <row r="2378" spans="1:5">
      <c r="A2378" t="str">
        <f t="shared" si="109"/>
        <v>03</v>
      </c>
      <c r="B2378">
        <f t="shared" si="110"/>
        <v>0</v>
      </c>
      <c r="C2378" t="s">
        <v>572</v>
      </c>
      <c r="D2378" s="1" t="s">
        <v>3500</v>
      </c>
      <c r="E2378" s="116">
        <f t="shared" ref="E2378:E2441" ca="1" si="111">IFERROR(IFERROR(VLOOKUP(C2378,INDIRECT($G$7&amp;$H$7),MATCH($A2378,INDIRECT($G$7&amp;$I$7),0),0),IFERROR(VLOOKUP(C2378,INDIRECT($G$6&amp;$H$6),MATCH($A2378,INDIRECT($G$6&amp;$I$6),0),0),VLOOKUP(C2378,INDIRECT($G$5&amp;$H$5),MATCH($A2378,INDIRECT($G$5&amp;$I$5),0),0))),0)</f>
        <v>0</v>
      </c>
    </row>
    <row r="2379" spans="1:5">
      <c r="A2379" t="str">
        <f t="shared" ref="A2379:A2442" si="112">MID(D2379,LEN(C2379)+2,LEN(D2379)-LEN(C2379))</f>
        <v>04</v>
      </c>
      <c r="B2379">
        <f t="shared" ref="B2379:B2442" si="113">IF(IFERROR(FIND("PU",D2379,1),0)&lt;&gt;0,"PU",0)</f>
        <v>0</v>
      </c>
      <c r="C2379" t="s">
        <v>572</v>
      </c>
      <c r="D2379" s="1" t="s">
        <v>3501</v>
      </c>
      <c r="E2379" s="116">
        <f t="shared" ca="1" si="111"/>
        <v>0</v>
      </c>
    </row>
    <row r="2380" spans="1:5">
      <c r="A2380" t="str">
        <f t="shared" si="112"/>
        <v>05</v>
      </c>
      <c r="B2380">
        <f t="shared" si="113"/>
        <v>0</v>
      </c>
      <c r="C2380" t="s">
        <v>572</v>
      </c>
      <c r="D2380" s="1" t="s">
        <v>3502</v>
      </c>
      <c r="E2380" s="116">
        <f t="shared" ca="1" si="111"/>
        <v>0</v>
      </c>
    </row>
    <row r="2381" spans="1:5">
      <c r="A2381" t="str">
        <f t="shared" si="112"/>
        <v>06</v>
      </c>
      <c r="B2381">
        <f t="shared" si="113"/>
        <v>0</v>
      </c>
      <c r="C2381" t="s">
        <v>572</v>
      </c>
      <c r="D2381" s="1" t="s">
        <v>3503</v>
      </c>
      <c r="E2381" s="116">
        <f t="shared" ca="1" si="111"/>
        <v>0</v>
      </c>
    </row>
    <row r="2382" spans="1:5">
      <c r="A2382" t="str">
        <f t="shared" si="112"/>
        <v>07</v>
      </c>
      <c r="B2382">
        <f t="shared" si="113"/>
        <v>0</v>
      </c>
      <c r="C2382" t="s">
        <v>572</v>
      </c>
      <c r="D2382" s="1" t="s">
        <v>3504</v>
      </c>
      <c r="E2382" s="116">
        <f t="shared" ca="1" si="111"/>
        <v>0</v>
      </c>
    </row>
    <row r="2383" spans="1:5">
      <c r="A2383" t="str">
        <f t="shared" si="112"/>
        <v>08</v>
      </c>
      <c r="B2383">
        <f t="shared" si="113"/>
        <v>0</v>
      </c>
      <c r="C2383" t="s">
        <v>572</v>
      </c>
      <c r="D2383" s="1" t="s">
        <v>3505</v>
      </c>
      <c r="E2383" s="116">
        <f t="shared" ca="1" si="111"/>
        <v>0</v>
      </c>
    </row>
    <row r="2384" spans="1:5">
      <c r="A2384" t="str">
        <f t="shared" si="112"/>
        <v>09</v>
      </c>
      <c r="B2384">
        <f t="shared" si="113"/>
        <v>0</v>
      </c>
      <c r="C2384" t="s">
        <v>572</v>
      </c>
      <c r="D2384" s="1" t="s">
        <v>3506</v>
      </c>
      <c r="E2384" s="116">
        <f t="shared" ca="1" si="111"/>
        <v>0</v>
      </c>
    </row>
    <row r="2385" spans="1:5">
      <c r="A2385" t="str">
        <f t="shared" si="112"/>
        <v>10</v>
      </c>
      <c r="B2385">
        <f t="shared" si="113"/>
        <v>0</v>
      </c>
      <c r="C2385" t="s">
        <v>572</v>
      </c>
      <c r="D2385" s="1" t="s">
        <v>3507</v>
      </c>
      <c r="E2385" s="116">
        <f t="shared" ca="1" si="111"/>
        <v>0</v>
      </c>
    </row>
    <row r="2386" spans="1:5">
      <c r="A2386" t="str">
        <f t="shared" si="112"/>
        <v>11</v>
      </c>
      <c r="B2386">
        <f t="shared" si="113"/>
        <v>0</v>
      </c>
      <c r="C2386" t="s">
        <v>572</v>
      </c>
      <c r="D2386" s="1" t="s">
        <v>3508</v>
      </c>
      <c r="E2386" s="116">
        <f t="shared" ca="1" si="111"/>
        <v>0</v>
      </c>
    </row>
    <row r="2387" spans="1:5">
      <c r="A2387" t="str">
        <f t="shared" si="112"/>
        <v>12</v>
      </c>
      <c r="B2387">
        <f t="shared" si="113"/>
        <v>0</v>
      </c>
      <c r="C2387" t="s">
        <v>572</v>
      </c>
      <c r="D2387" s="1" t="s">
        <v>3509</v>
      </c>
      <c r="E2387" s="116">
        <f t="shared" ca="1" si="111"/>
        <v>0</v>
      </c>
    </row>
    <row r="2388" spans="1:5">
      <c r="A2388" t="str">
        <f t="shared" si="112"/>
        <v>13</v>
      </c>
      <c r="B2388">
        <f t="shared" si="113"/>
        <v>0</v>
      </c>
      <c r="C2388" t="s">
        <v>572</v>
      </c>
      <c r="D2388" s="1" t="s">
        <v>3510</v>
      </c>
      <c r="E2388" s="116">
        <f t="shared" ca="1" si="111"/>
        <v>0</v>
      </c>
    </row>
    <row r="2389" spans="1:5">
      <c r="A2389" t="str">
        <f t="shared" si="112"/>
        <v>100</v>
      </c>
      <c r="B2389">
        <f t="shared" si="113"/>
        <v>0</v>
      </c>
      <c r="C2389" t="s">
        <v>572</v>
      </c>
      <c r="D2389" s="1" t="s">
        <v>3511</v>
      </c>
      <c r="E2389" s="116">
        <f t="shared" ca="1" si="111"/>
        <v>0</v>
      </c>
    </row>
    <row r="2390" spans="1:5">
      <c r="A2390" t="str">
        <f t="shared" si="112"/>
        <v>01</v>
      </c>
      <c r="B2390">
        <f t="shared" si="113"/>
        <v>0</v>
      </c>
      <c r="C2390" t="s">
        <v>573</v>
      </c>
      <c r="D2390" s="1" t="s">
        <v>3512</v>
      </c>
      <c r="E2390" s="116">
        <f t="shared" ca="1" si="111"/>
        <v>0</v>
      </c>
    </row>
    <row r="2391" spans="1:5">
      <c r="A2391" t="str">
        <f t="shared" si="112"/>
        <v>02</v>
      </c>
      <c r="B2391">
        <f t="shared" si="113"/>
        <v>0</v>
      </c>
      <c r="C2391" t="s">
        <v>573</v>
      </c>
      <c r="D2391" s="1" t="s">
        <v>3513</v>
      </c>
      <c r="E2391" s="116">
        <f t="shared" ca="1" si="111"/>
        <v>0</v>
      </c>
    </row>
    <row r="2392" spans="1:5">
      <c r="A2392" t="str">
        <f t="shared" si="112"/>
        <v>03</v>
      </c>
      <c r="B2392">
        <f t="shared" si="113"/>
        <v>0</v>
      </c>
      <c r="C2392" t="s">
        <v>573</v>
      </c>
      <c r="D2392" s="1" t="s">
        <v>3514</v>
      </c>
      <c r="E2392" s="116">
        <f t="shared" ca="1" si="111"/>
        <v>0</v>
      </c>
    </row>
    <row r="2393" spans="1:5">
      <c r="A2393" t="str">
        <f t="shared" si="112"/>
        <v>04</v>
      </c>
      <c r="B2393">
        <f t="shared" si="113"/>
        <v>0</v>
      </c>
      <c r="C2393" t="s">
        <v>573</v>
      </c>
      <c r="D2393" s="1" t="s">
        <v>3515</v>
      </c>
      <c r="E2393" s="116">
        <f t="shared" ca="1" si="111"/>
        <v>0</v>
      </c>
    </row>
    <row r="2394" spans="1:5">
      <c r="A2394" t="str">
        <f t="shared" si="112"/>
        <v>05</v>
      </c>
      <c r="B2394">
        <f t="shared" si="113"/>
        <v>0</v>
      </c>
      <c r="C2394" t="s">
        <v>573</v>
      </c>
      <c r="D2394" s="1" t="s">
        <v>3516</v>
      </c>
      <c r="E2394" s="116">
        <f t="shared" ca="1" si="111"/>
        <v>0</v>
      </c>
    </row>
    <row r="2395" spans="1:5">
      <c r="A2395" t="str">
        <f t="shared" si="112"/>
        <v>06</v>
      </c>
      <c r="B2395">
        <f t="shared" si="113"/>
        <v>0</v>
      </c>
      <c r="C2395" t="s">
        <v>573</v>
      </c>
      <c r="D2395" s="1" t="s">
        <v>3517</v>
      </c>
      <c r="E2395" s="116">
        <f t="shared" ca="1" si="111"/>
        <v>0</v>
      </c>
    </row>
    <row r="2396" spans="1:5">
      <c r="A2396" t="str">
        <f t="shared" si="112"/>
        <v>07</v>
      </c>
      <c r="B2396">
        <f t="shared" si="113"/>
        <v>0</v>
      </c>
      <c r="C2396" t="s">
        <v>573</v>
      </c>
      <c r="D2396" s="1" t="s">
        <v>3518</v>
      </c>
      <c r="E2396" s="116">
        <f t="shared" ca="1" si="111"/>
        <v>0</v>
      </c>
    </row>
    <row r="2397" spans="1:5">
      <c r="A2397" t="str">
        <f t="shared" si="112"/>
        <v>08</v>
      </c>
      <c r="B2397">
        <f t="shared" si="113"/>
        <v>0</v>
      </c>
      <c r="C2397" t="s">
        <v>573</v>
      </c>
      <c r="D2397" s="1" t="s">
        <v>3519</v>
      </c>
      <c r="E2397" s="116">
        <f t="shared" ca="1" si="111"/>
        <v>0</v>
      </c>
    </row>
    <row r="2398" spans="1:5">
      <c r="A2398" t="str">
        <f t="shared" si="112"/>
        <v>09</v>
      </c>
      <c r="B2398">
        <f t="shared" si="113"/>
        <v>0</v>
      </c>
      <c r="C2398" t="s">
        <v>573</v>
      </c>
      <c r="D2398" s="1" t="s">
        <v>3520</v>
      </c>
      <c r="E2398" s="116">
        <f t="shared" ca="1" si="111"/>
        <v>0</v>
      </c>
    </row>
    <row r="2399" spans="1:5">
      <c r="A2399" t="str">
        <f t="shared" si="112"/>
        <v>10</v>
      </c>
      <c r="B2399">
        <f t="shared" si="113"/>
        <v>0</v>
      </c>
      <c r="C2399" t="s">
        <v>573</v>
      </c>
      <c r="D2399" s="1" t="s">
        <v>3521</v>
      </c>
      <c r="E2399" s="116">
        <f t="shared" ca="1" si="111"/>
        <v>0</v>
      </c>
    </row>
    <row r="2400" spans="1:5">
      <c r="A2400" t="str">
        <f t="shared" si="112"/>
        <v>11</v>
      </c>
      <c r="B2400">
        <f t="shared" si="113"/>
        <v>0</v>
      </c>
      <c r="C2400" t="s">
        <v>573</v>
      </c>
      <c r="D2400" s="1" t="s">
        <v>3522</v>
      </c>
      <c r="E2400" s="116">
        <f t="shared" ca="1" si="111"/>
        <v>0</v>
      </c>
    </row>
    <row r="2401" spans="1:5">
      <c r="A2401" t="str">
        <f t="shared" si="112"/>
        <v>12</v>
      </c>
      <c r="B2401">
        <f t="shared" si="113"/>
        <v>0</v>
      </c>
      <c r="C2401" t="s">
        <v>573</v>
      </c>
      <c r="D2401" s="1" t="s">
        <v>3523</v>
      </c>
      <c r="E2401" s="116">
        <f t="shared" ca="1" si="111"/>
        <v>0</v>
      </c>
    </row>
    <row r="2402" spans="1:5">
      <c r="A2402" t="str">
        <f t="shared" si="112"/>
        <v>13</v>
      </c>
      <c r="B2402">
        <f t="shared" si="113"/>
        <v>0</v>
      </c>
      <c r="C2402" t="s">
        <v>573</v>
      </c>
      <c r="D2402" s="1" t="s">
        <v>3524</v>
      </c>
      <c r="E2402" s="116">
        <f t="shared" ca="1" si="111"/>
        <v>0</v>
      </c>
    </row>
    <row r="2403" spans="1:5">
      <c r="A2403" t="str">
        <f t="shared" si="112"/>
        <v>100</v>
      </c>
      <c r="B2403">
        <f t="shared" si="113"/>
        <v>0</v>
      </c>
      <c r="C2403" t="s">
        <v>573</v>
      </c>
      <c r="D2403" s="1" t="s">
        <v>3525</v>
      </c>
      <c r="E2403" s="116">
        <f t="shared" ca="1" si="111"/>
        <v>0</v>
      </c>
    </row>
    <row r="2404" spans="1:5">
      <c r="A2404" t="str">
        <f t="shared" si="112"/>
        <v>01</v>
      </c>
      <c r="B2404">
        <f t="shared" si="113"/>
        <v>0</v>
      </c>
      <c r="C2404" t="s">
        <v>575</v>
      </c>
      <c r="D2404" s="1" t="s">
        <v>3526</v>
      </c>
      <c r="E2404" s="116">
        <f t="shared" ca="1" si="111"/>
        <v>0</v>
      </c>
    </row>
    <row r="2405" spans="1:5">
      <c r="A2405" t="str">
        <f t="shared" si="112"/>
        <v>02</v>
      </c>
      <c r="B2405">
        <f t="shared" si="113"/>
        <v>0</v>
      </c>
      <c r="C2405" t="s">
        <v>575</v>
      </c>
      <c r="D2405" s="1" t="s">
        <v>3527</v>
      </c>
      <c r="E2405" s="116">
        <f t="shared" ca="1" si="111"/>
        <v>0</v>
      </c>
    </row>
    <row r="2406" spans="1:5">
      <c r="A2406" t="str">
        <f t="shared" si="112"/>
        <v>03</v>
      </c>
      <c r="B2406">
        <f t="shared" si="113"/>
        <v>0</v>
      </c>
      <c r="C2406" t="s">
        <v>575</v>
      </c>
      <c r="D2406" s="1" t="s">
        <v>3528</v>
      </c>
      <c r="E2406" s="116">
        <f t="shared" ca="1" si="111"/>
        <v>0</v>
      </c>
    </row>
    <row r="2407" spans="1:5">
      <c r="A2407" t="str">
        <f t="shared" si="112"/>
        <v>04</v>
      </c>
      <c r="B2407">
        <f t="shared" si="113"/>
        <v>0</v>
      </c>
      <c r="C2407" t="s">
        <v>575</v>
      </c>
      <c r="D2407" s="1" t="s">
        <v>3529</v>
      </c>
      <c r="E2407" s="116">
        <f t="shared" ca="1" si="111"/>
        <v>0</v>
      </c>
    </row>
    <row r="2408" spans="1:5">
      <c r="A2408" t="str">
        <f t="shared" si="112"/>
        <v>05</v>
      </c>
      <c r="B2408">
        <f t="shared" si="113"/>
        <v>0</v>
      </c>
      <c r="C2408" t="s">
        <v>575</v>
      </c>
      <c r="D2408" s="1" t="s">
        <v>3530</v>
      </c>
      <c r="E2408" s="116">
        <f t="shared" ca="1" si="111"/>
        <v>0</v>
      </c>
    </row>
    <row r="2409" spans="1:5">
      <c r="A2409" t="str">
        <f t="shared" si="112"/>
        <v>06</v>
      </c>
      <c r="B2409">
        <f t="shared" si="113"/>
        <v>0</v>
      </c>
      <c r="C2409" t="s">
        <v>575</v>
      </c>
      <c r="D2409" s="1" t="s">
        <v>3531</v>
      </c>
      <c r="E2409" s="116">
        <f t="shared" ca="1" si="111"/>
        <v>0</v>
      </c>
    </row>
    <row r="2410" spans="1:5">
      <c r="A2410" t="str">
        <f t="shared" si="112"/>
        <v>07</v>
      </c>
      <c r="B2410">
        <f t="shared" si="113"/>
        <v>0</v>
      </c>
      <c r="C2410" t="s">
        <v>575</v>
      </c>
      <c r="D2410" s="1" t="s">
        <v>3532</v>
      </c>
      <c r="E2410" s="116">
        <f t="shared" ca="1" si="111"/>
        <v>0</v>
      </c>
    </row>
    <row r="2411" spans="1:5">
      <c r="A2411" t="str">
        <f t="shared" si="112"/>
        <v>08</v>
      </c>
      <c r="B2411">
        <f t="shared" si="113"/>
        <v>0</v>
      </c>
      <c r="C2411" t="s">
        <v>575</v>
      </c>
      <c r="D2411" s="1" t="s">
        <v>3533</v>
      </c>
      <c r="E2411" s="116">
        <f t="shared" ca="1" si="111"/>
        <v>0</v>
      </c>
    </row>
    <row r="2412" spans="1:5">
      <c r="A2412" t="str">
        <f t="shared" si="112"/>
        <v>09</v>
      </c>
      <c r="B2412">
        <f t="shared" si="113"/>
        <v>0</v>
      </c>
      <c r="C2412" t="s">
        <v>575</v>
      </c>
      <c r="D2412" s="1" t="s">
        <v>3534</v>
      </c>
      <c r="E2412" s="116">
        <f t="shared" ca="1" si="111"/>
        <v>0</v>
      </c>
    </row>
    <row r="2413" spans="1:5">
      <c r="A2413" t="str">
        <f t="shared" si="112"/>
        <v>10</v>
      </c>
      <c r="B2413">
        <f t="shared" si="113"/>
        <v>0</v>
      </c>
      <c r="C2413" t="s">
        <v>575</v>
      </c>
      <c r="D2413" s="1" t="s">
        <v>3535</v>
      </c>
      <c r="E2413" s="116">
        <f t="shared" ca="1" si="111"/>
        <v>0</v>
      </c>
    </row>
    <row r="2414" spans="1:5">
      <c r="A2414" t="str">
        <f t="shared" si="112"/>
        <v>11</v>
      </c>
      <c r="B2414">
        <f t="shared" si="113"/>
        <v>0</v>
      </c>
      <c r="C2414" t="s">
        <v>575</v>
      </c>
      <c r="D2414" s="1" t="s">
        <v>3536</v>
      </c>
      <c r="E2414" s="116">
        <f t="shared" ca="1" si="111"/>
        <v>0</v>
      </c>
    </row>
    <row r="2415" spans="1:5">
      <c r="A2415" t="str">
        <f t="shared" si="112"/>
        <v>12</v>
      </c>
      <c r="B2415">
        <f t="shared" si="113"/>
        <v>0</v>
      </c>
      <c r="C2415" t="s">
        <v>575</v>
      </c>
      <c r="D2415" s="1" t="s">
        <v>3537</v>
      </c>
      <c r="E2415" s="116">
        <f t="shared" ca="1" si="111"/>
        <v>0</v>
      </c>
    </row>
    <row r="2416" spans="1:5">
      <c r="A2416" t="str">
        <f t="shared" si="112"/>
        <v>13</v>
      </c>
      <c r="B2416">
        <f t="shared" si="113"/>
        <v>0</v>
      </c>
      <c r="C2416" t="s">
        <v>575</v>
      </c>
      <c r="D2416" s="1" t="s">
        <v>3538</v>
      </c>
      <c r="E2416" s="116">
        <f t="shared" ca="1" si="111"/>
        <v>0</v>
      </c>
    </row>
    <row r="2417" spans="1:5">
      <c r="A2417" t="str">
        <f t="shared" si="112"/>
        <v>100</v>
      </c>
      <c r="B2417">
        <f t="shared" si="113"/>
        <v>0</v>
      </c>
      <c r="C2417" t="s">
        <v>575</v>
      </c>
      <c r="D2417" s="1" t="s">
        <v>3539</v>
      </c>
      <c r="E2417" s="116">
        <f t="shared" ca="1" si="111"/>
        <v>0</v>
      </c>
    </row>
    <row r="2418" spans="1:5">
      <c r="A2418" t="str">
        <f t="shared" si="112"/>
        <v>01</v>
      </c>
      <c r="B2418">
        <f t="shared" si="113"/>
        <v>0</v>
      </c>
      <c r="C2418" t="s">
        <v>576</v>
      </c>
      <c r="D2418" s="1" t="s">
        <v>3540</v>
      </c>
      <c r="E2418" s="116">
        <f t="shared" ca="1" si="111"/>
        <v>0</v>
      </c>
    </row>
    <row r="2419" spans="1:5">
      <c r="A2419" t="str">
        <f t="shared" si="112"/>
        <v>02</v>
      </c>
      <c r="B2419">
        <f t="shared" si="113"/>
        <v>0</v>
      </c>
      <c r="C2419" t="s">
        <v>576</v>
      </c>
      <c r="D2419" s="1" t="s">
        <v>3541</v>
      </c>
      <c r="E2419" s="116">
        <f t="shared" ca="1" si="111"/>
        <v>0</v>
      </c>
    </row>
    <row r="2420" spans="1:5">
      <c r="A2420" t="str">
        <f t="shared" si="112"/>
        <v>03</v>
      </c>
      <c r="B2420">
        <f t="shared" si="113"/>
        <v>0</v>
      </c>
      <c r="C2420" t="s">
        <v>576</v>
      </c>
      <c r="D2420" s="1" t="s">
        <v>3542</v>
      </c>
      <c r="E2420" s="116">
        <f t="shared" ca="1" si="111"/>
        <v>0</v>
      </c>
    </row>
    <row r="2421" spans="1:5">
      <c r="A2421" t="str">
        <f t="shared" si="112"/>
        <v>04</v>
      </c>
      <c r="B2421">
        <f t="shared" si="113"/>
        <v>0</v>
      </c>
      <c r="C2421" t="s">
        <v>576</v>
      </c>
      <c r="D2421" s="1" t="s">
        <v>3543</v>
      </c>
      <c r="E2421" s="116">
        <f t="shared" ca="1" si="111"/>
        <v>0</v>
      </c>
    </row>
    <row r="2422" spans="1:5">
      <c r="A2422" t="str">
        <f t="shared" si="112"/>
        <v>05</v>
      </c>
      <c r="B2422">
        <f t="shared" si="113"/>
        <v>0</v>
      </c>
      <c r="C2422" t="s">
        <v>576</v>
      </c>
      <c r="D2422" s="1" t="s">
        <v>3544</v>
      </c>
      <c r="E2422" s="116">
        <f t="shared" ca="1" si="111"/>
        <v>0</v>
      </c>
    </row>
    <row r="2423" spans="1:5">
      <c r="A2423" t="str">
        <f t="shared" si="112"/>
        <v>06</v>
      </c>
      <c r="B2423">
        <f t="shared" si="113"/>
        <v>0</v>
      </c>
      <c r="C2423" t="s">
        <v>576</v>
      </c>
      <c r="D2423" s="1" t="s">
        <v>3545</v>
      </c>
      <c r="E2423" s="116">
        <f t="shared" ca="1" si="111"/>
        <v>0</v>
      </c>
    </row>
    <row r="2424" spans="1:5">
      <c r="A2424" t="str">
        <f t="shared" si="112"/>
        <v>07</v>
      </c>
      <c r="B2424">
        <f t="shared" si="113"/>
        <v>0</v>
      </c>
      <c r="C2424" t="s">
        <v>576</v>
      </c>
      <c r="D2424" s="1" t="s">
        <v>3546</v>
      </c>
      <c r="E2424" s="116">
        <f t="shared" ca="1" si="111"/>
        <v>0</v>
      </c>
    </row>
    <row r="2425" spans="1:5">
      <c r="A2425" t="str">
        <f t="shared" si="112"/>
        <v>08</v>
      </c>
      <c r="B2425">
        <f t="shared" si="113"/>
        <v>0</v>
      </c>
      <c r="C2425" t="s">
        <v>576</v>
      </c>
      <c r="D2425" s="1" t="s">
        <v>3547</v>
      </c>
      <c r="E2425" s="116">
        <f t="shared" ca="1" si="111"/>
        <v>0</v>
      </c>
    </row>
    <row r="2426" spans="1:5">
      <c r="A2426" t="str">
        <f t="shared" si="112"/>
        <v>09</v>
      </c>
      <c r="B2426">
        <f t="shared" si="113"/>
        <v>0</v>
      </c>
      <c r="C2426" t="s">
        <v>576</v>
      </c>
      <c r="D2426" s="1" t="s">
        <v>3548</v>
      </c>
      <c r="E2426" s="116">
        <f t="shared" ca="1" si="111"/>
        <v>0</v>
      </c>
    </row>
    <row r="2427" spans="1:5">
      <c r="A2427" t="str">
        <f t="shared" si="112"/>
        <v>10</v>
      </c>
      <c r="B2427">
        <f t="shared" si="113"/>
        <v>0</v>
      </c>
      <c r="C2427" t="s">
        <v>576</v>
      </c>
      <c r="D2427" s="1" t="s">
        <v>3549</v>
      </c>
      <c r="E2427" s="116">
        <f t="shared" ca="1" si="111"/>
        <v>0</v>
      </c>
    </row>
    <row r="2428" spans="1:5">
      <c r="A2428" t="str">
        <f t="shared" si="112"/>
        <v>11</v>
      </c>
      <c r="B2428">
        <f t="shared" si="113"/>
        <v>0</v>
      </c>
      <c r="C2428" t="s">
        <v>576</v>
      </c>
      <c r="D2428" s="1" t="s">
        <v>3550</v>
      </c>
      <c r="E2428" s="116">
        <f t="shared" ca="1" si="111"/>
        <v>0</v>
      </c>
    </row>
    <row r="2429" spans="1:5">
      <c r="A2429" t="str">
        <f t="shared" si="112"/>
        <v>12</v>
      </c>
      <c r="B2429">
        <f t="shared" si="113"/>
        <v>0</v>
      </c>
      <c r="C2429" t="s">
        <v>576</v>
      </c>
      <c r="D2429" s="1" t="s">
        <v>3551</v>
      </c>
      <c r="E2429" s="116">
        <f t="shared" ca="1" si="111"/>
        <v>0</v>
      </c>
    </row>
    <row r="2430" spans="1:5">
      <c r="A2430" t="str">
        <f t="shared" si="112"/>
        <v>13</v>
      </c>
      <c r="B2430">
        <f t="shared" si="113"/>
        <v>0</v>
      </c>
      <c r="C2430" t="s">
        <v>576</v>
      </c>
      <c r="D2430" s="1" t="s">
        <v>3552</v>
      </c>
      <c r="E2430" s="116">
        <f t="shared" ca="1" si="111"/>
        <v>0</v>
      </c>
    </row>
    <row r="2431" spans="1:5">
      <c r="A2431" t="str">
        <f t="shared" si="112"/>
        <v>100</v>
      </c>
      <c r="B2431">
        <f t="shared" si="113"/>
        <v>0</v>
      </c>
      <c r="C2431" t="s">
        <v>576</v>
      </c>
      <c r="D2431" s="1" t="s">
        <v>3553</v>
      </c>
      <c r="E2431" s="116">
        <f t="shared" ca="1" si="111"/>
        <v>0</v>
      </c>
    </row>
    <row r="2432" spans="1:5">
      <c r="A2432" t="str">
        <f t="shared" si="112"/>
        <v>01</v>
      </c>
      <c r="B2432">
        <f t="shared" si="113"/>
        <v>0</v>
      </c>
      <c r="C2432" t="s">
        <v>579</v>
      </c>
      <c r="D2432" s="1" t="s">
        <v>3554</v>
      </c>
      <c r="E2432" s="116">
        <f t="shared" ca="1" si="111"/>
        <v>0</v>
      </c>
    </row>
    <row r="2433" spans="1:5">
      <c r="A2433" t="str">
        <f t="shared" si="112"/>
        <v>02</v>
      </c>
      <c r="B2433">
        <f t="shared" si="113"/>
        <v>0</v>
      </c>
      <c r="C2433" t="s">
        <v>579</v>
      </c>
      <c r="D2433" s="1" t="s">
        <v>3555</v>
      </c>
      <c r="E2433" s="116">
        <f t="shared" ca="1" si="111"/>
        <v>0</v>
      </c>
    </row>
    <row r="2434" spans="1:5">
      <c r="A2434" t="str">
        <f t="shared" si="112"/>
        <v>03</v>
      </c>
      <c r="B2434">
        <f t="shared" si="113"/>
        <v>0</v>
      </c>
      <c r="C2434" t="s">
        <v>579</v>
      </c>
      <c r="D2434" s="1" t="s">
        <v>3556</v>
      </c>
      <c r="E2434" s="116">
        <f t="shared" ca="1" si="111"/>
        <v>0</v>
      </c>
    </row>
    <row r="2435" spans="1:5">
      <c r="A2435" t="str">
        <f t="shared" si="112"/>
        <v>04</v>
      </c>
      <c r="B2435">
        <f t="shared" si="113"/>
        <v>0</v>
      </c>
      <c r="C2435" t="s">
        <v>579</v>
      </c>
      <c r="D2435" s="1" t="s">
        <v>3557</v>
      </c>
      <c r="E2435" s="116">
        <f t="shared" ca="1" si="111"/>
        <v>0</v>
      </c>
    </row>
    <row r="2436" spans="1:5">
      <c r="A2436" t="str">
        <f t="shared" si="112"/>
        <v>05</v>
      </c>
      <c r="B2436">
        <f t="shared" si="113"/>
        <v>0</v>
      </c>
      <c r="C2436" t="s">
        <v>579</v>
      </c>
      <c r="D2436" s="1" t="s">
        <v>3558</v>
      </c>
      <c r="E2436" s="116">
        <f t="shared" ca="1" si="111"/>
        <v>0</v>
      </c>
    </row>
    <row r="2437" spans="1:5">
      <c r="A2437" t="str">
        <f t="shared" si="112"/>
        <v>06</v>
      </c>
      <c r="B2437">
        <f t="shared" si="113"/>
        <v>0</v>
      </c>
      <c r="C2437" t="s">
        <v>579</v>
      </c>
      <c r="D2437" s="1" t="s">
        <v>3559</v>
      </c>
      <c r="E2437" s="116">
        <f t="shared" ca="1" si="111"/>
        <v>0</v>
      </c>
    </row>
    <row r="2438" spans="1:5">
      <c r="A2438" t="str">
        <f t="shared" si="112"/>
        <v>07</v>
      </c>
      <c r="B2438">
        <f t="shared" si="113"/>
        <v>0</v>
      </c>
      <c r="C2438" t="s">
        <v>579</v>
      </c>
      <c r="D2438" s="1" t="s">
        <v>3560</v>
      </c>
      <c r="E2438" s="116">
        <f t="shared" ca="1" si="111"/>
        <v>0</v>
      </c>
    </row>
    <row r="2439" spans="1:5">
      <c r="A2439" t="str">
        <f t="shared" si="112"/>
        <v>08</v>
      </c>
      <c r="B2439">
        <f t="shared" si="113"/>
        <v>0</v>
      </c>
      <c r="C2439" t="s">
        <v>579</v>
      </c>
      <c r="D2439" s="1" t="s">
        <v>3561</v>
      </c>
      <c r="E2439" s="116">
        <f t="shared" ca="1" si="111"/>
        <v>0</v>
      </c>
    </row>
    <row r="2440" spans="1:5">
      <c r="A2440" t="str">
        <f t="shared" si="112"/>
        <v>09</v>
      </c>
      <c r="B2440">
        <f t="shared" si="113"/>
        <v>0</v>
      </c>
      <c r="C2440" t="s">
        <v>579</v>
      </c>
      <c r="D2440" s="1" t="s">
        <v>3562</v>
      </c>
      <c r="E2440" s="116">
        <f t="shared" ca="1" si="111"/>
        <v>0</v>
      </c>
    </row>
    <row r="2441" spans="1:5">
      <c r="A2441" t="str">
        <f t="shared" si="112"/>
        <v>10</v>
      </c>
      <c r="B2441">
        <f t="shared" si="113"/>
        <v>0</v>
      </c>
      <c r="C2441" t="s">
        <v>579</v>
      </c>
      <c r="D2441" s="1" t="s">
        <v>3563</v>
      </c>
      <c r="E2441" s="116">
        <f t="shared" ca="1" si="111"/>
        <v>0</v>
      </c>
    </row>
    <row r="2442" spans="1:5">
      <c r="A2442" t="str">
        <f t="shared" si="112"/>
        <v>11</v>
      </c>
      <c r="B2442">
        <f t="shared" si="113"/>
        <v>0</v>
      </c>
      <c r="C2442" t="s">
        <v>579</v>
      </c>
      <c r="D2442" s="1" t="s">
        <v>3564</v>
      </c>
      <c r="E2442" s="116">
        <f t="shared" ref="E2442:E2505" ca="1" si="114">IFERROR(IFERROR(VLOOKUP(C2442,INDIRECT($G$7&amp;$H$7),MATCH($A2442,INDIRECT($G$7&amp;$I$7),0),0),IFERROR(VLOOKUP(C2442,INDIRECT($G$6&amp;$H$6),MATCH($A2442,INDIRECT($G$6&amp;$I$6),0),0),VLOOKUP(C2442,INDIRECT($G$5&amp;$H$5),MATCH($A2442,INDIRECT($G$5&amp;$I$5),0),0))),0)</f>
        <v>0</v>
      </c>
    </row>
    <row r="2443" spans="1:5">
      <c r="A2443" t="str">
        <f t="shared" ref="A2443:A2506" si="115">MID(D2443,LEN(C2443)+2,LEN(D2443)-LEN(C2443))</f>
        <v>12</v>
      </c>
      <c r="B2443">
        <f t="shared" ref="B2443:B2506" si="116">IF(IFERROR(FIND("PU",D2443,1),0)&lt;&gt;0,"PU",0)</f>
        <v>0</v>
      </c>
      <c r="C2443" t="s">
        <v>579</v>
      </c>
      <c r="D2443" s="1" t="s">
        <v>3565</v>
      </c>
      <c r="E2443" s="116">
        <f t="shared" ca="1" si="114"/>
        <v>0</v>
      </c>
    </row>
    <row r="2444" spans="1:5">
      <c r="A2444" t="str">
        <f t="shared" si="115"/>
        <v>13</v>
      </c>
      <c r="B2444">
        <f t="shared" si="116"/>
        <v>0</v>
      </c>
      <c r="C2444" t="s">
        <v>579</v>
      </c>
      <c r="D2444" s="1" t="s">
        <v>3566</v>
      </c>
      <c r="E2444" s="116">
        <f t="shared" ca="1" si="114"/>
        <v>0</v>
      </c>
    </row>
    <row r="2445" spans="1:5">
      <c r="A2445" t="str">
        <f t="shared" si="115"/>
        <v>100</v>
      </c>
      <c r="B2445">
        <f t="shared" si="116"/>
        <v>0</v>
      </c>
      <c r="C2445" t="s">
        <v>579</v>
      </c>
      <c r="D2445" s="1" t="s">
        <v>3567</v>
      </c>
      <c r="E2445" s="116">
        <f t="shared" ca="1" si="114"/>
        <v>0</v>
      </c>
    </row>
    <row r="2446" spans="1:5">
      <c r="A2446" t="str">
        <f t="shared" si="115"/>
        <v>01</v>
      </c>
      <c r="B2446">
        <f t="shared" si="116"/>
        <v>0</v>
      </c>
      <c r="C2446" t="s">
        <v>580</v>
      </c>
      <c r="D2446" s="1" t="s">
        <v>3568</v>
      </c>
      <c r="E2446" s="116">
        <f t="shared" ca="1" si="114"/>
        <v>0</v>
      </c>
    </row>
    <row r="2447" spans="1:5">
      <c r="A2447" t="str">
        <f t="shared" si="115"/>
        <v>02</v>
      </c>
      <c r="B2447">
        <f t="shared" si="116"/>
        <v>0</v>
      </c>
      <c r="C2447" t="s">
        <v>580</v>
      </c>
      <c r="D2447" s="1" t="s">
        <v>3569</v>
      </c>
      <c r="E2447" s="116">
        <f t="shared" ca="1" si="114"/>
        <v>0</v>
      </c>
    </row>
    <row r="2448" spans="1:5">
      <c r="A2448" t="str">
        <f t="shared" si="115"/>
        <v>03</v>
      </c>
      <c r="B2448">
        <f t="shared" si="116"/>
        <v>0</v>
      </c>
      <c r="C2448" t="s">
        <v>580</v>
      </c>
      <c r="D2448" s="1" t="s">
        <v>3570</v>
      </c>
      <c r="E2448" s="116">
        <f t="shared" ca="1" si="114"/>
        <v>0</v>
      </c>
    </row>
    <row r="2449" spans="1:5">
      <c r="A2449" t="str">
        <f t="shared" si="115"/>
        <v>04</v>
      </c>
      <c r="B2449">
        <f t="shared" si="116"/>
        <v>0</v>
      </c>
      <c r="C2449" t="s">
        <v>580</v>
      </c>
      <c r="D2449" s="1" t="s">
        <v>3571</v>
      </c>
      <c r="E2449" s="116">
        <f t="shared" ca="1" si="114"/>
        <v>0</v>
      </c>
    </row>
    <row r="2450" spans="1:5">
      <c r="A2450" t="str">
        <f t="shared" si="115"/>
        <v>05</v>
      </c>
      <c r="B2450">
        <f t="shared" si="116"/>
        <v>0</v>
      </c>
      <c r="C2450" t="s">
        <v>580</v>
      </c>
      <c r="D2450" s="1" t="s">
        <v>3572</v>
      </c>
      <c r="E2450" s="116">
        <f t="shared" ca="1" si="114"/>
        <v>0</v>
      </c>
    </row>
    <row r="2451" spans="1:5">
      <c r="A2451" t="str">
        <f t="shared" si="115"/>
        <v>06</v>
      </c>
      <c r="B2451">
        <f t="shared" si="116"/>
        <v>0</v>
      </c>
      <c r="C2451" t="s">
        <v>580</v>
      </c>
      <c r="D2451" s="1" t="s">
        <v>3573</v>
      </c>
      <c r="E2451" s="116">
        <f t="shared" ca="1" si="114"/>
        <v>0</v>
      </c>
    </row>
    <row r="2452" spans="1:5">
      <c r="A2452" t="str">
        <f t="shared" si="115"/>
        <v>07</v>
      </c>
      <c r="B2452">
        <f t="shared" si="116"/>
        <v>0</v>
      </c>
      <c r="C2452" t="s">
        <v>580</v>
      </c>
      <c r="D2452" s="1" t="s">
        <v>3574</v>
      </c>
      <c r="E2452" s="116">
        <f t="shared" ca="1" si="114"/>
        <v>0</v>
      </c>
    </row>
    <row r="2453" spans="1:5">
      <c r="A2453" t="str">
        <f t="shared" si="115"/>
        <v>08</v>
      </c>
      <c r="B2453">
        <f t="shared" si="116"/>
        <v>0</v>
      </c>
      <c r="C2453" t="s">
        <v>580</v>
      </c>
      <c r="D2453" s="1" t="s">
        <v>3575</v>
      </c>
      <c r="E2453" s="116">
        <f t="shared" ca="1" si="114"/>
        <v>0</v>
      </c>
    </row>
    <row r="2454" spans="1:5">
      <c r="A2454" t="str">
        <f t="shared" si="115"/>
        <v>09</v>
      </c>
      <c r="B2454">
        <f t="shared" si="116"/>
        <v>0</v>
      </c>
      <c r="C2454" t="s">
        <v>580</v>
      </c>
      <c r="D2454" s="1" t="s">
        <v>3576</v>
      </c>
      <c r="E2454" s="116">
        <f t="shared" ca="1" si="114"/>
        <v>0</v>
      </c>
    </row>
    <row r="2455" spans="1:5">
      <c r="A2455" t="str">
        <f t="shared" si="115"/>
        <v>10</v>
      </c>
      <c r="B2455">
        <f t="shared" si="116"/>
        <v>0</v>
      </c>
      <c r="C2455" t="s">
        <v>580</v>
      </c>
      <c r="D2455" s="1" t="s">
        <v>3577</v>
      </c>
      <c r="E2455" s="116">
        <f t="shared" ca="1" si="114"/>
        <v>0</v>
      </c>
    </row>
    <row r="2456" spans="1:5">
      <c r="A2456" t="str">
        <f t="shared" si="115"/>
        <v>11</v>
      </c>
      <c r="B2456">
        <f t="shared" si="116"/>
        <v>0</v>
      </c>
      <c r="C2456" t="s">
        <v>580</v>
      </c>
      <c r="D2456" s="1" t="s">
        <v>3578</v>
      </c>
      <c r="E2456" s="116">
        <f t="shared" ca="1" si="114"/>
        <v>0</v>
      </c>
    </row>
    <row r="2457" spans="1:5">
      <c r="A2457" t="str">
        <f t="shared" si="115"/>
        <v>12</v>
      </c>
      <c r="B2457">
        <f t="shared" si="116"/>
        <v>0</v>
      </c>
      <c r="C2457" t="s">
        <v>580</v>
      </c>
      <c r="D2457" s="1" t="s">
        <v>3579</v>
      </c>
      <c r="E2457" s="116">
        <f t="shared" ca="1" si="114"/>
        <v>0</v>
      </c>
    </row>
    <row r="2458" spans="1:5">
      <c r="A2458" t="str">
        <f t="shared" si="115"/>
        <v>13</v>
      </c>
      <c r="B2458">
        <f t="shared" si="116"/>
        <v>0</v>
      </c>
      <c r="C2458" t="s">
        <v>580</v>
      </c>
      <c r="D2458" s="1" t="s">
        <v>3580</v>
      </c>
      <c r="E2458" s="116">
        <f t="shared" ca="1" si="114"/>
        <v>0</v>
      </c>
    </row>
    <row r="2459" spans="1:5">
      <c r="A2459" t="str">
        <f t="shared" si="115"/>
        <v>100</v>
      </c>
      <c r="B2459">
        <f t="shared" si="116"/>
        <v>0</v>
      </c>
      <c r="C2459" t="s">
        <v>580</v>
      </c>
      <c r="D2459" s="1" t="s">
        <v>3581</v>
      </c>
      <c r="E2459" s="116">
        <f t="shared" ca="1" si="114"/>
        <v>0</v>
      </c>
    </row>
    <row r="2460" spans="1:5">
      <c r="A2460" t="str">
        <f t="shared" si="115"/>
        <v>01</v>
      </c>
      <c r="B2460">
        <f t="shared" si="116"/>
        <v>0</v>
      </c>
      <c r="C2460" t="s">
        <v>582</v>
      </c>
      <c r="D2460" s="1" t="s">
        <v>3582</v>
      </c>
      <c r="E2460" s="116">
        <f t="shared" ca="1" si="114"/>
        <v>0</v>
      </c>
    </row>
    <row r="2461" spans="1:5">
      <c r="A2461" t="str">
        <f t="shared" si="115"/>
        <v>02</v>
      </c>
      <c r="B2461">
        <f t="shared" si="116"/>
        <v>0</v>
      </c>
      <c r="C2461" t="s">
        <v>582</v>
      </c>
      <c r="D2461" s="1" t="s">
        <v>3583</v>
      </c>
      <c r="E2461" s="116">
        <f t="shared" ca="1" si="114"/>
        <v>0</v>
      </c>
    </row>
    <row r="2462" spans="1:5">
      <c r="A2462" t="str">
        <f t="shared" si="115"/>
        <v>03</v>
      </c>
      <c r="B2462">
        <f t="shared" si="116"/>
        <v>0</v>
      </c>
      <c r="C2462" t="s">
        <v>582</v>
      </c>
      <c r="D2462" s="1" t="s">
        <v>3584</v>
      </c>
      <c r="E2462" s="116">
        <f t="shared" ca="1" si="114"/>
        <v>0</v>
      </c>
    </row>
    <row r="2463" spans="1:5">
      <c r="A2463" t="str">
        <f t="shared" si="115"/>
        <v>04</v>
      </c>
      <c r="B2463">
        <f t="shared" si="116"/>
        <v>0</v>
      </c>
      <c r="C2463" t="s">
        <v>582</v>
      </c>
      <c r="D2463" s="1" t="s">
        <v>3585</v>
      </c>
      <c r="E2463" s="116">
        <f t="shared" ca="1" si="114"/>
        <v>0</v>
      </c>
    </row>
    <row r="2464" spans="1:5">
      <c r="A2464" t="str">
        <f t="shared" si="115"/>
        <v>05</v>
      </c>
      <c r="B2464">
        <f t="shared" si="116"/>
        <v>0</v>
      </c>
      <c r="C2464" t="s">
        <v>582</v>
      </c>
      <c r="D2464" s="1" t="s">
        <v>3586</v>
      </c>
      <c r="E2464" s="116">
        <f t="shared" ca="1" si="114"/>
        <v>0</v>
      </c>
    </row>
    <row r="2465" spans="1:5">
      <c r="A2465" t="str">
        <f t="shared" si="115"/>
        <v>06</v>
      </c>
      <c r="B2465">
        <f t="shared" si="116"/>
        <v>0</v>
      </c>
      <c r="C2465" t="s">
        <v>582</v>
      </c>
      <c r="D2465" s="1" t="s">
        <v>3587</v>
      </c>
      <c r="E2465" s="116">
        <f t="shared" ca="1" si="114"/>
        <v>0</v>
      </c>
    </row>
    <row r="2466" spans="1:5">
      <c r="A2466" t="str">
        <f t="shared" si="115"/>
        <v>07</v>
      </c>
      <c r="B2466">
        <f t="shared" si="116"/>
        <v>0</v>
      </c>
      <c r="C2466" t="s">
        <v>582</v>
      </c>
      <c r="D2466" s="1" t="s">
        <v>3588</v>
      </c>
      <c r="E2466" s="116">
        <f t="shared" ca="1" si="114"/>
        <v>0</v>
      </c>
    </row>
    <row r="2467" spans="1:5">
      <c r="A2467" t="str">
        <f t="shared" si="115"/>
        <v>08</v>
      </c>
      <c r="B2467">
        <f t="shared" si="116"/>
        <v>0</v>
      </c>
      <c r="C2467" t="s">
        <v>582</v>
      </c>
      <c r="D2467" s="1" t="s">
        <v>3589</v>
      </c>
      <c r="E2467" s="116">
        <f t="shared" ca="1" si="114"/>
        <v>0</v>
      </c>
    </row>
    <row r="2468" spans="1:5">
      <c r="A2468" t="str">
        <f t="shared" si="115"/>
        <v>09</v>
      </c>
      <c r="B2468">
        <f t="shared" si="116"/>
        <v>0</v>
      </c>
      <c r="C2468" t="s">
        <v>582</v>
      </c>
      <c r="D2468" s="1" t="s">
        <v>3590</v>
      </c>
      <c r="E2468" s="116">
        <f t="shared" ca="1" si="114"/>
        <v>0</v>
      </c>
    </row>
    <row r="2469" spans="1:5">
      <c r="A2469" t="str">
        <f t="shared" si="115"/>
        <v>10</v>
      </c>
      <c r="B2469">
        <f t="shared" si="116"/>
        <v>0</v>
      </c>
      <c r="C2469" t="s">
        <v>582</v>
      </c>
      <c r="D2469" s="1" t="s">
        <v>3591</v>
      </c>
      <c r="E2469" s="116">
        <f t="shared" ca="1" si="114"/>
        <v>0</v>
      </c>
    </row>
    <row r="2470" spans="1:5">
      <c r="A2470" t="str">
        <f t="shared" si="115"/>
        <v>11</v>
      </c>
      <c r="B2470">
        <f t="shared" si="116"/>
        <v>0</v>
      </c>
      <c r="C2470" t="s">
        <v>582</v>
      </c>
      <c r="D2470" s="1" t="s">
        <v>3592</v>
      </c>
      <c r="E2470" s="116">
        <f t="shared" ca="1" si="114"/>
        <v>0</v>
      </c>
    </row>
    <row r="2471" spans="1:5">
      <c r="A2471" t="str">
        <f t="shared" si="115"/>
        <v>12</v>
      </c>
      <c r="B2471">
        <f t="shared" si="116"/>
        <v>0</v>
      </c>
      <c r="C2471" t="s">
        <v>582</v>
      </c>
      <c r="D2471" s="1" t="s">
        <v>3593</v>
      </c>
      <c r="E2471" s="116">
        <f t="shared" ca="1" si="114"/>
        <v>0</v>
      </c>
    </row>
    <row r="2472" spans="1:5">
      <c r="A2472" t="str">
        <f t="shared" si="115"/>
        <v>13</v>
      </c>
      <c r="B2472">
        <f t="shared" si="116"/>
        <v>0</v>
      </c>
      <c r="C2472" t="s">
        <v>582</v>
      </c>
      <c r="D2472" s="1" t="s">
        <v>3594</v>
      </c>
      <c r="E2472" s="116">
        <f t="shared" ca="1" si="114"/>
        <v>0</v>
      </c>
    </row>
    <row r="2473" spans="1:5">
      <c r="A2473" t="str">
        <f t="shared" si="115"/>
        <v>100</v>
      </c>
      <c r="B2473">
        <f t="shared" si="116"/>
        <v>0</v>
      </c>
      <c r="C2473" t="s">
        <v>582</v>
      </c>
      <c r="D2473" s="1" t="s">
        <v>3595</v>
      </c>
      <c r="E2473" s="116">
        <f t="shared" ca="1" si="114"/>
        <v>0</v>
      </c>
    </row>
    <row r="2474" spans="1:5">
      <c r="A2474" t="str">
        <f t="shared" si="115"/>
        <v>01</v>
      </c>
      <c r="B2474">
        <f t="shared" si="116"/>
        <v>0</v>
      </c>
      <c r="C2474" t="s">
        <v>583</v>
      </c>
      <c r="D2474" s="1" t="s">
        <v>3596</v>
      </c>
      <c r="E2474" s="116">
        <f t="shared" ca="1" si="114"/>
        <v>0</v>
      </c>
    </row>
    <row r="2475" spans="1:5">
      <c r="A2475" t="str">
        <f t="shared" si="115"/>
        <v>02</v>
      </c>
      <c r="B2475">
        <f t="shared" si="116"/>
        <v>0</v>
      </c>
      <c r="C2475" t="s">
        <v>583</v>
      </c>
      <c r="D2475" s="1" t="s">
        <v>3597</v>
      </c>
      <c r="E2475" s="116">
        <f t="shared" ca="1" si="114"/>
        <v>0</v>
      </c>
    </row>
    <row r="2476" spans="1:5">
      <c r="A2476" t="str">
        <f t="shared" si="115"/>
        <v>03</v>
      </c>
      <c r="B2476">
        <f t="shared" si="116"/>
        <v>0</v>
      </c>
      <c r="C2476" t="s">
        <v>583</v>
      </c>
      <c r="D2476" s="1" t="s">
        <v>3598</v>
      </c>
      <c r="E2476" s="116">
        <f t="shared" ca="1" si="114"/>
        <v>0</v>
      </c>
    </row>
    <row r="2477" spans="1:5">
      <c r="A2477" t="str">
        <f t="shared" si="115"/>
        <v>04</v>
      </c>
      <c r="B2477">
        <f t="shared" si="116"/>
        <v>0</v>
      </c>
      <c r="C2477" t="s">
        <v>583</v>
      </c>
      <c r="D2477" s="1" t="s">
        <v>3599</v>
      </c>
      <c r="E2477" s="116">
        <f t="shared" ca="1" si="114"/>
        <v>0</v>
      </c>
    </row>
    <row r="2478" spans="1:5">
      <c r="A2478" t="str">
        <f t="shared" si="115"/>
        <v>05</v>
      </c>
      <c r="B2478">
        <f t="shared" si="116"/>
        <v>0</v>
      </c>
      <c r="C2478" t="s">
        <v>583</v>
      </c>
      <c r="D2478" s="1" t="s">
        <v>3600</v>
      </c>
      <c r="E2478" s="116">
        <f t="shared" ca="1" si="114"/>
        <v>0</v>
      </c>
    </row>
    <row r="2479" spans="1:5">
      <c r="A2479" t="str">
        <f t="shared" si="115"/>
        <v>06</v>
      </c>
      <c r="B2479">
        <f t="shared" si="116"/>
        <v>0</v>
      </c>
      <c r="C2479" t="s">
        <v>583</v>
      </c>
      <c r="D2479" s="1" t="s">
        <v>3601</v>
      </c>
      <c r="E2479" s="116">
        <f t="shared" ca="1" si="114"/>
        <v>0</v>
      </c>
    </row>
    <row r="2480" spans="1:5">
      <c r="A2480" t="str">
        <f t="shared" si="115"/>
        <v>07</v>
      </c>
      <c r="B2480">
        <f t="shared" si="116"/>
        <v>0</v>
      </c>
      <c r="C2480" t="s">
        <v>583</v>
      </c>
      <c r="D2480" s="1" t="s">
        <v>3602</v>
      </c>
      <c r="E2480" s="116">
        <f t="shared" ca="1" si="114"/>
        <v>0</v>
      </c>
    </row>
    <row r="2481" spans="1:5">
      <c r="A2481" t="str">
        <f t="shared" si="115"/>
        <v>08</v>
      </c>
      <c r="B2481">
        <f t="shared" si="116"/>
        <v>0</v>
      </c>
      <c r="C2481" t="s">
        <v>583</v>
      </c>
      <c r="D2481" s="1" t="s">
        <v>3603</v>
      </c>
      <c r="E2481" s="116">
        <f t="shared" ca="1" si="114"/>
        <v>0</v>
      </c>
    </row>
    <row r="2482" spans="1:5">
      <c r="A2482" t="str">
        <f t="shared" si="115"/>
        <v>09</v>
      </c>
      <c r="B2482">
        <f t="shared" si="116"/>
        <v>0</v>
      </c>
      <c r="C2482" t="s">
        <v>583</v>
      </c>
      <c r="D2482" s="1" t="s">
        <v>3604</v>
      </c>
      <c r="E2482" s="116">
        <f t="shared" ca="1" si="114"/>
        <v>0</v>
      </c>
    </row>
    <row r="2483" spans="1:5">
      <c r="A2483" t="str">
        <f t="shared" si="115"/>
        <v>10</v>
      </c>
      <c r="B2483">
        <f t="shared" si="116"/>
        <v>0</v>
      </c>
      <c r="C2483" t="s">
        <v>583</v>
      </c>
      <c r="D2483" s="1" t="s">
        <v>3605</v>
      </c>
      <c r="E2483" s="116">
        <f t="shared" ca="1" si="114"/>
        <v>0</v>
      </c>
    </row>
    <row r="2484" spans="1:5">
      <c r="A2484" t="str">
        <f t="shared" si="115"/>
        <v>11</v>
      </c>
      <c r="B2484">
        <f t="shared" si="116"/>
        <v>0</v>
      </c>
      <c r="C2484" t="s">
        <v>583</v>
      </c>
      <c r="D2484" s="1" t="s">
        <v>3606</v>
      </c>
      <c r="E2484" s="116">
        <f t="shared" ca="1" si="114"/>
        <v>0</v>
      </c>
    </row>
    <row r="2485" spans="1:5">
      <c r="A2485" t="str">
        <f t="shared" si="115"/>
        <v>12</v>
      </c>
      <c r="B2485">
        <f t="shared" si="116"/>
        <v>0</v>
      </c>
      <c r="C2485" t="s">
        <v>583</v>
      </c>
      <c r="D2485" s="1" t="s">
        <v>3607</v>
      </c>
      <c r="E2485" s="116">
        <f t="shared" ca="1" si="114"/>
        <v>0</v>
      </c>
    </row>
    <row r="2486" spans="1:5">
      <c r="A2486" t="str">
        <f t="shared" si="115"/>
        <v>13</v>
      </c>
      <c r="B2486">
        <f t="shared" si="116"/>
        <v>0</v>
      </c>
      <c r="C2486" t="s">
        <v>583</v>
      </c>
      <c r="D2486" s="1" t="s">
        <v>3608</v>
      </c>
      <c r="E2486" s="116">
        <f t="shared" ca="1" si="114"/>
        <v>0</v>
      </c>
    </row>
    <row r="2487" spans="1:5">
      <c r="A2487" t="str">
        <f t="shared" si="115"/>
        <v>100</v>
      </c>
      <c r="B2487">
        <f t="shared" si="116"/>
        <v>0</v>
      </c>
      <c r="C2487" t="s">
        <v>583</v>
      </c>
      <c r="D2487" s="1" t="s">
        <v>3609</v>
      </c>
      <c r="E2487" s="116">
        <f t="shared" ca="1" si="114"/>
        <v>0</v>
      </c>
    </row>
    <row r="2488" spans="1:5">
      <c r="A2488" t="str">
        <f t="shared" si="115"/>
        <v>01</v>
      </c>
      <c r="B2488">
        <f t="shared" si="116"/>
        <v>0</v>
      </c>
      <c r="C2488" t="s">
        <v>585</v>
      </c>
      <c r="D2488" s="1" t="s">
        <v>3610</v>
      </c>
      <c r="E2488" s="116">
        <f t="shared" ca="1" si="114"/>
        <v>0</v>
      </c>
    </row>
    <row r="2489" spans="1:5">
      <c r="A2489" t="str">
        <f t="shared" si="115"/>
        <v>02</v>
      </c>
      <c r="B2489">
        <f t="shared" si="116"/>
        <v>0</v>
      </c>
      <c r="C2489" t="s">
        <v>585</v>
      </c>
      <c r="D2489" s="1" t="s">
        <v>3611</v>
      </c>
      <c r="E2489" s="116">
        <f t="shared" ca="1" si="114"/>
        <v>0</v>
      </c>
    </row>
    <row r="2490" spans="1:5">
      <c r="A2490" t="str">
        <f t="shared" si="115"/>
        <v>03</v>
      </c>
      <c r="B2490">
        <f t="shared" si="116"/>
        <v>0</v>
      </c>
      <c r="C2490" t="s">
        <v>585</v>
      </c>
      <c r="D2490" s="1" t="s">
        <v>3612</v>
      </c>
      <c r="E2490" s="116">
        <f t="shared" ca="1" si="114"/>
        <v>0</v>
      </c>
    </row>
    <row r="2491" spans="1:5">
      <c r="A2491" t="str">
        <f t="shared" si="115"/>
        <v>04</v>
      </c>
      <c r="B2491">
        <f t="shared" si="116"/>
        <v>0</v>
      </c>
      <c r="C2491" t="s">
        <v>585</v>
      </c>
      <c r="D2491" s="1" t="s">
        <v>3613</v>
      </c>
      <c r="E2491" s="116">
        <f t="shared" ca="1" si="114"/>
        <v>0</v>
      </c>
    </row>
    <row r="2492" spans="1:5">
      <c r="A2492" t="str">
        <f t="shared" si="115"/>
        <v>05</v>
      </c>
      <c r="B2492">
        <f t="shared" si="116"/>
        <v>0</v>
      </c>
      <c r="C2492" t="s">
        <v>585</v>
      </c>
      <c r="D2492" s="1" t="s">
        <v>3614</v>
      </c>
      <c r="E2492" s="116">
        <f t="shared" ca="1" si="114"/>
        <v>0</v>
      </c>
    </row>
    <row r="2493" spans="1:5">
      <c r="A2493" t="str">
        <f t="shared" si="115"/>
        <v>06</v>
      </c>
      <c r="B2493">
        <f t="shared" si="116"/>
        <v>0</v>
      </c>
      <c r="C2493" t="s">
        <v>585</v>
      </c>
      <c r="D2493" s="1" t="s">
        <v>3615</v>
      </c>
      <c r="E2493" s="116">
        <f t="shared" ca="1" si="114"/>
        <v>0</v>
      </c>
    </row>
    <row r="2494" spans="1:5">
      <c r="A2494" t="str">
        <f t="shared" si="115"/>
        <v>07</v>
      </c>
      <c r="B2494">
        <f t="shared" si="116"/>
        <v>0</v>
      </c>
      <c r="C2494" t="s">
        <v>585</v>
      </c>
      <c r="D2494" s="1" t="s">
        <v>3616</v>
      </c>
      <c r="E2494" s="116">
        <f t="shared" ca="1" si="114"/>
        <v>0</v>
      </c>
    </row>
    <row r="2495" spans="1:5">
      <c r="A2495" t="str">
        <f t="shared" si="115"/>
        <v>08</v>
      </c>
      <c r="B2495">
        <f t="shared" si="116"/>
        <v>0</v>
      </c>
      <c r="C2495" t="s">
        <v>585</v>
      </c>
      <c r="D2495" s="1" t="s">
        <v>3617</v>
      </c>
      <c r="E2495" s="116">
        <f t="shared" ca="1" si="114"/>
        <v>0</v>
      </c>
    </row>
    <row r="2496" spans="1:5">
      <c r="A2496" t="str">
        <f t="shared" si="115"/>
        <v>09</v>
      </c>
      <c r="B2496">
        <f t="shared" si="116"/>
        <v>0</v>
      </c>
      <c r="C2496" t="s">
        <v>585</v>
      </c>
      <c r="D2496" s="1" t="s">
        <v>3618</v>
      </c>
      <c r="E2496" s="116">
        <f t="shared" ca="1" si="114"/>
        <v>0</v>
      </c>
    </row>
    <row r="2497" spans="1:5">
      <c r="A2497" t="str">
        <f t="shared" si="115"/>
        <v>10</v>
      </c>
      <c r="B2497">
        <f t="shared" si="116"/>
        <v>0</v>
      </c>
      <c r="C2497" t="s">
        <v>585</v>
      </c>
      <c r="D2497" s="1" t="s">
        <v>3619</v>
      </c>
      <c r="E2497" s="116">
        <f t="shared" ca="1" si="114"/>
        <v>0</v>
      </c>
    </row>
    <row r="2498" spans="1:5">
      <c r="A2498" t="str">
        <f t="shared" si="115"/>
        <v>11</v>
      </c>
      <c r="B2498">
        <f t="shared" si="116"/>
        <v>0</v>
      </c>
      <c r="C2498" t="s">
        <v>585</v>
      </c>
      <c r="D2498" s="1" t="s">
        <v>3620</v>
      </c>
      <c r="E2498" s="116">
        <f t="shared" ca="1" si="114"/>
        <v>0</v>
      </c>
    </row>
    <row r="2499" spans="1:5">
      <c r="A2499" t="str">
        <f t="shared" si="115"/>
        <v>12</v>
      </c>
      <c r="B2499">
        <f t="shared" si="116"/>
        <v>0</v>
      </c>
      <c r="C2499" t="s">
        <v>585</v>
      </c>
      <c r="D2499" s="1" t="s">
        <v>3621</v>
      </c>
      <c r="E2499" s="116">
        <f t="shared" ca="1" si="114"/>
        <v>0</v>
      </c>
    </row>
    <row r="2500" spans="1:5">
      <c r="A2500" t="str">
        <f t="shared" si="115"/>
        <v>13</v>
      </c>
      <c r="B2500">
        <f t="shared" si="116"/>
        <v>0</v>
      </c>
      <c r="C2500" t="s">
        <v>585</v>
      </c>
      <c r="D2500" s="1" t="s">
        <v>3622</v>
      </c>
      <c r="E2500" s="116">
        <f t="shared" ca="1" si="114"/>
        <v>0</v>
      </c>
    </row>
    <row r="2501" spans="1:5">
      <c r="A2501" t="str">
        <f t="shared" si="115"/>
        <v>100</v>
      </c>
      <c r="B2501">
        <f t="shared" si="116"/>
        <v>0</v>
      </c>
      <c r="C2501" t="s">
        <v>585</v>
      </c>
      <c r="D2501" s="1" t="s">
        <v>3623</v>
      </c>
      <c r="E2501" s="116">
        <f t="shared" ca="1" si="114"/>
        <v>0</v>
      </c>
    </row>
    <row r="2502" spans="1:5">
      <c r="A2502" t="str">
        <f t="shared" si="115"/>
        <v>01</v>
      </c>
      <c r="B2502">
        <f t="shared" si="116"/>
        <v>0</v>
      </c>
      <c r="C2502" t="s">
        <v>586</v>
      </c>
      <c r="D2502" s="1" t="s">
        <v>3624</v>
      </c>
      <c r="E2502" s="116">
        <f t="shared" ca="1" si="114"/>
        <v>0</v>
      </c>
    </row>
    <row r="2503" spans="1:5">
      <c r="A2503" t="str">
        <f t="shared" si="115"/>
        <v>02</v>
      </c>
      <c r="B2503">
        <f t="shared" si="116"/>
        <v>0</v>
      </c>
      <c r="C2503" t="s">
        <v>586</v>
      </c>
      <c r="D2503" s="1" t="s">
        <v>3625</v>
      </c>
      <c r="E2503" s="116">
        <f t="shared" ca="1" si="114"/>
        <v>0</v>
      </c>
    </row>
    <row r="2504" spans="1:5">
      <c r="A2504" t="str">
        <f t="shared" si="115"/>
        <v>03</v>
      </c>
      <c r="B2504">
        <f t="shared" si="116"/>
        <v>0</v>
      </c>
      <c r="C2504" t="s">
        <v>586</v>
      </c>
      <c r="D2504" s="1" t="s">
        <v>3626</v>
      </c>
      <c r="E2504" s="116">
        <f t="shared" ca="1" si="114"/>
        <v>0</v>
      </c>
    </row>
    <row r="2505" spans="1:5">
      <c r="A2505" t="str">
        <f t="shared" si="115"/>
        <v>04</v>
      </c>
      <c r="B2505">
        <f t="shared" si="116"/>
        <v>0</v>
      </c>
      <c r="C2505" t="s">
        <v>586</v>
      </c>
      <c r="D2505" s="1" t="s">
        <v>3627</v>
      </c>
      <c r="E2505" s="116">
        <f t="shared" ca="1" si="114"/>
        <v>0</v>
      </c>
    </row>
    <row r="2506" spans="1:5">
      <c r="A2506" t="str">
        <f t="shared" si="115"/>
        <v>05</v>
      </c>
      <c r="B2506">
        <f t="shared" si="116"/>
        <v>0</v>
      </c>
      <c r="C2506" t="s">
        <v>586</v>
      </c>
      <c r="D2506" s="1" t="s">
        <v>3628</v>
      </c>
      <c r="E2506" s="116">
        <f t="shared" ref="E2506:E2569" ca="1" si="117">IFERROR(IFERROR(VLOOKUP(C2506,INDIRECT($G$7&amp;$H$7),MATCH($A2506,INDIRECT($G$7&amp;$I$7),0),0),IFERROR(VLOOKUP(C2506,INDIRECT($G$6&amp;$H$6),MATCH($A2506,INDIRECT($G$6&amp;$I$6),0),0),VLOOKUP(C2506,INDIRECT($G$5&amp;$H$5),MATCH($A2506,INDIRECT($G$5&amp;$I$5),0),0))),0)</f>
        <v>0</v>
      </c>
    </row>
    <row r="2507" spans="1:5">
      <c r="A2507" t="str">
        <f t="shared" ref="A2507:A2570" si="118">MID(D2507,LEN(C2507)+2,LEN(D2507)-LEN(C2507))</f>
        <v>06</v>
      </c>
      <c r="B2507">
        <f t="shared" ref="B2507:B2570" si="119">IF(IFERROR(FIND("PU",D2507,1),0)&lt;&gt;0,"PU",0)</f>
        <v>0</v>
      </c>
      <c r="C2507" t="s">
        <v>586</v>
      </c>
      <c r="D2507" s="1" t="s">
        <v>3629</v>
      </c>
      <c r="E2507" s="116">
        <f t="shared" ca="1" si="117"/>
        <v>0</v>
      </c>
    </row>
    <row r="2508" spans="1:5">
      <c r="A2508" t="str">
        <f t="shared" si="118"/>
        <v>07</v>
      </c>
      <c r="B2508">
        <f t="shared" si="119"/>
        <v>0</v>
      </c>
      <c r="C2508" t="s">
        <v>586</v>
      </c>
      <c r="D2508" s="1" t="s">
        <v>3630</v>
      </c>
      <c r="E2508" s="116">
        <f t="shared" ca="1" si="117"/>
        <v>0</v>
      </c>
    </row>
    <row r="2509" spans="1:5">
      <c r="A2509" t="str">
        <f t="shared" si="118"/>
        <v>08</v>
      </c>
      <c r="B2509">
        <f t="shared" si="119"/>
        <v>0</v>
      </c>
      <c r="C2509" t="s">
        <v>586</v>
      </c>
      <c r="D2509" s="1" t="s">
        <v>3631</v>
      </c>
      <c r="E2509" s="116">
        <f t="shared" ca="1" si="117"/>
        <v>0</v>
      </c>
    </row>
    <row r="2510" spans="1:5">
      <c r="A2510" t="str">
        <f t="shared" si="118"/>
        <v>09</v>
      </c>
      <c r="B2510">
        <f t="shared" si="119"/>
        <v>0</v>
      </c>
      <c r="C2510" t="s">
        <v>586</v>
      </c>
      <c r="D2510" s="1" t="s">
        <v>3632</v>
      </c>
      <c r="E2510" s="116">
        <f t="shared" ca="1" si="117"/>
        <v>0</v>
      </c>
    </row>
    <row r="2511" spans="1:5">
      <c r="A2511" t="str">
        <f t="shared" si="118"/>
        <v>10</v>
      </c>
      <c r="B2511">
        <f t="shared" si="119"/>
        <v>0</v>
      </c>
      <c r="C2511" t="s">
        <v>586</v>
      </c>
      <c r="D2511" s="1" t="s">
        <v>3633</v>
      </c>
      <c r="E2511" s="116">
        <f t="shared" ca="1" si="117"/>
        <v>0</v>
      </c>
    </row>
    <row r="2512" spans="1:5">
      <c r="A2512" t="str">
        <f t="shared" si="118"/>
        <v>11</v>
      </c>
      <c r="B2512">
        <f t="shared" si="119"/>
        <v>0</v>
      </c>
      <c r="C2512" t="s">
        <v>586</v>
      </c>
      <c r="D2512" s="1" t="s">
        <v>3634</v>
      </c>
      <c r="E2512" s="116">
        <f t="shared" ca="1" si="117"/>
        <v>0</v>
      </c>
    </row>
    <row r="2513" spans="1:5">
      <c r="A2513" t="str">
        <f t="shared" si="118"/>
        <v>12</v>
      </c>
      <c r="B2513">
        <f t="shared" si="119"/>
        <v>0</v>
      </c>
      <c r="C2513" t="s">
        <v>586</v>
      </c>
      <c r="D2513" s="1" t="s">
        <v>3635</v>
      </c>
      <c r="E2513" s="116">
        <f t="shared" ca="1" si="117"/>
        <v>0</v>
      </c>
    </row>
    <row r="2514" spans="1:5">
      <c r="A2514" t="str">
        <f t="shared" si="118"/>
        <v>13</v>
      </c>
      <c r="B2514">
        <f t="shared" si="119"/>
        <v>0</v>
      </c>
      <c r="C2514" t="s">
        <v>586</v>
      </c>
      <c r="D2514" s="1" t="s">
        <v>3636</v>
      </c>
      <c r="E2514" s="116">
        <f t="shared" ca="1" si="117"/>
        <v>0</v>
      </c>
    </row>
    <row r="2515" spans="1:5">
      <c r="A2515" t="str">
        <f t="shared" si="118"/>
        <v>100</v>
      </c>
      <c r="B2515">
        <f t="shared" si="119"/>
        <v>0</v>
      </c>
      <c r="C2515" t="s">
        <v>586</v>
      </c>
      <c r="D2515" s="1" t="s">
        <v>3637</v>
      </c>
      <c r="E2515" s="116">
        <f t="shared" ca="1" si="117"/>
        <v>0</v>
      </c>
    </row>
    <row r="2516" spans="1:5">
      <c r="A2516" t="str">
        <f t="shared" si="118"/>
        <v>01</v>
      </c>
      <c r="B2516">
        <f t="shared" si="119"/>
        <v>0</v>
      </c>
      <c r="C2516" t="s">
        <v>588</v>
      </c>
      <c r="D2516" s="1" t="s">
        <v>3638</v>
      </c>
      <c r="E2516" s="116">
        <f t="shared" ca="1" si="117"/>
        <v>0</v>
      </c>
    </row>
    <row r="2517" spans="1:5">
      <c r="A2517" t="str">
        <f t="shared" si="118"/>
        <v>02</v>
      </c>
      <c r="B2517">
        <f t="shared" si="119"/>
        <v>0</v>
      </c>
      <c r="C2517" t="s">
        <v>588</v>
      </c>
      <c r="D2517" s="1" t="s">
        <v>3639</v>
      </c>
      <c r="E2517" s="116">
        <f t="shared" ca="1" si="117"/>
        <v>0</v>
      </c>
    </row>
    <row r="2518" spans="1:5">
      <c r="A2518" t="str">
        <f t="shared" si="118"/>
        <v>03</v>
      </c>
      <c r="B2518">
        <f t="shared" si="119"/>
        <v>0</v>
      </c>
      <c r="C2518" t="s">
        <v>588</v>
      </c>
      <c r="D2518" s="1" t="s">
        <v>3640</v>
      </c>
      <c r="E2518" s="116">
        <f t="shared" ca="1" si="117"/>
        <v>0</v>
      </c>
    </row>
    <row r="2519" spans="1:5">
      <c r="A2519" t="str">
        <f t="shared" si="118"/>
        <v>04</v>
      </c>
      <c r="B2519">
        <f t="shared" si="119"/>
        <v>0</v>
      </c>
      <c r="C2519" t="s">
        <v>588</v>
      </c>
      <c r="D2519" s="1" t="s">
        <v>3641</v>
      </c>
      <c r="E2519" s="116">
        <f t="shared" ca="1" si="117"/>
        <v>0</v>
      </c>
    </row>
    <row r="2520" spans="1:5">
      <c r="A2520" t="str">
        <f t="shared" si="118"/>
        <v>05</v>
      </c>
      <c r="B2520">
        <f t="shared" si="119"/>
        <v>0</v>
      </c>
      <c r="C2520" t="s">
        <v>588</v>
      </c>
      <c r="D2520" s="1" t="s">
        <v>3642</v>
      </c>
      <c r="E2520" s="116">
        <f t="shared" ca="1" si="117"/>
        <v>0</v>
      </c>
    </row>
    <row r="2521" spans="1:5">
      <c r="A2521" t="str">
        <f t="shared" si="118"/>
        <v>06</v>
      </c>
      <c r="B2521">
        <f t="shared" si="119"/>
        <v>0</v>
      </c>
      <c r="C2521" t="s">
        <v>588</v>
      </c>
      <c r="D2521" s="1" t="s">
        <v>3643</v>
      </c>
      <c r="E2521" s="116">
        <f t="shared" ca="1" si="117"/>
        <v>0</v>
      </c>
    </row>
    <row r="2522" spans="1:5">
      <c r="A2522" t="str">
        <f t="shared" si="118"/>
        <v>07</v>
      </c>
      <c r="B2522">
        <f t="shared" si="119"/>
        <v>0</v>
      </c>
      <c r="C2522" t="s">
        <v>588</v>
      </c>
      <c r="D2522" s="1" t="s">
        <v>3644</v>
      </c>
      <c r="E2522" s="116">
        <f t="shared" ca="1" si="117"/>
        <v>0</v>
      </c>
    </row>
    <row r="2523" spans="1:5">
      <c r="A2523" t="str">
        <f t="shared" si="118"/>
        <v>08</v>
      </c>
      <c r="B2523">
        <f t="shared" si="119"/>
        <v>0</v>
      </c>
      <c r="C2523" t="s">
        <v>588</v>
      </c>
      <c r="D2523" s="1" t="s">
        <v>3645</v>
      </c>
      <c r="E2523" s="116">
        <f t="shared" ca="1" si="117"/>
        <v>0</v>
      </c>
    </row>
    <row r="2524" spans="1:5">
      <c r="A2524" t="str">
        <f t="shared" si="118"/>
        <v>09</v>
      </c>
      <c r="B2524">
        <f t="shared" si="119"/>
        <v>0</v>
      </c>
      <c r="C2524" t="s">
        <v>588</v>
      </c>
      <c r="D2524" s="1" t="s">
        <v>3646</v>
      </c>
      <c r="E2524" s="116">
        <f t="shared" ca="1" si="117"/>
        <v>0</v>
      </c>
    </row>
    <row r="2525" spans="1:5">
      <c r="A2525" t="str">
        <f t="shared" si="118"/>
        <v>10</v>
      </c>
      <c r="B2525">
        <f t="shared" si="119"/>
        <v>0</v>
      </c>
      <c r="C2525" t="s">
        <v>588</v>
      </c>
      <c r="D2525" s="1" t="s">
        <v>3647</v>
      </c>
      <c r="E2525" s="116">
        <f t="shared" ca="1" si="117"/>
        <v>0</v>
      </c>
    </row>
    <row r="2526" spans="1:5">
      <c r="A2526" t="str">
        <f t="shared" si="118"/>
        <v>11</v>
      </c>
      <c r="B2526">
        <f t="shared" si="119"/>
        <v>0</v>
      </c>
      <c r="C2526" t="s">
        <v>588</v>
      </c>
      <c r="D2526" s="1" t="s">
        <v>3648</v>
      </c>
      <c r="E2526" s="116">
        <f t="shared" ca="1" si="117"/>
        <v>0</v>
      </c>
    </row>
    <row r="2527" spans="1:5">
      <c r="A2527" t="str">
        <f t="shared" si="118"/>
        <v>12</v>
      </c>
      <c r="B2527">
        <f t="shared" si="119"/>
        <v>0</v>
      </c>
      <c r="C2527" t="s">
        <v>588</v>
      </c>
      <c r="D2527" s="1" t="s">
        <v>3649</v>
      </c>
      <c r="E2527" s="116">
        <f t="shared" ca="1" si="117"/>
        <v>0</v>
      </c>
    </row>
    <row r="2528" spans="1:5">
      <c r="A2528" t="str">
        <f t="shared" si="118"/>
        <v>13</v>
      </c>
      <c r="B2528">
        <f t="shared" si="119"/>
        <v>0</v>
      </c>
      <c r="C2528" t="s">
        <v>588</v>
      </c>
      <c r="D2528" s="1" t="s">
        <v>3650</v>
      </c>
      <c r="E2528" s="116">
        <f t="shared" ca="1" si="117"/>
        <v>0</v>
      </c>
    </row>
    <row r="2529" spans="1:5">
      <c r="A2529" t="str">
        <f t="shared" si="118"/>
        <v>100</v>
      </c>
      <c r="B2529">
        <f t="shared" si="119"/>
        <v>0</v>
      </c>
      <c r="C2529" t="s">
        <v>588</v>
      </c>
      <c r="D2529" s="1" t="s">
        <v>3651</v>
      </c>
      <c r="E2529" s="116">
        <f t="shared" ca="1" si="117"/>
        <v>0</v>
      </c>
    </row>
    <row r="2530" spans="1:5">
      <c r="A2530" t="str">
        <f t="shared" si="118"/>
        <v>01</v>
      </c>
      <c r="B2530">
        <f t="shared" si="119"/>
        <v>0</v>
      </c>
      <c r="C2530" t="s">
        <v>590</v>
      </c>
      <c r="D2530" s="1" t="s">
        <v>3652</v>
      </c>
      <c r="E2530" s="116">
        <f t="shared" ca="1" si="117"/>
        <v>0</v>
      </c>
    </row>
    <row r="2531" spans="1:5">
      <c r="A2531" t="str">
        <f t="shared" si="118"/>
        <v>02</v>
      </c>
      <c r="B2531">
        <f t="shared" si="119"/>
        <v>0</v>
      </c>
      <c r="C2531" t="s">
        <v>590</v>
      </c>
      <c r="D2531" s="1" t="s">
        <v>3653</v>
      </c>
      <c r="E2531" s="116">
        <f t="shared" ca="1" si="117"/>
        <v>0</v>
      </c>
    </row>
    <row r="2532" spans="1:5">
      <c r="A2532" t="str">
        <f t="shared" si="118"/>
        <v>03</v>
      </c>
      <c r="B2532">
        <f t="shared" si="119"/>
        <v>0</v>
      </c>
      <c r="C2532" t="s">
        <v>590</v>
      </c>
      <c r="D2532" s="1" t="s">
        <v>3654</v>
      </c>
      <c r="E2532" s="116">
        <f t="shared" ca="1" si="117"/>
        <v>0</v>
      </c>
    </row>
    <row r="2533" spans="1:5">
      <c r="A2533" t="str">
        <f t="shared" si="118"/>
        <v>04</v>
      </c>
      <c r="B2533">
        <f t="shared" si="119"/>
        <v>0</v>
      </c>
      <c r="C2533" t="s">
        <v>590</v>
      </c>
      <c r="D2533" s="1" t="s">
        <v>3655</v>
      </c>
      <c r="E2533" s="116">
        <f t="shared" ca="1" si="117"/>
        <v>0</v>
      </c>
    </row>
    <row r="2534" spans="1:5">
      <c r="A2534" t="str">
        <f t="shared" si="118"/>
        <v>05</v>
      </c>
      <c r="B2534">
        <f t="shared" si="119"/>
        <v>0</v>
      </c>
      <c r="C2534" t="s">
        <v>590</v>
      </c>
      <c r="D2534" s="1" t="s">
        <v>3656</v>
      </c>
      <c r="E2534" s="116">
        <f t="shared" ca="1" si="117"/>
        <v>0</v>
      </c>
    </row>
    <row r="2535" spans="1:5">
      <c r="A2535" t="str">
        <f t="shared" si="118"/>
        <v>06</v>
      </c>
      <c r="B2535">
        <f t="shared" si="119"/>
        <v>0</v>
      </c>
      <c r="C2535" t="s">
        <v>590</v>
      </c>
      <c r="D2535" s="1" t="s">
        <v>3657</v>
      </c>
      <c r="E2535" s="116">
        <f t="shared" ca="1" si="117"/>
        <v>0</v>
      </c>
    </row>
    <row r="2536" spans="1:5">
      <c r="A2536" t="str">
        <f t="shared" si="118"/>
        <v>07</v>
      </c>
      <c r="B2536">
        <f t="shared" si="119"/>
        <v>0</v>
      </c>
      <c r="C2536" t="s">
        <v>590</v>
      </c>
      <c r="D2536" s="1" t="s">
        <v>3658</v>
      </c>
      <c r="E2536" s="116">
        <f t="shared" ca="1" si="117"/>
        <v>0</v>
      </c>
    </row>
    <row r="2537" spans="1:5">
      <c r="A2537" t="str">
        <f t="shared" si="118"/>
        <v>08</v>
      </c>
      <c r="B2537">
        <f t="shared" si="119"/>
        <v>0</v>
      </c>
      <c r="C2537" t="s">
        <v>590</v>
      </c>
      <c r="D2537" s="1" t="s">
        <v>3659</v>
      </c>
      <c r="E2537" s="116">
        <f t="shared" ca="1" si="117"/>
        <v>0</v>
      </c>
    </row>
    <row r="2538" spans="1:5">
      <c r="A2538" t="str">
        <f t="shared" si="118"/>
        <v>09</v>
      </c>
      <c r="B2538">
        <f t="shared" si="119"/>
        <v>0</v>
      </c>
      <c r="C2538" t="s">
        <v>590</v>
      </c>
      <c r="D2538" s="1" t="s">
        <v>3660</v>
      </c>
      <c r="E2538" s="116">
        <f t="shared" ca="1" si="117"/>
        <v>0</v>
      </c>
    </row>
    <row r="2539" spans="1:5">
      <c r="A2539" t="str">
        <f t="shared" si="118"/>
        <v>10</v>
      </c>
      <c r="B2539">
        <f t="shared" si="119"/>
        <v>0</v>
      </c>
      <c r="C2539" t="s">
        <v>590</v>
      </c>
      <c r="D2539" s="1" t="s">
        <v>3661</v>
      </c>
      <c r="E2539" s="116">
        <f t="shared" ca="1" si="117"/>
        <v>0</v>
      </c>
    </row>
    <row r="2540" spans="1:5">
      <c r="A2540" t="str">
        <f t="shared" si="118"/>
        <v>11</v>
      </c>
      <c r="B2540">
        <f t="shared" si="119"/>
        <v>0</v>
      </c>
      <c r="C2540" t="s">
        <v>590</v>
      </c>
      <c r="D2540" s="1" t="s">
        <v>3662</v>
      </c>
      <c r="E2540" s="116">
        <f t="shared" ca="1" si="117"/>
        <v>0</v>
      </c>
    </row>
    <row r="2541" spans="1:5">
      <c r="A2541" t="str">
        <f t="shared" si="118"/>
        <v>12</v>
      </c>
      <c r="B2541">
        <f t="shared" si="119"/>
        <v>0</v>
      </c>
      <c r="C2541" t="s">
        <v>590</v>
      </c>
      <c r="D2541" s="1" t="s">
        <v>3663</v>
      </c>
      <c r="E2541" s="116">
        <f t="shared" ca="1" si="117"/>
        <v>0</v>
      </c>
    </row>
    <row r="2542" spans="1:5">
      <c r="A2542" t="str">
        <f t="shared" si="118"/>
        <v>13</v>
      </c>
      <c r="B2542">
        <f t="shared" si="119"/>
        <v>0</v>
      </c>
      <c r="C2542" t="s">
        <v>590</v>
      </c>
      <c r="D2542" s="1" t="s">
        <v>3664</v>
      </c>
      <c r="E2542" s="116">
        <f t="shared" ca="1" si="117"/>
        <v>0</v>
      </c>
    </row>
    <row r="2543" spans="1:5">
      <c r="A2543" t="str">
        <f t="shared" si="118"/>
        <v>100</v>
      </c>
      <c r="B2543">
        <f t="shared" si="119"/>
        <v>0</v>
      </c>
      <c r="C2543" t="s">
        <v>590</v>
      </c>
      <c r="D2543" s="1" t="s">
        <v>3665</v>
      </c>
      <c r="E2543" s="116">
        <f t="shared" ca="1" si="117"/>
        <v>0</v>
      </c>
    </row>
    <row r="2544" spans="1:5">
      <c r="A2544" t="str">
        <f t="shared" si="118"/>
        <v>01</v>
      </c>
      <c r="B2544">
        <f t="shared" si="119"/>
        <v>0</v>
      </c>
      <c r="C2544" t="s">
        <v>592</v>
      </c>
      <c r="D2544" s="1" t="s">
        <v>3666</v>
      </c>
      <c r="E2544" s="116">
        <f t="shared" ca="1" si="117"/>
        <v>0</v>
      </c>
    </row>
    <row r="2545" spans="1:5">
      <c r="A2545" t="str">
        <f t="shared" si="118"/>
        <v>02</v>
      </c>
      <c r="B2545">
        <f t="shared" si="119"/>
        <v>0</v>
      </c>
      <c r="C2545" t="s">
        <v>592</v>
      </c>
      <c r="D2545" s="1" t="s">
        <v>3667</v>
      </c>
      <c r="E2545" s="116">
        <f t="shared" ca="1" si="117"/>
        <v>0</v>
      </c>
    </row>
    <row r="2546" spans="1:5">
      <c r="A2546" t="str">
        <f t="shared" si="118"/>
        <v>03</v>
      </c>
      <c r="B2546">
        <f t="shared" si="119"/>
        <v>0</v>
      </c>
      <c r="C2546" t="s">
        <v>592</v>
      </c>
      <c r="D2546" s="1" t="s">
        <v>3668</v>
      </c>
      <c r="E2546" s="116">
        <f t="shared" ca="1" si="117"/>
        <v>0</v>
      </c>
    </row>
    <row r="2547" spans="1:5">
      <c r="A2547" t="str">
        <f t="shared" si="118"/>
        <v>04</v>
      </c>
      <c r="B2547">
        <f t="shared" si="119"/>
        <v>0</v>
      </c>
      <c r="C2547" t="s">
        <v>592</v>
      </c>
      <c r="D2547" s="1" t="s">
        <v>3669</v>
      </c>
      <c r="E2547" s="116">
        <f t="shared" ca="1" si="117"/>
        <v>0</v>
      </c>
    </row>
    <row r="2548" spans="1:5">
      <c r="A2548" t="str">
        <f t="shared" si="118"/>
        <v>05</v>
      </c>
      <c r="B2548">
        <f t="shared" si="119"/>
        <v>0</v>
      </c>
      <c r="C2548" t="s">
        <v>592</v>
      </c>
      <c r="D2548" s="1" t="s">
        <v>3670</v>
      </c>
      <c r="E2548" s="116">
        <f t="shared" ca="1" si="117"/>
        <v>0</v>
      </c>
    </row>
    <row r="2549" spans="1:5">
      <c r="A2549" t="str">
        <f t="shared" si="118"/>
        <v>06</v>
      </c>
      <c r="B2549">
        <f t="shared" si="119"/>
        <v>0</v>
      </c>
      <c r="C2549" t="s">
        <v>592</v>
      </c>
      <c r="D2549" s="1" t="s">
        <v>3671</v>
      </c>
      <c r="E2549" s="116">
        <f t="shared" ca="1" si="117"/>
        <v>0</v>
      </c>
    </row>
    <row r="2550" spans="1:5">
      <c r="A2550" t="str">
        <f t="shared" si="118"/>
        <v>07</v>
      </c>
      <c r="B2550">
        <f t="shared" si="119"/>
        <v>0</v>
      </c>
      <c r="C2550" t="s">
        <v>592</v>
      </c>
      <c r="D2550" s="1" t="s">
        <v>3672</v>
      </c>
      <c r="E2550" s="116">
        <f t="shared" ca="1" si="117"/>
        <v>0</v>
      </c>
    </row>
    <row r="2551" spans="1:5">
      <c r="A2551" t="str">
        <f t="shared" si="118"/>
        <v>08</v>
      </c>
      <c r="B2551">
        <f t="shared" si="119"/>
        <v>0</v>
      </c>
      <c r="C2551" t="s">
        <v>592</v>
      </c>
      <c r="D2551" s="1" t="s">
        <v>3673</v>
      </c>
      <c r="E2551" s="116">
        <f t="shared" ca="1" si="117"/>
        <v>0</v>
      </c>
    </row>
    <row r="2552" spans="1:5">
      <c r="A2552" t="str">
        <f t="shared" si="118"/>
        <v>09</v>
      </c>
      <c r="B2552">
        <f t="shared" si="119"/>
        <v>0</v>
      </c>
      <c r="C2552" t="s">
        <v>592</v>
      </c>
      <c r="D2552" s="1" t="s">
        <v>3674</v>
      </c>
      <c r="E2552" s="116">
        <f t="shared" ca="1" si="117"/>
        <v>0</v>
      </c>
    </row>
    <row r="2553" spans="1:5">
      <c r="A2553" t="str">
        <f t="shared" si="118"/>
        <v>10</v>
      </c>
      <c r="B2553">
        <f t="shared" si="119"/>
        <v>0</v>
      </c>
      <c r="C2553" t="s">
        <v>592</v>
      </c>
      <c r="D2553" s="1" t="s">
        <v>3675</v>
      </c>
      <c r="E2553" s="116">
        <f t="shared" ca="1" si="117"/>
        <v>0</v>
      </c>
    </row>
    <row r="2554" spans="1:5">
      <c r="A2554" t="str">
        <f t="shared" si="118"/>
        <v>11</v>
      </c>
      <c r="B2554">
        <f t="shared" si="119"/>
        <v>0</v>
      </c>
      <c r="C2554" t="s">
        <v>592</v>
      </c>
      <c r="D2554" s="1" t="s">
        <v>3676</v>
      </c>
      <c r="E2554" s="116">
        <f t="shared" ca="1" si="117"/>
        <v>0</v>
      </c>
    </row>
    <row r="2555" spans="1:5">
      <c r="A2555" t="str">
        <f t="shared" si="118"/>
        <v>12</v>
      </c>
      <c r="B2555">
        <f t="shared" si="119"/>
        <v>0</v>
      </c>
      <c r="C2555" t="s">
        <v>592</v>
      </c>
      <c r="D2555" s="1" t="s">
        <v>3677</v>
      </c>
      <c r="E2555" s="116">
        <f t="shared" ca="1" si="117"/>
        <v>0</v>
      </c>
    </row>
    <row r="2556" spans="1:5">
      <c r="A2556" t="str">
        <f t="shared" si="118"/>
        <v>13</v>
      </c>
      <c r="B2556">
        <f t="shared" si="119"/>
        <v>0</v>
      </c>
      <c r="C2556" t="s">
        <v>592</v>
      </c>
      <c r="D2556" s="1" t="s">
        <v>3678</v>
      </c>
      <c r="E2556" s="116">
        <f t="shared" ca="1" si="117"/>
        <v>0</v>
      </c>
    </row>
    <row r="2557" spans="1:5">
      <c r="A2557" t="str">
        <f t="shared" si="118"/>
        <v>100</v>
      </c>
      <c r="B2557">
        <f t="shared" si="119"/>
        <v>0</v>
      </c>
      <c r="C2557" t="s">
        <v>592</v>
      </c>
      <c r="D2557" s="1" t="s">
        <v>3679</v>
      </c>
      <c r="E2557" s="116">
        <f t="shared" ca="1" si="117"/>
        <v>0</v>
      </c>
    </row>
    <row r="2558" spans="1:5">
      <c r="A2558" t="str">
        <f t="shared" si="118"/>
        <v>01</v>
      </c>
      <c r="B2558">
        <f t="shared" si="119"/>
        <v>0</v>
      </c>
      <c r="C2558" t="s">
        <v>594</v>
      </c>
      <c r="D2558" s="1" t="s">
        <v>3680</v>
      </c>
      <c r="E2558" s="116">
        <f t="shared" ca="1" si="117"/>
        <v>0</v>
      </c>
    </row>
    <row r="2559" spans="1:5">
      <c r="A2559" t="str">
        <f t="shared" si="118"/>
        <v>02</v>
      </c>
      <c r="B2559">
        <f t="shared" si="119"/>
        <v>0</v>
      </c>
      <c r="C2559" t="s">
        <v>594</v>
      </c>
      <c r="D2559" s="1" t="s">
        <v>3681</v>
      </c>
      <c r="E2559" s="116">
        <f t="shared" ca="1" si="117"/>
        <v>0</v>
      </c>
    </row>
    <row r="2560" spans="1:5">
      <c r="A2560" t="str">
        <f t="shared" si="118"/>
        <v>03</v>
      </c>
      <c r="B2560">
        <f t="shared" si="119"/>
        <v>0</v>
      </c>
      <c r="C2560" t="s">
        <v>594</v>
      </c>
      <c r="D2560" s="1" t="s">
        <v>3682</v>
      </c>
      <c r="E2560" s="116">
        <f t="shared" ca="1" si="117"/>
        <v>0</v>
      </c>
    </row>
    <row r="2561" spans="1:5">
      <c r="A2561" t="str">
        <f t="shared" si="118"/>
        <v>04</v>
      </c>
      <c r="B2561">
        <f t="shared" si="119"/>
        <v>0</v>
      </c>
      <c r="C2561" t="s">
        <v>594</v>
      </c>
      <c r="D2561" s="1" t="s">
        <v>3683</v>
      </c>
      <c r="E2561" s="116">
        <f t="shared" ca="1" si="117"/>
        <v>0</v>
      </c>
    </row>
    <row r="2562" spans="1:5">
      <c r="A2562" t="str">
        <f t="shared" si="118"/>
        <v>05</v>
      </c>
      <c r="B2562">
        <f t="shared" si="119"/>
        <v>0</v>
      </c>
      <c r="C2562" t="s">
        <v>594</v>
      </c>
      <c r="D2562" s="1" t="s">
        <v>3684</v>
      </c>
      <c r="E2562" s="116">
        <f t="shared" ca="1" si="117"/>
        <v>0</v>
      </c>
    </row>
    <row r="2563" spans="1:5">
      <c r="A2563" t="str">
        <f t="shared" si="118"/>
        <v>06</v>
      </c>
      <c r="B2563">
        <f t="shared" si="119"/>
        <v>0</v>
      </c>
      <c r="C2563" t="s">
        <v>594</v>
      </c>
      <c r="D2563" s="1" t="s">
        <v>3685</v>
      </c>
      <c r="E2563" s="116">
        <f t="shared" ca="1" si="117"/>
        <v>0</v>
      </c>
    </row>
    <row r="2564" spans="1:5">
      <c r="A2564" t="str">
        <f t="shared" si="118"/>
        <v>07</v>
      </c>
      <c r="B2564">
        <f t="shared" si="119"/>
        <v>0</v>
      </c>
      <c r="C2564" t="s">
        <v>594</v>
      </c>
      <c r="D2564" s="1" t="s">
        <v>3686</v>
      </c>
      <c r="E2564" s="116">
        <f t="shared" ca="1" si="117"/>
        <v>0</v>
      </c>
    </row>
    <row r="2565" spans="1:5">
      <c r="A2565" t="str">
        <f t="shared" si="118"/>
        <v>08</v>
      </c>
      <c r="B2565">
        <f t="shared" si="119"/>
        <v>0</v>
      </c>
      <c r="C2565" t="s">
        <v>594</v>
      </c>
      <c r="D2565" s="1" t="s">
        <v>3687</v>
      </c>
      <c r="E2565" s="116">
        <f t="shared" ca="1" si="117"/>
        <v>0</v>
      </c>
    </row>
    <row r="2566" spans="1:5">
      <c r="A2566" t="str">
        <f t="shared" si="118"/>
        <v>09</v>
      </c>
      <c r="B2566">
        <f t="shared" si="119"/>
        <v>0</v>
      </c>
      <c r="C2566" t="s">
        <v>594</v>
      </c>
      <c r="D2566" s="1" t="s">
        <v>3688</v>
      </c>
      <c r="E2566" s="116">
        <f t="shared" ca="1" si="117"/>
        <v>0</v>
      </c>
    </row>
    <row r="2567" spans="1:5">
      <c r="A2567" t="str">
        <f t="shared" si="118"/>
        <v>10</v>
      </c>
      <c r="B2567">
        <f t="shared" si="119"/>
        <v>0</v>
      </c>
      <c r="C2567" t="s">
        <v>594</v>
      </c>
      <c r="D2567" s="1" t="s">
        <v>3689</v>
      </c>
      <c r="E2567" s="116">
        <f t="shared" ca="1" si="117"/>
        <v>0</v>
      </c>
    </row>
    <row r="2568" spans="1:5">
      <c r="A2568" t="str">
        <f t="shared" si="118"/>
        <v>11</v>
      </c>
      <c r="B2568">
        <f t="shared" si="119"/>
        <v>0</v>
      </c>
      <c r="C2568" t="s">
        <v>594</v>
      </c>
      <c r="D2568" s="1" t="s">
        <v>3690</v>
      </c>
      <c r="E2568" s="116">
        <f t="shared" ca="1" si="117"/>
        <v>0</v>
      </c>
    </row>
    <row r="2569" spans="1:5">
      <c r="A2569" t="str">
        <f t="shared" si="118"/>
        <v>12</v>
      </c>
      <c r="B2569">
        <f t="shared" si="119"/>
        <v>0</v>
      </c>
      <c r="C2569" t="s">
        <v>594</v>
      </c>
      <c r="D2569" s="1" t="s">
        <v>3691</v>
      </c>
      <c r="E2569" s="116">
        <f t="shared" ca="1" si="117"/>
        <v>0</v>
      </c>
    </row>
    <row r="2570" spans="1:5">
      <c r="A2570" t="str">
        <f t="shared" si="118"/>
        <v>13</v>
      </c>
      <c r="B2570">
        <f t="shared" si="119"/>
        <v>0</v>
      </c>
      <c r="C2570" t="s">
        <v>594</v>
      </c>
      <c r="D2570" s="1" t="s">
        <v>3692</v>
      </c>
      <c r="E2570" s="116">
        <f t="shared" ref="E2570:E2633" ca="1" si="120">IFERROR(IFERROR(VLOOKUP(C2570,INDIRECT($G$7&amp;$H$7),MATCH($A2570,INDIRECT($G$7&amp;$I$7),0),0),IFERROR(VLOOKUP(C2570,INDIRECT($G$6&amp;$H$6),MATCH($A2570,INDIRECT($G$6&amp;$I$6),0),0),VLOOKUP(C2570,INDIRECT($G$5&amp;$H$5),MATCH($A2570,INDIRECT($G$5&amp;$I$5),0),0))),0)</f>
        <v>0</v>
      </c>
    </row>
    <row r="2571" spans="1:5">
      <c r="A2571" t="str">
        <f t="shared" ref="A2571:A2634" si="121">MID(D2571,LEN(C2571)+2,LEN(D2571)-LEN(C2571))</f>
        <v>100</v>
      </c>
      <c r="B2571">
        <f t="shared" ref="B2571:B2634" si="122">IF(IFERROR(FIND("PU",D2571,1),0)&lt;&gt;0,"PU",0)</f>
        <v>0</v>
      </c>
      <c r="C2571" t="s">
        <v>594</v>
      </c>
      <c r="D2571" s="1" t="s">
        <v>3693</v>
      </c>
      <c r="E2571" s="116">
        <f t="shared" ca="1" si="120"/>
        <v>0</v>
      </c>
    </row>
    <row r="2572" spans="1:5">
      <c r="A2572" t="str">
        <f t="shared" si="121"/>
        <v>01</v>
      </c>
      <c r="B2572">
        <f t="shared" si="122"/>
        <v>0</v>
      </c>
      <c r="C2572" t="s">
        <v>597</v>
      </c>
      <c r="D2572" s="1" t="s">
        <v>3694</v>
      </c>
      <c r="E2572" s="116">
        <f t="shared" ca="1" si="120"/>
        <v>0</v>
      </c>
    </row>
    <row r="2573" spans="1:5">
      <c r="A2573" t="str">
        <f t="shared" si="121"/>
        <v>02</v>
      </c>
      <c r="B2573">
        <f t="shared" si="122"/>
        <v>0</v>
      </c>
      <c r="C2573" t="s">
        <v>597</v>
      </c>
      <c r="D2573" s="1" t="s">
        <v>3695</v>
      </c>
      <c r="E2573" s="116">
        <f t="shared" ca="1" si="120"/>
        <v>0</v>
      </c>
    </row>
    <row r="2574" spans="1:5">
      <c r="A2574" t="str">
        <f t="shared" si="121"/>
        <v>03</v>
      </c>
      <c r="B2574">
        <f t="shared" si="122"/>
        <v>0</v>
      </c>
      <c r="C2574" t="s">
        <v>597</v>
      </c>
      <c r="D2574" s="1" t="s">
        <v>3696</v>
      </c>
      <c r="E2574" s="116">
        <f t="shared" ca="1" si="120"/>
        <v>0</v>
      </c>
    </row>
    <row r="2575" spans="1:5">
      <c r="A2575" t="str">
        <f t="shared" si="121"/>
        <v>04</v>
      </c>
      <c r="B2575">
        <f t="shared" si="122"/>
        <v>0</v>
      </c>
      <c r="C2575" t="s">
        <v>597</v>
      </c>
      <c r="D2575" s="1" t="s">
        <v>3697</v>
      </c>
      <c r="E2575" s="116">
        <f t="shared" ca="1" si="120"/>
        <v>0</v>
      </c>
    </row>
    <row r="2576" spans="1:5">
      <c r="A2576" t="str">
        <f t="shared" si="121"/>
        <v>05</v>
      </c>
      <c r="B2576">
        <f t="shared" si="122"/>
        <v>0</v>
      </c>
      <c r="C2576" t="s">
        <v>597</v>
      </c>
      <c r="D2576" s="1" t="s">
        <v>3698</v>
      </c>
      <c r="E2576" s="116">
        <f t="shared" ca="1" si="120"/>
        <v>0</v>
      </c>
    </row>
    <row r="2577" spans="1:5">
      <c r="A2577" t="str">
        <f t="shared" si="121"/>
        <v>06</v>
      </c>
      <c r="B2577">
        <f t="shared" si="122"/>
        <v>0</v>
      </c>
      <c r="C2577" t="s">
        <v>597</v>
      </c>
      <c r="D2577" s="1" t="s">
        <v>3699</v>
      </c>
      <c r="E2577" s="116">
        <f t="shared" ca="1" si="120"/>
        <v>0</v>
      </c>
    </row>
    <row r="2578" spans="1:5">
      <c r="A2578" t="str">
        <f t="shared" si="121"/>
        <v>07</v>
      </c>
      <c r="B2578">
        <f t="shared" si="122"/>
        <v>0</v>
      </c>
      <c r="C2578" t="s">
        <v>597</v>
      </c>
      <c r="D2578" s="1" t="s">
        <v>3700</v>
      </c>
      <c r="E2578" s="116">
        <f t="shared" ca="1" si="120"/>
        <v>0</v>
      </c>
    </row>
    <row r="2579" spans="1:5">
      <c r="A2579" t="str">
        <f t="shared" si="121"/>
        <v>08</v>
      </c>
      <c r="B2579">
        <f t="shared" si="122"/>
        <v>0</v>
      </c>
      <c r="C2579" t="s">
        <v>597</v>
      </c>
      <c r="D2579" s="1" t="s">
        <v>3701</v>
      </c>
      <c r="E2579" s="116">
        <f t="shared" ca="1" si="120"/>
        <v>0</v>
      </c>
    </row>
    <row r="2580" spans="1:5">
      <c r="A2580" t="str">
        <f t="shared" si="121"/>
        <v>09</v>
      </c>
      <c r="B2580">
        <f t="shared" si="122"/>
        <v>0</v>
      </c>
      <c r="C2580" t="s">
        <v>597</v>
      </c>
      <c r="D2580" s="1" t="s">
        <v>3702</v>
      </c>
      <c r="E2580" s="116">
        <f t="shared" ca="1" si="120"/>
        <v>0</v>
      </c>
    </row>
    <row r="2581" spans="1:5">
      <c r="A2581" t="str">
        <f t="shared" si="121"/>
        <v>10</v>
      </c>
      <c r="B2581">
        <f t="shared" si="122"/>
        <v>0</v>
      </c>
      <c r="C2581" t="s">
        <v>597</v>
      </c>
      <c r="D2581" s="1" t="s">
        <v>3703</v>
      </c>
      <c r="E2581" s="116">
        <f t="shared" ca="1" si="120"/>
        <v>0</v>
      </c>
    </row>
    <row r="2582" spans="1:5">
      <c r="A2582" t="str">
        <f t="shared" si="121"/>
        <v>11</v>
      </c>
      <c r="B2582">
        <f t="shared" si="122"/>
        <v>0</v>
      </c>
      <c r="C2582" t="s">
        <v>597</v>
      </c>
      <c r="D2582" s="1" t="s">
        <v>3704</v>
      </c>
      <c r="E2582" s="116">
        <f t="shared" ca="1" si="120"/>
        <v>0</v>
      </c>
    </row>
    <row r="2583" spans="1:5">
      <c r="A2583" t="str">
        <f t="shared" si="121"/>
        <v>12</v>
      </c>
      <c r="B2583">
        <f t="shared" si="122"/>
        <v>0</v>
      </c>
      <c r="C2583" t="s">
        <v>597</v>
      </c>
      <c r="D2583" s="1" t="s">
        <v>3705</v>
      </c>
      <c r="E2583" s="116">
        <f t="shared" ca="1" si="120"/>
        <v>0</v>
      </c>
    </row>
    <row r="2584" spans="1:5">
      <c r="A2584" t="str">
        <f t="shared" si="121"/>
        <v>13</v>
      </c>
      <c r="B2584">
        <f t="shared" si="122"/>
        <v>0</v>
      </c>
      <c r="C2584" t="s">
        <v>597</v>
      </c>
      <c r="D2584" s="1" t="s">
        <v>3706</v>
      </c>
      <c r="E2584" s="116">
        <f t="shared" ca="1" si="120"/>
        <v>0</v>
      </c>
    </row>
    <row r="2585" spans="1:5">
      <c r="A2585" t="str">
        <f t="shared" si="121"/>
        <v>100</v>
      </c>
      <c r="B2585">
        <f t="shared" si="122"/>
        <v>0</v>
      </c>
      <c r="C2585" t="s">
        <v>597</v>
      </c>
      <c r="D2585" s="1" t="s">
        <v>3707</v>
      </c>
      <c r="E2585" s="116">
        <f t="shared" ca="1" si="120"/>
        <v>0</v>
      </c>
    </row>
    <row r="2586" spans="1:5">
      <c r="A2586" t="str">
        <f t="shared" si="121"/>
        <v>01</v>
      </c>
      <c r="B2586">
        <f t="shared" si="122"/>
        <v>0</v>
      </c>
      <c r="C2586" t="s">
        <v>600</v>
      </c>
      <c r="D2586" s="1" t="s">
        <v>3708</v>
      </c>
      <c r="E2586" s="116">
        <f t="shared" ca="1" si="120"/>
        <v>0</v>
      </c>
    </row>
    <row r="2587" spans="1:5">
      <c r="A2587" t="str">
        <f t="shared" si="121"/>
        <v>02</v>
      </c>
      <c r="B2587">
        <f t="shared" si="122"/>
        <v>0</v>
      </c>
      <c r="C2587" t="s">
        <v>600</v>
      </c>
      <c r="D2587" s="1" t="s">
        <v>3709</v>
      </c>
      <c r="E2587" s="116">
        <f t="shared" ca="1" si="120"/>
        <v>0</v>
      </c>
    </row>
    <row r="2588" spans="1:5">
      <c r="A2588" t="str">
        <f t="shared" si="121"/>
        <v>03</v>
      </c>
      <c r="B2588">
        <f t="shared" si="122"/>
        <v>0</v>
      </c>
      <c r="C2588" t="s">
        <v>600</v>
      </c>
      <c r="D2588" s="1" t="s">
        <v>3710</v>
      </c>
      <c r="E2588" s="116">
        <f t="shared" ca="1" si="120"/>
        <v>0</v>
      </c>
    </row>
    <row r="2589" spans="1:5">
      <c r="A2589" t="str">
        <f t="shared" si="121"/>
        <v>04</v>
      </c>
      <c r="B2589">
        <f t="shared" si="122"/>
        <v>0</v>
      </c>
      <c r="C2589" t="s">
        <v>600</v>
      </c>
      <c r="D2589" s="1" t="s">
        <v>3711</v>
      </c>
      <c r="E2589" s="116">
        <f t="shared" ca="1" si="120"/>
        <v>0</v>
      </c>
    </row>
    <row r="2590" spans="1:5">
      <c r="A2590" t="str">
        <f t="shared" si="121"/>
        <v>05</v>
      </c>
      <c r="B2590">
        <f t="shared" si="122"/>
        <v>0</v>
      </c>
      <c r="C2590" t="s">
        <v>600</v>
      </c>
      <c r="D2590" s="1" t="s">
        <v>3712</v>
      </c>
      <c r="E2590" s="116">
        <f t="shared" ca="1" si="120"/>
        <v>0</v>
      </c>
    </row>
    <row r="2591" spans="1:5">
      <c r="A2591" t="str">
        <f t="shared" si="121"/>
        <v>06</v>
      </c>
      <c r="B2591">
        <f t="shared" si="122"/>
        <v>0</v>
      </c>
      <c r="C2591" t="s">
        <v>600</v>
      </c>
      <c r="D2591" s="1" t="s">
        <v>3713</v>
      </c>
      <c r="E2591" s="116">
        <f t="shared" ca="1" si="120"/>
        <v>0</v>
      </c>
    </row>
    <row r="2592" spans="1:5">
      <c r="A2592" t="str">
        <f t="shared" si="121"/>
        <v>07</v>
      </c>
      <c r="B2592">
        <f t="shared" si="122"/>
        <v>0</v>
      </c>
      <c r="C2592" t="s">
        <v>600</v>
      </c>
      <c r="D2592" s="1" t="s">
        <v>3714</v>
      </c>
      <c r="E2592" s="116">
        <f t="shared" ca="1" si="120"/>
        <v>0</v>
      </c>
    </row>
    <row r="2593" spans="1:5">
      <c r="A2593" t="str">
        <f t="shared" si="121"/>
        <v>08</v>
      </c>
      <c r="B2593">
        <f t="shared" si="122"/>
        <v>0</v>
      </c>
      <c r="C2593" t="s">
        <v>600</v>
      </c>
      <c r="D2593" s="1" t="s">
        <v>3715</v>
      </c>
      <c r="E2593" s="116">
        <f t="shared" ca="1" si="120"/>
        <v>0</v>
      </c>
    </row>
    <row r="2594" spans="1:5">
      <c r="A2594" t="str">
        <f t="shared" si="121"/>
        <v>09</v>
      </c>
      <c r="B2594">
        <f t="shared" si="122"/>
        <v>0</v>
      </c>
      <c r="C2594" t="s">
        <v>600</v>
      </c>
      <c r="D2594" s="1" t="s">
        <v>3716</v>
      </c>
      <c r="E2594" s="116">
        <f t="shared" ca="1" si="120"/>
        <v>0</v>
      </c>
    </row>
    <row r="2595" spans="1:5">
      <c r="A2595" t="str">
        <f t="shared" si="121"/>
        <v>10</v>
      </c>
      <c r="B2595">
        <f t="shared" si="122"/>
        <v>0</v>
      </c>
      <c r="C2595" t="s">
        <v>600</v>
      </c>
      <c r="D2595" s="1" t="s">
        <v>3717</v>
      </c>
      <c r="E2595" s="116">
        <f t="shared" ca="1" si="120"/>
        <v>0</v>
      </c>
    </row>
    <row r="2596" spans="1:5">
      <c r="A2596" t="str">
        <f t="shared" si="121"/>
        <v>11</v>
      </c>
      <c r="B2596">
        <f t="shared" si="122"/>
        <v>0</v>
      </c>
      <c r="C2596" t="s">
        <v>600</v>
      </c>
      <c r="D2596" s="1" t="s">
        <v>3718</v>
      </c>
      <c r="E2596" s="116">
        <f t="shared" ca="1" si="120"/>
        <v>0</v>
      </c>
    </row>
    <row r="2597" spans="1:5">
      <c r="A2597" t="str">
        <f t="shared" si="121"/>
        <v>12</v>
      </c>
      <c r="B2597">
        <f t="shared" si="122"/>
        <v>0</v>
      </c>
      <c r="C2597" t="s">
        <v>600</v>
      </c>
      <c r="D2597" s="1" t="s">
        <v>3719</v>
      </c>
      <c r="E2597" s="116">
        <f t="shared" ca="1" si="120"/>
        <v>0</v>
      </c>
    </row>
    <row r="2598" spans="1:5">
      <c r="A2598" t="str">
        <f t="shared" si="121"/>
        <v>13</v>
      </c>
      <c r="B2598">
        <f t="shared" si="122"/>
        <v>0</v>
      </c>
      <c r="C2598" t="s">
        <v>600</v>
      </c>
      <c r="D2598" s="1" t="s">
        <v>3720</v>
      </c>
      <c r="E2598" s="116">
        <f t="shared" ca="1" si="120"/>
        <v>0</v>
      </c>
    </row>
    <row r="2599" spans="1:5">
      <c r="A2599" t="str">
        <f t="shared" si="121"/>
        <v>100</v>
      </c>
      <c r="B2599">
        <f t="shared" si="122"/>
        <v>0</v>
      </c>
      <c r="C2599" t="s">
        <v>600</v>
      </c>
      <c r="D2599" s="1" t="s">
        <v>3721</v>
      </c>
      <c r="E2599" s="116">
        <f t="shared" ca="1" si="120"/>
        <v>0</v>
      </c>
    </row>
    <row r="2600" spans="1:5">
      <c r="A2600" t="str">
        <f t="shared" si="121"/>
        <v>01</v>
      </c>
      <c r="B2600">
        <f t="shared" si="122"/>
        <v>0</v>
      </c>
      <c r="C2600" t="s">
        <v>601</v>
      </c>
      <c r="D2600" s="1" t="s">
        <v>3722</v>
      </c>
      <c r="E2600" s="116">
        <f t="shared" ca="1" si="120"/>
        <v>0</v>
      </c>
    </row>
    <row r="2601" spans="1:5">
      <c r="A2601" t="str">
        <f t="shared" si="121"/>
        <v>02</v>
      </c>
      <c r="B2601">
        <f t="shared" si="122"/>
        <v>0</v>
      </c>
      <c r="C2601" t="s">
        <v>601</v>
      </c>
      <c r="D2601" s="1" t="s">
        <v>3723</v>
      </c>
      <c r="E2601" s="116">
        <f t="shared" ca="1" si="120"/>
        <v>0</v>
      </c>
    </row>
    <row r="2602" spans="1:5">
      <c r="A2602" t="str">
        <f t="shared" si="121"/>
        <v>03</v>
      </c>
      <c r="B2602">
        <f t="shared" si="122"/>
        <v>0</v>
      </c>
      <c r="C2602" t="s">
        <v>601</v>
      </c>
      <c r="D2602" s="1" t="s">
        <v>3724</v>
      </c>
      <c r="E2602" s="116">
        <f t="shared" ca="1" si="120"/>
        <v>0</v>
      </c>
    </row>
    <row r="2603" spans="1:5">
      <c r="A2603" t="str">
        <f t="shared" si="121"/>
        <v>04</v>
      </c>
      <c r="B2603">
        <f t="shared" si="122"/>
        <v>0</v>
      </c>
      <c r="C2603" t="s">
        <v>601</v>
      </c>
      <c r="D2603" s="1" t="s">
        <v>3725</v>
      </c>
      <c r="E2603" s="116">
        <f t="shared" ca="1" si="120"/>
        <v>0</v>
      </c>
    </row>
    <row r="2604" spans="1:5">
      <c r="A2604" t="str">
        <f t="shared" si="121"/>
        <v>05</v>
      </c>
      <c r="B2604">
        <f t="shared" si="122"/>
        <v>0</v>
      </c>
      <c r="C2604" t="s">
        <v>601</v>
      </c>
      <c r="D2604" s="1" t="s">
        <v>3726</v>
      </c>
      <c r="E2604" s="116">
        <f t="shared" ca="1" si="120"/>
        <v>0</v>
      </c>
    </row>
    <row r="2605" spans="1:5">
      <c r="A2605" t="str">
        <f t="shared" si="121"/>
        <v>06</v>
      </c>
      <c r="B2605">
        <f t="shared" si="122"/>
        <v>0</v>
      </c>
      <c r="C2605" t="s">
        <v>601</v>
      </c>
      <c r="D2605" s="1" t="s">
        <v>3727</v>
      </c>
      <c r="E2605" s="116">
        <f t="shared" ca="1" si="120"/>
        <v>0</v>
      </c>
    </row>
    <row r="2606" spans="1:5">
      <c r="A2606" t="str">
        <f t="shared" si="121"/>
        <v>07</v>
      </c>
      <c r="B2606">
        <f t="shared" si="122"/>
        <v>0</v>
      </c>
      <c r="C2606" t="s">
        <v>601</v>
      </c>
      <c r="D2606" s="1" t="s">
        <v>3728</v>
      </c>
      <c r="E2606" s="116">
        <f t="shared" ca="1" si="120"/>
        <v>0</v>
      </c>
    </row>
    <row r="2607" spans="1:5">
      <c r="A2607" t="str">
        <f t="shared" si="121"/>
        <v>08</v>
      </c>
      <c r="B2607">
        <f t="shared" si="122"/>
        <v>0</v>
      </c>
      <c r="C2607" t="s">
        <v>601</v>
      </c>
      <c r="D2607" s="1" t="s">
        <v>3729</v>
      </c>
      <c r="E2607" s="116">
        <f t="shared" ca="1" si="120"/>
        <v>0</v>
      </c>
    </row>
    <row r="2608" spans="1:5">
      <c r="A2608" t="str">
        <f t="shared" si="121"/>
        <v>09</v>
      </c>
      <c r="B2608">
        <f t="shared" si="122"/>
        <v>0</v>
      </c>
      <c r="C2608" t="s">
        <v>601</v>
      </c>
      <c r="D2608" s="1" t="s">
        <v>3730</v>
      </c>
      <c r="E2608" s="116">
        <f t="shared" ca="1" si="120"/>
        <v>0</v>
      </c>
    </row>
    <row r="2609" spans="1:5">
      <c r="A2609" t="str">
        <f t="shared" si="121"/>
        <v>10</v>
      </c>
      <c r="B2609">
        <f t="shared" si="122"/>
        <v>0</v>
      </c>
      <c r="C2609" t="s">
        <v>601</v>
      </c>
      <c r="D2609" s="1" t="s">
        <v>3731</v>
      </c>
      <c r="E2609" s="116">
        <f t="shared" ca="1" si="120"/>
        <v>0</v>
      </c>
    </row>
    <row r="2610" spans="1:5">
      <c r="A2610" t="str">
        <f t="shared" si="121"/>
        <v>11</v>
      </c>
      <c r="B2610">
        <f t="shared" si="122"/>
        <v>0</v>
      </c>
      <c r="C2610" t="s">
        <v>601</v>
      </c>
      <c r="D2610" s="1" t="s">
        <v>3732</v>
      </c>
      <c r="E2610" s="116">
        <f t="shared" ca="1" si="120"/>
        <v>0</v>
      </c>
    </row>
    <row r="2611" spans="1:5">
      <c r="A2611" t="str">
        <f t="shared" si="121"/>
        <v>12</v>
      </c>
      <c r="B2611">
        <f t="shared" si="122"/>
        <v>0</v>
      </c>
      <c r="C2611" t="s">
        <v>601</v>
      </c>
      <c r="D2611" s="1" t="s">
        <v>3733</v>
      </c>
      <c r="E2611" s="116">
        <f t="shared" ca="1" si="120"/>
        <v>0</v>
      </c>
    </row>
    <row r="2612" spans="1:5">
      <c r="A2612" t="str">
        <f t="shared" si="121"/>
        <v>13</v>
      </c>
      <c r="B2612">
        <f t="shared" si="122"/>
        <v>0</v>
      </c>
      <c r="C2612" t="s">
        <v>601</v>
      </c>
      <c r="D2612" s="1" t="s">
        <v>3734</v>
      </c>
      <c r="E2612" s="116">
        <f t="shared" ca="1" si="120"/>
        <v>0</v>
      </c>
    </row>
    <row r="2613" spans="1:5">
      <c r="A2613" t="str">
        <f t="shared" si="121"/>
        <v>100</v>
      </c>
      <c r="B2613">
        <f t="shared" si="122"/>
        <v>0</v>
      </c>
      <c r="C2613" t="s">
        <v>601</v>
      </c>
      <c r="D2613" s="1" t="s">
        <v>3735</v>
      </c>
      <c r="E2613" s="116">
        <f t="shared" ca="1" si="120"/>
        <v>0</v>
      </c>
    </row>
    <row r="2614" spans="1:5">
      <c r="A2614" t="str">
        <f t="shared" si="121"/>
        <v>01</v>
      </c>
      <c r="B2614">
        <f t="shared" si="122"/>
        <v>0</v>
      </c>
      <c r="C2614" t="s">
        <v>604</v>
      </c>
      <c r="D2614" s="1" t="s">
        <v>3736</v>
      </c>
      <c r="E2614" s="116">
        <f t="shared" ca="1" si="120"/>
        <v>0</v>
      </c>
    </row>
    <row r="2615" spans="1:5">
      <c r="A2615" t="str">
        <f t="shared" si="121"/>
        <v>02</v>
      </c>
      <c r="B2615">
        <f t="shared" si="122"/>
        <v>0</v>
      </c>
      <c r="C2615" t="s">
        <v>604</v>
      </c>
      <c r="D2615" s="1" t="s">
        <v>3737</v>
      </c>
      <c r="E2615" s="116">
        <f t="shared" ca="1" si="120"/>
        <v>0</v>
      </c>
    </row>
    <row r="2616" spans="1:5">
      <c r="A2616" t="str">
        <f t="shared" si="121"/>
        <v>03</v>
      </c>
      <c r="B2616">
        <f t="shared" si="122"/>
        <v>0</v>
      </c>
      <c r="C2616" t="s">
        <v>604</v>
      </c>
      <c r="D2616" s="1" t="s">
        <v>3738</v>
      </c>
      <c r="E2616" s="116">
        <f t="shared" ca="1" si="120"/>
        <v>0</v>
      </c>
    </row>
    <row r="2617" spans="1:5">
      <c r="A2617" t="str">
        <f t="shared" si="121"/>
        <v>04</v>
      </c>
      <c r="B2617">
        <f t="shared" si="122"/>
        <v>0</v>
      </c>
      <c r="C2617" t="s">
        <v>604</v>
      </c>
      <c r="D2617" s="1" t="s">
        <v>3739</v>
      </c>
      <c r="E2617" s="116">
        <f t="shared" ca="1" si="120"/>
        <v>0</v>
      </c>
    </row>
    <row r="2618" spans="1:5">
      <c r="A2618" t="str">
        <f t="shared" si="121"/>
        <v>05</v>
      </c>
      <c r="B2618">
        <f t="shared" si="122"/>
        <v>0</v>
      </c>
      <c r="C2618" t="s">
        <v>604</v>
      </c>
      <c r="D2618" s="1" t="s">
        <v>3740</v>
      </c>
      <c r="E2618" s="116">
        <f t="shared" ca="1" si="120"/>
        <v>0</v>
      </c>
    </row>
    <row r="2619" spans="1:5">
      <c r="A2619" t="str">
        <f t="shared" si="121"/>
        <v>06</v>
      </c>
      <c r="B2619">
        <f t="shared" si="122"/>
        <v>0</v>
      </c>
      <c r="C2619" t="s">
        <v>604</v>
      </c>
      <c r="D2619" s="1" t="s">
        <v>3741</v>
      </c>
      <c r="E2619" s="116">
        <f t="shared" ca="1" si="120"/>
        <v>0</v>
      </c>
    </row>
    <row r="2620" spans="1:5">
      <c r="A2620" t="str">
        <f t="shared" si="121"/>
        <v>07</v>
      </c>
      <c r="B2620">
        <f t="shared" si="122"/>
        <v>0</v>
      </c>
      <c r="C2620" t="s">
        <v>604</v>
      </c>
      <c r="D2620" s="1" t="s">
        <v>3742</v>
      </c>
      <c r="E2620" s="116">
        <f t="shared" ca="1" si="120"/>
        <v>0</v>
      </c>
    </row>
    <row r="2621" spans="1:5">
      <c r="A2621" t="str">
        <f t="shared" si="121"/>
        <v>08</v>
      </c>
      <c r="B2621">
        <f t="shared" si="122"/>
        <v>0</v>
      </c>
      <c r="C2621" t="s">
        <v>604</v>
      </c>
      <c r="D2621" s="1" t="s">
        <v>3743</v>
      </c>
      <c r="E2621" s="116">
        <f t="shared" ca="1" si="120"/>
        <v>0</v>
      </c>
    </row>
    <row r="2622" spans="1:5">
      <c r="A2622" t="str">
        <f t="shared" si="121"/>
        <v>09</v>
      </c>
      <c r="B2622">
        <f t="shared" si="122"/>
        <v>0</v>
      </c>
      <c r="C2622" t="s">
        <v>604</v>
      </c>
      <c r="D2622" s="1" t="s">
        <v>3744</v>
      </c>
      <c r="E2622" s="116">
        <f t="shared" ca="1" si="120"/>
        <v>0</v>
      </c>
    </row>
    <row r="2623" spans="1:5">
      <c r="A2623" t="str">
        <f t="shared" si="121"/>
        <v>10</v>
      </c>
      <c r="B2623">
        <f t="shared" si="122"/>
        <v>0</v>
      </c>
      <c r="C2623" t="s">
        <v>604</v>
      </c>
      <c r="D2623" s="1" t="s">
        <v>3745</v>
      </c>
      <c r="E2623" s="116">
        <f t="shared" ca="1" si="120"/>
        <v>0</v>
      </c>
    </row>
    <row r="2624" spans="1:5">
      <c r="A2624" t="str">
        <f t="shared" si="121"/>
        <v>11</v>
      </c>
      <c r="B2624">
        <f t="shared" si="122"/>
        <v>0</v>
      </c>
      <c r="C2624" t="s">
        <v>604</v>
      </c>
      <c r="D2624" s="1" t="s">
        <v>3746</v>
      </c>
      <c r="E2624" s="116">
        <f t="shared" ca="1" si="120"/>
        <v>0</v>
      </c>
    </row>
    <row r="2625" spans="1:5">
      <c r="A2625" t="str">
        <f t="shared" si="121"/>
        <v>12</v>
      </c>
      <c r="B2625">
        <f t="shared" si="122"/>
        <v>0</v>
      </c>
      <c r="C2625" t="s">
        <v>604</v>
      </c>
      <c r="D2625" s="1" t="s">
        <v>3747</v>
      </c>
      <c r="E2625" s="116">
        <f t="shared" ca="1" si="120"/>
        <v>0</v>
      </c>
    </row>
    <row r="2626" spans="1:5">
      <c r="A2626" t="str">
        <f t="shared" si="121"/>
        <v>13</v>
      </c>
      <c r="B2626">
        <f t="shared" si="122"/>
        <v>0</v>
      </c>
      <c r="C2626" t="s">
        <v>604</v>
      </c>
      <c r="D2626" s="1" t="s">
        <v>3748</v>
      </c>
      <c r="E2626" s="116">
        <f t="shared" ca="1" si="120"/>
        <v>0</v>
      </c>
    </row>
    <row r="2627" spans="1:5">
      <c r="A2627" t="str">
        <f t="shared" si="121"/>
        <v>100</v>
      </c>
      <c r="B2627">
        <f t="shared" si="122"/>
        <v>0</v>
      </c>
      <c r="C2627" t="s">
        <v>604</v>
      </c>
      <c r="D2627" s="1" t="s">
        <v>3749</v>
      </c>
      <c r="E2627" s="116">
        <f t="shared" ca="1" si="120"/>
        <v>0</v>
      </c>
    </row>
    <row r="2628" spans="1:5">
      <c r="A2628" t="str">
        <f t="shared" si="121"/>
        <v>01</v>
      </c>
      <c r="B2628">
        <f t="shared" si="122"/>
        <v>0</v>
      </c>
      <c r="C2628" t="s">
        <v>605</v>
      </c>
      <c r="D2628" s="1" t="s">
        <v>3750</v>
      </c>
      <c r="E2628" s="116">
        <f t="shared" ca="1" si="120"/>
        <v>0</v>
      </c>
    </row>
    <row r="2629" spans="1:5">
      <c r="A2629" t="str">
        <f t="shared" si="121"/>
        <v>02</v>
      </c>
      <c r="B2629">
        <f t="shared" si="122"/>
        <v>0</v>
      </c>
      <c r="C2629" t="s">
        <v>605</v>
      </c>
      <c r="D2629" s="1" t="s">
        <v>3751</v>
      </c>
      <c r="E2629" s="116">
        <f t="shared" ca="1" si="120"/>
        <v>0</v>
      </c>
    </row>
    <row r="2630" spans="1:5">
      <c r="A2630" t="str">
        <f t="shared" si="121"/>
        <v>03</v>
      </c>
      <c r="B2630">
        <f t="shared" si="122"/>
        <v>0</v>
      </c>
      <c r="C2630" t="s">
        <v>605</v>
      </c>
      <c r="D2630" s="1" t="s">
        <v>3752</v>
      </c>
      <c r="E2630" s="116">
        <f t="shared" ca="1" si="120"/>
        <v>0</v>
      </c>
    </row>
    <row r="2631" spans="1:5">
      <c r="A2631" t="str">
        <f t="shared" si="121"/>
        <v>04</v>
      </c>
      <c r="B2631">
        <f t="shared" si="122"/>
        <v>0</v>
      </c>
      <c r="C2631" t="s">
        <v>605</v>
      </c>
      <c r="D2631" s="1" t="s">
        <v>3753</v>
      </c>
      <c r="E2631" s="116">
        <f t="shared" ca="1" si="120"/>
        <v>0</v>
      </c>
    </row>
    <row r="2632" spans="1:5">
      <c r="A2632" t="str">
        <f t="shared" si="121"/>
        <v>05</v>
      </c>
      <c r="B2632">
        <f t="shared" si="122"/>
        <v>0</v>
      </c>
      <c r="C2632" t="s">
        <v>605</v>
      </c>
      <c r="D2632" s="1" t="s">
        <v>3754</v>
      </c>
      <c r="E2632" s="116">
        <f t="shared" ca="1" si="120"/>
        <v>0</v>
      </c>
    </row>
    <row r="2633" spans="1:5">
      <c r="A2633" t="str">
        <f t="shared" si="121"/>
        <v>06</v>
      </c>
      <c r="B2633">
        <f t="shared" si="122"/>
        <v>0</v>
      </c>
      <c r="C2633" t="s">
        <v>605</v>
      </c>
      <c r="D2633" s="1" t="s">
        <v>3755</v>
      </c>
      <c r="E2633" s="116">
        <f t="shared" ca="1" si="120"/>
        <v>0</v>
      </c>
    </row>
    <row r="2634" spans="1:5">
      <c r="A2634" t="str">
        <f t="shared" si="121"/>
        <v>07</v>
      </c>
      <c r="B2634">
        <f t="shared" si="122"/>
        <v>0</v>
      </c>
      <c r="C2634" t="s">
        <v>605</v>
      </c>
      <c r="D2634" s="1" t="s">
        <v>3756</v>
      </c>
      <c r="E2634" s="116">
        <f t="shared" ref="E2634:E2697" ca="1" si="123">IFERROR(IFERROR(VLOOKUP(C2634,INDIRECT($G$7&amp;$H$7),MATCH($A2634,INDIRECT($G$7&amp;$I$7),0),0),IFERROR(VLOOKUP(C2634,INDIRECT($G$6&amp;$H$6),MATCH($A2634,INDIRECT($G$6&amp;$I$6),0),0),VLOOKUP(C2634,INDIRECT($G$5&amp;$H$5),MATCH($A2634,INDIRECT($G$5&amp;$I$5),0),0))),0)</f>
        <v>0</v>
      </c>
    </row>
    <row r="2635" spans="1:5">
      <c r="A2635" t="str">
        <f t="shared" ref="A2635:A2698" si="124">MID(D2635,LEN(C2635)+2,LEN(D2635)-LEN(C2635))</f>
        <v>08</v>
      </c>
      <c r="B2635">
        <f t="shared" ref="B2635:B2698" si="125">IF(IFERROR(FIND("PU",D2635,1),0)&lt;&gt;0,"PU",0)</f>
        <v>0</v>
      </c>
      <c r="C2635" t="s">
        <v>605</v>
      </c>
      <c r="D2635" s="1" t="s">
        <v>3757</v>
      </c>
      <c r="E2635" s="116">
        <f t="shared" ca="1" si="123"/>
        <v>0</v>
      </c>
    </row>
    <row r="2636" spans="1:5">
      <c r="A2636" t="str">
        <f t="shared" si="124"/>
        <v>09</v>
      </c>
      <c r="B2636">
        <f t="shared" si="125"/>
        <v>0</v>
      </c>
      <c r="C2636" t="s">
        <v>605</v>
      </c>
      <c r="D2636" s="1" t="s">
        <v>3758</v>
      </c>
      <c r="E2636" s="116">
        <f t="shared" ca="1" si="123"/>
        <v>0</v>
      </c>
    </row>
    <row r="2637" spans="1:5">
      <c r="A2637" t="str">
        <f t="shared" si="124"/>
        <v>10</v>
      </c>
      <c r="B2637">
        <f t="shared" si="125"/>
        <v>0</v>
      </c>
      <c r="C2637" t="s">
        <v>605</v>
      </c>
      <c r="D2637" s="1" t="s">
        <v>3759</v>
      </c>
      <c r="E2637" s="116">
        <f t="shared" ca="1" si="123"/>
        <v>0</v>
      </c>
    </row>
    <row r="2638" spans="1:5">
      <c r="A2638" t="str">
        <f t="shared" si="124"/>
        <v>11</v>
      </c>
      <c r="B2638">
        <f t="shared" si="125"/>
        <v>0</v>
      </c>
      <c r="C2638" t="s">
        <v>605</v>
      </c>
      <c r="D2638" s="1" t="s">
        <v>3760</v>
      </c>
      <c r="E2638" s="116">
        <f t="shared" ca="1" si="123"/>
        <v>0</v>
      </c>
    </row>
    <row r="2639" spans="1:5">
      <c r="A2639" t="str">
        <f t="shared" si="124"/>
        <v>12</v>
      </c>
      <c r="B2639">
        <f t="shared" si="125"/>
        <v>0</v>
      </c>
      <c r="C2639" t="s">
        <v>605</v>
      </c>
      <c r="D2639" s="1" t="s">
        <v>3761</v>
      </c>
      <c r="E2639" s="116">
        <f t="shared" ca="1" si="123"/>
        <v>0</v>
      </c>
    </row>
    <row r="2640" spans="1:5">
      <c r="A2640" t="str">
        <f t="shared" si="124"/>
        <v>13</v>
      </c>
      <c r="B2640">
        <f t="shared" si="125"/>
        <v>0</v>
      </c>
      <c r="C2640" t="s">
        <v>605</v>
      </c>
      <c r="D2640" s="1" t="s">
        <v>3762</v>
      </c>
      <c r="E2640" s="116">
        <f t="shared" ca="1" si="123"/>
        <v>0</v>
      </c>
    </row>
    <row r="2641" spans="1:5">
      <c r="A2641" t="str">
        <f t="shared" si="124"/>
        <v>100</v>
      </c>
      <c r="B2641">
        <f t="shared" si="125"/>
        <v>0</v>
      </c>
      <c r="C2641" t="s">
        <v>605</v>
      </c>
      <c r="D2641" s="1" t="s">
        <v>3763</v>
      </c>
      <c r="E2641" s="116">
        <f t="shared" ca="1" si="123"/>
        <v>0</v>
      </c>
    </row>
    <row r="2642" spans="1:5">
      <c r="A2642" t="str">
        <f t="shared" si="124"/>
        <v>01</v>
      </c>
      <c r="B2642">
        <f t="shared" si="125"/>
        <v>0</v>
      </c>
      <c r="C2642" t="s">
        <v>606</v>
      </c>
      <c r="D2642" s="1" t="s">
        <v>3764</v>
      </c>
      <c r="E2642" s="116">
        <f t="shared" ca="1" si="123"/>
        <v>0</v>
      </c>
    </row>
    <row r="2643" spans="1:5">
      <c r="A2643" t="str">
        <f t="shared" si="124"/>
        <v>02</v>
      </c>
      <c r="B2643">
        <f t="shared" si="125"/>
        <v>0</v>
      </c>
      <c r="C2643" t="s">
        <v>606</v>
      </c>
      <c r="D2643" s="1" t="s">
        <v>3765</v>
      </c>
      <c r="E2643" s="116">
        <f t="shared" ca="1" si="123"/>
        <v>0</v>
      </c>
    </row>
    <row r="2644" spans="1:5">
      <c r="A2644" t="str">
        <f t="shared" si="124"/>
        <v>03</v>
      </c>
      <c r="B2644">
        <f t="shared" si="125"/>
        <v>0</v>
      </c>
      <c r="C2644" t="s">
        <v>606</v>
      </c>
      <c r="D2644" s="1" t="s">
        <v>3766</v>
      </c>
      <c r="E2644" s="116">
        <f t="shared" ca="1" si="123"/>
        <v>0</v>
      </c>
    </row>
    <row r="2645" spans="1:5">
      <c r="A2645" t="str">
        <f t="shared" si="124"/>
        <v>04</v>
      </c>
      <c r="B2645">
        <f t="shared" si="125"/>
        <v>0</v>
      </c>
      <c r="C2645" t="s">
        <v>606</v>
      </c>
      <c r="D2645" s="1" t="s">
        <v>3767</v>
      </c>
      <c r="E2645" s="116">
        <f t="shared" ca="1" si="123"/>
        <v>0</v>
      </c>
    </row>
    <row r="2646" spans="1:5">
      <c r="A2646" t="str">
        <f t="shared" si="124"/>
        <v>05</v>
      </c>
      <c r="B2646">
        <f t="shared" si="125"/>
        <v>0</v>
      </c>
      <c r="C2646" t="s">
        <v>606</v>
      </c>
      <c r="D2646" s="1" t="s">
        <v>3768</v>
      </c>
      <c r="E2646" s="116">
        <f t="shared" ca="1" si="123"/>
        <v>0</v>
      </c>
    </row>
    <row r="2647" spans="1:5">
      <c r="A2647" t="str">
        <f t="shared" si="124"/>
        <v>06</v>
      </c>
      <c r="B2647">
        <f t="shared" si="125"/>
        <v>0</v>
      </c>
      <c r="C2647" t="s">
        <v>606</v>
      </c>
      <c r="D2647" s="1" t="s">
        <v>3769</v>
      </c>
      <c r="E2647" s="116">
        <f t="shared" ca="1" si="123"/>
        <v>0</v>
      </c>
    </row>
    <row r="2648" spans="1:5">
      <c r="A2648" t="str">
        <f t="shared" si="124"/>
        <v>07</v>
      </c>
      <c r="B2648">
        <f t="shared" si="125"/>
        <v>0</v>
      </c>
      <c r="C2648" t="s">
        <v>606</v>
      </c>
      <c r="D2648" s="1" t="s">
        <v>3770</v>
      </c>
      <c r="E2648" s="116">
        <f t="shared" ca="1" si="123"/>
        <v>0</v>
      </c>
    </row>
    <row r="2649" spans="1:5">
      <c r="A2649" t="str">
        <f t="shared" si="124"/>
        <v>08</v>
      </c>
      <c r="B2649">
        <f t="shared" si="125"/>
        <v>0</v>
      </c>
      <c r="C2649" t="s">
        <v>606</v>
      </c>
      <c r="D2649" s="1" t="s">
        <v>3771</v>
      </c>
      <c r="E2649" s="116">
        <f t="shared" ca="1" si="123"/>
        <v>0</v>
      </c>
    </row>
    <row r="2650" spans="1:5">
      <c r="A2650" t="str">
        <f t="shared" si="124"/>
        <v>09</v>
      </c>
      <c r="B2650">
        <f t="shared" si="125"/>
        <v>0</v>
      </c>
      <c r="C2650" t="s">
        <v>606</v>
      </c>
      <c r="D2650" s="1" t="s">
        <v>3772</v>
      </c>
      <c r="E2650" s="116">
        <f t="shared" ca="1" si="123"/>
        <v>0</v>
      </c>
    </row>
    <row r="2651" spans="1:5">
      <c r="A2651" t="str">
        <f t="shared" si="124"/>
        <v>10</v>
      </c>
      <c r="B2651">
        <f t="shared" si="125"/>
        <v>0</v>
      </c>
      <c r="C2651" t="s">
        <v>606</v>
      </c>
      <c r="D2651" s="1" t="s">
        <v>3773</v>
      </c>
      <c r="E2651" s="116">
        <f t="shared" ca="1" si="123"/>
        <v>0</v>
      </c>
    </row>
    <row r="2652" spans="1:5">
      <c r="A2652" t="str">
        <f t="shared" si="124"/>
        <v>11</v>
      </c>
      <c r="B2652">
        <f t="shared" si="125"/>
        <v>0</v>
      </c>
      <c r="C2652" t="s">
        <v>606</v>
      </c>
      <c r="D2652" s="1" t="s">
        <v>3774</v>
      </c>
      <c r="E2652" s="116">
        <f t="shared" ca="1" si="123"/>
        <v>0</v>
      </c>
    </row>
    <row r="2653" spans="1:5">
      <c r="A2653" t="str">
        <f t="shared" si="124"/>
        <v>12</v>
      </c>
      <c r="B2653">
        <f t="shared" si="125"/>
        <v>0</v>
      </c>
      <c r="C2653" t="s">
        <v>606</v>
      </c>
      <c r="D2653" s="1" t="s">
        <v>3775</v>
      </c>
      <c r="E2653" s="116">
        <f t="shared" ca="1" si="123"/>
        <v>0</v>
      </c>
    </row>
    <row r="2654" spans="1:5">
      <c r="A2654" t="str">
        <f t="shared" si="124"/>
        <v>13</v>
      </c>
      <c r="B2654">
        <f t="shared" si="125"/>
        <v>0</v>
      </c>
      <c r="C2654" t="s">
        <v>606</v>
      </c>
      <c r="D2654" s="1" t="s">
        <v>3776</v>
      </c>
      <c r="E2654" s="116">
        <f t="shared" ca="1" si="123"/>
        <v>0</v>
      </c>
    </row>
    <row r="2655" spans="1:5">
      <c r="A2655" t="str">
        <f t="shared" si="124"/>
        <v>100</v>
      </c>
      <c r="B2655">
        <f t="shared" si="125"/>
        <v>0</v>
      </c>
      <c r="C2655" t="s">
        <v>606</v>
      </c>
      <c r="D2655" s="1" t="s">
        <v>3777</v>
      </c>
      <c r="E2655" s="116">
        <f t="shared" ca="1" si="123"/>
        <v>0</v>
      </c>
    </row>
    <row r="2656" spans="1:5">
      <c r="A2656" t="str">
        <f t="shared" si="124"/>
        <v>01</v>
      </c>
      <c r="B2656">
        <f t="shared" si="125"/>
        <v>0</v>
      </c>
      <c r="C2656" t="s">
        <v>607</v>
      </c>
      <c r="D2656" s="1" t="s">
        <v>3778</v>
      </c>
      <c r="E2656" s="116">
        <f t="shared" ca="1" si="123"/>
        <v>0</v>
      </c>
    </row>
    <row r="2657" spans="1:5">
      <c r="A2657" t="str">
        <f t="shared" si="124"/>
        <v>02</v>
      </c>
      <c r="B2657">
        <f t="shared" si="125"/>
        <v>0</v>
      </c>
      <c r="C2657" t="s">
        <v>607</v>
      </c>
      <c r="D2657" s="1" t="s">
        <v>3779</v>
      </c>
      <c r="E2657" s="116">
        <f t="shared" ca="1" si="123"/>
        <v>0</v>
      </c>
    </row>
    <row r="2658" spans="1:5">
      <c r="A2658" t="str">
        <f t="shared" si="124"/>
        <v>03</v>
      </c>
      <c r="B2658">
        <f t="shared" si="125"/>
        <v>0</v>
      </c>
      <c r="C2658" t="s">
        <v>607</v>
      </c>
      <c r="D2658" s="1" t="s">
        <v>3780</v>
      </c>
      <c r="E2658" s="116">
        <f t="shared" ca="1" si="123"/>
        <v>0</v>
      </c>
    </row>
    <row r="2659" spans="1:5">
      <c r="A2659" t="str">
        <f t="shared" si="124"/>
        <v>04</v>
      </c>
      <c r="B2659">
        <f t="shared" si="125"/>
        <v>0</v>
      </c>
      <c r="C2659" t="s">
        <v>607</v>
      </c>
      <c r="D2659" s="1" t="s">
        <v>3781</v>
      </c>
      <c r="E2659" s="116">
        <f t="shared" ca="1" si="123"/>
        <v>0</v>
      </c>
    </row>
    <row r="2660" spans="1:5">
      <c r="A2660" t="str">
        <f t="shared" si="124"/>
        <v>05</v>
      </c>
      <c r="B2660">
        <f t="shared" si="125"/>
        <v>0</v>
      </c>
      <c r="C2660" t="s">
        <v>607</v>
      </c>
      <c r="D2660" s="1" t="s">
        <v>3782</v>
      </c>
      <c r="E2660" s="116">
        <f t="shared" ca="1" si="123"/>
        <v>0</v>
      </c>
    </row>
    <row r="2661" spans="1:5">
      <c r="A2661" t="str">
        <f t="shared" si="124"/>
        <v>06</v>
      </c>
      <c r="B2661">
        <f t="shared" si="125"/>
        <v>0</v>
      </c>
      <c r="C2661" t="s">
        <v>607</v>
      </c>
      <c r="D2661" s="1" t="s">
        <v>3783</v>
      </c>
      <c r="E2661" s="116">
        <f t="shared" ca="1" si="123"/>
        <v>0</v>
      </c>
    </row>
    <row r="2662" spans="1:5">
      <c r="A2662" t="str">
        <f t="shared" si="124"/>
        <v>07</v>
      </c>
      <c r="B2662">
        <f t="shared" si="125"/>
        <v>0</v>
      </c>
      <c r="C2662" t="s">
        <v>607</v>
      </c>
      <c r="D2662" s="1" t="s">
        <v>3784</v>
      </c>
      <c r="E2662" s="116">
        <f t="shared" ca="1" si="123"/>
        <v>0</v>
      </c>
    </row>
    <row r="2663" spans="1:5">
      <c r="A2663" t="str">
        <f t="shared" si="124"/>
        <v>08</v>
      </c>
      <c r="B2663">
        <f t="shared" si="125"/>
        <v>0</v>
      </c>
      <c r="C2663" t="s">
        <v>607</v>
      </c>
      <c r="D2663" s="1" t="s">
        <v>3785</v>
      </c>
      <c r="E2663" s="116">
        <f t="shared" ca="1" si="123"/>
        <v>0</v>
      </c>
    </row>
    <row r="2664" spans="1:5">
      <c r="A2664" t="str">
        <f t="shared" si="124"/>
        <v>09</v>
      </c>
      <c r="B2664">
        <f t="shared" si="125"/>
        <v>0</v>
      </c>
      <c r="C2664" t="s">
        <v>607</v>
      </c>
      <c r="D2664" s="1" t="s">
        <v>3786</v>
      </c>
      <c r="E2664" s="116">
        <f t="shared" ca="1" si="123"/>
        <v>0</v>
      </c>
    </row>
    <row r="2665" spans="1:5">
      <c r="A2665" t="str">
        <f t="shared" si="124"/>
        <v>10</v>
      </c>
      <c r="B2665">
        <f t="shared" si="125"/>
        <v>0</v>
      </c>
      <c r="C2665" t="s">
        <v>607</v>
      </c>
      <c r="D2665" s="1" t="s">
        <v>3787</v>
      </c>
      <c r="E2665" s="116">
        <f t="shared" ca="1" si="123"/>
        <v>0</v>
      </c>
    </row>
    <row r="2666" spans="1:5">
      <c r="A2666" t="str">
        <f t="shared" si="124"/>
        <v>11</v>
      </c>
      <c r="B2666">
        <f t="shared" si="125"/>
        <v>0</v>
      </c>
      <c r="C2666" t="s">
        <v>607</v>
      </c>
      <c r="D2666" s="1" t="s">
        <v>3788</v>
      </c>
      <c r="E2666" s="116">
        <f t="shared" ca="1" si="123"/>
        <v>0</v>
      </c>
    </row>
    <row r="2667" spans="1:5">
      <c r="A2667" t="str">
        <f t="shared" si="124"/>
        <v>12</v>
      </c>
      <c r="B2667">
        <f t="shared" si="125"/>
        <v>0</v>
      </c>
      <c r="C2667" t="s">
        <v>607</v>
      </c>
      <c r="D2667" s="1" t="s">
        <v>3789</v>
      </c>
      <c r="E2667" s="116">
        <f t="shared" ca="1" si="123"/>
        <v>0</v>
      </c>
    </row>
    <row r="2668" spans="1:5">
      <c r="A2668" t="str">
        <f t="shared" si="124"/>
        <v>13</v>
      </c>
      <c r="B2668">
        <f t="shared" si="125"/>
        <v>0</v>
      </c>
      <c r="C2668" t="s">
        <v>607</v>
      </c>
      <c r="D2668" s="1" t="s">
        <v>3790</v>
      </c>
      <c r="E2668" s="116">
        <f t="shared" ca="1" si="123"/>
        <v>0</v>
      </c>
    </row>
    <row r="2669" spans="1:5">
      <c r="A2669" t="str">
        <f t="shared" si="124"/>
        <v>100</v>
      </c>
      <c r="B2669">
        <f t="shared" si="125"/>
        <v>0</v>
      </c>
      <c r="C2669" t="s">
        <v>607</v>
      </c>
      <c r="D2669" s="1" t="s">
        <v>3791</v>
      </c>
      <c r="E2669" s="116">
        <f t="shared" ca="1" si="123"/>
        <v>0</v>
      </c>
    </row>
    <row r="2670" spans="1:5">
      <c r="A2670" t="str">
        <f t="shared" si="124"/>
        <v>01</v>
      </c>
      <c r="B2670">
        <f t="shared" si="125"/>
        <v>0</v>
      </c>
      <c r="C2670" t="s">
        <v>610</v>
      </c>
      <c r="D2670" s="1" t="s">
        <v>3792</v>
      </c>
      <c r="E2670" s="116">
        <f t="shared" ca="1" si="123"/>
        <v>0</v>
      </c>
    </row>
    <row r="2671" spans="1:5">
      <c r="A2671" t="str">
        <f t="shared" si="124"/>
        <v>02</v>
      </c>
      <c r="B2671">
        <f t="shared" si="125"/>
        <v>0</v>
      </c>
      <c r="C2671" t="s">
        <v>610</v>
      </c>
      <c r="D2671" s="1" t="s">
        <v>3793</v>
      </c>
      <c r="E2671" s="116">
        <f t="shared" ca="1" si="123"/>
        <v>0</v>
      </c>
    </row>
    <row r="2672" spans="1:5">
      <c r="A2672" t="str">
        <f t="shared" si="124"/>
        <v>03</v>
      </c>
      <c r="B2672">
        <f t="shared" si="125"/>
        <v>0</v>
      </c>
      <c r="C2672" t="s">
        <v>610</v>
      </c>
      <c r="D2672" s="1" t="s">
        <v>3794</v>
      </c>
      <c r="E2672" s="116">
        <f t="shared" ca="1" si="123"/>
        <v>0</v>
      </c>
    </row>
    <row r="2673" spans="1:5">
      <c r="A2673" t="str">
        <f t="shared" si="124"/>
        <v>04</v>
      </c>
      <c r="B2673">
        <f t="shared" si="125"/>
        <v>0</v>
      </c>
      <c r="C2673" t="s">
        <v>610</v>
      </c>
      <c r="D2673" s="1" t="s">
        <v>3795</v>
      </c>
      <c r="E2673" s="116">
        <f t="shared" ca="1" si="123"/>
        <v>0</v>
      </c>
    </row>
    <row r="2674" spans="1:5">
      <c r="A2674" t="str">
        <f t="shared" si="124"/>
        <v>05</v>
      </c>
      <c r="B2674">
        <f t="shared" si="125"/>
        <v>0</v>
      </c>
      <c r="C2674" t="s">
        <v>610</v>
      </c>
      <c r="D2674" s="1" t="s">
        <v>3796</v>
      </c>
      <c r="E2674" s="116">
        <f t="shared" ca="1" si="123"/>
        <v>0</v>
      </c>
    </row>
    <row r="2675" spans="1:5">
      <c r="A2675" t="str">
        <f t="shared" si="124"/>
        <v>06</v>
      </c>
      <c r="B2675">
        <f t="shared" si="125"/>
        <v>0</v>
      </c>
      <c r="C2675" t="s">
        <v>610</v>
      </c>
      <c r="D2675" s="1" t="s">
        <v>3797</v>
      </c>
      <c r="E2675" s="116">
        <f t="shared" ca="1" si="123"/>
        <v>0</v>
      </c>
    </row>
    <row r="2676" spans="1:5">
      <c r="A2676" t="str">
        <f t="shared" si="124"/>
        <v>07</v>
      </c>
      <c r="B2676">
        <f t="shared" si="125"/>
        <v>0</v>
      </c>
      <c r="C2676" t="s">
        <v>610</v>
      </c>
      <c r="D2676" s="1" t="s">
        <v>3798</v>
      </c>
      <c r="E2676" s="116">
        <f t="shared" ca="1" si="123"/>
        <v>0</v>
      </c>
    </row>
    <row r="2677" spans="1:5">
      <c r="A2677" t="str">
        <f t="shared" si="124"/>
        <v>08</v>
      </c>
      <c r="B2677">
        <f t="shared" si="125"/>
        <v>0</v>
      </c>
      <c r="C2677" t="s">
        <v>610</v>
      </c>
      <c r="D2677" s="1" t="s">
        <v>3799</v>
      </c>
      <c r="E2677" s="116">
        <f t="shared" ca="1" si="123"/>
        <v>0</v>
      </c>
    </row>
    <row r="2678" spans="1:5">
      <c r="A2678" t="str">
        <f t="shared" si="124"/>
        <v>09</v>
      </c>
      <c r="B2678">
        <f t="shared" si="125"/>
        <v>0</v>
      </c>
      <c r="C2678" t="s">
        <v>610</v>
      </c>
      <c r="D2678" s="1" t="s">
        <v>3800</v>
      </c>
      <c r="E2678" s="116">
        <f t="shared" ca="1" si="123"/>
        <v>0</v>
      </c>
    </row>
    <row r="2679" spans="1:5">
      <c r="A2679" t="str">
        <f t="shared" si="124"/>
        <v>10</v>
      </c>
      <c r="B2679">
        <f t="shared" si="125"/>
        <v>0</v>
      </c>
      <c r="C2679" t="s">
        <v>610</v>
      </c>
      <c r="D2679" s="1" t="s">
        <v>3801</v>
      </c>
      <c r="E2679" s="116">
        <f t="shared" ca="1" si="123"/>
        <v>0</v>
      </c>
    </row>
    <row r="2680" spans="1:5">
      <c r="A2680" t="str">
        <f t="shared" si="124"/>
        <v>11</v>
      </c>
      <c r="B2680">
        <f t="shared" si="125"/>
        <v>0</v>
      </c>
      <c r="C2680" t="s">
        <v>610</v>
      </c>
      <c r="D2680" s="1" t="s">
        <v>3802</v>
      </c>
      <c r="E2680" s="116">
        <f t="shared" ca="1" si="123"/>
        <v>0</v>
      </c>
    </row>
    <row r="2681" spans="1:5">
      <c r="A2681" t="str">
        <f t="shared" si="124"/>
        <v>12</v>
      </c>
      <c r="B2681">
        <f t="shared" si="125"/>
        <v>0</v>
      </c>
      <c r="C2681" t="s">
        <v>610</v>
      </c>
      <c r="D2681" s="1" t="s">
        <v>3803</v>
      </c>
      <c r="E2681" s="116">
        <f t="shared" ca="1" si="123"/>
        <v>0</v>
      </c>
    </row>
    <row r="2682" spans="1:5">
      <c r="A2682" t="str">
        <f t="shared" si="124"/>
        <v>13</v>
      </c>
      <c r="B2682">
        <f t="shared" si="125"/>
        <v>0</v>
      </c>
      <c r="C2682" t="s">
        <v>610</v>
      </c>
      <c r="D2682" s="1" t="s">
        <v>3804</v>
      </c>
      <c r="E2682" s="116">
        <f t="shared" ca="1" si="123"/>
        <v>0</v>
      </c>
    </row>
    <row r="2683" spans="1:5">
      <c r="A2683" t="str">
        <f t="shared" si="124"/>
        <v>100</v>
      </c>
      <c r="B2683">
        <f t="shared" si="125"/>
        <v>0</v>
      </c>
      <c r="C2683" t="s">
        <v>610</v>
      </c>
      <c r="D2683" s="1" t="s">
        <v>3805</v>
      </c>
      <c r="E2683" s="116">
        <f t="shared" ca="1" si="123"/>
        <v>0</v>
      </c>
    </row>
    <row r="2684" spans="1:5">
      <c r="A2684" t="str">
        <f t="shared" si="124"/>
        <v>01</v>
      </c>
      <c r="B2684">
        <f t="shared" si="125"/>
        <v>0</v>
      </c>
      <c r="C2684" t="s">
        <v>611</v>
      </c>
      <c r="D2684" s="1" t="s">
        <v>3806</v>
      </c>
      <c r="E2684" s="116">
        <f t="shared" ca="1" si="123"/>
        <v>0</v>
      </c>
    </row>
    <row r="2685" spans="1:5">
      <c r="A2685" t="str">
        <f t="shared" si="124"/>
        <v>02</v>
      </c>
      <c r="B2685">
        <f t="shared" si="125"/>
        <v>0</v>
      </c>
      <c r="C2685" t="s">
        <v>611</v>
      </c>
      <c r="D2685" s="1" t="s">
        <v>3807</v>
      </c>
      <c r="E2685" s="116">
        <f t="shared" ca="1" si="123"/>
        <v>0</v>
      </c>
    </row>
    <row r="2686" spans="1:5">
      <c r="A2686" t="str">
        <f t="shared" si="124"/>
        <v>03</v>
      </c>
      <c r="B2686">
        <f t="shared" si="125"/>
        <v>0</v>
      </c>
      <c r="C2686" t="s">
        <v>611</v>
      </c>
      <c r="D2686" s="1" t="s">
        <v>3808</v>
      </c>
      <c r="E2686" s="116">
        <f t="shared" ca="1" si="123"/>
        <v>0</v>
      </c>
    </row>
    <row r="2687" spans="1:5">
      <c r="A2687" t="str">
        <f t="shared" si="124"/>
        <v>04</v>
      </c>
      <c r="B2687">
        <f t="shared" si="125"/>
        <v>0</v>
      </c>
      <c r="C2687" t="s">
        <v>611</v>
      </c>
      <c r="D2687" s="1" t="s">
        <v>3809</v>
      </c>
      <c r="E2687" s="116">
        <f t="shared" ca="1" si="123"/>
        <v>0</v>
      </c>
    </row>
    <row r="2688" spans="1:5">
      <c r="A2688" t="str">
        <f t="shared" si="124"/>
        <v>05</v>
      </c>
      <c r="B2688">
        <f t="shared" si="125"/>
        <v>0</v>
      </c>
      <c r="C2688" t="s">
        <v>611</v>
      </c>
      <c r="D2688" s="1" t="s">
        <v>3810</v>
      </c>
      <c r="E2688" s="116">
        <f t="shared" ca="1" si="123"/>
        <v>0</v>
      </c>
    </row>
    <row r="2689" spans="1:5">
      <c r="A2689" t="str">
        <f t="shared" si="124"/>
        <v>06</v>
      </c>
      <c r="B2689">
        <f t="shared" si="125"/>
        <v>0</v>
      </c>
      <c r="C2689" t="s">
        <v>611</v>
      </c>
      <c r="D2689" s="1" t="s">
        <v>3811</v>
      </c>
      <c r="E2689" s="116">
        <f t="shared" ca="1" si="123"/>
        <v>0</v>
      </c>
    </row>
    <row r="2690" spans="1:5">
      <c r="A2690" t="str">
        <f t="shared" si="124"/>
        <v>07</v>
      </c>
      <c r="B2690">
        <f t="shared" si="125"/>
        <v>0</v>
      </c>
      <c r="C2690" t="s">
        <v>611</v>
      </c>
      <c r="D2690" s="1" t="s">
        <v>3812</v>
      </c>
      <c r="E2690" s="116">
        <f t="shared" ca="1" si="123"/>
        <v>0</v>
      </c>
    </row>
    <row r="2691" spans="1:5">
      <c r="A2691" t="str">
        <f t="shared" si="124"/>
        <v>08</v>
      </c>
      <c r="B2691">
        <f t="shared" si="125"/>
        <v>0</v>
      </c>
      <c r="C2691" t="s">
        <v>611</v>
      </c>
      <c r="D2691" s="1" t="s">
        <v>3813</v>
      </c>
      <c r="E2691" s="116">
        <f t="shared" ca="1" si="123"/>
        <v>0</v>
      </c>
    </row>
    <row r="2692" spans="1:5">
      <c r="A2692" t="str">
        <f t="shared" si="124"/>
        <v>09</v>
      </c>
      <c r="B2692">
        <f t="shared" si="125"/>
        <v>0</v>
      </c>
      <c r="C2692" t="s">
        <v>611</v>
      </c>
      <c r="D2692" s="1" t="s">
        <v>3814</v>
      </c>
      <c r="E2692" s="116">
        <f t="shared" ca="1" si="123"/>
        <v>0</v>
      </c>
    </row>
    <row r="2693" spans="1:5">
      <c r="A2693" t="str">
        <f t="shared" si="124"/>
        <v>10</v>
      </c>
      <c r="B2693">
        <f t="shared" si="125"/>
        <v>0</v>
      </c>
      <c r="C2693" t="s">
        <v>611</v>
      </c>
      <c r="D2693" s="1" t="s">
        <v>3815</v>
      </c>
      <c r="E2693" s="116">
        <f t="shared" ca="1" si="123"/>
        <v>0</v>
      </c>
    </row>
    <row r="2694" spans="1:5">
      <c r="A2694" t="str">
        <f t="shared" si="124"/>
        <v>11</v>
      </c>
      <c r="B2694">
        <f t="shared" si="125"/>
        <v>0</v>
      </c>
      <c r="C2694" t="s">
        <v>611</v>
      </c>
      <c r="D2694" s="1" t="s">
        <v>3816</v>
      </c>
      <c r="E2694" s="116">
        <f t="shared" ca="1" si="123"/>
        <v>0</v>
      </c>
    </row>
    <row r="2695" spans="1:5">
      <c r="A2695" t="str">
        <f t="shared" si="124"/>
        <v>12</v>
      </c>
      <c r="B2695">
        <f t="shared" si="125"/>
        <v>0</v>
      </c>
      <c r="C2695" t="s">
        <v>611</v>
      </c>
      <c r="D2695" s="1" t="s">
        <v>3817</v>
      </c>
      <c r="E2695" s="116">
        <f t="shared" ca="1" si="123"/>
        <v>0</v>
      </c>
    </row>
    <row r="2696" spans="1:5">
      <c r="A2696" t="str">
        <f t="shared" si="124"/>
        <v>13</v>
      </c>
      <c r="B2696">
        <f t="shared" si="125"/>
        <v>0</v>
      </c>
      <c r="C2696" t="s">
        <v>611</v>
      </c>
      <c r="D2696" s="1" t="s">
        <v>3818</v>
      </c>
      <c r="E2696" s="116">
        <f t="shared" ca="1" si="123"/>
        <v>0</v>
      </c>
    </row>
    <row r="2697" spans="1:5">
      <c r="A2697" t="str">
        <f t="shared" si="124"/>
        <v>100</v>
      </c>
      <c r="B2697">
        <f t="shared" si="125"/>
        <v>0</v>
      </c>
      <c r="C2697" t="s">
        <v>611</v>
      </c>
      <c r="D2697" s="1" t="s">
        <v>3819</v>
      </c>
      <c r="E2697" s="116">
        <f t="shared" ca="1" si="123"/>
        <v>0</v>
      </c>
    </row>
    <row r="2698" spans="1:5">
      <c r="A2698" t="str">
        <f t="shared" si="124"/>
        <v>01</v>
      </c>
      <c r="B2698">
        <f t="shared" si="125"/>
        <v>0</v>
      </c>
      <c r="C2698" t="s">
        <v>613</v>
      </c>
      <c r="D2698" s="1" t="s">
        <v>3820</v>
      </c>
      <c r="E2698" s="116">
        <f t="shared" ref="E2698:E2761" ca="1" si="126">IFERROR(IFERROR(VLOOKUP(C2698,INDIRECT($G$7&amp;$H$7),MATCH($A2698,INDIRECT($G$7&amp;$I$7),0),0),IFERROR(VLOOKUP(C2698,INDIRECT($G$6&amp;$H$6),MATCH($A2698,INDIRECT($G$6&amp;$I$6),0),0),VLOOKUP(C2698,INDIRECT($G$5&amp;$H$5),MATCH($A2698,INDIRECT($G$5&amp;$I$5),0),0))),0)</f>
        <v>0</v>
      </c>
    </row>
    <row r="2699" spans="1:5">
      <c r="A2699" t="str">
        <f t="shared" ref="A2699:A2762" si="127">MID(D2699,LEN(C2699)+2,LEN(D2699)-LEN(C2699))</f>
        <v>02</v>
      </c>
      <c r="B2699">
        <f t="shared" ref="B2699:B2762" si="128">IF(IFERROR(FIND("PU",D2699,1),0)&lt;&gt;0,"PU",0)</f>
        <v>0</v>
      </c>
      <c r="C2699" t="s">
        <v>613</v>
      </c>
      <c r="D2699" s="1" t="s">
        <v>3821</v>
      </c>
      <c r="E2699" s="116">
        <f t="shared" ca="1" si="126"/>
        <v>0</v>
      </c>
    </row>
    <row r="2700" spans="1:5">
      <c r="A2700" t="str">
        <f t="shared" si="127"/>
        <v>03</v>
      </c>
      <c r="B2700">
        <f t="shared" si="128"/>
        <v>0</v>
      </c>
      <c r="C2700" t="s">
        <v>613</v>
      </c>
      <c r="D2700" s="1" t="s">
        <v>3822</v>
      </c>
      <c r="E2700" s="116">
        <f t="shared" ca="1" si="126"/>
        <v>0</v>
      </c>
    </row>
    <row r="2701" spans="1:5">
      <c r="A2701" t="str">
        <f t="shared" si="127"/>
        <v>04</v>
      </c>
      <c r="B2701">
        <f t="shared" si="128"/>
        <v>0</v>
      </c>
      <c r="C2701" t="s">
        <v>613</v>
      </c>
      <c r="D2701" s="1" t="s">
        <v>3823</v>
      </c>
      <c r="E2701" s="116">
        <f t="shared" ca="1" si="126"/>
        <v>0</v>
      </c>
    </row>
    <row r="2702" spans="1:5">
      <c r="A2702" t="str">
        <f t="shared" si="127"/>
        <v>05</v>
      </c>
      <c r="B2702">
        <f t="shared" si="128"/>
        <v>0</v>
      </c>
      <c r="C2702" t="s">
        <v>613</v>
      </c>
      <c r="D2702" s="1" t="s">
        <v>3824</v>
      </c>
      <c r="E2702" s="116">
        <f t="shared" ca="1" si="126"/>
        <v>0</v>
      </c>
    </row>
    <row r="2703" spans="1:5">
      <c r="A2703" t="str">
        <f t="shared" si="127"/>
        <v>06</v>
      </c>
      <c r="B2703">
        <f t="shared" si="128"/>
        <v>0</v>
      </c>
      <c r="C2703" t="s">
        <v>613</v>
      </c>
      <c r="D2703" s="1" t="s">
        <v>3825</v>
      </c>
      <c r="E2703" s="116">
        <f t="shared" ca="1" si="126"/>
        <v>0</v>
      </c>
    </row>
    <row r="2704" spans="1:5">
      <c r="A2704" t="str">
        <f t="shared" si="127"/>
        <v>07</v>
      </c>
      <c r="B2704">
        <f t="shared" si="128"/>
        <v>0</v>
      </c>
      <c r="C2704" t="s">
        <v>613</v>
      </c>
      <c r="D2704" s="1" t="s">
        <v>3826</v>
      </c>
      <c r="E2704" s="116">
        <f t="shared" ca="1" si="126"/>
        <v>0</v>
      </c>
    </row>
    <row r="2705" spans="1:5">
      <c r="A2705" t="str">
        <f t="shared" si="127"/>
        <v>08</v>
      </c>
      <c r="B2705">
        <f t="shared" si="128"/>
        <v>0</v>
      </c>
      <c r="C2705" t="s">
        <v>613</v>
      </c>
      <c r="D2705" s="1" t="s">
        <v>3827</v>
      </c>
      <c r="E2705" s="116">
        <f t="shared" ca="1" si="126"/>
        <v>0</v>
      </c>
    </row>
    <row r="2706" spans="1:5">
      <c r="A2706" t="str">
        <f t="shared" si="127"/>
        <v>09</v>
      </c>
      <c r="B2706">
        <f t="shared" si="128"/>
        <v>0</v>
      </c>
      <c r="C2706" t="s">
        <v>613</v>
      </c>
      <c r="D2706" s="1" t="s">
        <v>3828</v>
      </c>
      <c r="E2706" s="116">
        <f t="shared" ca="1" si="126"/>
        <v>0</v>
      </c>
    </row>
    <row r="2707" spans="1:5">
      <c r="A2707" t="str">
        <f t="shared" si="127"/>
        <v>10</v>
      </c>
      <c r="B2707">
        <f t="shared" si="128"/>
        <v>0</v>
      </c>
      <c r="C2707" t="s">
        <v>613</v>
      </c>
      <c r="D2707" s="1" t="s">
        <v>3829</v>
      </c>
      <c r="E2707" s="116">
        <f t="shared" ca="1" si="126"/>
        <v>0</v>
      </c>
    </row>
    <row r="2708" spans="1:5">
      <c r="A2708" t="str">
        <f t="shared" si="127"/>
        <v>11</v>
      </c>
      <c r="B2708">
        <f t="shared" si="128"/>
        <v>0</v>
      </c>
      <c r="C2708" t="s">
        <v>613</v>
      </c>
      <c r="D2708" s="1" t="s">
        <v>3830</v>
      </c>
      <c r="E2708" s="116">
        <f t="shared" ca="1" si="126"/>
        <v>0</v>
      </c>
    </row>
    <row r="2709" spans="1:5">
      <c r="A2709" t="str">
        <f t="shared" si="127"/>
        <v>12</v>
      </c>
      <c r="B2709">
        <f t="shared" si="128"/>
        <v>0</v>
      </c>
      <c r="C2709" t="s">
        <v>613</v>
      </c>
      <c r="D2709" s="1" t="s">
        <v>3831</v>
      </c>
      <c r="E2709" s="116">
        <f t="shared" ca="1" si="126"/>
        <v>0</v>
      </c>
    </row>
    <row r="2710" spans="1:5">
      <c r="A2710" t="str">
        <f t="shared" si="127"/>
        <v>13</v>
      </c>
      <c r="B2710">
        <f t="shared" si="128"/>
        <v>0</v>
      </c>
      <c r="C2710" t="s">
        <v>613</v>
      </c>
      <c r="D2710" s="1" t="s">
        <v>3832</v>
      </c>
      <c r="E2710" s="116">
        <f t="shared" ca="1" si="126"/>
        <v>0</v>
      </c>
    </row>
    <row r="2711" spans="1:5">
      <c r="A2711" t="str">
        <f t="shared" si="127"/>
        <v>100</v>
      </c>
      <c r="B2711">
        <f t="shared" si="128"/>
        <v>0</v>
      </c>
      <c r="C2711" t="s">
        <v>613</v>
      </c>
      <c r="D2711" s="1" t="s">
        <v>3833</v>
      </c>
      <c r="E2711" s="116">
        <f t="shared" ca="1" si="126"/>
        <v>0</v>
      </c>
    </row>
    <row r="2712" spans="1:5">
      <c r="A2712" t="str">
        <f t="shared" si="127"/>
        <v>01</v>
      </c>
      <c r="B2712">
        <f t="shared" si="128"/>
        <v>0</v>
      </c>
      <c r="C2712" t="s">
        <v>614</v>
      </c>
      <c r="D2712" s="1" t="s">
        <v>3834</v>
      </c>
      <c r="E2712" s="116">
        <f t="shared" ca="1" si="126"/>
        <v>0</v>
      </c>
    </row>
    <row r="2713" spans="1:5">
      <c r="A2713" t="str">
        <f t="shared" si="127"/>
        <v>02</v>
      </c>
      <c r="B2713">
        <f t="shared" si="128"/>
        <v>0</v>
      </c>
      <c r="C2713" t="s">
        <v>614</v>
      </c>
      <c r="D2713" s="1" t="s">
        <v>3835</v>
      </c>
      <c r="E2713" s="116">
        <f t="shared" ca="1" si="126"/>
        <v>0</v>
      </c>
    </row>
    <row r="2714" spans="1:5">
      <c r="A2714" t="str">
        <f t="shared" si="127"/>
        <v>03</v>
      </c>
      <c r="B2714">
        <f t="shared" si="128"/>
        <v>0</v>
      </c>
      <c r="C2714" t="s">
        <v>614</v>
      </c>
      <c r="D2714" s="1" t="s">
        <v>3836</v>
      </c>
      <c r="E2714" s="116">
        <f t="shared" ca="1" si="126"/>
        <v>0</v>
      </c>
    </row>
    <row r="2715" spans="1:5">
      <c r="A2715" t="str">
        <f t="shared" si="127"/>
        <v>04</v>
      </c>
      <c r="B2715">
        <f t="shared" si="128"/>
        <v>0</v>
      </c>
      <c r="C2715" t="s">
        <v>614</v>
      </c>
      <c r="D2715" s="1" t="s">
        <v>3837</v>
      </c>
      <c r="E2715" s="116">
        <f t="shared" ca="1" si="126"/>
        <v>0</v>
      </c>
    </row>
    <row r="2716" spans="1:5">
      <c r="A2716" t="str">
        <f t="shared" si="127"/>
        <v>05</v>
      </c>
      <c r="B2716">
        <f t="shared" si="128"/>
        <v>0</v>
      </c>
      <c r="C2716" t="s">
        <v>614</v>
      </c>
      <c r="D2716" s="1" t="s">
        <v>3838</v>
      </c>
      <c r="E2716" s="116">
        <f t="shared" ca="1" si="126"/>
        <v>0</v>
      </c>
    </row>
    <row r="2717" spans="1:5">
      <c r="A2717" t="str">
        <f t="shared" si="127"/>
        <v>06</v>
      </c>
      <c r="B2717">
        <f t="shared" si="128"/>
        <v>0</v>
      </c>
      <c r="C2717" t="s">
        <v>614</v>
      </c>
      <c r="D2717" s="1" t="s">
        <v>3839</v>
      </c>
      <c r="E2717" s="116">
        <f t="shared" ca="1" si="126"/>
        <v>0</v>
      </c>
    </row>
    <row r="2718" spans="1:5">
      <c r="A2718" t="str">
        <f t="shared" si="127"/>
        <v>07</v>
      </c>
      <c r="B2718">
        <f t="shared" si="128"/>
        <v>0</v>
      </c>
      <c r="C2718" t="s">
        <v>614</v>
      </c>
      <c r="D2718" s="1" t="s">
        <v>3840</v>
      </c>
      <c r="E2718" s="116">
        <f t="shared" ca="1" si="126"/>
        <v>0</v>
      </c>
    </row>
    <row r="2719" spans="1:5">
      <c r="A2719" t="str">
        <f t="shared" si="127"/>
        <v>08</v>
      </c>
      <c r="B2719">
        <f t="shared" si="128"/>
        <v>0</v>
      </c>
      <c r="C2719" t="s">
        <v>614</v>
      </c>
      <c r="D2719" s="1" t="s">
        <v>3841</v>
      </c>
      <c r="E2719" s="116">
        <f t="shared" ca="1" si="126"/>
        <v>0</v>
      </c>
    </row>
    <row r="2720" spans="1:5">
      <c r="A2720" t="str">
        <f t="shared" si="127"/>
        <v>09</v>
      </c>
      <c r="B2720">
        <f t="shared" si="128"/>
        <v>0</v>
      </c>
      <c r="C2720" t="s">
        <v>614</v>
      </c>
      <c r="D2720" s="1" t="s">
        <v>3842</v>
      </c>
      <c r="E2720" s="116">
        <f t="shared" ca="1" si="126"/>
        <v>0</v>
      </c>
    </row>
    <row r="2721" spans="1:5">
      <c r="A2721" t="str">
        <f t="shared" si="127"/>
        <v>10</v>
      </c>
      <c r="B2721">
        <f t="shared" si="128"/>
        <v>0</v>
      </c>
      <c r="C2721" t="s">
        <v>614</v>
      </c>
      <c r="D2721" s="1" t="s">
        <v>3843</v>
      </c>
      <c r="E2721" s="116">
        <f t="shared" ca="1" si="126"/>
        <v>0</v>
      </c>
    </row>
    <row r="2722" spans="1:5">
      <c r="A2722" t="str">
        <f t="shared" si="127"/>
        <v>11</v>
      </c>
      <c r="B2722">
        <f t="shared" si="128"/>
        <v>0</v>
      </c>
      <c r="C2722" t="s">
        <v>614</v>
      </c>
      <c r="D2722" s="1" t="s">
        <v>3844</v>
      </c>
      <c r="E2722" s="116">
        <f t="shared" ca="1" si="126"/>
        <v>0</v>
      </c>
    </row>
    <row r="2723" spans="1:5">
      <c r="A2723" t="str">
        <f t="shared" si="127"/>
        <v>12</v>
      </c>
      <c r="B2723">
        <f t="shared" si="128"/>
        <v>0</v>
      </c>
      <c r="C2723" t="s">
        <v>614</v>
      </c>
      <c r="D2723" s="1" t="s">
        <v>3845</v>
      </c>
      <c r="E2723" s="116">
        <f t="shared" ca="1" si="126"/>
        <v>0</v>
      </c>
    </row>
    <row r="2724" spans="1:5">
      <c r="A2724" t="str">
        <f t="shared" si="127"/>
        <v>13</v>
      </c>
      <c r="B2724">
        <f t="shared" si="128"/>
        <v>0</v>
      </c>
      <c r="C2724" t="s">
        <v>614</v>
      </c>
      <c r="D2724" s="1" t="s">
        <v>3846</v>
      </c>
      <c r="E2724" s="116">
        <f t="shared" ca="1" si="126"/>
        <v>0</v>
      </c>
    </row>
    <row r="2725" spans="1:5">
      <c r="A2725" t="str">
        <f t="shared" si="127"/>
        <v>100</v>
      </c>
      <c r="B2725">
        <f t="shared" si="128"/>
        <v>0</v>
      </c>
      <c r="C2725" t="s">
        <v>614</v>
      </c>
      <c r="D2725" s="1" t="s">
        <v>3847</v>
      </c>
      <c r="E2725" s="116">
        <f t="shared" ca="1" si="126"/>
        <v>0</v>
      </c>
    </row>
    <row r="2726" spans="1:5">
      <c r="A2726" t="str">
        <f t="shared" si="127"/>
        <v>01</v>
      </c>
      <c r="B2726">
        <f t="shared" si="128"/>
        <v>0</v>
      </c>
      <c r="C2726" t="s">
        <v>617</v>
      </c>
      <c r="D2726" s="1" t="s">
        <v>3848</v>
      </c>
      <c r="E2726" s="116">
        <f t="shared" ca="1" si="126"/>
        <v>0</v>
      </c>
    </row>
    <row r="2727" spans="1:5">
      <c r="A2727" t="str">
        <f t="shared" si="127"/>
        <v>02</v>
      </c>
      <c r="B2727">
        <f t="shared" si="128"/>
        <v>0</v>
      </c>
      <c r="C2727" t="s">
        <v>617</v>
      </c>
      <c r="D2727" s="1" t="s">
        <v>3849</v>
      </c>
      <c r="E2727" s="116">
        <f t="shared" ca="1" si="126"/>
        <v>0</v>
      </c>
    </row>
    <row r="2728" spans="1:5">
      <c r="A2728" t="str">
        <f t="shared" si="127"/>
        <v>03</v>
      </c>
      <c r="B2728">
        <f t="shared" si="128"/>
        <v>0</v>
      </c>
      <c r="C2728" t="s">
        <v>617</v>
      </c>
      <c r="D2728" s="1" t="s">
        <v>3850</v>
      </c>
      <c r="E2728" s="116">
        <f t="shared" ca="1" si="126"/>
        <v>0</v>
      </c>
    </row>
    <row r="2729" spans="1:5">
      <c r="A2729" t="str">
        <f t="shared" si="127"/>
        <v>04</v>
      </c>
      <c r="B2729">
        <f t="shared" si="128"/>
        <v>0</v>
      </c>
      <c r="C2729" t="s">
        <v>617</v>
      </c>
      <c r="D2729" s="1" t="s">
        <v>3851</v>
      </c>
      <c r="E2729" s="116">
        <f t="shared" ca="1" si="126"/>
        <v>0</v>
      </c>
    </row>
    <row r="2730" spans="1:5">
      <c r="A2730" t="str">
        <f t="shared" si="127"/>
        <v>05</v>
      </c>
      <c r="B2730">
        <f t="shared" si="128"/>
        <v>0</v>
      </c>
      <c r="C2730" t="s">
        <v>617</v>
      </c>
      <c r="D2730" s="1" t="s">
        <v>3852</v>
      </c>
      <c r="E2730" s="116">
        <f t="shared" ca="1" si="126"/>
        <v>0</v>
      </c>
    </row>
    <row r="2731" spans="1:5">
      <c r="A2731" t="str">
        <f t="shared" si="127"/>
        <v>06</v>
      </c>
      <c r="B2731">
        <f t="shared" si="128"/>
        <v>0</v>
      </c>
      <c r="C2731" t="s">
        <v>617</v>
      </c>
      <c r="D2731" s="1" t="s">
        <v>3853</v>
      </c>
      <c r="E2731" s="116">
        <f t="shared" ca="1" si="126"/>
        <v>0</v>
      </c>
    </row>
    <row r="2732" spans="1:5">
      <c r="A2732" t="str">
        <f t="shared" si="127"/>
        <v>07</v>
      </c>
      <c r="B2732">
        <f t="shared" si="128"/>
        <v>0</v>
      </c>
      <c r="C2732" t="s">
        <v>617</v>
      </c>
      <c r="D2732" s="1" t="s">
        <v>3854</v>
      </c>
      <c r="E2732" s="116">
        <f t="shared" ca="1" si="126"/>
        <v>0</v>
      </c>
    </row>
    <row r="2733" spans="1:5">
      <c r="A2733" t="str">
        <f t="shared" si="127"/>
        <v>08</v>
      </c>
      <c r="B2733">
        <f t="shared" si="128"/>
        <v>0</v>
      </c>
      <c r="C2733" t="s">
        <v>617</v>
      </c>
      <c r="D2733" s="1" t="s">
        <v>3855</v>
      </c>
      <c r="E2733" s="116">
        <f t="shared" ca="1" si="126"/>
        <v>0</v>
      </c>
    </row>
    <row r="2734" spans="1:5">
      <c r="A2734" t="str">
        <f t="shared" si="127"/>
        <v>09</v>
      </c>
      <c r="B2734">
        <f t="shared" si="128"/>
        <v>0</v>
      </c>
      <c r="C2734" t="s">
        <v>617</v>
      </c>
      <c r="D2734" s="1" t="s">
        <v>3856</v>
      </c>
      <c r="E2734" s="116">
        <f t="shared" ca="1" si="126"/>
        <v>0</v>
      </c>
    </row>
    <row r="2735" spans="1:5">
      <c r="A2735" t="str">
        <f t="shared" si="127"/>
        <v>10</v>
      </c>
      <c r="B2735">
        <f t="shared" si="128"/>
        <v>0</v>
      </c>
      <c r="C2735" t="s">
        <v>617</v>
      </c>
      <c r="D2735" s="1" t="s">
        <v>3857</v>
      </c>
      <c r="E2735" s="116">
        <f t="shared" ca="1" si="126"/>
        <v>0</v>
      </c>
    </row>
    <row r="2736" spans="1:5">
      <c r="A2736" t="str">
        <f t="shared" si="127"/>
        <v>11</v>
      </c>
      <c r="B2736">
        <f t="shared" si="128"/>
        <v>0</v>
      </c>
      <c r="C2736" t="s">
        <v>617</v>
      </c>
      <c r="D2736" s="1" t="s">
        <v>3858</v>
      </c>
      <c r="E2736" s="116">
        <f t="shared" ca="1" si="126"/>
        <v>0</v>
      </c>
    </row>
    <row r="2737" spans="1:5">
      <c r="A2737" t="str">
        <f t="shared" si="127"/>
        <v>12</v>
      </c>
      <c r="B2737">
        <f t="shared" si="128"/>
        <v>0</v>
      </c>
      <c r="C2737" t="s">
        <v>617</v>
      </c>
      <c r="D2737" s="1" t="s">
        <v>3859</v>
      </c>
      <c r="E2737" s="116">
        <f t="shared" ca="1" si="126"/>
        <v>0</v>
      </c>
    </row>
    <row r="2738" spans="1:5">
      <c r="A2738" t="str">
        <f t="shared" si="127"/>
        <v>13</v>
      </c>
      <c r="B2738">
        <f t="shared" si="128"/>
        <v>0</v>
      </c>
      <c r="C2738" t="s">
        <v>617</v>
      </c>
      <c r="D2738" s="1" t="s">
        <v>3860</v>
      </c>
      <c r="E2738" s="116">
        <f t="shared" ca="1" si="126"/>
        <v>0</v>
      </c>
    </row>
    <row r="2739" spans="1:5">
      <c r="A2739" t="str">
        <f t="shared" si="127"/>
        <v>100</v>
      </c>
      <c r="B2739">
        <f t="shared" si="128"/>
        <v>0</v>
      </c>
      <c r="C2739" t="s">
        <v>617</v>
      </c>
      <c r="D2739" s="1" t="s">
        <v>3861</v>
      </c>
      <c r="E2739" s="116">
        <f t="shared" ca="1" si="126"/>
        <v>0</v>
      </c>
    </row>
    <row r="2740" spans="1:5">
      <c r="A2740" t="str">
        <f t="shared" si="127"/>
        <v>01</v>
      </c>
      <c r="B2740">
        <f t="shared" si="128"/>
        <v>0</v>
      </c>
      <c r="C2740" t="s">
        <v>618</v>
      </c>
      <c r="D2740" s="1" t="s">
        <v>3862</v>
      </c>
      <c r="E2740" s="116">
        <f t="shared" ca="1" si="126"/>
        <v>0</v>
      </c>
    </row>
    <row r="2741" spans="1:5">
      <c r="A2741" t="str">
        <f t="shared" si="127"/>
        <v>02</v>
      </c>
      <c r="B2741">
        <f t="shared" si="128"/>
        <v>0</v>
      </c>
      <c r="C2741" t="s">
        <v>618</v>
      </c>
      <c r="D2741" s="1" t="s">
        <v>3863</v>
      </c>
      <c r="E2741" s="116">
        <f t="shared" ca="1" si="126"/>
        <v>0</v>
      </c>
    </row>
    <row r="2742" spans="1:5">
      <c r="A2742" t="str">
        <f t="shared" si="127"/>
        <v>03</v>
      </c>
      <c r="B2742">
        <f t="shared" si="128"/>
        <v>0</v>
      </c>
      <c r="C2742" t="s">
        <v>618</v>
      </c>
      <c r="D2742" s="1" t="s">
        <v>3864</v>
      </c>
      <c r="E2742" s="116">
        <f t="shared" ca="1" si="126"/>
        <v>0</v>
      </c>
    </row>
    <row r="2743" spans="1:5">
      <c r="A2743" t="str">
        <f t="shared" si="127"/>
        <v>04</v>
      </c>
      <c r="B2743">
        <f t="shared" si="128"/>
        <v>0</v>
      </c>
      <c r="C2743" t="s">
        <v>618</v>
      </c>
      <c r="D2743" s="1" t="s">
        <v>3865</v>
      </c>
      <c r="E2743" s="116">
        <f t="shared" ca="1" si="126"/>
        <v>0</v>
      </c>
    </row>
    <row r="2744" spans="1:5">
      <c r="A2744" t="str">
        <f t="shared" si="127"/>
        <v>05</v>
      </c>
      <c r="B2744">
        <f t="shared" si="128"/>
        <v>0</v>
      </c>
      <c r="C2744" t="s">
        <v>618</v>
      </c>
      <c r="D2744" s="1" t="s">
        <v>3866</v>
      </c>
      <c r="E2744" s="116">
        <f t="shared" ca="1" si="126"/>
        <v>0</v>
      </c>
    </row>
    <row r="2745" spans="1:5">
      <c r="A2745" t="str">
        <f t="shared" si="127"/>
        <v>06</v>
      </c>
      <c r="B2745">
        <f t="shared" si="128"/>
        <v>0</v>
      </c>
      <c r="C2745" t="s">
        <v>618</v>
      </c>
      <c r="D2745" s="1" t="s">
        <v>3867</v>
      </c>
      <c r="E2745" s="116">
        <f t="shared" ca="1" si="126"/>
        <v>0</v>
      </c>
    </row>
    <row r="2746" spans="1:5">
      <c r="A2746" t="str">
        <f t="shared" si="127"/>
        <v>07</v>
      </c>
      <c r="B2746">
        <f t="shared" si="128"/>
        <v>0</v>
      </c>
      <c r="C2746" t="s">
        <v>618</v>
      </c>
      <c r="D2746" s="1" t="s">
        <v>3868</v>
      </c>
      <c r="E2746" s="116">
        <f t="shared" ca="1" si="126"/>
        <v>0</v>
      </c>
    </row>
    <row r="2747" spans="1:5">
      <c r="A2747" t="str">
        <f t="shared" si="127"/>
        <v>08</v>
      </c>
      <c r="B2747">
        <f t="shared" si="128"/>
        <v>0</v>
      </c>
      <c r="C2747" t="s">
        <v>618</v>
      </c>
      <c r="D2747" s="1" t="s">
        <v>3869</v>
      </c>
      <c r="E2747" s="116">
        <f t="shared" ca="1" si="126"/>
        <v>0</v>
      </c>
    </row>
    <row r="2748" spans="1:5">
      <c r="A2748" t="str">
        <f t="shared" si="127"/>
        <v>09</v>
      </c>
      <c r="B2748">
        <f t="shared" si="128"/>
        <v>0</v>
      </c>
      <c r="C2748" t="s">
        <v>618</v>
      </c>
      <c r="D2748" s="1" t="s">
        <v>3870</v>
      </c>
      <c r="E2748" s="116">
        <f t="shared" ca="1" si="126"/>
        <v>0</v>
      </c>
    </row>
    <row r="2749" spans="1:5">
      <c r="A2749" t="str">
        <f t="shared" si="127"/>
        <v>10</v>
      </c>
      <c r="B2749">
        <f t="shared" si="128"/>
        <v>0</v>
      </c>
      <c r="C2749" t="s">
        <v>618</v>
      </c>
      <c r="D2749" s="1" t="s">
        <v>3871</v>
      </c>
      <c r="E2749" s="116">
        <f t="shared" ca="1" si="126"/>
        <v>0</v>
      </c>
    </row>
    <row r="2750" spans="1:5">
      <c r="A2750" t="str">
        <f t="shared" si="127"/>
        <v>11</v>
      </c>
      <c r="B2750">
        <f t="shared" si="128"/>
        <v>0</v>
      </c>
      <c r="C2750" t="s">
        <v>618</v>
      </c>
      <c r="D2750" s="1" t="s">
        <v>3872</v>
      </c>
      <c r="E2750" s="116">
        <f t="shared" ca="1" si="126"/>
        <v>0</v>
      </c>
    </row>
    <row r="2751" spans="1:5">
      <c r="A2751" t="str">
        <f t="shared" si="127"/>
        <v>12</v>
      </c>
      <c r="B2751">
        <f t="shared" si="128"/>
        <v>0</v>
      </c>
      <c r="C2751" t="s">
        <v>618</v>
      </c>
      <c r="D2751" s="1" t="s">
        <v>3873</v>
      </c>
      <c r="E2751" s="116">
        <f t="shared" ca="1" si="126"/>
        <v>0</v>
      </c>
    </row>
    <row r="2752" spans="1:5">
      <c r="A2752" t="str">
        <f t="shared" si="127"/>
        <v>13</v>
      </c>
      <c r="B2752">
        <f t="shared" si="128"/>
        <v>0</v>
      </c>
      <c r="C2752" t="s">
        <v>618</v>
      </c>
      <c r="D2752" s="1" t="s">
        <v>3874</v>
      </c>
      <c r="E2752" s="116">
        <f t="shared" ca="1" si="126"/>
        <v>0</v>
      </c>
    </row>
    <row r="2753" spans="1:5">
      <c r="A2753" t="str">
        <f t="shared" si="127"/>
        <v>100</v>
      </c>
      <c r="B2753">
        <f t="shared" si="128"/>
        <v>0</v>
      </c>
      <c r="C2753" t="s">
        <v>618</v>
      </c>
      <c r="D2753" s="1" t="s">
        <v>3875</v>
      </c>
      <c r="E2753" s="116">
        <f t="shared" ca="1" si="126"/>
        <v>0</v>
      </c>
    </row>
    <row r="2754" spans="1:5">
      <c r="A2754" t="str">
        <f t="shared" si="127"/>
        <v>01</v>
      </c>
      <c r="B2754">
        <f t="shared" si="128"/>
        <v>0</v>
      </c>
      <c r="C2754" t="s">
        <v>620</v>
      </c>
      <c r="D2754" s="1" t="s">
        <v>3876</v>
      </c>
      <c r="E2754" s="116">
        <f t="shared" ca="1" si="126"/>
        <v>0</v>
      </c>
    </row>
    <row r="2755" spans="1:5">
      <c r="A2755" t="str">
        <f t="shared" si="127"/>
        <v>02</v>
      </c>
      <c r="B2755">
        <f t="shared" si="128"/>
        <v>0</v>
      </c>
      <c r="C2755" t="s">
        <v>620</v>
      </c>
      <c r="D2755" s="1" t="s">
        <v>3877</v>
      </c>
      <c r="E2755" s="116">
        <f t="shared" ca="1" si="126"/>
        <v>0</v>
      </c>
    </row>
    <row r="2756" spans="1:5">
      <c r="A2756" t="str">
        <f t="shared" si="127"/>
        <v>03</v>
      </c>
      <c r="B2756">
        <f t="shared" si="128"/>
        <v>0</v>
      </c>
      <c r="C2756" t="s">
        <v>620</v>
      </c>
      <c r="D2756" s="1" t="s">
        <v>3878</v>
      </c>
      <c r="E2756" s="116">
        <f t="shared" ca="1" si="126"/>
        <v>0</v>
      </c>
    </row>
    <row r="2757" spans="1:5">
      <c r="A2757" t="str">
        <f t="shared" si="127"/>
        <v>04</v>
      </c>
      <c r="B2757">
        <f t="shared" si="128"/>
        <v>0</v>
      </c>
      <c r="C2757" t="s">
        <v>620</v>
      </c>
      <c r="D2757" s="1" t="s">
        <v>3879</v>
      </c>
      <c r="E2757" s="116">
        <f t="shared" ca="1" si="126"/>
        <v>0</v>
      </c>
    </row>
    <row r="2758" spans="1:5">
      <c r="A2758" t="str">
        <f t="shared" si="127"/>
        <v>05</v>
      </c>
      <c r="B2758">
        <f t="shared" si="128"/>
        <v>0</v>
      </c>
      <c r="C2758" t="s">
        <v>620</v>
      </c>
      <c r="D2758" s="1" t="s">
        <v>3880</v>
      </c>
      <c r="E2758" s="116">
        <f t="shared" ca="1" si="126"/>
        <v>0</v>
      </c>
    </row>
    <row r="2759" spans="1:5">
      <c r="A2759" t="str">
        <f t="shared" si="127"/>
        <v>06</v>
      </c>
      <c r="B2759">
        <f t="shared" si="128"/>
        <v>0</v>
      </c>
      <c r="C2759" t="s">
        <v>620</v>
      </c>
      <c r="D2759" s="1" t="s">
        <v>3881</v>
      </c>
      <c r="E2759" s="116">
        <f t="shared" ca="1" si="126"/>
        <v>0</v>
      </c>
    </row>
    <row r="2760" spans="1:5">
      <c r="A2760" t="str">
        <f t="shared" si="127"/>
        <v>07</v>
      </c>
      <c r="B2760">
        <f t="shared" si="128"/>
        <v>0</v>
      </c>
      <c r="C2760" t="s">
        <v>620</v>
      </c>
      <c r="D2760" s="1" t="s">
        <v>3882</v>
      </c>
      <c r="E2760" s="116">
        <f t="shared" ca="1" si="126"/>
        <v>0</v>
      </c>
    </row>
    <row r="2761" spans="1:5">
      <c r="A2761" t="str">
        <f t="shared" si="127"/>
        <v>08</v>
      </c>
      <c r="B2761">
        <f t="shared" si="128"/>
        <v>0</v>
      </c>
      <c r="C2761" t="s">
        <v>620</v>
      </c>
      <c r="D2761" s="1" t="s">
        <v>3883</v>
      </c>
      <c r="E2761" s="116">
        <f t="shared" ca="1" si="126"/>
        <v>0</v>
      </c>
    </row>
    <row r="2762" spans="1:5">
      <c r="A2762" t="str">
        <f t="shared" si="127"/>
        <v>09</v>
      </c>
      <c r="B2762">
        <f t="shared" si="128"/>
        <v>0</v>
      </c>
      <c r="C2762" t="s">
        <v>620</v>
      </c>
      <c r="D2762" s="1" t="s">
        <v>3884</v>
      </c>
      <c r="E2762" s="116">
        <f t="shared" ref="E2762:E2825" ca="1" si="129">IFERROR(IFERROR(VLOOKUP(C2762,INDIRECT($G$7&amp;$H$7),MATCH($A2762,INDIRECT($G$7&amp;$I$7),0),0),IFERROR(VLOOKUP(C2762,INDIRECT($G$6&amp;$H$6),MATCH($A2762,INDIRECT($G$6&amp;$I$6),0),0),VLOOKUP(C2762,INDIRECT($G$5&amp;$H$5),MATCH($A2762,INDIRECT($G$5&amp;$I$5),0),0))),0)</f>
        <v>0</v>
      </c>
    </row>
    <row r="2763" spans="1:5">
      <c r="A2763" t="str">
        <f t="shared" ref="A2763:A2826" si="130">MID(D2763,LEN(C2763)+2,LEN(D2763)-LEN(C2763))</f>
        <v>10</v>
      </c>
      <c r="B2763">
        <f t="shared" ref="B2763:B2826" si="131">IF(IFERROR(FIND("PU",D2763,1),0)&lt;&gt;0,"PU",0)</f>
        <v>0</v>
      </c>
      <c r="C2763" t="s">
        <v>620</v>
      </c>
      <c r="D2763" s="1" t="s">
        <v>3885</v>
      </c>
      <c r="E2763" s="116">
        <f t="shared" ca="1" si="129"/>
        <v>0</v>
      </c>
    </row>
    <row r="2764" spans="1:5">
      <c r="A2764" t="str">
        <f t="shared" si="130"/>
        <v>11</v>
      </c>
      <c r="B2764">
        <f t="shared" si="131"/>
        <v>0</v>
      </c>
      <c r="C2764" t="s">
        <v>620</v>
      </c>
      <c r="D2764" s="1" t="s">
        <v>3886</v>
      </c>
      <c r="E2764" s="116">
        <f t="shared" ca="1" si="129"/>
        <v>0</v>
      </c>
    </row>
    <row r="2765" spans="1:5">
      <c r="A2765" t="str">
        <f t="shared" si="130"/>
        <v>12</v>
      </c>
      <c r="B2765">
        <f t="shared" si="131"/>
        <v>0</v>
      </c>
      <c r="C2765" t="s">
        <v>620</v>
      </c>
      <c r="D2765" s="1" t="s">
        <v>3887</v>
      </c>
      <c r="E2765" s="116">
        <f t="shared" ca="1" si="129"/>
        <v>0</v>
      </c>
    </row>
    <row r="2766" spans="1:5">
      <c r="A2766" t="str">
        <f t="shared" si="130"/>
        <v>13</v>
      </c>
      <c r="B2766">
        <f t="shared" si="131"/>
        <v>0</v>
      </c>
      <c r="C2766" t="s">
        <v>620</v>
      </c>
      <c r="D2766" s="1" t="s">
        <v>3888</v>
      </c>
      <c r="E2766" s="116">
        <f t="shared" ca="1" si="129"/>
        <v>0</v>
      </c>
    </row>
    <row r="2767" spans="1:5">
      <c r="A2767" t="str">
        <f t="shared" si="130"/>
        <v>100</v>
      </c>
      <c r="B2767">
        <f t="shared" si="131"/>
        <v>0</v>
      </c>
      <c r="C2767" t="s">
        <v>620</v>
      </c>
      <c r="D2767" s="1" t="s">
        <v>3889</v>
      </c>
      <c r="E2767" s="116">
        <f t="shared" ca="1" si="129"/>
        <v>0</v>
      </c>
    </row>
    <row r="2768" spans="1:5">
      <c r="A2768" t="str">
        <f t="shared" si="130"/>
        <v>01</v>
      </c>
      <c r="B2768">
        <f t="shared" si="131"/>
        <v>0</v>
      </c>
      <c r="C2768" t="s">
        <v>621</v>
      </c>
      <c r="D2768" s="1" t="s">
        <v>3890</v>
      </c>
      <c r="E2768" s="116">
        <f t="shared" ca="1" si="129"/>
        <v>0</v>
      </c>
    </row>
    <row r="2769" spans="1:5">
      <c r="A2769" t="str">
        <f t="shared" si="130"/>
        <v>02</v>
      </c>
      <c r="B2769">
        <f t="shared" si="131"/>
        <v>0</v>
      </c>
      <c r="C2769" t="s">
        <v>621</v>
      </c>
      <c r="D2769" s="1" t="s">
        <v>3891</v>
      </c>
      <c r="E2769" s="116">
        <f t="shared" ca="1" si="129"/>
        <v>0</v>
      </c>
    </row>
    <row r="2770" spans="1:5">
      <c r="A2770" t="str">
        <f t="shared" si="130"/>
        <v>03</v>
      </c>
      <c r="B2770">
        <f t="shared" si="131"/>
        <v>0</v>
      </c>
      <c r="C2770" t="s">
        <v>621</v>
      </c>
      <c r="D2770" s="1" t="s">
        <v>3892</v>
      </c>
      <c r="E2770" s="116">
        <f t="shared" ca="1" si="129"/>
        <v>0</v>
      </c>
    </row>
    <row r="2771" spans="1:5">
      <c r="A2771" t="str">
        <f t="shared" si="130"/>
        <v>04</v>
      </c>
      <c r="B2771">
        <f t="shared" si="131"/>
        <v>0</v>
      </c>
      <c r="C2771" t="s">
        <v>621</v>
      </c>
      <c r="D2771" s="1" t="s">
        <v>3893</v>
      </c>
      <c r="E2771" s="116">
        <f t="shared" ca="1" si="129"/>
        <v>0</v>
      </c>
    </row>
    <row r="2772" spans="1:5">
      <c r="A2772" t="str">
        <f t="shared" si="130"/>
        <v>05</v>
      </c>
      <c r="B2772">
        <f t="shared" si="131"/>
        <v>0</v>
      </c>
      <c r="C2772" t="s">
        <v>621</v>
      </c>
      <c r="D2772" s="1" t="s">
        <v>3894</v>
      </c>
      <c r="E2772" s="116">
        <f t="shared" ca="1" si="129"/>
        <v>0</v>
      </c>
    </row>
    <row r="2773" spans="1:5">
      <c r="A2773" t="str">
        <f t="shared" si="130"/>
        <v>06</v>
      </c>
      <c r="B2773">
        <f t="shared" si="131"/>
        <v>0</v>
      </c>
      <c r="C2773" t="s">
        <v>621</v>
      </c>
      <c r="D2773" s="1" t="s">
        <v>3895</v>
      </c>
      <c r="E2773" s="116">
        <f t="shared" ca="1" si="129"/>
        <v>0</v>
      </c>
    </row>
    <row r="2774" spans="1:5">
      <c r="A2774" t="str">
        <f t="shared" si="130"/>
        <v>07</v>
      </c>
      <c r="B2774">
        <f t="shared" si="131"/>
        <v>0</v>
      </c>
      <c r="C2774" t="s">
        <v>621</v>
      </c>
      <c r="D2774" s="1" t="s">
        <v>3896</v>
      </c>
      <c r="E2774" s="116">
        <f t="shared" ca="1" si="129"/>
        <v>0</v>
      </c>
    </row>
    <row r="2775" spans="1:5">
      <c r="A2775" t="str">
        <f t="shared" si="130"/>
        <v>08</v>
      </c>
      <c r="B2775">
        <f t="shared" si="131"/>
        <v>0</v>
      </c>
      <c r="C2775" t="s">
        <v>621</v>
      </c>
      <c r="D2775" s="1" t="s">
        <v>3897</v>
      </c>
      <c r="E2775" s="116">
        <f t="shared" ca="1" si="129"/>
        <v>0</v>
      </c>
    </row>
    <row r="2776" spans="1:5">
      <c r="A2776" t="str">
        <f t="shared" si="130"/>
        <v>09</v>
      </c>
      <c r="B2776">
        <f t="shared" si="131"/>
        <v>0</v>
      </c>
      <c r="C2776" t="s">
        <v>621</v>
      </c>
      <c r="D2776" s="1" t="s">
        <v>3898</v>
      </c>
      <c r="E2776" s="116">
        <f t="shared" ca="1" si="129"/>
        <v>0</v>
      </c>
    </row>
    <row r="2777" spans="1:5">
      <c r="A2777" t="str">
        <f t="shared" si="130"/>
        <v>10</v>
      </c>
      <c r="B2777">
        <f t="shared" si="131"/>
        <v>0</v>
      </c>
      <c r="C2777" t="s">
        <v>621</v>
      </c>
      <c r="D2777" s="1" t="s">
        <v>3899</v>
      </c>
      <c r="E2777" s="116">
        <f t="shared" ca="1" si="129"/>
        <v>0</v>
      </c>
    </row>
    <row r="2778" spans="1:5">
      <c r="A2778" t="str">
        <f t="shared" si="130"/>
        <v>11</v>
      </c>
      <c r="B2778">
        <f t="shared" si="131"/>
        <v>0</v>
      </c>
      <c r="C2778" t="s">
        <v>621</v>
      </c>
      <c r="D2778" s="1" t="s">
        <v>3900</v>
      </c>
      <c r="E2778" s="116">
        <f t="shared" ca="1" si="129"/>
        <v>0</v>
      </c>
    </row>
    <row r="2779" spans="1:5">
      <c r="A2779" t="str">
        <f t="shared" si="130"/>
        <v>12</v>
      </c>
      <c r="B2779">
        <f t="shared" si="131"/>
        <v>0</v>
      </c>
      <c r="C2779" t="s">
        <v>621</v>
      </c>
      <c r="D2779" s="1" t="s">
        <v>3901</v>
      </c>
      <c r="E2779" s="116">
        <f t="shared" ca="1" si="129"/>
        <v>0</v>
      </c>
    </row>
    <row r="2780" spans="1:5">
      <c r="A2780" t="str">
        <f t="shared" si="130"/>
        <v>13</v>
      </c>
      <c r="B2780">
        <f t="shared" si="131"/>
        <v>0</v>
      </c>
      <c r="C2780" t="s">
        <v>621</v>
      </c>
      <c r="D2780" s="1" t="s">
        <v>3902</v>
      </c>
      <c r="E2780" s="116">
        <f t="shared" ca="1" si="129"/>
        <v>0</v>
      </c>
    </row>
    <row r="2781" spans="1:5">
      <c r="A2781" t="str">
        <f t="shared" si="130"/>
        <v>100</v>
      </c>
      <c r="B2781">
        <f t="shared" si="131"/>
        <v>0</v>
      </c>
      <c r="C2781" t="s">
        <v>621</v>
      </c>
      <c r="D2781" s="1" t="s">
        <v>3903</v>
      </c>
      <c r="E2781" s="116">
        <f t="shared" ca="1" si="129"/>
        <v>0</v>
      </c>
    </row>
    <row r="2782" spans="1:5">
      <c r="A2782" t="str">
        <f t="shared" si="130"/>
        <v>01</v>
      </c>
      <c r="B2782">
        <f t="shared" si="131"/>
        <v>0</v>
      </c>
      <c r="C2782" t="s">
        <v>623</v>
      </c>
      <c r="D2782" s="1" t="s">
        <v>3904</v>
      </c>
      <c r="E2782" s="116">
        <f t="shared" ca="1" si="129"/>
        <v>0</v>
      </c>
    </row>
    <row r="2783" spans="1:5">
      <c r="A2783" t="str">
        <f t="shared" si="130"/>
        <v>02</v>
      </c>
      <c r="B2783">
        <f t="shared" si="131"/>
        <v>0</v>
      </c>
      <c r="C2783" t="s">
        <v>623</v>
      </c>
      <c r="D2783" s="1" t="s">
        <v>3905</v>
      </c>
      <c r="E2783" s="116">
        <f t="shared" ca="1" si="129"/>
        <v>0</v>
      </c>
    </row>
    <row r="2784" spans="1:5">
      <c r="A2784" t="str">
        <f t="shared" si="130"/>
        <v>03</v>
      </c>
      <c r="B2784">
        <f t="shared" si="131"/>
        <v>0</v>
      </c>
      <c r="C2784" t="s">
        <v>623</v>
      </c>
      <c r="D2784" s="1" t="s">
        <v>3906</v>
      </c>
      <c r="E2784" s="116">
        <f t="shared" ca="1" si="129"/>
        <v>0</v>
      </c>
    </row>
    <row r="2785" spans="1:5">
      <c r="A2785" t="str">
        <f t="shared" si="130"/>
        <v>04</v>
      </c>
      <c r="B2785">
        <f t="shared" si="131"/>
        <v>0</v>
      </c>
      <c r="C2785" t="s">
        <v>623</v>
      </c>
      <c r="D2785" s="1" t="s">
        <v>3907</v>
      </c>
      <c r="E2785" s="116">
        <f t="shared" ca="1" si="129"/>
        <v>0</v>
      </c>
    </row>
    <row r="2786" spans="1:5">
      <c r="A2786" t="str">
        <f t="shared" si="130"/>
        <v>05</v>
      </c>
      <c r="B2786">
        <f t="shared" si="131"/>
        <v>0</v>
      </c>
      <c r="C2786" t="s">
        <v>623</v>
      </c>
      <c r="D2786" s="1" t="s">
        <v>3908</v>
      </c>
      <c r="E2786" s="116">
        <f t="shared" ca="1" si="129"/>
        <v>0</v>
      </c>
    </row>
    <row r="2787" spans="1:5">
      <c r="A2787" t="str">
        <f t="shared" si="130"/>
        <v>06</v>
      </c>
      <c r="B2787">
        <f t="shared" si="131"/>
        <v>0</v>
      </c>
      <c r="C2787" t="s">
        <v>623</v>
      </c>
      <c r="D2787" s="1" t="s">
        <v>3909</v>
      </c>
      <c r="E2787" s="116">
        <f t="shared" ca="1" si="129"/>
        <v>0</v>
      </c>
    </row>
    <row r="2788" spans="1:5">
      <c r="A2788" t="str">
        <f t="shared" si="130"/>
        <v>07</v>
      </c>
      <c r="B2788">
        <f t="shared" si="131"/>
        <v>0</v>
      </c>
      <c r="C2788" t="s">
        <v>623</v>
      </c>
      <c r="D2788" s="1" t="s">
        <v>3910</v>
      </c>
      <c r="E2788" s="116">
        <f t="shared" ca="1" si="129"/>
        <v>0</v>
      </c>
    </row>
    <row r="2789" spans="1:5">
      <c r="A2789" t="str">
        <f t="shared" si="130"/>
        <v>08</v>
      </c>
      <c r="B2789">
        <f t="shared" si="131"/>
        <v>0</v>
      </c>
      <c r="C2789" t="s">
        <v>623</v>
      </c>
      <c r="D2789" s="1" t="s">
        <v>3911</v>
      </c>
      <c r="E2789" s="116">
        <f t="shared" ca="1" si="129"/>
        <v>0</v>
      </c>
    </row>
    <row r="2790" spans="1:5">
      <c r="A2790" t="str">
        <f t="shared" si="130"/>
        <v>09</v>
      </c>
      <c r="B2790">
        <f t="shared" si="131"/>
        <v>0</v>
      </c>
      <c r="C2790" t="s">
        <v>623</v>
      </c>
      <c r="D2790" s="1" t="s">
        <v>3912</v>
      </c>
      <c r="E2790" s="116">
        <f t="shared" ca="1" si="129"/>
        <v>0</v>
      </c>
    </row>
    <row r="2791" spans="1:5">
      <c r="A2791" t="str">
        <f t="shared" si="130"/>
        <v>10</v>
      </c>
      <c r="B2791">
        <f t="shared" si="131"/>
        <v>0</v>
      </c>
      <c r="C2791" t="s">
        <v>623</v>
      </c>
      <c r="D2791" s="1" t="s">
        <v>3913</v>
      </c>
      <c r="E2791" s="116">
        <f t="shared" ca="1" si="129"/>
        <v>0</v>
      </c>
    </row>
    <row r="2792" spans="1:5">
      <c r="A2792" t="str">
        <f t="shared" si="130"/>
        <v>11</v>
      </c>
      <c r="B2792">
        <f t="shared" si="131"/>
        <v>0</v>
      </c>
      <c r="C2792" t="s">
        <v>623</v>
      </c>
      <c r="D2792" s="1" t="s">
        <v>3914</v>
      </c>
      <c r="E2792" s="116">
        <f t="shared" ca="1" si="129"/>
        <v>0</v>
      </c>
    </row>
    <row r="2793" spans="1:5">
      <c r="A2793" t="str">
        <f t="shared" si="130"/>
        <v>12</v>
      </c>
      <c r="B2793">
        <f t="shared" si="131"/>
        <v>0</v>
      </c>
      <c r="C2793" t="s">
        <v>623</v>
      </c>
      <c r="D2793" s="1" t="s">
        <v>3915</v>
      </c>
      <c r="E2793" s="116">
        <f t="shared" ca="1" si="129"/>
        <v>0</v>
      </c>
    </row>
    <row r="2794" spans="1:5">
      <c r="A2794" t="str">
        <f t="shared" si="130"/>
        <v>13</v>
      </c>
      <c r="B2794">
        <f t="shared" si="131"/>
        <v>0</v>
      </c>
      <c r="C2794" t="s">
        <v>623</v>
      </c>
      <c r="D2794" s="1" t="s">
        <v>3916</v>
      </c>
      <c r="E2794" s="116">
        <f t="shared" ca="1" si="129"/>
        <v>0</v>
      </c>
    </row>
    <row r="2795" spans="1:5">
      <c r="A2795" t="str">
        <f t="shared" si="130"/>
        <v>100</v>
      </c>
      <c r="B2795">
        <f t="shared" si="131"/>
        <v>0</v>
      </c>
      <c r="C2795" t="s">
        <v>623</v>
      </c>
      <c r="D2795" s="1" t="s">
        <v>3917</v>
      </c>
      <c r="E2795" s="116">
        <f t="shared" ca="1" si="129"/>
        <v>0</v>
      </c>
    </row>
    <row r="2796" spans="1:5">
      <c r="A2796" t="str">
        <f t="shared" si="130"/>
        <v>01</v>
      </c>
      <c r="B2796">
        <f t="shared" si="131"/>
        <v>0</v>
      </c>
      <c r="C2796" t="s">
        <v>625</v>
      </c>
      <c r="D2796" s="1" t="s">
        <v>3918</v>
      </c>
      <c r="E2796" s="116">
        <f t="shared" ca="1" si="129"/>
        <v>0</v>
      </c>
    </row>
    <row r="2797" spans="1:5">
      <c r="A2797" t="str">
        <f t="shared" si="130"/>
        <v>02</v>
      </c>
      <c r="B2797">
        <f t="shared" si="131"/>
        <v>0</v>
      </c>
      <c r="C2797" t="s">
        <v>625</v>
      </c>
      <c r="D2797" s="1" t="s">
        <v>3919</v>
      </c>
      <c r="E2797" s="116">
        <f t="shared" ca="1" si="129"/>
        <v>0</v>
      </c>
    </row>
    <row r="2798" spans="1:5">
      <c r="A2798" t="str">
        <f t="shared" si="130"/>
        <v>03</v>
      </c>
      <c r="B2798">
        <f t="shared" si="131"/>
        <v>0</v>
      </c>
      <c r="C2798" t="s">
        <v>625</v>
      </c>
      <c r="D2798" s="1" t="s">
        <v>3920</v>
      </c>
      <c r="E2798" s="116">
        <f t="shared" ca="1" si="129"/>
        <v>0</v>
      </c>
    </row>
    <row r="2799" spans="1:5">
      <c r="A2799" t="str">
        <f t="shared" si="130"/>
        <v>04</v>
      </c>
      <c r="B2799">
        <f t="shared" si="131"/>
        <v>0</v>
      </c>
      <c r="C2799" t="s">
        <v>625</v>
      </c>
      <c r="D2799" s="1" t="s">
        <v>3921</v>
      </c>
      <c r="E2799" s="116">
        <f t="shared" ca="1" si="129"/>
        <v>0</v>
      </c>
    </row>
    <row r="2800" spans="1:5">
      <c r="A2800" t="str">
        <f t="shared" si="130"/>
        <v>05</v>
      </c>
      <c r="B2800">
        <f t="shared" si="131"/>
        <v>0</v>
      </c>
      <c r="C2800" t="s">
        <v>625</v>
      </c>
      <c r="D2800" s="1" t="s">
        <v>3922</v>
      </c>
      <c r="E2800" s="116">
        <f t="shared" ca="1" si="129"/>
        <v>0</v>
      </c>
    </row>
    <row r="2801" spans="1:5">
      <c r="A2801" t="str">
        <f t="shared" si="130"/>
        <v>06</v>
      </c>
      <c r="B2801">
        <f t="shared" si="131"/>
        <v>0</v>
      </c>
      <c r="C2801" t="s">
        <v>625</v>
      </c>
      <c r="D2801" s="1" t="s">
        <v>3923</v>
      </c>
      <c r="E2801" s="116">
        <f t="shared" ca="1" si="129"/>
        <v>0</v>
      </c>
    </row>
    <row r="2802" spans="1:5">
      <c r="A2802" t="str">
        <f t="shared" si="130"/>
        <v>07</v>
      </c>
      <c r="B2802">
        <f t="shared" si="131"/>
        <v>0</v>
      </c>
      <c r="C2802" t="s">
        <v>625</v>
      </c>
      <c r="D2802" s="1" t="s">
        <v>3924</v>
      </c>
      <c r="E2802" s="116">
        <f t="shared" ca="1" si="129"/>
        <v>0</v>
      </c>
    </row>
    <row r="2803" spans="1:5">
      <c r="A2803" t="str">
        <f t="shared" si="130"/>
        <v>08</v>
      </c>
      <c r="B2803">
        <f t="shared" si="131"/>
        <v>0</v>
      </c>
      <c r="C2803" t="s">
        <v>625</v>
      </c>
      <c r="D2803" s="1" t="s">
        <v>3925</v>
      </c>
      <c r="E2803" s="116">
        <f t="shared" ca="1" si="129"/>
        <v>0</v>
      </c>
    </row>
    <row r="2804" spans="1:5">
      <c r="A2804" t="str">
        <f t="shared" si="130"/>
        <v>09</v>
      </c>
      <c r="B2804">
        <f t="shared" si="131"/>
        <v>0</v>
      </c>
      <c r="C2804" t="s">
        <v>625</v>
      </c>
      <c r="D2804" s="1" t="s">
        <v>3926</v>
      </c>
      <c r="E2804" s="116">
        <f t="shared" ca="1" si="129"/>
        <v>0</v>
      </c>
    </row>
    <row r="2805" spans="1:5">
      <c r="A2805" t="str">
        <f t="shared" si="130"/>
        <v>10</v>
      </c>
      <c r="B2805">
        <f t="shared" si="131"/>
        <v>0</v>
      </c>
      <c r="C2805" t="s">
        <v>625</v>
      </c>
      <c r="D2805" s="1" t="s">
        <v>3927</v>
      </c>
      <c r="E2805" s="116">
        <f t="shared" ca="1" si="129"/>
        <v>0</v>
      </c>
    </row>
    <row r="2806" spans="1:5">
      <c r="A2806" t="str">
        <f t="shared" si="130"/>
        <v>11</v>
      </c>
      <c r="B2806">
        <f t="shared" si="131"/>
        <v>0</v>
      </c>
      <c r="C2806" t="s">
        <v>625</v>
      </c>
      <c r="D2806" s="1" t="s">
        <v>3928</v>
      </c>
      <c r="E2806" s="116">
        <f t="shared" ca="1" si="129"/>
        <v>0</v>
      </c>
    </row>
    <row r="2807" spans="1:5">
      <c r="A2807" t="str">
        <f t="shared" si="130"/>
        <v>12</v>
      </c>
      <c r="B2807">
        <f t="shared" si="131"/>
        <v>0</v>
      </c>
      <c r="C2807" t="s">
        <v>625</v>
      </c>
      <c r="D2807" s="1" t="s">
        <v>3929</v>
      </c>
      <c r="E2807" s="116">
        <f t="shared" ca="1" si="129"/>
        <v>0</v>
      </c>
    </row>
    <row r="2808" spans="1:5">
      <c r="A2808" t="str">
        <f t="shared" si="130"/>
        <v>13</v>
      </c>
      <c r="B2808">
        <f t="shared" si="131"/>
        <v>0</v>
      </c>
      <c r="C2808" t="s">
        <v>625</v>
      </c>
      <c r="D2808" s="1" t="s">
        <v>3930</v>
      </c>
      <c r="E2808" s="116">
        <f t="shared" ca="1" si="129"/>
        <v>0</v>
      </c>
    </row>
    <row r="2809" spans="1:5">
      <c r="A2809" t="str">
        <f t="shared" si="130"/>
        <v>100</v>
      </c>
      <c r="B2809">
        <f t="shared" si="131"/>
        <v>0</v>
      </c>
      <c r="C2809" t="s">
        <v>625</v>
      </c>
      <c r="D2809" s="1" t="s">
        <v>3931</v>
      </c>
      <c r="E2809" s="116">
        <f t="shared" ca="1" si="129"/>
        <v>0</v>
      </c>
    </row>
    <row r="2810" spans="1:5">
      <c r="A2810" t="str">
        <f t="shared" si="130"/>
        <v>01</v>
      </c>
      <c r="B2810">
        <f t="shared" si="131"/>
        <v>0</v>
      </c>
      <c r="C2810" t="s">
        <v>627</v>
      </c>
      <c r="D2810" s="1" t="s">
        <v>3932</v>
      </c>
      <c r="E2810" s="116">
        <f t="shared" ca="1" si="129"/>
        <v>0</v>
      </c>
    </row>
    <row r="2811" spans="1:5">
      <c r="A2811" t="str">
        <f t="shared" si="130"/>
        <v>02</v>
      </c>
      <c r="B2811">
        <f t="shared" si="131"/>
        <v>0</v>
      </c>
      <c r="C2811" t="s">
        <v>627</v>
      </c>
      <c r="D2811" s="1" t="s">
        <v>3933</v>
      </c>
      <c r="E2811" s="116">
        <f t="shared" ca="1" si="129"/>
        <v>0</v>
      </c>
    </row>
    <row r="2812" spans="1:5">
      <c r="A2812" t="str">
        <f t="shared" si="130"/>
        <v>03</v>
      </c>
      <c r="B2812">
        <f t="shared" si="131"/>
        <v>0</v>
      </c>
      <c r="C2812" t="s">
        <v>627</v>
      </c>
      <c r="D2812" s="1" t="s">
        <v>3934</v>
      </c>
      <c r="E2812" s="116">
        <f t="shared" ca="1" si="129"/>
        <v>0</v>
      </c>
    </row>
    <row r="2813" spans="1:5">
      <c r="A2813" t="str">
        <f t="shared" si="130"/>
        <v>04</v>
      </c>
      <c r="B2813">
        <f t="shared" si="131"/>
        <v>0</v>
      </c>
      <c r="C2813" t="s">
        <v>627</v>
      </c>
      <c r="D2813" s="1" t="s">
        <v>3935</v>
      </c>
      <c r="E2813" s="116">
        <f t="shared" ca="1" si="129"/>
        <v>0</v>
      </c>
    </row>
    <row r="2814" spans="1:5">
      <c r="A2814" t="str">
        <f t="shared" si="130"/>
        <v>05</v>
      </c>
      <c r="B2814">
        <f t="shared" si="131"/>
        <v>0</v>
      </c>
      <c r="C2814" t="s">
        <v>627</v>
      </c>
      <c r="D2814" s="1" t="s">
        <v>3936</v>
      </c>
      <c r="E2814" s="116">
        <f t="shared" ca="1" si="129"/>
        <v>0</v>
      </c>
    </row>
    <row r="2815" spans="1:5">
      <c r="A2815" t="str">
        <f t="shared" si="130"/>
        <v>06</v>
      </c>
      <c r="B2815">
        <f t="shared" si="131"/>
        <v>0</v>
      </c>
      <c r="C2815" t="s">
        <v>627</v>
      </c>
      <c r="D2815" s="1" t="s">
        <v>3937</v>
      </c>
      <c r="E2815" s="116">
        <f t="shared" ca="1" si="129"/>
        <v>0</v>
      </c>
    </row>
    <row r="2816" spans="1:5">
      <c r="A2816" t="str">
        <f t="shared" si="130"/>
        <v>07</v>
      </c>
      <c r="B2816">
        <f t="shared" si="131"/>
        <v>0</v>
      </c>
      <c r="C2816" t="s">
        <v>627</v>
      </c>
      <c r="D2816" s="1" t="s">
        <v>3938</v>
      </c>
      <c r="E2816" s="116">
        <f t="shared" ca="1" si="129"/>
        <v>0</v>
      </c>
    </row>
    <row r="2817" spans="1:5">
      <c r="A2817" t="str">
        <f t="shared" si="130"/>
        <v>08</v>
      </c>
      <c r="B2817">
        <f t="shared" si="131"/>
        <v>0</v>
      </c>
      <c r="C2817" t="s">
        <v>627</v>
      </c>
      <c r="D2817" s="1" t="s">
        <v>3939</v>
      </c>
      <c r="E2817" s="116">
        <f t="shared" ca="1" si="129"/>
        <v>0</v>
      </c>
    </row>
    <row r="2818" spans="1:5">
      <c r="A2818" t="str">
        <f t="shared" si="130"/>
        <v>09</v>
      </c>
      <c r="B2818">
        <f t="shared" si="131"/>
        <v>0</v>
      </c>
      <c r="C2818" t="s">
        <v>627</v>
      </c>
      <c r="D2818" s="1" t="s">
        <v>3940</v>
      </c>
      <c r="E2818" s="116">
        <f t="shared" ca="1" si="129"/>
        <v>0</v>
      </c>
    </row>
    <row r="2819" spans="1:5">
      <c r="A2819" t="str">
        <f t="shared" si="130"/>
        <v>10</v>
      </c>
      <c r="B2819">
        <f t="shared" si="131"/>
        <v>0</v>
      </c>
      <c r="C2819" t="s">
        <v>627</v>
      </c>
      <c r="D2819" s="1" t="s">
        <v>3941</v>
      </c>
      <c r="E2819" s="116">
        <f t="shared" ca="1" si="129"/>
        <v>0</v>
      </c>
    </row>
    <row r="2820" spans="1:5">
      <c r="A2820" t="str">
        <f t="shared" si="130"/>
        <v>11</v>
      </c>
      <c r="B2820">
        <f t="shared" si="131"/>
        <v>0</v>
      </c>
      <c r="C2820" t="s">
        <v>627</v>
      </c>
      <c r="D2820" s="1" t="s">
        <v>3942</v>
      </c>
      <c r="E2820" s="116">
        <f t="shared" ca="1" si="129"/>
        <v>0</v>
      </c>
    </row>
    <row r="2821" spans="1:5">
      <c r="A2821" t="str">
        <f t="shared" si="130"/>
        <v>12</v>
      </c>
      <c r="B2821">
        <f t="shared" si="131"/>
        <v>0</v>
      </c>
      <c r="C2821" t="s">
        <v>627</v>
      </c>
      <c r="D2821" s="1" t="s">
        <v>3943</v>
      </c>
      <c r="E2821" s="116">
        <f t="shared" ca="1" si="129"/>
        <v>0</v>
      </c>
    </row>
    <row r="2822" spans="1:5">
      <c r="A2822" t="str">
        <f t="shared" si="130"/>
        <v>13</v>
      </c>
      <c r="B2822">
        <f t="shared" si="131"/>
        <v>0</v>
      </c>
      <c r="C2822" t="s">
        <v>627</v>
      </c>
      <c r="D2822" s="1" t="s">
        <v>3944</v>
      </c>
      <c r="E2822" s="116">
        <f t="shared" ca="1" si="129"/>
        <v>0</v>
      </c>
    </row>
    <row r="2823" spans="1:5">
      <c r="A2823" t="str">
        <f t="shared" si="130"/>
        <v>100</v>
      </c>
      <c r="B2823">
        <f t="shared" si="131"/>
        <v>0</v>
      </c>
      <c r="C2823" t="s">
        <v>627</v>
      </c>
      <c r="D2823" s="1" t="s">
        <v>3945</v>
      </c>
      <c r="E2823" s="116">
        <f t="shared" ca="1" si="129"/>
        <v>0</v>
      </c>
    </row>
    <row r="2824" spans="1:5">
      <c r="A2824" t="str">
        <f t="shared" si="130"/>
        <v>01</v>
      </c>
      <c r="B2824">
        <f t="shared" si="131"/>
        <v>0</v>
      </c>
      <c r="C2824" t="s">
        <v>628</v>
      </c>
      <c r="D2824" s="1" t="s">
        <v>3946</v>
      </c>
      <c r="E2824" s="116">
        <f t="shared" ca="1" si="129"/>
        <v>0</v>
      </c>
    </row>
    <row r="2825" spans="1:5">
      <c r="A2825" t="str">
        <f t="shared" si="130"/>
        <v>02</v>
      </c>
      <c r="B2825">
        <f t="shared" si="131"/>
        <v>0</v>
      </c>
      <c r="C2825" t="s">
        <v>628</v>
      </c>
      <c r="D2825" s="1" t="s">
        <v>3947</v>
      </c>
      <c r="E2825" s="116">
        <f t="shared" ca="1" si="129"/>
        <v>0</v>
      </c>
    </row>
    <row r="2826" spans="1:5">
      <c r="A2826" t="str">
        <f t="shared" si="130"/>
        <v>03</v>
      </c>
      <c r="B2826">
        <f t="shared" si="131"/>
        <v>0</v>
      </c>
      <c r="C2826" t="s">
        <v>628</v>
      </c>
      <c r="D2826" s="1" t="s">
        <v>3948</v>
      </c>
      <c r="E2826" s="116">
        <f t="shared" ref="E2826:E2889" ca="1" si="132">IFERROR(IFERROR(VLOOKUP(C2826,INDIRECT($G$7&amp;$H$7),MATCH($A2826,INDIRECT($G$7&amp;$I$7),0),0),IFERROR(VLOOKUP(C2826,INDIRECT($G$6&amp;$H$6),MATCH($A2826,INDIRECT($G$6&amp;$I$6),0),0),VLOOKUP(C2826,INDIRECT($G$5&amp;$H$5),MATCH($A2826,INDIRECT($G$5&amp;$I$5),0),0))),0)</f>
        <v>0</v>
      </c>
    </row>
    <row r="2827" spans="1:5">
      <c r="A2827" t="str">
        <f t="shared" ref="A2827:A2890" si="133">MID(D2827,LEN(C2827)+2,LEN(D2827)-LEN(C2827))</f>
        <v>04</v>
      </c>
      <c r="B2827">
        <f t="shared" ref="B2827:B2890" si="134">IF(IFERROR(FIND("PU",D2827,1),0)&lt;&gt;0,"PU",0)</f>
        <v>0</v>
      </c>
      <c r="C2827" t="s">
        <v>628</v>
      </c>
      <c r="D2827" s="1" t="s">
        <v>3949</v>
      </c>
      <c r="E2827" s="116">
        <f t="shared" ca="1" si="132"/>
        <v>0</v>
      </c>
    </row>
    <row r="2828" spans="1:5">
      <c r="A2828" t="str">
        <f t="shared" si="133"/>
        <v>05</v>
      </c>
      <c r="B2828">
        <f t="shared" si="134"/>
        <v>0</v>
      </c>
      <c r="C2828" t="s">
        <v>628</v>
      </c>
      <c r="D2828" s="1" t="s">
        <v>3950</v>
      </c>
      <c r="E2828" s="116">
        <f t="shared" ca="1" si="132"/>
        <v>0</v>
      </c>
    </row>
    <row r="2829" spans="1:5">
      <c r="A2829" t="str">
        <f t="shared" si="133"/>
        <v>06</v>
      </c>
      <c r="B2829">
        <f t="shared" si="134"/>
        <v>0</v>
      </c>
      <c r="C2829" t="s">
        <v>628</v>
      </c>
      <c r="D2829" s="1" t="s">
        <v>3951</v>
      </c>
      <c r="E2829" s="116">
        <f t="shared" ca="1" si="132"/>
        <v>0</v>
      </c>
    </row>
    <row r="2830" spans="1:5">
      <c r="A2830" t="str">
        <f t="shared" si="133"/>
        <v>07</v>
      </c>
      <c r="B2830">
        <f t="shared" si="134"/>
        <v>0</v>
      </c>
      <c r="C2830" t="s">
        <v>628</v>
      </c>
      <c r="D2830" s="1" t="s">
        <v>3952</v>
      </c>
      <c r="E2830" s="116">
        <f t="shared" ca="1" si="132"/>
        <v>0</v>
      </c>
    </row>
    <row r="2831" spans="1:5">
      <c r="A2831" t="str">
        <f t="shared" si="133"/>
        <v>08</v>
      </c>
      <c r="B2831">
        <f t="shared" si="134"/>
        <v>0</v>
      </c>
      <c r="C2831" t="s">
        <v>628</v>
      </c>
      <c r="D2831" s="1" t="s">
        <v>3953</v>
      </c>
      <c r="E2831" s="116">
        <f t="shared" ca="1" si="132"/>
        <v>0</v>
      </c>
    </row>
    <row r="2832" spans="1:5">
      <c r="A2832" t="str">
        <f t="shared" si="133"/>
        <v>09</v>
      </c>
      <c r="B2832">
        <f t="shared" si="134"/>
        <v>0</v>
      </c>
      <c r="C2832" t="s">
        <v>628</v>
      </c>
      <c r="D2832" s="1" t="s">
        <v>3954</v>
      </c>
      <c r="E2832" s="116">
        <f t="shared" ca="1" si="132"/>
        <v>0</v>
      </c>
    </row>
    <row r="2833" spans="1:5">
      <c r="A2833" t="str">
        <f t="shared" si="133"/>
        <v>10</v>
      </c>
      <c r="B2833">
        <f t="shared" si="134"/>
        <v>0</v>
      </c>
      <c r="C2833" t="s">
        <v>628</v>
      </c>
      <c r="D2833" s="1" t="s">
        <v>3955</v>
      </c>
      <c r="E2833" s="116">
        <f t="shared" ca="1" si="132"/>
        <v>0</v>
      </c>
    </row>
    <row r="2834" spans="1:5">
      <c r="A2834" t="str">
        <f t="shared" si="133"/>
        <v>11</v>
      </c>
      <c r="B2834">
        <f t="shared" si="134"/>
        <v>0</v>
      </c>
      <c r="C2834" t="s">
        <v>628</v>
      </c>
      <c r="D2834" s="1" t="s">
        <v>3956</v>
      </c>
      <c r="E2834" s="116">
        <f t="shared" ca="1" si="132"/>
        <v>0</v>
      </c>
    </row>
    <row r="2835" spans="1:5">
      <c r="A2835" t="str">
        <f t="shared" si="133"/>
        <v>12</v>
      </c>
      <c r="B2835">
        <f t="shared" si="134"/>
        <v>0</v>
      </c>
      <c r="C2835" t="s">
        <v>628</v>
      </c>
      <c r="D2835" s="1" t="s">
        <v>3957</v>
      </c>
      <c r="E2835" s="116">
        <f t="shared" ca="1" si="132"/>
        <v>0</v>
      </c>
    </row>
    <row r="2836" spans="1:5">
      <c r="A2836" t="str">
        <f t="shared" si="133"/>
        <v>13</v>
      </c>
      <c r="B2836">
        <f t="shared" si="134"/>
        <v>0</v>
      </c>
      <c r="C2836" t="s">
        <v>628</v>
      </c>
      <c r="D2836" s="1" t="s">
        <v>3958</v>
      </c>
      <c r="E2836" s="116">
        <f t="shared" ca="1" si="132"/>
        <v>0</v>
      </c>
    </row>
    <row r="2837" spans="1:5">
      <c r="A2837" t="str">
        <f t="shared" si="133"/>
        <v>100</v>
      </c>
      <c r="B2837">
        <f t="shared" si="134"/>
        <v>0</v>
      </c>
      <c r="C2837" t="s">
        <v>628</v>
      </c>
      <c r="D2837" s="1" t="s">
        <v>3959</v>
      </c>
      <c r="E2837" s="116">
        <f t="shared" ca="1" si="132"/>
        <v>0</v>
      </c>
    </row>
    <row r="2838" spans="1:5">
      <c r="A2838" t="str">
        <f t="shared" si="133"/>
        <v>01</v>
      </c>
      <c r="B2838">
        <f t="shared" si="134"/>
        <v>0</v>
      </c>
      <c r="C2838" t="s">
        <v>630</v>
      </c>
      <c r="D2838" s="1" t="s">
        <v>3960</v>
      </c>
      <c r="E2838" s="116">
        <f t="shared" ca="1" si="132"/>
        <v>0</v>
      </c>
    </row>
    <row r="2839" spans="1:5">
      <c r="A2839" t="str">
        <f t="shared" si="133"/>
        <v>02</v>
      </c>
      <c r="B2839">
        <f t="shared" si="134"/>
        <v>0</v>
      </c>
      <c r="C2839" t="s">
        <v>630</v>
      </c>
      <c r="D2839" s="1" t="s">
        <v>3961</v>
      </c>
      <c r="E2839" s="116" t="str">
        <f t="shared" ca="1" si="132"/>
        <v>not
available</v>
      </c>
    </row>
    <row r="2840" spans="1:5">
      <c r="A2840" t="str">
        <f t="shared" si="133"/>
        <v>03</v>
      </c>
      <c r="B2840">
        <f t="shared" si="134"/>
        <v>0</v>
      </c>
      <c r="C2840" t="s">
        <v>630</v>
      </c>
      <c r="D2840" s="1" t="s">
        <v>3962</v>
      </c>
      <c r="E2840" s="116" t="str">
        <f t="shared" ca="1" si="132"/>
        <v>not available</v>
      </c>
    </row>
    <row r="2841" spans="1:5">
      <c r="A2841" t="str">
        <f t="shared" si="133"/>
        <v>04</v>
      </c>
      <c r="B2841">
        <f t="shared" si="134"/>
        <v>0</v>
      </c>
      <c r="C2841" t="s">
        <v>630</v>
      </c>
      <c r="D2841" s="1" t="s">
        <v>3963</v>
      </c>
      <c r="E2841" s="116" t="str">
        <f t="shared" ca="1" si="132"/>
        <v>not available</v>
      </c>
    </row>
    <row r="2842" spans="1:5">
      <c r="A2842" t="str">
        <f t="shared" si="133"/>
        <v>05</v>
      </c>
      <c r="B2842">
        <f t="shared" si="134"/>
        <v>0</v>
      </c>
      <c r="C2842" t="s">
        <v>630</v>
      </c>
      <c r="D2842" s="1" t="s">
        <v>3964</v>
      </c>
      <c r="E2842" s="116">
        <f t="shared" ca="1" si="132"/>
        <v>0</v>
      </c>
    </row>
    <row r="2843" spans="1:5">
      <c r="A2843" t="str">
        <f t="shared" si="133"/>
        <v>06</v>
      </c>
      <c r="B2843">
        <f t="shared" si="134"/>
        <v>0</v>
      </c>
      <c r="C2843" t="s">
        <v>630</v>
      </c>
      <c r="D2843" s="1" t="s">
        <v>3965</v>
      </c>
      <c r="E2843" s="116" t="str">
        <f t="shared" ca="1" si="132"/>
        <v>not available</v>
      </c>
    </row>
    <row r="2844" spans="1:5">
      <c r="A2844" t="str">
        <f t="shared" si="133"/>
        <v>07</v>
      </c>
      <c r="B2844">
        <f t="shared" si="134"/>
        <v>0</v>
      </c>
      <c r="C2844" t="s">
        <v>630</v>
      </c>
      <c r="D2844" s="1" t="s">
        <v>3966</v>
      </c>
      <c r="E2844" s="116">
        <f t="shared" ca="1" si="132"/>
        <v>0</v>
      </c>
    </row>
    <row r="2845" spans="1:5">
      <c r="A2845" t="str">
        <f t="shared" si="133"/>
        <v>08</v>
      </c>
      <c r="B2845">
        <f t="shared" si="134"/>
        <v>0</v>
      </c>
      <c r="C2845" t="s">
        <v>630</v>
      </c>
      <c r="D2845" s="1" t="s">
        <v>3967</v>
      </c>
      <c r="E2845" s="116" t="str">
        <f t="shared" ca="1" si="132"/>
        <v>not available</v>
      </c>
    </row>
    <row r="2846" spans="1:5">
      <c r="A2846" t="str">
        <f t="shared" si="133"/>
        <v>09</v>
      </c>
      <c r="B2846">
        <f t="shared" si="134"/>
        <v>0</v>
      </c>
      <c r="C2846" t="s">
        <v>630</v>
      </c>
      <c r="D2846" s="1" t="s">
        <v>3968</v>
      </c>
      <c r="E2846" s="116" t="str">
        <f t="shared" ca="1" si="132"/>
        <v>not available</v>
      </c>
    </row>
    <row r="2847" spans="1:5">
      <c r="A2847" t="str">
        <f t="shared" si="133"/>
        <v>10</v>
      </c>
      <c r="B2847">
        <f t="shared" si="134"/>
        <v>0</v>
      </c>
      <c r="C2847" t="s">
        <v>630</v>
      </c>
      <c r="D2847" s="1" t="s">
        <v>3969</v>
      </c>
      <c r="E2847" s="116" t="str">
        <f t="shared" ca="1" si="132"/>
        <v>not available</v>
      </c>
    </row>
    <row r="2848" spans="1:5">
      <c r="A2848" t="str">
        <f t="shared" si="133"/>
        <v>11</v>
      </c>
      <c r="B2848">
        <f t="shared" si="134"/>
        <v>0</v>
      </c>
      <c r="C2848" t="s">
        <v>630</v>
      </c>
      <c r="D2848" s="1" t="s">
        <v>3970</v>
      </c>
      <c r="E2848" s="116" t="str">
        <f t="shared" ca="1" si="132"/>
        <v>not available</v>
      </c>
    </row>
    <row r="2849" spans="1:5">
      <c r="A2849" t="str">
        <f t="shared" si="133"/>
        <v>12</v>
      </c>
      <c r="B2849">
        <f t="shared" si="134"/>
        <v>0</v>
      </c>
      <c r="C2849" t="s">
        <v>630</v>
      </c>
      <c r="D2849" s="1" t="s">
        <v>3971</v>
      </c>
      <c r="E2849" s="116" t="str">
        <f t="shared" ca="1" si="132"/>
        <v>not available</v>
      </c>
    </row>
    <row r="2850" spans="1:5">
      <c r="A2850" t="str">
        <f t="shared" si="133"/>
        <v>13</v>
      </c>
      <c r="B2850">
        <f t="shared" si="134"/>
        <v>0</v>
      </c>
      <c r="C2850" t="s">
        <v>630</v>
      </c>
      <c r="D2850" s="1" t="s">
        <v>3972</v>
      </c>
      <c r="E2850" s="116" t="str">
        <f t="shared" ca="1" si="132"/>
        <v>not available</v>
      </c>
    </row>
    <row r="2851" spans="1:5">
      <c r="A2851" t="str">
        <f t="shared" si="133"/>
        <v>100</v>
      </c>
      <c r="B2851">
        <f t="shared" si="134"/>
        <v>0</v>
      </c>
      <c r="C2851" t="s">
        <v>630</v>
      </c>
      <c r="D2851" s="1" t="s">
        <v>3973</v>
      </c>
      <c r="E2851" s="116">
        <f t="shared" ca="1" si="132"/>
        <v>0</v>
      </c>
    </row>
    <row r="2852" spans="1:5">
      <c r="A2852" t="str">
        <f t="shared" si="133"/>
        <v>01</v>
      </c>
      <c r="B2852">
        <f t="shared" si="134"/>
        <v>0</v>
      </c>
      <c r="C2852" t="s">
        <v>144</v>
      </c>
      <c r="D2852" s="1" t="s">
        <v>3974</v>
      </c>
      <c r="E2852" s="116">
        <f t="shared" ca="1" si="132"/>
        <v>0</v>
      </c>
    </row>
    <row r="2853" spans="1:5">
      <c r="A2853" t="str">
        <f t="shared" si="133"/>
        <v>02</v>
      </c>
      <c r="B2853">
        <f t="shared" si="134"/>
        <v>0</v>
      </c>
      <c r="C2853" t="s">
        <v>148</v>
      </c>
      <c r="D2853" s="1" t="s">
        <v>3975</v>
      </c>
      <c r="E2853" s="116">
        <f t="shared" ca="1" si="132"/>
        <v>0</v>
      </c>
    </row>
    <row r="2854" spans="1:5">
      <c r="A2854" t="str">
        <f t="shared" si="133"/>
        <v>01</v>
      </c>
      <c r="B2854">
        <f t="shared" si="134"/>
        <v>0</v>
      </c>
      <c r="C2854" t="s">
        <v>3976</v>
      </c>
      <c r="D2854" s="1" t="s">
        <v>3977</v>
      </c>
      <c r="E2854" s="116">
        <f t="shared" ca="1" si="132"/>
        <v>0</v>
      </c>
    </row>
    <row r="2855" spans="1:5">
      <c r="A2855" t="str">
        <f t="shared" si="133"/>
        <v>02</v>
      </c>
      <c r="B2855">
        <f t="shared" si="134"/>
        <v>0</v>
      </c>
      <c r="C2855" t="s">
        <v>3976</v>
      </c>
      <c r="D2855" s="1" t="s">
        <v>3978</v>
      </c>
      <c r="E2855" s="116">
        <f t="shared" ca="1" si="132"/>
        <v>0</v>
      </c>
    </row>
    <row r="2856" spans="1:5">
      <c r="A2856" t="str">
        <f t="shared" si="133"/>
        <v>03</v>
      </c>
      <c r="B2856">
        <f t="shared" si="134"/>
        <v>0</v>
      </c>
      <c r="C2856" t="s">
        <v>3976</v>
      </c>
      <c r="D2856" s="1" t="s">
        <v>3979</v>
      </c>
      <c r="E2856" s="116">
        <f t="shared" ca="1" si="132"/>
        <v>0</v>
      </c>
    </row>
    <row r="2857" spans="1:5">
      <c r="A2857" t="str">
        <f t="shared" si="133"/>
        <v>04</v>
      </c>
      <c r="B2857">
        <f t="shared" si="134"/>
        <v>0</v>
      </c>
      <c r="C2857" t="s">
        <v>3976</v>
      </c>
      <c r="D2857" s="1" t="s">
        <v>3980</v>
      </c>
      <c r="E2857" s="116">
        <f t="shared" ca="1" si="132"/>
        <v>0</v>
      </c>
    </row>
    <row r="2858" spans="1:5">
      <c r="A2858" t="str">
        <f t="shared" si="133"/>
        <v>05</v>
      </c>
      <c r="B2858">
        <f t="shared" si="134"/>
        <v>0</v>
      </c>
      <c r="C2858" t="s">
        <v>3976</v>
      </c>
      <c r="D2858" s="1" t="s">
        <v>3981</v>
      </c>
      <c r="E2858" s="116">
        <f t="shared" ca="1" si="132"/>
        <v>0</v>
      </c>
    </row>
    <row r="2859" spans="1:5">
      <c r="A2859" t="str">
        <f t="shared" si="133"/>
        <v>06</v>
      </c>
      <c r="B2859">
        <f t="shared" si="134"/>
        <v>0</v>
      </c>
      <c r="C2859" t="s">
        <v>3976</v>
      </c>
      <c r="D2859" s="1" t="s">
        <v>3982</v>
      </c>
      <c r="E2859" s="116">
        <f t="shared" ca="1" si="132"/>
        <v>0</v>
      </c>
    </row>
    <row r="2860" spans="1:5">
      <c r="A2860" t="str">
        <f t="shared" si="133"/>
        <v>07</v>
      </c>
      <c r="B2860">
        <f t="shared" si="134"/>
        <v>0</v>
      </c>
      <c r="C2860" t="s">
        <v>3976</v>
      </c>
      <c r="D2860" s="1" t="s">
        <v>3983</v>
      </c>
      <c r="E2860" s="116">
        <f t="shared" ca="1" si="132"/>
        <v>0</v>
      </c>
    </row>
    <row r="2861" spans="1:5">
      <c r="A2861" t="str">
        <f t="shared" si="133"/>
        <v>08</v>
      </c>
      <c r="B2861">
        <f t="shared" si="134"/>
        <v>0</v>
      </c>
      <c r="C2861" t="s">
        <v>3976</v>
      </c>
      <c r="D2861" s="1" t="s">
        <v>3984</v>
      </c>
      <c r="E2861" s="116">
        <f t="shared" ca="1" si="132"/>
        <v>0</v>
      </c>
    </row>
    <row r="2862" spans="1:5">
      <c r="A2862" t="str">
        <f t="shared" si="133"/>
        <v>09</v>
      </c>
      <c r="B2862">
        <f t="shared" si="134"/>
        <v>0</v>
      </c>
      <c r="C2862" t="s">
        <v>3976</v>
      </c>
      <c r="D2862" s="1" t="s">
        <v>3985</v>
      </c>
      <c r="E2862" s="116">
        <f t="shared" ca="1" si="132"/>
        <v>0</v>
      </c>
    </row>
    <row r="2863" spans="1:5">
      <c r="A2863" t="str">
        <f t="shared" si="133"/>
        <v>10</v>
      </c>
      <c r="B2863">
        <f t="shared" si="134"/>
        <v>0</v>
      </c>
      <c r="C2863" t="s">
        <v>3976</v>
      </c>
      <c r="D2863" s="1" t="s">
        <v>3986</v>
      </c>
      <c r="E2863" s="116">
        <f t="shared" ca="1" si="132"/>
        <v>0</v>
      </c>
    </row>
    <row r="2864" spans="1:5">
      <c r="A2864" t="str">
        <f t="shared" si="133"/>
        <v>11</v>
      </c>
      <c r="B2864">
        <f t="shared" si="134"/>
        <v>0</v>
      </c>
      <c r="C2864" t="s">
        <v>3976</v>
      </c>
      <c r="D2864" s="1" t="s">
        <v>3987</v>
      </c>
      <c r="E2864" s="116">
        <f t="shared" ca="1" si="132"/>
        <v>0</v>
      </c>
    </row>
    <row r="2865" spans="1:5">
      <c r="A2865" t="str">
        <f t="shared" si="133"/>
        <v>12</v>
      </c>
      <c r="B2865">
        <f t="shared" si="134"/>
        <v>0</v>
      </c>
      <c r="C2865" t="s">
        <v>3976</v>
      </c>
      <c r="D2865" s="1" t="s">
        <v>3988</v>
      </c>
      <c r="E2865" s="116">
        <f t="shared" ca="1" si="132"/>
        <v>0</v>
      </c>
    </row>
    <row r="2866" spans="1:5">
      <c r="A2866" t="str">
        <f t="shared" si="133"/>
        <v>13</v>
      </c>
      <c r="B2866">
        <f t="shared" si="134"/>
        <v>0</v>
      </c>
      <c r="C2866" t="s">
        <v>3976</v>
      </c>
      <c r="D2866" s="1" t="s">
        <v>3989</v>
      </c>
      <c r="E2866" s="116">
        <f t="shared" ca="1" si="132"/>
        <v>0</v>
      </c>
    </row>
    <row r="2867" spans="1:5">
      <c r="A2867" t="str">
        <f t="shared" si="133"/>
        <v>100</v>
      </c>
      <c r="B2867">
        <f t="shared" si="134"/>
        <v>0</v>
      </c>
      <c r="C2867" t="s">
        <v>3976</v>
      </c>
      <c r="D2867" s="1" t="s">
        <v>3990</v>
      </c>
      <c r="E2867" s="116">
        <f t="shared" ca="1" si="132"/>
        <v>0</v>
      </c>
    </row>
    <row r="2868" spans="1:5">
      <c r="A2868" t="str">
        <f t="shared" si="133"/>
        <v>01</v>
      </c>
      <c r="B2868">
        <f t="shared" si="134"/>
        <v>0</v>
      </c>
      <c r="C2868" t="s">
        <v>3991</v>
      </c>
      <c r="D2868" s="1" t="s">
        <v>3992</v>
      </c>
      <c r="E2868" s="116">
        <f t="shared" ca="1" si="132"/>
        <v>0</v>
      </c>
    </row>
    <row r="2869" spans="1:5">
      <c r="A2869" t="str">
        <f t="shared" si="133"/>
        <v>02</v>
      </c>
      <c r="B2869">
        <f t="shared" si="134"/>
        <v>0</v>
      </c>
      <c r="C2869" t="s">
        <v>3991</v>
      </c>
      <c r="D2869" s="1" t="s">
        <v>3993</v>
      </c>
      <c r="E2869" s="116">
        <f t="shared" ca="1" si="132"/>
        <v>0</v>
      </c>
    </row>
    <row r="2870" spans="1:5">
      <c r="A2870" t="str">
        <f t="shared" si="133"/>
        <v>03</v>
      </c>
      <c r="B2870">
        <f t="shared" si="134"/>
        <v>0</v>
      </c>
      <c r="C2870" t="s">
        <v>3991</v>
      </c>
      <c r="D2870" s="1" t="s">
        <v>3994</v>
      </c>
      <c r="E2870" s="116">
        <f t="shared" ca="1" si="132"/>
        <v>0</v>
      </c>
    </row>
    <row r="2871" spans="1:5">
      <c r="A2871" t="str">
        <f t="shared" si="133"/>
        <v>04</v>
      </c>
      <c r="B2871">
        <f t="shared" si="134"/>
        <v>0</v>
      </c>
      <c r="C2871" t="s">
        <v>3991</v>
      </c>
      <c r="D2871" s="1" t="s">
        <v>3995</v>
      </c>
      <c r="E2871" s="116">
        <f t="shared" ca="1" si="132"/>
        <v>0</v>
      </c>
    </row>
    <row r="2872" spans="1:5">
      <c r="A2872" t="str">
        <f t="shared" si="133"/>
        <v>05</v>
      </c>
      <c r="B2872">
        <f t="shared" si="134"/>
        <v>0</v>
      </c>
      <c r="C2872" t="s">
        <v>3991</v>
      </c>
      <c r="D2872" s="1" t="s">
        <v>3996</v>
      </c>
      <c r="E2872" s="116">
        <f t="shared" ca="1" si="132"/>
        <v>0</v>
      </c>
    </row>
    <row r="2873" spans="1:5">
      <c r="A2873" t="str">
        <f t="shared" si="133"/>
        <v>06</v>
      </c>
      <c r="B2873">
        <f t="shared" si="134"/>
        <v>0</v>
      </c>
      <c r="C2873" t="s">
        <v>3991</v>
      </c>
      <c r="D2873" s="1" t="s">
        <v>3997</v>
      </c>
      <c r="E2873" s="116">
        <f t="shared" ca="1" si="132"/>
        <v>0</v>
      </c>
    </row>
    <row r="2874" spans="1:5">
      <c r="A2874" t="str">
        <f t="shared" si="133"/>
        <v>07</v>
      </c>
      <c r="B2874">
        <f t="shared" si="134"/>
        <v>0</v>
      </c>
      <c r="C2874" t="s">
        <v>3991</v>
      </c>
      <c r="D2874" s="1" t="s">
        <v>3998</v>
      </c>
      <c r="E2874" s="116">
        <f t="shared" ca="1" si="132"/>
        <v>0</v>
      </c>
    </row>
    <row r="2875" spans="1:5">
      <c r="A2875" t="str">
        <f t="shared" si="133"/>
        <v>08</v>
      </c>
      <c r="B2875">
        <f t="shared" si="134"/>
        <v>0</v>
      </c>
      <c r="C2875" t="s">
        <v>3991</v>
      </c>
      <c r="D2875" s="1" t="s">
        <v>3999</v>
      </c>
      <c r="E2875" s="116">
        <f t="shared" ca="1" si="132"/>
        <v>0</v>
      </c>
    </row>
    <row r="2876" spans="1:5">
      <c r="A2876" t="str">
        <f t="shared" si="133"/>
        <v>09</v>
      </c>
      <c r="B2876">
        <f t="shared" si="134"/>
        <v>0</v>
      </c>
      <c r="C2876" t="s">
        <v>3991</v>
      </c>
      <c r="D2876" s="1" t="s">
        <v>4000</v>
      </c>
      <c r="E2876" s="116">
        <f t="shared" ca="1" si="132"/>
        <v>0</v>
      </c>
    </row>
    <row r="2877" spans="1:5">
      <c r="A2877" t="str">
        <f t="shared" si="133"/>
        <v>10</v>
      </c>
      <c r="B2877">
        <f t="shared" si="134"/>
        <v>0</v>
      </c>
      <c r="C2877" t="s">
        <v>3991</v>
      </c>
      <c r="D2877" s="1" t="s">
        <v>4001</v>
      </c>
      <c r="E2877" s="116">
        <f t="shared" ca="1" si="132"/>
        <v>0</v>
      </c>
    </row>
    <row r="2878" spans="1:5">
      <c r="A2878" t="str">
        <f t="shared" si="133"/>
        <v>11</v>
      </c>
      <c r="B2878">
        <f t="shared" si="134"/>
        <v>0</v>
      </c>
      <c r="C2878" t="s">
        <v>3991</v>
      </c>
      <c r="D2878" s="1" t="s">
        <v>4002</v>
      </c>
      <c r="E2878" s="116">
        <f t="shared" ca="1" si="132"/>
        <v>0</v>
      </c>
    </row>
    <row r="2879" spans="1:5">
      <c r="A2879" t="str">
        <f t="shared" si="133"/>
        <v>12</v>
      </c>
      <c r="B2879">
        <f t="shared" si="134"/>
        <v>0</v>
      </c>
      <c r="C2879" t="s">
        <v>3991</v>
      </c>
      <c r="D2879" s="1" t="s">
        <v>4003</v>
      </c>
      <c r="E2879" s="116">
        <f t="shared" ca="1" si="132"/>
        <v>0</v>
      </c>
    </row>
    <row r="2880" spans="1:5">
      <c r="A2880" t="str">
        <f t="shared" si="133"/>
        <v>13</v>
      </c>
      <c r="B2880">
        <f t="shared" si="134"/>
        <v>0</v>
      </c>
      <c r="C2880" t="s">
        <v>3991</v>
      </c>
      <c r="D2880" s="1" t="s">
        <v>4004</v>
      </c>
      <c r="E2880" s="116">
        <f t="shared" ca="1" si="132"/>
        <v>0</v>
      </c>
    </row>
    <row r="2881" spans="1:5">
      <c r="A2881" t="str">
        <f t="shared" si="133"/>
        <v>100</v>
      </c>
      <c r="B2881">
        <f t="shared" si="134"/>
        <v>0</v>
      </c>
      <c r="C2881" t="s">
        <v>3991</v>
      </c>
      <c r="D2881" s="1" t="s">
        <v>4005</v>
      </c>
      <c r="E2881" s="116">
        <f t="shared" ca="1" si="132"/>
        <v>0</v>
      </c>
    </row>
    <row r="2882" spans="1:5">
      <c r="A2882" t="str">
        <f t="shared" si="133"/>
        <v>01</v>
      </c>
      <c r="B2882">
        <f t="shared" si="134"/>
        <v>0</v>
      </c>
      <c r="C2882" t="s">
        <v>4006</v>
      </c>
      <c r="D2882" s="1" t="s">
        <v>4007</v>
      </c>
      <c r="E2882" s="116">
        <f t="shared" ca="1" si="132"/>
        <v>0</v>
      </c>
    </row>
    <row r="2883" spans="1:5">
      <c r="A2883" t="str">
        <f t="shared" si="133"/>
        <v>02</v>
      </c>
      <c r="B2883">
        <f t="shared" si="134"/>
        <v>0</v>
      </c>
      <c r="C2883" t="s">
        <v>4006</v>
      </c>
      <c r="D2883" s="1" t="s">
        <v>4008</v>
      </c>
      <c r="E2883" s="116">
        <f t="shared" ca="1" si="132"/>
        <v>0</v>
      </c>
    </row>
    <row r="2884" spans="1:5">
      <c r="A2884" t="str">
        <f t="shared" si="133"/>
        <v>03</v>
      </c>
      <c r="B2884">
        <f t="shared" si="134"/>
        <v>0</v>
      </c>
      <c r="C2884" t="s">
        <v>4006</v>
      </c>
      <c r="D2884" s="1" t="s">
        <v>4009</v>
      </c>
      <c r="E2884" s="116">
        <f t="shared" ca="1" si="132"/>
        <v>0</v>
      </c>
    </row>
    <row r="2885" spans="1:5">
      <c r="A2885" t="str">
        <f t="shared" si="133"/>
        <v>04</v>
      </c>
      <c r="B2885">
        <f t="shared" si="134"/>
        <v>0</v>
      </c>
      <c r="C2885" t="s">
        <v>4006</v>
      </c>
      <c r="D2885" s="1" t="s">
        <v>4010</v>
      </c>
      <c r="E2885" s="116">
        <f t="shared" ca="1" si="132"/>
        <v>0</v>
      </c>
    </row>
    <row r="2886" spans="1:5">
      <c r="A2886" t="str">
        <f t="shared" si="133"/>
        <v>05</v>
      </c>
      <c r="B2886">
        <f t="shared" si="134"/>
        <v>0</v>
      </c>
      <c r="C2886" t="s">
        <v>4006</v>
      </c>
      <c r="D2886" s="1" t="s">
        <v>4011</v>
      </c>
      <c r="E2886" s="116">
        <f t="shared" ca="1" si="132"/>
        <v>0</v>
      </c>
    </row>
    <row r="2887" spans="1:5">
      <c r="A2887" t="str">
        <f t="shared" si="133"/>
        <v>06</v>
      </c>
      <c r="B2887">
        <f t="shared" si="134"/>
        <v>0</v>
      </c>
      <c r="C2887" t="s">
        <v>4006</v>
      </c>
      <c r="D2887" s="1" t="s">
        <v>4012</v>
      </c>
      <c r="E2887" s="116">
        <f t="shared" ca="1" si="132"/>
        <v>0</v>
      </c>
    </row>
    <row r="2888" spans="1:5">
      <c r="A2888" t="str">
        <f t="shared" si="133"/>
        <v>07</v>
      </c>
      <c r="B2888">
        <f t="shared" si="134"/>
        <v>0</v>
      </c>
      <c r="C2888" t="s">
        <v>4006</v>
      </c>
      <c r="D2888" s="1" t="s">
        <v>4013</v>
      </c>
      <c r="E2888" s="116">
        <f t="shared" ca="1" si="132"/>
        <v>0</v>
      </c>
    </row>
    <row r="2889" spans="1:5">
      <c r="A2889" t="str">
        <f t="shared" si="133"/>
        <v>08</v>
      </c>
      <c r="B2889">
        <f t="shared" si="134"/>
        <v>0</v>
      </c>
      <c r="C2889" t="s">
        <v>4006</v>
      </c>
      <c r="D2889" s="1" t="s">
        <v>4014</v>
      </c>
      <c r="E2889" s="116">
        <f t="shared" ca="1" si="132"/>
        <v>0</v>
      </c>
    </row>
    <row r="2890" spans="1:5">
      <c r="A2890" t="str">
        <f t="shared" si="133"/>
        <v>09</v>
      </c>
      <c r="B2890">
        <f t="shared" si="134"/>
        <v>0</v>
      </c>
      <c r="C2890" t="s">
        <v>4006</v>
      </c>
      <c r="D2890" s="1" t="s">
        <v>4015</v>
      </c>
      <c r="E2890" s="116">
        <f t="shared" ref="E2890:E2953" ca="1" si="135">IFERROR(IFERROR(VLOOKUP(C2890,INDIRECT($G$7&amp;$H$7),MATCH($A2890,INDIRECT($G$7&amp;$I$7),0),0),IFERROR(VLOOKUP(C2890,INDIRECT($G$6&amp;$H$6),MATCH($A2890,INDIRECT($G$6&amp;$I$6),0),0),VLOOKUP(C2890,INDIRECT($G$5&amp;$H$5),MATCH($A2890,INDIRECT($G$5&amp;$I$5),0),0))),0)</f>
        <v>0</v>
      </c>
    </row>
    <row r="2891" spans="1:5">
      <c r="A2891" t="str">
        <f t="shared" ref="A2891:A2954" si="136">MID(D2891,LEN(C2891)+2,LEN(D2891)-LEN(C2891))</f>
        <v>10</v>
      </c>
      <c r="B2891">
        <f t="shared" ref="B2891:B2954" si="137">IF(IFERROR(FIND("PU",D2891,1),0)&lt;&gt;0,"PU",0)</f>
        <v>0</v>
      </c>
      <c r="C2891" t="s">
        <v>4006</v>
      </c>
      <c r="D2891" s="1" t="s">
        <v>4016</v>
      </c>
      <c r="E2891" s="116">
        <f t="shared" ca="1" si="135"/>
        <v>0</v>
      </c>
    </row>
    <row r="2892" spans="1:5">
      <c r="A2892" t="str">
        <f t="shared" si="136"/>
        <v>11</v>
      </c>
      <c r="B2892">
        <f t="shared" si="137"/>
        <v>0</v>
      </c>
      <c r="C2892" t="s">
        <v>4006</v>
      </c>
      <c r="D2892" s="1" t="s">
        <v>4017</v>
      </c>
      <c r="E2892" s="116">
        <f t="shared" ca="1" si="135"/>
        <v>0</v>
      </c>
    </row>
    <row r="2893" spans="1:5">
      <c r="A2893" t="str">
        <f t="shared" si="136"/>
        <v>12</v>
      </c>
      <c r="B2893">
        <f t="shared" si="137"/>
        <v>0</v>
      </c>
      <c r="C2893" t="s">
        <v>4006</v>
      </c>
      <c r="D2893" s="1" t="s">
        <v>4018</v>
      </c>
      <c r="E2893" s="116">
        <f t="shared" ca="1" si="135"/>
        <v>0</v>
      </c>
    </row>
    <row r="2894" spans="1:5">
      <c r="A2894" t="str">
        <f t="shared" si="136"/>
        <v>13</v>
      </c>
      <c r="B2894">
        <f t="shared" si="137"/>
        <v>0</v>
      </c>
      <c r="C2894" t="s">
        <v>4006</v>
      </c>
      <c r="D2894" s="1" t="s">
        <v>4019</v>
      </c>
      <c r="E2894" s="116">
        <f t="shared" ca="1" si="135"/>
        <v>0</v>
      </c>
    </row>
    <row r="2895" spans="1:5">
      <c r="A2895" t="str">
        <f t="shared" si="136"/>
        <v>100</v>
      </c>
      <c r="B2895">
        <f t="shared" si="137"/>
        <v>0</v>
      </c>
      <c r="C2895" t="s">
        <v>4006</v>
      </c>
      <c r="D2895" s="1" t="s">
        <v>4020</v>
      </c>
      <c r="E2895" s="116">
        <f t="shared" ca="1" si="135"/>
        <v>0</v>
      </c>
    </row>
    <row r="2896" spans="1:5">
      <c r="A2896" t="str">
        <f t="shared" si="136"/>
        <v>01</v>
      </c>
      <c r="B2896">
        <f t="shared" si="137"/>
        <v>0</v>
      </c>
      <c r="C2896" t="s">
        <v>4021</v>
      </c>
      <c r="D2896" s="1" t="s">
        <v>4022</v>
      </c>
      <c r="E2896" s="116">
        <f t="shared" ca="1" si="135"/>
        <v>0</v>
      </c>
    </row>
    <row r="2897" spans="1:5">
      <c r="A2897" t="str">
        <f t="shared" si="136"/>
        <v>02</v>
      </c>
      <c r="B2897">
        <f t="shared" si="137"/>
        <v>0</v>
      </c>
      <c r="C2897" t="s">
        <v>4021</v>
      </c>
      <c r="D2897" s="1" t="s">
        <v>4023</v>
      </c>
      <c r="E2897" s="116">
        <f t="shared" ca="1" si="135"/>
        <v>0</v>
      </c>
    </row>
    <row r="2898" spans="1:5">
      <c r="A2898" t="str">
        <f t="shared" si="136"/>
        <v>03</v>
      </c>
      <c r="B2898">
        <f t="shared" si="137"/>
        <v>0</v>
      </c>
      <c r="C2898" t="s">
        <v>4021</v>
      </c>
      <c r="D2898" s="1" t="s">
        <v>4024</v>
      </c>
      <c r="E2898" s="116">
        <f t="shared" ca="1" si="135"/>
        <v>0</v>
      </c>
    </row>
    <row r="2899" spans="1:5">
      <c r="A2899" t="str">
        <f t="shared" si="136"/>
        <v>04</v>
      </c>
      <c r="B2899">
        <f t="shared" si="137"/>
        <v>0</v>
      </c>
      <c r="C2899" t="s">
        <v>4021</v>
      </c>
      <c r="D2899" s="1" t="s">
        <v>4025</v>
      </c>
      <c r="E2899" s="116">
        <f t="shared" ca="1" si="135"/>
        <v>0</v>
      </c>
    </row>
    <row r="2900" spans="1:5">
      <c r="A2900" t="str">
        <f t="shared" si="136"/>
        <v>05</v>
      </c>
      <c r="B2900">
        <f t="shared" si="137"/>
        <v>0</v>
      </c>
      <c r="C2900" t="s">
        <v>4021</v>
      </c>
      <c r="D2900" s="1" t="s">
        <v>4026</v>
      </c>
      <c r="E2900" s="116">
        <f t="shared" ca="1" si="135"/>
        <v>0</v>
      </c>
    </row>
    <row r="2901" spans="1:5">
      <c r="A2901" t="str">
        <f t="shared" si="136"/>
        <v>06</v>
      </c>
      <c r="B2901">
        <f t="shared" si="137"/>
        <v>0</v>
      </c>
      <c r="C2901" t="s">
        <v>4021</v>
      </c>
      <c r="D2901" s="1" t="s">
        <v>4027</v>
      </c>
      <c r="E2901" s="116">
        <f t="shared" ca="1" si="135"/>
        <v>0</v>
      </c>
    </row>
    <row r="2902" spans="1:5">
      <c r="A2902" t="str">
        <f t="shared" si="136"/>
        <v>07</v>
      </c>
      <c r="B2902">
        <f t="shared" si="137"/>
        <v>0</v>
      </c>
      <c r="C2902" t="s">
        <v>4021</v>
      </c>
      <c r="D2902" s="1" t="s">
        <v>4028</v>
      </c>
      <c r="E2902" s="116">
        <f t="shared" ca="1" si="135"/>
        <v>0</v>
      </c>
    </row>
    <row r="2903" spans="1:5">
      <c r="A2903" t="str">
        <f t="shared" si="136"/>
        <v>08</v>
      </c>
      <c r="B2903">
        <f t="shared" si="137"/>
        <v>0</v>
      </c>
      <c r="C2903" t="s">
        <v>4021</v>
      </c>
      <c r="D2903" s="1" t="s">
        <v>4029</v>
      </c>
      <c r="E2903" s="116">
        <f t="shared" ca="1" si="135"/>
        <v>0</v>
      </c>
    </row>
    <row r="2904" spans="1:5">
      <c r="A2904" t="str">
        <f t="shared" si="136"/>
        <v>09</v>
      </c>
      <c r="B2904">
        <f t="shared" si="137"/>
        <v>0</v>
      </c>
      <c r="C2904" t="s">
        <v>4021</v>
      </c>
      <c r="D2904" s="1" t="s">
        <v>4030</v>
      </c>
      <c r="E2904" s="116">
        <f t="shared" ca="1" si="135"/>
        <v>0</v>
      </c>
    </row>
    <row r="2905" spans="1:5">
      <c r="A2905" t="str">
        <f t="shared" si="136"/>
        <v>10</v>
      </c>
      <c r="B2905">
        <f t="shared" si="137"/>
        <v>0</v>
      </c>
      <c r="C2905" t="s">
        <v>4021</v>
      </c>
      <c r="D2905" s="1" t="s">
        <v>4031</v>
      </c>
      <c r="E2905" s="116">
        <f t="shared" ca="1" si="135"/>
        <v>0</v>
      </c>
    </row>
    <row r="2906" spans="1:5">
      <c r="A2906" t="str">
        <f t="shared" si="136"/>
        <v>11</v>
      </c>
      <c r="B2906">
        <f t="shared" si="137"/>
        <v>0</v>
      </c>
      <c r="C2906" t="s">
        <v>4021</v>
      </c>
      <c r="D2906" s="1" t="s">
        <v>4032</v>
      </c>
      <c r="E2906" s="116">
        <f t="shared" ca="1" si="135"/>
        <v>0</v>
      </c>
    </row>
    <row r="2907" spans="1:5">
      <c r="A2907" t="str">
        <f t="shared" si="136"/>
        <v>12</v>
      </c>
      <c r="B2907">
        <f t="shared" si="137"/>
        <v>0</v>
      </c>
      <c r="C2907" t="s">
        <v>4021</v>
      </c>
      <c r="D2907" s="1" t="s">
        <v>4033</v>
      </c>
      <c r="E2907" s="116">
        <f t="shared" ca="1" si="135"/>
        <v>0</v>
      </c>
    </row>
    <row r="2908" spans="1:5">
      <c r="A2908" t="str">
        <f t="shared" si="136"/>
        <v>13</v>
      </c>
      <c r="B2908">
        <f t="shared" si="137"/>
        <v>0</v>
      </c>
      <c r="C2908" t="s">
        <v>4021</v>
      </c>
      <c r="D2908" s="1" t="s">
        <v>4034</v>
      </c>
      <c r="E2908" s="116">
        <f t="shared" ca="1" si="135"/>
        <v>0</v>
      </c>
    </row>
    <row r="2909" spans="1:5">
      <c r="A2909" t="str">
        <f t="shared" si="136"/>
        <v>100</v>
      </c>
      <c r="B2909">
        <f t="shared" si="137"/>
        <v>0</v>
      </c>
      <c r="C2909" t="s">
        <v>4021</v>
      </c>
      <c r="D2909" s="1" t="s">
        <v>4035</v>
      </c>
      <c r="E2909" s="116">
        <f t="shared" ca="1" si="135"/>
        <v>0</v>
      </c>
    </row>
    <row r="2910" spans="1:5">
      <c r="A2910" t="str">
        <f t="shared" si="136"/>
        <v>01</v>
      </c>
      <c r="B2910">
        <f t="shared" si="137"/>
        <v>0</v>
      </c>
      <c r="C2910" t="s">
        <v>4036</v>
      </c>
      <c r="D2910" s="1" t="s">
        <v>4037</v>
      </c>
      <c r="E2910" s="116">
        <f t="shared" ca="1" si="135"/>
        <v>0</v>
      </c>
    </row>
    <row r="2911" spans="1:5">
      <c r="A2911" t="str">
        <f t="shared" si="136"/>
        <v>02</v>
      </c>
      <c r="B2911">
        <f t="shared" si="137"/>
        <v>0</v>
      </c>
      <c r="C2911" t="s">
        <v>4036</v>
      </c>
      <c r="D2911" s="1" t="s">
        <v>4038</v>
      </c>
      <c r="E2911" s="116">
        <f t="shared" ca="1" si="135"/>
        <v>0</v>
      </c>
    </row>
    <row r="2912" spans="1:5">
      <c r="A2912" t="str">
        <f t="shared" si="136"/>
        <v>03</v>
      </c>
      <c r="B2912">
        <f t="shared" si="137"/>
        <v>0</v>
      </c>
      <c r="C2912" t="s">
        <v>4036</v>
      </c>
      <c r="D2912" s="1" t="s">
        <v>4039</v>
      </c>
      <c r="E2912" s="116">
        <f t="shared" ca="1" si="135"/>
        <v>0</v>
      </c>
    </row>
    <row r="2913" spans="1:5">
      <c r="A2913" t="str">
        <f t="shared" si="136"/>
        <v>04</v>
      </c>
      <c r="B2913">
        <f t="shared" si="137"/>
        <v>0</v>
      </c>
      <c r="C2913" t="s">
        <v>4036</v>
      </c>
      <c r="D2913" s="1" t="s">
        <v>4040</v>
      </c>
      <c r="E2913" s="116">
        <f t="shared" ca="1" si="135"/>
        <v>0</v>
      </c>
    </row>
    <row r="2914" spans="1:5">
      <c r="A2914" t="str">
        <f t="shared" si="136"/>
        <v>05</v>
      </c>
      <c r="B2914">
        <f t="shared" si="137"/>
        <v>0</v>
      </c>
      <c r="C2914" t="s">
        <v>4036</v>
      </c>
      <c r="D2914" s="1" t="s">
        <v>4041</v>
      </c>
      <c r="E2914" s="116">
        <f t="shared" ca="1" si="135"/>
        <v>0</v>
      </c>
    </row>
    <row r="2915" spans="1:5">
      <c r="A2915" t="str">
        <f t="shared" si="136"/>
        <v>06</v>
      </c>
      <c r="B2915">
        <f t="shared" si="137"/>
        <v>0</v>
      </c>
      <c r="C2915" t="s">
        <v>4036</v>
      </c>
      <c r="D2915" s="1" t="s">
        <v>4042</v>
      </c>
      <c r="E2915" s="116">
        <f t="shared" ca="1" si="135"/>
        <v>0</v>
      </c>
    </row>
    <row r="2916" spans="1:5">
      <c r="A2916" t="str">
        <f t="shared" si="136"/>
        <v>07</v>
      </c>
      <c r="B2916">
        <f t="shared" si="137"/>
        <v>0</v>
      </c>
      <c r="C2916" t="s">
        <v>4036</v>
      </c>
      <c r="D2916" s="1" t="s">
        <v>4043</v>
      </c>
      <c r="E2916" s="116">
        <f t="shared" ca="1" si="135"/>
        <v>0</v>
      </c>
    </row>
    <row r="2917" spans="1:5">
      <c r="A2917" t="str">
        <f t="shared" si="136"/>
        <v>08</v>
      </c>
      <c r="B2917">
        <f t="shared" si="137"/>
        <v>0</v>
      </c>
      <c r="C2917" t="s">
        <v>4036</v>
      </c>
      <c r="D2917" s="1" t="s">
        <v>4044</v>
      </c>
      <c r="E2917" s="116">
        <f t="shared" ca="1" si="135"/>
        <v>0</v>
      </c>
    </row>
    <row r="2918" spans="1:5">
      <c r="A2918" t="str">
        <f t="shared" si="136"/>
        <v>09</v>
      </c>
      <c r="B2918">
        <f t="shared" si="137"/>
        <v>0</v>
      </c>
      <c r="C2918" t="s">
        <v>4036</v>
      </c>
      <c r="D2918" s="1" t="s">
        <v>4045</v>
      </c>
      <c r="E2918" s="116">
        <f t="shared" ca="1" si="135"/>
        <v>0</v>
      </c>
    </row>
    <row r="2919" spans="1:5">
      <c r="A2919" t="str">
        <f t="shared" si="136"/>
        <v>10</v>
      </c>
      <c r="B2919">
        <f t="shared" si="137"/>
        <v>0</v>
      </c>
      <c r="C2919" t="s">
        <v>4036</v>
      </c>
      <c r="D2919" s="1" t="s">
        <v>4046</v>
      </c>
      <c r="E2919" s="116">
        <f t="shared" ca="1" si="135"/>
        <v>0</v>
      </c>
    </row>
    <row r="2920" spans="1:5">
      <c r="A2920" t="str">
        <f t="shared" si="136"/>
        <v>11</v>
      </c>
      <c r="B2920">
        <f t="shared" si="137"/>
        <v>0</v>
      </c>
      <c r="C2920" t="s">
        <v>4036</v>
      </c>
      <c r="D2920" s="1" t="s">
        <v>4047</v>
      </c>
      <c r="E2920" s="116">
        <f t="shared" ca="1" si="135"/>
        <v>0</v>
      </c>
    </row>
    <row r="2921" spans="1:5">
      <c r="A2921" t="str">
        <f t="shared" si="136"/>
        <v>12</v>
      </c>
      <c r="B2921">
        <f t="shared" si="137"/>
        <v>0</v>
      </c>
      <c r="C2921" t="s">
        <v>4036</v>
      </c>
      <c r="D2921" s="1" t="s">
        <v>4048</v>
      </c>
      <c r="E2921" s="116">
        <f t="shared" ca="1" si="135"/>
        <v>0</v>
      </c>
    </row>
    <row r="2922" spans="1:5">
      <c r="A2922" t="str">
        <f t="shared" si="136"/>
        <v>13</v>
      </c>
      <c r="B2922">
        <f t="shared" si="137"/>
        <v>0</v>
      </c>
      <c r="C2922" t="s">
        <v>4036</v>
      </c>
      <c r="D2922" s="1" t="s">
        <v>4049</v>
      </c>
      <c r="E2922" s="116">
        <f t="shared" ca="1" si="135"/>
        <v>0</v>
      </c>
    </row>
    <row r="2923" spans="1:5">
      <c r="A2923" t="str">
        <f t="shared" si="136"/>
        <v>100</v>
      </c>
      <c r="B2923">
        <f t="shared" si="137"/>
        <v>0</v>
      </c>
      <c r="C2923" t="s">
        <v>4036</v>
      </c>
      <c r="D2923" s="1" t="s">
        <v>4050</v>
      </c>
      <c r="E2923" s="116">
        <f t="shared" ca="1" si="135"/>
        <v>0</v>
      </c>
    </row>
    <row r="2924" spans="1:5">
      <c r="A2924" t="str">
        <f t="shared" si="136"/>
        <v>01</v>
      </c>
      <c r="B2924">
        <f t="shared" si="137"/>
        <v>0</v>
      </c>
      <c r="C2924" t="s">
        <v>4051</v>
      </c>
      <c r="D2924" s="1" t="s">
        <v>4052</v>
      </c>
      <c r="E2924" s="116">
        <f t="shared" ca="1" si="135"/>
        <v>0</v>
      </c>
    </row>
    <row r="2925" spans="1:5">
      <c r="A2925" t="str">
        <f t="shared" si="136"/>
        <v>02</v>
      </c>
      <c r="B2925">
        <f t="shared" si="137"/>
        <v>0</v>
      </c>
      <c r="C2925" t="s">
        <v>4051</v>
      </c>
      <c r="D2925" s="1" t="s">
        <v>4053</v>
      </c>
      <c r="E2925" s="116">
        <f t="shared" ca="1" si="135"/>
        <v>0</v>
      </c>
    </row>
    <row r="2926" spans="1:5">
      <c r="A2926" t="str">
        <f t="shared" si="136"/>
        <v>03</v>
      </c>
      <c r="B2926">
        <f t="shared" si="137"/>
        <v>0</v>
      </c>
      <c r="C2926" t="s">
        <v>4051</v>
      </c>
      <c r="D2926" s="1" t="s">
        <v>4054</v>
      </c>
      <c r="E2926" s="116">
        <f t="shared" ca="1" si="135"/>
        <v>0</v>
      </c>
    </row>
    <row r="2927" spans="1:5">
      <c r="A2927" t="str">
        <f t="shared" si="136"/>
        <v>04</v>
      </c>
      <c r="B2927">
        <f t="shared" si="137"/>
        <v>0</v>
      </c>
      <c r="C2927" t="s">
        <v>4051</v>
      </c>
      <c r="D2927" s="1" t="s">
        <v>4055</v>
      </c>
      <c r="E2927" s="116">
        <f t="shared" ca="1" si="135"/>
        <v>0</v>
      </c>
    </row>
    <row r="2928" spans="1:5">
      <c r="A2928" t="str">
        <f t="shared" si="136"/>
        <v>05</v>
      </c>
      <c r="B2928">
        <f t="shared" si="137"/>
        <v>0</v>
      </c>
      <c r="C2928" t="s">
        <v>4051</v>
      </c>
      <c r="D2928" s="1" t="s">
        <v>4056</v>
      </c>
      <c r="E2928" s="116">
        <f t="shared" ca="1" si="135"/>
        <v>0</v>
      </c>
    </row>
    <row r="2929" spans="1:5">
      <c r="A2929" t="str">
        <f t="shared" si="136"/>
        <v>06</v>
      </c>
      <c r="B2929">
        <f t="shared" si="137"/>
        <v>0</v>
      </c>
      <c r="C2929" t="s">
        <v>4051</v>
      </c>
      <c r="D2929" s="1" t="s">
        <v>4057</v>
      </c>
      <c r="E2929" s="116">
        <f t="shared" ca="1" si="135"/>
        <v>0</v>
      </c>
    </row>
    <row r="2930" spans="1:5">
      <c r="A2930" t="str">
        <f t="shared" si="136"/>
        <v>07</v>
      </c>
      <c r="B2930">
        <f t="shared" si="137"/>
        <v>0</v>
      </c>
      <c r="C2930" t="s">
        <v>4051</v>
      </c>
      <c r="D2930" s="1" t="s">
        <v>4058</v>
      </c>
      <c r="E2930" s="116">
        <f t="shared" ca="1" si="135"/>
        <v>0</v>
      </c>
    </row>
    <row r="2931" spans="1:5">
      <c r="A2931" t="str">
        <f t="shared" si="136"/>
        <v>08</v>
      </c>
      <c r="B2931">
        <f t="shared" si="137"/>
        <v>0</v>
      </c>
      <c r="C2931" t="s">
        <v>4051</v>
      </c>
      <c r="D2931" s="1" t="s">
        <v>4059</v>
      </c>
      <c r="E2931" s="116">
        <f t="shared" ca="1" si="135"/>
        <v>0</v>
      </c>
    </row>
    <row r="2932" spans="1:5">
      <c r="A2932" t="str">
        <f t="shared" si="136"/>
        <v>09</v>
      </c>
      <c r="B2932">
        <f t="shared" si="137"/>
        <v>0</v>
      </c>
      <c r="C2932" t="s">
        <v>4051</v>
      </c>
      <c r="D2932" s="1" t="s">
        <v>4060</v>
      </c>
      <c r="E2932" s="116">
        <f t="shared" ca="1" si="135"/>
        <v>0</v>
      </c>
    </row>
    <row r="2933" spans="1:5">
      <c r="A2933" t="str">
        <f t="shared" si="136"/>
        <v>10</v>
      </c>
      <c r="B2933">
        <f t="shared" si="137"/>
        <v>0</v>
      </c>
      <c r="C2933" t="s">
        <v>4051</v>
      </c>
      <c r="D2933" s="1" t="s">
        <v>4061</v>
      </c>
      <c r="E2933" s="116">
        <f t="shared" ca="1" si="135"/>
        <v>0</v>
      </c>
    </row>
    <row r="2934" spans="1:5">
      <c r="A2934" t="str">
        <f t="shared" si="136"/>
        <v>11</v>
      </c>
      <c r="B2934">
        <f t="shared" si="137"/>
        <v>0</v>
      </c>
      <c r="C2934" t="s">
        <v>4051</v>
      </c>
      <c r="D2934" s="1" t="s">
        <v>4062</v>
      </c>
      <c r="E2934" s="116">
        <f t="shared" ca="1" si="135"/>
        <v>0</v>
      </c>
    </row>
    <row r="2935" spans="1:5">
      <c r="A2935" t="str">
        <f t="shared" si="136"/>
        <v>12</v>
      </c>
      <c r="B2935">
        <f t="shared" si="137"/>
        <v>0</v>
      </c>
      <c r="C2935" t="s">
        <v>4051</v>
      </c>
      <c r="D2935" s="1" t="s">
        <v>4063</v>
      </c>
      <c r="E2935" s="116">
        <f t="shared" ca="1" si="135"/>
        <v>0</v>
      </c>
    </row>
    <row r="2936" spans="1:5">
      <c r="A2936" t="str">
        <f t="shared" si="136"/>
        <v>13</v>
      </c>
      <c r="B2936">
        <f t="shared" si="137"/>
        <v>0</v>
      </c>
      <c r="C2936" t="s">
        <v>4051</v>
      </c>
      <c r="D2936" s="1" t="s">
        <v>4064</v>
      </c>
      <c r="E2936" s="116">
        <f t="shared" ca="1" si="135"/>
        <v>0</v>
      </c>
    </row>
    <row r="2937" spans="1:5">
      <c r="A2937" t="str">
        <f t="shared" si="136"/>
        <v>100</v>
      </c>
      <c r="B2937">
        <f t="shared" si="137"/>
        <v>0</v>
      </c>
      <c r="C2937" t="s">
        <v>4051</v>
      </c>
      <c r="D2937" s="1" t="s">
        <v>4065</v>
      </c>
      <c r="E2937" s="116">
        <f t="shared" ca="1" si="135"/>
        <v>0</v>
      </c>
    </row>
    <row r="2938" spans="1:5">
      <c r="A2938" t="str">
        <f t="shared" si="136"/>
        <v>01</v>
      </c>
      <c r="B2938">
        <f t="shared" si="137"/>
        <v>0</v>
      </c>
      <c r="C2938" t="s">
        <v>4066</v>
      </c>
      <c r="D2938" s="1" t="s">
        <v>4067</v>
      </c>
      <c r="E2938" s="116">
        <f t="shared" ca="1" si="135"/>
        <v>0</v>
      </c>
    </row>
    <row r="2939" spans="1:5">
      <c r="A2939" t="str">
        <f t="shared" si="136"/>
        <v>02</v>
      </c>
      <c r="B2939">
        <f t="shared" si="137"/>
        <v>0</v>
      </c>
      <c r="C2939" t="s">
        <v>4066</v>
      </c>
      <c r="D2939" s="1" t="s">
        <v>4068</v>
      </c>
      <c r="E2939" s="116">
        <f t="shared" ca="1" si="135"/>
        <v>0</v>
      </c>
    </row>
    <row r="2940" spans="1:5">
      <c r="A2940" t="str">
        <f t="shared" si="136"/>
        <v>03</v>
      </c>
      <c r="B2940">
        <f t="shared" si="137"/>
        <v>0</v>
      </c>
      <c r="C2940" t="s">
        <v>4066</v>
      </c>
      <c r="D2940" s="1" t="s">
        <v>4069</v>
      </c>
      <c r="E2940" s="116">
        <f t="shared" ca="1" si="135"/>
        <v>0</v>
      </c>
    </row>
    <row r="2941" spans="1:5">
      <c r="A2941" t="str">
        <f t="shared" si="136"/>
        <v>04</v>
      </c>
      <c r="B2941">
        <f t="shared" si="137"/>
        <v>0</v>
      </c>
      <c r="C2941" t="s">
        <v>4066</v>
      </c>
      <c r="D2941" s="1" t="s">
        <v>4070</v>
      </c>
      <c r="E2941" s="116">
        <f t="shared" ca="1" si="135"/>
        <v>0</v>
      </c>
    </row>
    <row r="2942" spans="1:5">
      <c r="A2942" t="str">
        <f t="shared" si="136"/>
        <v>05</v>
      </c>
      <c r="B2942">
        <f t="shared" si="137"/>
        <v>0</v>
      </c>
      <c r="C2942" t="s">
        <v>4066</v>
      </c>
      <c r="D2942" s="1" t="s">
        <v>4071</v>
      </c>
      <c r="E2942" s="116">
        <f t="shared" ca="1" si="135"/>
        <v>0</v>
      </c>
    </row>
    <row r="2943" spans="1:5">
      <c r="A2943" t="str">
        <f t="shared" si="136"/>
        <v>06</v>
      </c>
      <c r="B2943">
        <f t="shared" si="137"/>
        <v>0</v>
      </c>
      <c r="C2943" t="s">
        <v>4066</v>
      </c>
      <c r="D2943" s="1" t="s">
        <v>4072</v>
      </c>
      <c r="E2943" s="116">
        <f t="shared" ca="1" si="135"/>
        <v>0</v>
      </c>
    </row>
    <row r="2944" spans="1:5">
      <c r="A2944" t="str">
        <f t="shared" si="136"/>
        <v>07</v>
      </c>
      <c r="B2944">
        <f t="shared" si="137"/>
        <v>0</v>
      </c>
      <c r="C2944" t="s">
        <v>4066</v>
      </c>
      <c r="D2944" s="1" t="s">
        <v>4073</v>
      </c>
      <c r="E2944" s="116">
        <f t="shared" ca="1" si="135"/>
        <v>0</v>
      </c>
    </row>
    <row r="2945" spans="1:5">
      <c r="A2945" t="str">
        <f t="shared" si="136"/>
        <v>08</v>
      </c>
      <c r="B2945">
        <f t="shared" si="137"/>
        <v>0</v>
      </c>
      <c r="C2945" t="s">
        <v>4066</v>
      </c>
      <c r="D2945" s="1" t="s">
        <v>4074</v>
      </c>
      <c r="E2945" s="116">
        <f t="shared" ca="1" si="135"/>
        <v>0</v>
      </c>
    </row>
    <row r="2946" spans="1:5">
      <c r="A2946" t="str">
        <f t="shared" si="136"/>
        <v>09</v>
      </c>
      <c r="B2946">
        <f t="shared" si="137"/>
        <v>0</v>
      </c>
      <c r="C2946" t="s">
        <v>4066</v>
      </c>
      <c r="D2946" s="1" t="s">
        <v>4075</v>
      </c>
      <c r="E2946" s="116">
        <f t="shared" ca="1" si="135"/>
        <v>0</v>
      </c>
    </row>
    <row r="2947" spans="1:5">
      <c r="A2947" t="str">
        <f t="shared" si="136"/>
        <v>10</v>
      </c>
      <c r="B2947">
        <f t="shared" si="137"/>
        <v>0</v>
      </c>
      <c r="C2947" t="s">
        <v>4066</v>
      </c>
      <c r="D2947" s="1" t="s">
        <v>4076</v>
      </c>
      <c r="E2947" s="116">
        <f t="shared" ca="1" si="135"/>
        <v>0</v>
      </c>
    </row>
    <row r="2948" spans="1:5">
      <c r="A2948" t="str">
        <f t="shared" si="136"/>
        <v>11</v>
      </c>
      <c r="B2948">
        <f t="shared" si="137"/>
        <v>0</v>
      </c>
      <c r="C2948" t="s">
        <v>4066</v>
      </c>
      <c r="D2948" s="1" t="s">
        <v>4077</v>
      </c>
      <c r="E2948" s="116">
        <f t="shared" ca="1" si="135"/>
        <v>0</v>
      </c>
    </row>
    <row r="2949" spans="1:5">
      <c r="A2949" t="str">
        <f t="shared" si="136"/>
        <v>12</v>
      </c>
      <c r="B2949">
        <f t="shared" si="137"/>
        <v>0</v>
      </c>
      <c r="C2949" t="s">
        <v>4066</v>
      </c>
      <c r="D2949" s="1" t="s">
        <v>4078</v>
      </c>
      <c r="E2949" s="116">
        <f t="shared" ca="1" si="135"/>
        <v>0</v>
      </c>
    </row>
    <row r="2950" spans="1:5">
      <c r="A2950" t="str">
        <f t="shared" si="136"/>
        <v>13</v>
      </c>
      <c r="B2950">
        <f t="shared" si="137"/>
        <v>0</v>
      </c>
      <c r="C2950" t="s">
        <v>4066</v>
      </c>
      <c r="D2950" s="1" t="s">
        <v>4079</v>
      </c>
      <c r="E2950" s="116">
        <f t="shared" ca="1" si="135"/>
        <v>0</v>
      </c>
    </row>
    <row r="2951" spans="1:5">
      <c r="A2951" t="str">
        <f t="shared" si="136"/>
        <v>100</v>
      </c>
      <c r="B2951">
        <f t="shared" si="137"/>
        <v>0</v>
      </c>
      <c r="C2951" t="s">
        <v>4066</v>
      </c>
      <c r="D2951" s="1" t="s">
        <v>4080</v>
      </c>
      <c r="E2951" s="116">
        <f t="shared" ca="1" si="135"/>
        <v>0</v>
      </c>
    </row>
    <row r="2952" spans="1:5">
      <c r="A2952" t="str">
        <f t="shared" si="136"/>
        <v>01</v>
      </c>
      <c r="B2952">
        <f t="shared" si="137"/>
        <v>0</v>
      </c>
      <c r="C2952" t="s">
        <v>4081</v>
      </c>
      <c r="D2952" s="1" t="s">
        <v>4082</v>
      </c>
      <c r="E2952" s="116">
        <f t="shared" ca="1" si="135"/>
        <v>0</v>
      </c>
    </row>
    <row r="2953" spans="1:5">
      <c r="A2953" t="str">
        <f t="shared" si="136"/>
        <v>02</v>
      </c>
      <c r="B2953">
        <f t="shared" si="137"/>
        <v>0</v>
      </c>
      <c r="C2953" t="s">
        <v>4081</v>
      </c>
      <c r="D2953" s="1" t="s">
        <v>4083</v>
      </c>
      <c r="E2953" s="116">
        <f t="shared" ca="1" si="135"/>
        <v>0</v>
      </c>
    </row>
    <row r="2954" spans="1:5">
      <c r="A2954" t="str">
        <f t="shared" si="136"/>
        <v>03</v>
      </c>
      <c r="B2954">
        <f t="shared" si="137"/>
        <v>0</v>
      </c>
      <c r="C2954" t="s">
        <v>4081</v>
      </c>
      <c r="D2954" s="1" t="s">
        <v>4084</v>
      </c>
      <c r="E2954" s="116">
        <f t="shared" ref="E2954:E2982" ca="1" si="138">IFERROR(IFERROR(VLOOKUP(C2954,INDIRECT($G$7&amp;$H$7),MATCH($A2954,INDIRECT($G$7&amp;$I$7),0),0),IFERROR(VLOOKUP(C2954,INDIRECT($G$6&amp;$H$6),MATCH($A2954,INDIRECT($G$6&amp;$I$6),0),0),VLOOKUP(C2954,INDIRECT($G$5&amp;$H$5),MATCH($A2954,INDIRECT($G$5&amp;$I$5),0),0))),0)</f>
        <v>0</v>
      </c>
    </row>
    <row r="2955" spans="1:5">
      <c r="A2955" t="str">
        <f t="shared" ref="A2955:A3018" si="139">MID(D2955,LEN(C2955)+2,LEN(D2955)-LEN(C2955))</f>
        <v>04</v>
      </c>
      <c r="B2955">
        <f t="shared" ref="B2955:B3018" si="140">IF(IFERROR(FIND("PU",D2955,1),0)&lt;&gt;0,"PU",0)</f>
        <v>0</v>
      </c>
      <c r="C2955" t="s">
        <v>4081</v>
      </c>
      <c r="D2955" s="1" t="s">
        <v>4085</v>
      </c>
      <c r="E2955" s="116">
        <f t="shared" ca="1" si="138"/>
        <v>0</v>
      </c>
    </row>
    <row r="2956" spans="1:5">
      <c r="A2956" t="str">
        <f t="shared" si="139"/>
        <v>05</v>
      </c>
      <c r="B2956">
        <f t="shared" si="140"/>
        <v>0</v>
      </c>
      <c r="C2956" t="s">
        <v>4081</v>
      </c>
      <c r="D2956" s="1" t="s">
        <v>4086</v>
      </c>
      <c r="E2956" s="116">
        <f t="shared" ca="1" si="138"/>
        <v>0</v>
      </c>
    </row>
    <row r="2957" spans="1:5">
      <c r="A2957" t="str">
        <f t="shared" si="139"/>
        <v>06</v>
      </c>
      <c r="B2957">
        <f t="shared" si="140"/>
        <v>0</v>
      </c>
      <c r="C2957" t="s">
        <v>4081</v>
      </c>
      <c r="D2957" s="1" t="s">
        <v>4087</v>
      </c>
      <c r="E2957" s="116">
        <f t="shared" ca="1" si="138"/>
        <v>0</v>
      </c>
    </row>
    <row r="2958" spans="1:5">
      <c r="A2958" t="str">
        <f t="shared" si="139"/>
        <v>07</v>
      </c>
      <c r="B2958">
        <f t="shared" si="140"/>
        <v>0</v>
      </c>
      <c r="C2958" t="s">
        <v>4081</v>
      </c>
      <c r="D2958" s="1" t="s">
        <v>4088</v>
      </c>
      <c r="E2958" s="116">
        <f t="shared" ca="1" si="138"/>
        <v>0</v>
      </c>
    </row>
    <row r="2959" spans="1:5">
      <c r="A2959" t="str">
        <f t="shared" si="139"/>
        <v>08</v>
      </c>
      <c r="B2959">
        <f t="shared" si="140"/>
        <v>0</v>
      </c>
      <c r="C2959" t="s">
        <v>4081</v>
      </c>
      <c r="D2959" s="1" t="s">
        <v>4089</v>
      </c>
      <c r="E2959" s="116">
        <f t="shared" ca="1" si="138"/>
        <v>0</v>
      </c>
    </row>
    <row r="2960" spans="1:5">
      <c r="A2960" t="str">
        <f t="shared" si="139"/>
        <v>09</v>
      </c>
      <c r="B2960">
        <f t="shared" si="140"/>
        <v>0</v>
      </c>
      <c r="C2960" t="s">
        <v>4081</v>
      </c>
      <c r="D2960" s="1" t="s">
        <v>4090</v>
      </c>
      <c r="E2960" s="116">
        <f t="shared" ca="1" si="138"/>
        <v>0</v>
      </c>
    </row>
    <row r="2961" spans="1:5">
      <c r="A2961" t="str">
        <f t="shared" si="139"/>
        <v>10</v>
      </c>
      <c r="B2961">
        <f t="shared" si="140"/>
        <v>0</v>
      </c>
      <c r="C2961" t="s">
        <v>4081</v>
      </c>
      <c r="D2961" s="1" t="s">
        <v>4091</v>
      </c>
      <c r="E2961" s="116">
        <f t="shared" ca="1" si="138"/>
        <v>0</v>
      </c>
    </row>
    <row r="2962" spans="1:5">
      <c r="A2962" t="str">
        <f t="shared" si="139"/>
        <v>11</v>
      </c>
      <c r="B2962">
        <f t="shared" si="140"/>
        <v>0</v>
      </c>
      <c r="C2962" t="s">
        <v>4081</v>
      </c>
      <c r="D2962" s="1" t="s">
        <v>4092</v>
      </c>
      <c r="E2962" s="116">
        <f t="shared" ca="1" si="138"/>
        <v>0</v>
      </c>
    </row>
    <row r="2963" spans="1:5">
      <c r="A2963" t="str">
        <f t="shared" si="139"/>
        <v>12</v>
      </c>
      <c r="B2963">
        <f t="shared" si="140"/>
        <v>0</v>
      </c>
      <c r="C2963" t="s">
        <v>4081</v>
      </c>
      <c r="D2963" s="1" t="s">
        <v>4093</v>
      </c>
      <c r="E2963" s="116">
        <f t="shared" ca="1" si="138"/>
        <v>0</v>
      </c>
    </row>
    <row r="2964" spans="1:5">
      <c r="A2964" t="str">
        <f t="shared" si="139"/>
        <v>13</v>
      </c>
      <c r="B2964">
        <f t="shared" si="140"/>
        <v>0</v>
      </c>
      <c r="C2964" t="s">
        <v>4081</v>
      </c>
      <c r="D2964" s="1" t="s">
        <v>4094</v>
      </c>
      <c r="E2964" s="116">
        <f t="shared" ca="1" si="138"/>
        <v>0</v>
      </c>
    </row>
    <row r="2965" spans="1:5">
      <c r="A2965" t="str">
        <f t="shared" si="139"/>
        <v>100</v>
      </c>
      <c r="B2965">
        <f t="shared" si="140"/>
        <v>0</v>
      </c>
      <c r="C2965" t="s">
        <v>4081</v>
      </c>
      <c r="D2965" s="1" t="s">
        <v>4095</v>
      </c>
      <c r="E2965" s="116">
        <f t="shared" ca="1" si="138"/>
        <v>0</v>
      </c>
    </row>
    <row r="2966" spans="1:5">
      <c r="A2966" t="str">
        <f t="shared" si="139"/>
        <v>01</v>
      </c>
      <c r="B2966">
        <f t="shared" si="140"/>
        <v>0</v>
      </c>
      <c r="C2966" t="s">
        <v>4096</v>
      </c>
      <c r="D2966" s="1" t="s">
        <v>4097</v>
      </c>
      <c r="E2966" s="116">
        <f t="shared" ca="1" si="138"/>
        <v>0</v>
      </c>
    </row>
    <row r="2967" spans="1:5">
      <c r="A2967" t="str">
        <f t="shared" si="139"/>
        <v>02</v>
      </c>
      <c r="B2967">
        <f t="shared" si="140"/>
        <v>0</v>
      </c>
      <c r="C2967" t="s">
        <v>4096</v>
      </c>
      <c r="D2967" s="1" t="s">
        <v>4098</v>
      </c>
      <c r="E2967" s="116">
        <f t="shared" ca="1" si="138"/>
        <v>0</v>
      </c>
    </row>
    <row r="2968" spans="1:5">
      <c r="A2968" t="str">
        <f t="shared" si="139"/>
        <v>03</v>
      </c>
      <c r="B2968">
        <f t="shared" si="140"/>
        <v>0</v>
      </c>
      <c r="C2968" t="s">
        <v>4096</v>
      </c>
      <c r="D2968" s="1" t="s">
        <v>4099</v>
      </c>
      <c r="E2968" s="116">
        <f t="shared" ca="1" si="138"/>
        <v>0</v>
      </c>
    </row>
    <row r="2969" spans="1:5">
      <c r="A2969" t="str">
        <f t="shared" si="139"/>
        <v>04</v>
      </c>
      <c r="B2969">
        <f t="shared" si="140"/>
        <v>0</v>
      </c>
      <c r="C2969" t="s">
        <v>4096</v>
      </c>
      <c r="D2969" s="1" t="s">
        <v>4100</v>
      </c>
      <c r="E2969" s="116">
        <f t="shared" ca="1" si="138"/>
        <v>0</v>
      </c>
    </row>
    <row r="2970" spans="1:5">
      <c r="A2970" t="str">
        <f t="shared" si="139"/>
        <v>05</v>
      </c>
      <c r="B2970">
        <f t="shared" si="140"/>
        <v>0</v>
      </c>
      <c r="C2970" t="s">
        <v>4096</v>
      </c>
      <c r="D2970" s="1" t="s">
        <v>4101</v>
      </c>
      <c r="E2970" s="116">
        <f t="shared" ca="1" si="138"/>
        <v>0</v>
      </c>
    </row>
    <row r="2971" spans="1:5">
      <c r="A2971" t="str">
        <f t="shared" si="139"/>
        <v>06</v>
      </c>
      <c r="B2971">
        <f t="shared" si="140"/>
        <v>0</v>
      </c>
      <c r="C2971" t="s">
        <v>4096</v>
      </c>
      <c r="D2971" s="1" t="s">
        <v>4102</v>
      </c>
      <c r="E2971" s="116">
        <f t="shared" ca="1" si="138"/>
        <v>0</v>
      </c>
    </row>
    <row r="2972" spans="1:5">
      <c r="A2972" t="str">
        <f t="shared" si="139"/>
        <v>07</v>
      </c>
      <c r="B2972">
        <f t="shared" si="140"/>
        <v>0</v>
      </c>
      <c r="C2972" t="s">
        <v>4096</v>
      </c>
      <c r="D2972" s="1" t="s">
        <v>4103</v>
      </c>
      <c r="E2972" s="116">
        <f t="shared" ca="1" si="138"/>
        <v>0</v>
      </c>
    </row>
    <row r="2973" spans="1:5">
      <c r="A2973" t="str">
        <f t="shared" si="139"/>
        <v>08</v>
      </c>
      <c r="B2973">
        <f t="shared" si="140"/>
        <v>0</v>
      </c>
      <c r="C2973" t="s">
        <v>4096</v>
      </c>
      <c r="D2973" s="1" t="s">
        <v>4104</v>
      </c>
      <c r="E2973" s="116">
        <f t="shared" ca="1" si="138"/>
        <v>0</v>
      </c>
    </row>
    <row r="2974" spans="1:5">
      <c r="A2974" t="str">
        <f t="shared" si="139"/>
        <v>09</v>
      </c>
      <c r="B2974">
        <f t="shared" si="140"/>
        <v>0</v>
      </c>
      <c r="C2974" t="s">
        <v>4096</v>
      </c>
      <c r="D2974" s="1" t="s">
        <v>4105</v>
      </c>
      <c r="E2974" s="116">
        <f t="shared" ca="1" si="138"/>
        <v>0</v>
      </c>
    </row>
    <row r="2975" spans="1:5">
      <c r="A2975" t="str">
        <f t="shared" si="139"/>
        <v>10</v>
      </c>
      <c r="B2975">
        <f t="shared" si="140"/>
        <v>0</v>
      </c>
      <c r="C2975" t="s">
        <v>4096</v>
      </c>
      <c r="D2975" s="1" t="s">
        <v>4106</v>
      </c>
      <c r="E2975" s="116">
        <f t="shared" ca="1" si="138"/>
        <v>0</v>
      </c>
    </row>
    <row r="2976" spans="1:5">
      <c r="A2976" t="str">
        <f t="shared" si="139"/>
        <v>11</v>
      </c>
      <c r="B2976">
        <f t="shared" si="140"/>
        <v>0</v>
      </c>
      <c r="C2976" t="s">
        <v>4096</v>
      </c>
      <c r="D2976" s="1" t="s">
        <v>4107</v>
      </c>
      <c r="E2976" s="116">
        <f t="shared" ca="1" si="138"/>
        <v>0</v>
      </c>
    </row>
    <row r="2977" spans="1:5">
      <c r="A2977" t="str">
        <f t="shared" si="139"/>
        <v>12</v>
      </c>
      <c r="B2977">
        <f t="shared" si="140"/>
        <v>0</v>
      </c>
      <c r="C2977" t="s">
        <v>4096</v>
      </c>
      <c r="D2977" s="1" t="s">
        <v>4108</v>
      </c>
      <c r="E2977" s="116">
        <f t="shared" ca="1" si="138"/>
        <v>0</v>
      </c>
    </row>
    <row r="2978" spans="1:5">
      <c r="A2978" t="str">
        <f t="shared" si="139"/>
        <v>13</v>
      </c>
      <c r="B2978">
        <f t="shared" si="140"/>
        <v>0</v>
      </c>
      <c r="C2978" t="s">
        <v>4096</v>
      </c>
      <c r="D2978" s="1" t="s">
        <v>4109</v>
      </c>
      <c r="E2978" s="116">
        <f t="shared" ca="1" si="138"/>
        <v>0</v>
      </c>
    </row>
    <row r="2979" spans="1:5">
      <c r="A2979" t="str">
        <f t="shared" si="139"/>
        <v>100</v>
      </c>
      <c r="B2979">
        <f t="shared" si="140"/>
        <v>0</v>
      </c>
      <c r="C2979" t="s">
        <v>4096</v>
      </c>
      <c r="D2979" s="1" t="s">
        <v>4110</v>
      </c>
      <c r="E2979" s="116">
        <f t="shared" ca="1" si="138"/>
        <v>0</v>
      </c>
    </row>
    <row r="2980" spans="1:5">
      <c r="A2980" t="str">
        <f t="shared" si="139"/>
        <v>03</v>
      </c>
      <c r="B2980">
        <f t="shared" si="140"/>
        <v>0</v>
      </c>
      <c r="C2980" t="s">
        <v>4111</v>
      </c>
      <c r="D2980" s="1" t="s">
        <v>4112</v>
      </c>
      <c r="E2980" s="116">
        <f t="shared" ca="1" si="138"/>
        <v>0</v>
      </c>
    </row>
    <row r="2981" spans="1:5">
      <c r="A2981" t="str">
        <f t="shared" si="139"/>
        <v>05</v>
      </c>
      <c r="B2981">
        <f t="shared" si="140"/>
        <v>0</v>
      </c>
      <c r="C2981" t="s">
        <v>4113</v>
      </c>
      <c r="D2981" s="1" t="s">
        <v>4114</v>
      </c>
      <c r="E2981" s="116">
        <f t="shared" ca="1" si="138"/>
        <v>0</v>
      </c>
    </row>
    <row r="2982" spans="1:5">
      <c r="A2982" t="str">
        <f t="shared" si="139"/>
        <v>13</v>
      </c>
      <c r="B2982">
        <f t="shared" si="140"/>
        <v>0</v>
      </c>
      <c r="C2982" t="s">
        <v>4115</v>
      </c>
      <c r="D2982" s="120" t="s">
        <v>4116</v>
      </c>
      <c r="E2982" s="116">
        <f t="shared" ca="1" si="138"/>
        <v>0</v>
      </c>
    </row>
    <row r="2983" spans="1:5" hidden="1">
      <c r="A2983" t="str">
        <f t="shared" si="139"/>
        <v>01</v>
      </c>
      <c r="B2983" t="str">
        <f t="shared" si="140"/>
        <v>PU</v>
      </c>
      <c r="C2983" t="s">
        <v>676</v>
      </c>
      <c r="D2983" t="s">
        <v>4117</v>
      </c>
      <c r="E2983" s="116">
        <f t="shared" ref="E2983:E3046" ca="1" si="141">IFERROR(IF(B2983=0,VLOOKUP(C2962,INDIRECT($G$7&amp;$H$7),MATCH($A2983,INDIRECT($G$7&amp;$I$7),0),0),IF(B2983="W",VLOOKUP(C2962,INDIRECT($G$5&amp;$H$5),MATCH($A2983,INDIRECT($G$5&amp;$I$5),0),FALSE),VLOOKUP(C2983,INDIRECT($G$6&amp;$H$6),MATCH($A2983,INDIRECT($G$6&amp;$I$6),0),FALSE))),0)</f>
        <v>0</v>
      </c>
    </row>
    <row r="2984" spans="1:5" hidden="1">
      <c r="A2984" t="str">
        <f t="shared" si="139"/>
        <v>05</v>
      </c>
      <c r="B2984" t="str">
        <f t="shared" si="140"/>
        <v>PU</v>
      </c>
      <c r="C2984" t="s">
        <v>676</v>
      </c>
      <c r="D2984" t="s">
        <v>4118</v>
      </c>
      <c r="E2984" s="116">
        <f t="shared" ca="1" si="141"/>
        <v>0</v>
      </c>
    </row>
    <row r="2985" spans="1:5" hidden="1">
      <c r="A2985" t="str">
        <f t="shared" si="139"/>
        <v>14</v>
      </c>
      <c r="B2985" t="str">
        <f t="shared" si="140"/>
        <v>PU</v>
      </c>
      <c r="C2985" t="s">
        <v>676</v>
      </c>
      <c r="D2985" t="s">
        <v>4119</v>
      </c>
      <c r="E2985" s="116">
        <f t="shared" ca="1" si="141"/>
        <v>0</v>
      </c>
    </row>
    <row r="2986" spans="1:5" hidden="1">
      <c r="A2986" t="str">
        <f t="shared" si="139"/>
        <v>100</v>
      </c>
      <c r="B2986" t="str">
        <f t="shared" si="140"/>
        <v>PU</v>
      </c>
      <c r="C2986" t="s">
        <v>676</v>
      </c>
      <c r="D2986" t="s">
        <v>4120</v>
      </c>
      <c r="E2986" s="116">
        <f ca="1">IFERROR(IF(B2986=0,VLOOKUP(C2986,INDIRECT($G$7&amp;$H$7),MATCH($A2986,INDIRECT($G$7&amp;$I$7),0),0),IF(B2986="W",VLOOKUP(C2986,INDIRECT($G$5&amp;$H$5),MATCH($A2986,INDIRECT($G$5&amp;$I$5),0),FALSE),VLOOKUP(C2986,INDIRECT($G$6&amp;$H$6),MATCH($A2986,INDIRECT($G$6&amp;$I$6),0),FALSE))),0)</f>
        <v>0</v>
      </c>
    </row>
    <row r="2987" spans="1:5" hidden="1">
      <c r="A2987" t="str">
        <f t="shared" si="139"/>
        <v>06</v>
      </c>
      <c r="B2987" t="str">
        <f t="shared" si="140"/>
        <v>PU</v>
      </c>
      <c r="C2987" t="s">
        <v>676</v>
      </c>
      <c r="D2987" t="s">
        <v>4121</v>
      </c>
      <c r="E2987" s="116">
        <f t="shared" ca="1" si="141"/>
        <v>0</v>
      </c>
    </row>
    <row r="2988" spans="1:5" hidden="1">
      <c r="A2988" t="str">
        <f t="shared" si="139"/>
        <v>12</v>
      </c>
      <c r="B2988" t="str">
        <f t="shared" si="140"/>
        <v>PU</v>
      </c>
      <c r="C2988" t="s">
        <v>676</v>
      </c>
      <c r="D2988" t="s">
        <v>4122</v>
      </c>
      <c r="E2988" s="116">
        <f t="shared" ca="1" si="141"/>
        <v>0</v>
      </c>
    </row>
    <row r="2989" spans="1:5" hidden="1">
      <c r="A2989" t="str">
        <f t="shared" si="139"/>
        <v>09</v>
      </c>
      <c r="B2989" t="str">
        <f t="shared" si="140"/>
        <v>PU</v>
      </c>
      <c r="C2989" t="s">
        <v>676</v>
      </c>
      <c r="D2989" t="s">
        <v>4123</v>
      </c>
      <c r="E2989" s="116">
        <f t="shared" ca="1" si="141"/>
        <v>0</v>
      </c>
    </row>
    <row r="2990" spans="1:5" hidden="1">
      <c r="A2990" t="str">
        <f t="shared" si="139"/>
        <v>11</v>
      </c>
      <c r="B2990" t="str">
        <f t="shared" si="140"/>
        <v>PU</v>
      </c>
      <c r="C2990" t="s">
        <v>676</v>
      </c>
      <c r="D2990" t="s">
        <v>4124</v>
      </c>
      <c r="E2990" s="116">
        <f t="shared" ca="1" si="141"/>
        <v>0</v>
      </c>
    </row>
    <row r="2991" spans="1:5" hidden="1">
      <c r="A2991" t="str">
        <f t="shared" si="139"/>
        <v>03</v>
      </c>
      <c r="B2991" t="str">
        <f t="shared" si="140"/>
        <v>PU</v>
      </c>
      <c r="C2991" t="s">
        <v>676</v>
      </c>
      <c r="D2991" t="s">
        <v>4125</v>
      </c>
      <c r="E2991" s="116">
        <f t="shared" ca="1" si="141"/>
        <v>0</v>
      </c>
    </row>
    <row r="2992" spans="1:5" hidden="1">
      <c r="A2992" t="str">
        <f t="shared" si="139"/>
        <v>02</v>
      </c>
      <c r="B2992" t="str">
        <f t="shared" si="140"/>
        <v>PU</v>
      </c>
      <c r="C2992" t="s">
        <v>676</v>
      </c>
      <c r="D2992" t="s">
        <v>4126</v>
      </c>
      <c r="E2992" s="116">
        <f t="shared" ca="1" si="141"/>
        <v>0</v>
      </c>
    </row>
    <row r="2993" spans="1:5" hidden="1">
      <c r="A2993" t="str">
        <f t="shared" si="139"/>
        <v>04</v>
      </c>
      <c r="B2993" t="str">
        <f t="shared" si="140"/>
        <v>PU</v>
      </c>
      <c r="C2993" t="s">
        <v>676</v>
      </c>
      <c r="D2993" t="s">
        <v>4127</v>
      </c>
      <c r="E2993" s="116">
        <f t="shared" ca="1" si="141"/>
        <v>0</v>
      </c>
    </row>
    <row r="2994" spans="1:5" hidden="1">
      <c r="A2994" t="str">
        <f t="shared" si="139"/>
        <v>01</v>
      </c>
      <c r="B2994" t="str">
        <f t="shared" si="140"/>
        <v>PU</v>
      </c>
      <c r="C2994" t="s">
        <v>679</v>
      </c>
      <c r="D2994" t="s">
        <v>4128</v>
      </c>
      <c r="E2994" s="116">
        <f t="shared" ca="1" si="141"/>
        <v>0</v>
      </c>
    </row>
    <row r="2995" spans="1:5" hidden="1">
      <c r="A2995" t="str">
        <f t="shared" si="139"/>
        <v>05</v>
      </c>
      <c r="B2995" t="str">
        <f t="shared" si="140"/>
        <v>PU</v>
      </c>
      <c r="C2995" t="s">
        <v>679</v>
      </c>
      <c r="D2995" t="s">
        <v>4129</v>
      </c>
      <c r="E2995" s="116">
        <f t="shared" ca="1" si="141"/>
        <v>0</v>
      </c>
    </row>
    <row r="2996" spans="1:5" hidden="1">
      <c r="A2996" t="str">
        <f t="shared" si="139"/>
        <v>14</v>
      </c>
      <c r="B2996" t="str">
        <f t="shared" si="140"/>
        <v>PU</v>
      </c>
      <c r="C2996" t="s">
        <v>679</v>
      </c>
      <c r="D2996" t="s">
        <v>4130</v>
      </c>
      <c r="E2996" s="116">
        <f t="shared" ca="1" si="141"/>
        <v>0</v>
      </c>
    </row>
    <row r="2997" spans="1:5" hidden="1">
      <c r="A2997" t="str">
        <f t="shared" si="139"/>
        <v>100</v>
      </c>
      <c r="B2997" t="str">
        <f t="shared" si="140"/>
        <v>PU</v>
      </c>
      <c r="C2997" t="s">
        <v>679</v>
      </c>
      <c r="D2997" t="s">
        <v>4131</v>
      </c>
      <c r="E2997" s="116">
        <f ca="1">IFERROR(IF(B2997=0,VLOOKUP(C2997,INDIRECT($G$7&amp;$H$7),MATCH($A2997,INDIRECT($G$7&amp;$I$7),0),0),IF(B2997="W",VLOOKUP(C2997,INDIRECT($G$5&amp;$H$5),MATCH($A2997,INDIRECT($G$5&amp;$I$5),0),FALSE),VLOOKUP(C2997,INDIRECT($G$6&amp;$H$6),MATCH($A2997,INDIRECT($G$6&amp;$I$6),0),FALSE))),0)</f>
        <v>0</v>
      </c>
    </row>
    <row r="2998" spans="1:5" hidden="1">
      <c r="A2998" t="str">
        <f t="shared" si="139"/>
        <v>06</v>
      </c>
      <c r="B2998" t="str">
        <f t="shared" si="140"/>
        <v>PU</v>
      </c>
      <c r="C2998" t="s">
        <v>679</v>
      </c>
      <c r="D2998" t="s">
        <v>4132</v>
      </c>
      <c r="E2998" s="116">
        <f t="shared" ca="1" si="141"/>
        <v>0</v>
      </c>
    </row>
    <row r="2999" spans="1:5" hidden="1">
      <c r="A2999" t="str">
        <f t="shared" si="139"/>
        <v>12</v>
      </c>
      <c r="B2999" t="str">
        <f t="shared" si="140"/>
        <v>PU</v>
      </c>
      <c r="C2999" t="s">
        <v>679</v>
      </c>
      <c r="D2999" t="s">
        <v>4133</v>
      </c>
      <c r="E2999" s="116">
        <f t="shared" ca="1" si="141"/>
        <v>0</v>
      </c>
    </row>
    <row r="3000" spans="1:5" hidden="1">
      <c r="A3000" t="str">
        <f t="shared" si="139"/>
        <v>09</v>
      </c>
      <c r="B3000" t="str">
        <f t="shared" si="140"/>
        <v>PU</v>
      </c>
      <c r="C3000" t="s">
        <v>679</v>
      </c>
      <c r="D3000" t="s">
        <v>4134</v>
      </c>
      <c r="E3000" s="116">
        <f t="shared" ca="1" si="141"/>
        <v>0</v>
      </c>
    </row>
    <row r="3001" spans="1:5" hidden="1">
      <c r="A3001" t="str">
        <f t="shared" si="139"/>
        <v>11</v>
      </c>
      <c r="B3001" t="str">
        <f t="shared" si="140"/>
        <v>PU</v>
      </c>
      <c r="C3001" t="s">
        <v>679</v>
      </c>
      <c r="D3001" t="s">
        <v>4135</v>
      </c>
      <c r="E3001" s="116">
        <f t="shared" ca="1" si="141"/>
        <v>0</v>
      </c>
    </row>
    <row r="3002" spans="1:5" hidden="1">
      <c r="A3002" t="str">
        <f t="shared" si="139"/>
        <v>03</v>
      </c>
      <c r="B3002" t="str">
        <f t="shared" si="140"/>
        <v>PU</v>
      </c>
      <c r="C3002" t="s">
        <v>679</v>
      </c>
      <c r="D3002" t="s">
        <v>4136</v>
      </c>
      <c r="E3002" s="116">
        <f t="shared" ca="1" si="141"/>
        <v>0</v>
      </c>
    </row>
    <row r="3003" spans="1:5" hidden="1">
      <c r="A3003" t="str">
        <f t="shared" si="139"/>
        <v>02</v>
      </c>
      <c r="B3003" t="str">
        <f t="shared" si="140"/>
        <v>PU</v>
      </c>
      <c r="C3003" t="s">
        <v>679</v>
      </c>
      <c r="D3003" t="s">
        <v>4137</v>
      </c>
      <c r="E3003" s="116">
        <f t="shared" ca="1" si="141"/>
        <v>0</v>
      </c>
    </row>
    <row r="3004" spans="1:5" hidden="1">
      <c r="A3004" t="str">
        <f t="shared" si="139"/>
        <v>04</v>
      </c>
      <c r="B3004" t="str">
        <f t="shared" si="140"/>
        <v>PU</v>
      </c>
      <c r="C3004" t="s">
        <v>679</v>
      </c>
      <c r="D3004" t="s">
        <v>4138</v>
      </c>
      <c r="E3004" s="116">
        <f t="shared" ca="1" si="141"/>
        <v>0</v>
      </c>
    </row>
    <row r="3005" spans="1:5" hidden="1">
      <c r="A3005" t="str">
        <f t="shared" si="139"/>
        <v>01</v>
      </c>
      <c r="B3005" t="str">
        <f t="shared" si="140"/>
        <v>PU</v>
      </c>
      <c r="C3005" t="s">
        <v>681</v>
      </c>
      <c r="D3005" t="s">
        <v>4139</v>
      </c>
      <c r="E3005" s="116">
        <f t="shared" ca="1" si="141"/>
        <v>0</v>
      </c>
    </row>
    <row r="3006" spans="1:5" hidden="1">
      <c r="A3006" t="str">
        <f t="shared" si="139"/>
        <v>05</v>
      </c>
      <c r="B3006" t="str">
        <f t="shared" si="140"/>
        <v>PU</v>
      </c>
      <c r="C3006" t="s">
        <v>681</v>
      </c>
      <c r="D3006" t="s">
        <v>4140</v>
      </c>
      <c r="E3006" s="116">
        <f t="shared" ca="1" si="141"/>
        <v>0</v>
      </c>
    </row>
    <row r="3007" spans="1:5" hidden="1">
      <c r="A3007" t="str">
        <f t="shared" si="139"/>
        <v>14</v>
      </c>
      <c r="B3007" t="str">
        <f t="shared" si="140"/>
        <v>PU</v>
      </c>
      <c r="C3007" t="s">
        <v>681</v>
      </c>
      <c r="D3007" t="s">
        <v>4141</v>
      </c>
      <c r="E3007" s="116">
        <f t="shared" ca="1" si="141"/>
        <v>0</v>
      </c>
    </row>
    <row r="3008" spans="1:5" hidden="1">
      <c r="A3008" t="str">
        <f t="shared" si="139"/>
        <v>100</v>
      </c>
      <c r="B3008" t="str">
        <f t="shared" si="140"/>
        <v>PU</v>
      </c>
      <c r="C3008" t="s">
        <v>681</v>
      </c>
      <c r="D3008" t="s">
        <v>4142</v>
      </c>
      <c r="E3008" s="116">
        <f ca="1">IFERROR(IF(B3008=0,VLOOKUP(C3008,INDIRECT($G$7&amp;$H$7),MATCH($A3008,INDIRECT($G$7&amp;$I$7),0),0),IF(B3008="W",VLOOKUP(C3008,INDIRECT($G$5&amp;$H$5),MATCH($A3008,INDIRECT($G$5&amp;$I$5),0),FALSE),VLOOKUP(C3008,INDIRECT($G$6&amp;$H$6),MATCH($A3008,INDIRECT($G$6&amp;$I$6),0),FALSE))),0)</f>
        <v>0</v>
      </c>
    </row>
    <row r="3009" spans="1:5" hidden="1">
      <c r="A3009" t="str">
        <f t="shared" si="139"/>
        <v>06</v>
      </c>
      <c r="B3009" t="str">
        <f t="shared" si="140"/>
        <v>PU</v>
      </c>
      <c r="C3009" t="s">
        <v>681</v>
      </c>
      <c r="D3009" t="s">
        <v>4143</v>
      </c>
      <c r="E3009" s="116">
        <f t="shared" ca="1" si="141"/>
        <v>0</v>
      </c>
    </row>
    <row r="3010" spans="1:5" hidden="1">
      <c r="A3010" t="str">
        <f t="shared" si="139"/>
        <v>12</v>
      </c>
      <c r="B3010" t="str">
        <f t="shared" si="140"/>
        <v>PU</v>
      </c>
      <c r="C3010" t="s">
        <v>681</v>
      </c>
      <c r="D3010" t="s">
        <v>4144</v>
      </c>
      <c r="E3010" s="116">
        <f t="shared" ca="1" si="141"/>
        <v>0</v>
      </c>
    </row>
    <row r="3011" spans="1:5" hidden="1">
      <c r="A3011" t="str">
        <f t="shared" si="139"/>
        <v>09</v>
      </c>
      <c r="B3011" t="str">
        <f t="shared" si="140"/>
        <v>PU</v>
      </c>
      <c r="C3011" t="s">
        <v>681</v>
      </c>
      <c r="D3011" t="s">
        <v>4145</v>
      </c>
      <c r="E3011" s="116">
        <f t="shared" ca="1" si="141"/>
        <v>0</v>
      </c>
    </row>
    <row r="3012" spans="1:5" hidden="1">
      <c r="A3012" t="str">
        <f t="shared" si="139"/>
        <v>11</v>
      </c>
      <c r="B3012" t="str">
        <f t="shared" si="140"/>
        <v>PU</v>
      </c>
      <c r="C3012" t="s">
        <v>681</v>
      </c>
      <c r="D3012" t="s">
        <v>4146</v>
      </c>
      <c r="E3012" s="116">
        <f t="shared" ca="1" si="141"/>
        <v>0</v>
      </c>
    </row>
    <row r="3013" spans="1:5" hidden="1">
      <c r="A3013" t="str">
        <f t="shared" si="139"/>
        <v>03</v>
      </c>
      <c r="B3013" t="str">
        <f t="shared" si="140"/>
        <v>PU</v>
      </c>
      <c r="C3013" t="s">
        <v>681</v>
      </c>
      <c r="D3013" t="s">
        <v>4147</v>
      </c>
      <c r="E3013" s="116">
        <f t="shared" ca="1" si="141"/>
        <v>0</v>
      </c>
    </row>
    <row r="3014" spans="1:5" hidden="1">
      <c r="A3014" t="str">
        <f t="shared" si="139"/>
        <v>02</v>
      </c>
      <c r="B3014" t="str">
        <f t="shared" si="140"/>
        <v>PU</v>
      </c>
      <c r="C3014" t="s">
        <v>681</v>
      </c>
      <c r="D3014" t="s">
        <v>4148</v>
      </c>
      <c r="E3014" s="116">
        <f t="shared" ca="1" si="141"/>
        <v>0</v>
      </c>
    </row>
    <row r="3015" spans="1:5" hidden="1">
      <c r="A3015" t="str">
        <f t="shared" si="139"/>
        <v>04</v>
      </c>
      <c r="B3015" t="str">
        <f t="shared" si="140"/>
        <v>PU</v>
      </c>
      <c r="C3015" t="s">
        <v>681</v>
      </c>
      <c r="D3015" t="s">
        <v>4149</v>
      </c>
      <c r="E3015" s="116">
        <f t="shared" ca="1" si="141"/>
        <v>0</v>
      </c>
    </row>
    <row r="3016" spans="1:5" hidden="1">
      <c r="A3016" t="str">
        <f t="shared" si="139"/>
        <v>01</v>
      </c>
      <c r="B3016" t="str">
        <f t="shared" si="140"/>
        <v>PU</v>
      </c>
      <c r="C3016" t="s">
        <v>683</v>
      </c>
      <c r="D3016" t="s">
        <v>4150</v>
      </c>
      <c r="E3016" s="116">
        <f t="shared" ca="1" si="141"/>
        <v>0</v>
      </c>
    </row>
    <row r="3017" spans="1:5" hidden="1">
      <c r="A3017" t="str">
        <f t="shared" si="139"/>
        <v>05</v>
      </c>
      <c r="B3017" t="str">
        <f t="shared" si="140"/>
        <v>PU</v>
      </c>
      <c r="C3017" t="s">
        <v>683</v>
      </c>
      <c r="D3017" t="s">
        <v>4151</v>
      </c>
      <c r="E3017" s="116">
        <f t="shared" ca="1" si="141"/>
        <v>0</v>
      </c>
    </row>
    <row r="3018" spans="1:5" hidden="1">
      <c r="A3018" t="str">
        <f t="shared" si="139"/>
        <v>14</v>
      </c>
      <c r="B3018" t="str">
        <f t="shared" si="140"/>
        <v>PU</v>
      </c>
      <c r="C3018" t="s">
        <v>683</v>
      </c>
      <c r="D3018" t="s">
        <v>4152</v>
      </c>
      <c r="E3018" s="116">
        <f t="shared" ca="1" si="141"/>
        <v>0</v>
      </c>
    </row>
    <row r="3019" spans="1:5" hidden="1">
      <c r="A3019" t="str">
        <f t="shared" ref="A3019:A3082" si="142">MID(D3019,LEN(C3019)+2,LEN(D3019)-LEN(C3019))</f>
        <v>100</v>
      </c>
      <c r="B3019" t="str">
        <f t="shared" ref="B3019:B3082" si="143">IF(IFERROR(FIND("PU",D3019,1),0)&lt;&gt;0,"PU",0)</f>
        <v>PU</v>
      </c>
      <c r="C3019" t="s">
        <v>683</v>
      </c>
      <c r="D3019" t="s">
        <v>4153</v>
      </c>
      <c r="E3019" s="116">
        <f ca="1">IFERROR(IF(B3019=0,VLOOKUP(C3019,INDIRECT($G$7&amp;$H$7),MATCH($A3019,INDIRECT($G$7&amp;$I$7),0),0),IF(B3019="W",VLOOKUP(C3019,INDIRECT($G$5&amp;$H$5),MATCH($A3019,INDIRECT($G$5&amp;$I$5),0),FALSE),VLOOKUP(C3019,INDIRECT($G$6&amp;$H$6),MATCH($A3019,INDIRECT($G$6&amp;$I$6),0),FALSE))),0)</f>
        <v>0</v>
      </c>
    </row>
    <row r="3020" spans="1:5" hidden="1">
      <c r="A3020" t="str">
        <f t="shared" si="142"/>
        <v>06</v>
      </c>
      <c r="B3020" t="str">
        <f t="shared" si="143"/>
        <v>PU</v>
      </c>
      <c r="C3020" t="s">
        <v>683</v>
      </c>
      <c r="D3020" t="s">
        <v>4154</v>
      </c>
      <c r="E3020" s="116">
        <f t="shared" ca="1" si="141"/>
        <v>0</v>
      </c>
    </row>
    <row r="3021" spans="1:5" hidden="1">
      <c r="A3021" t="str">
        <f t="shared" si="142"/>
        <v>12</v>
      </c>
      <c r="B3021" t="str">
        <f t="shared" si="143"/>
        <v>PU</v>
      </c>
      <c r="C3021" t="s">
        <v>683</v>
      </c>
      <c r="D3021" t="s">
        <v>4155</v>
      </c>
      <c r="E3021" s="116">
        <f t="shared" ca="1" si="141"/>
        <v>0</v>
      </c>
    </row>
    <row r="3022" spans="1:5" hidden="1">
      <c r="A3022" t="str">
        <f t="shared" si="142"/>
        <v>09</v>
      </c>
      <c r="B3022" t="str">
        <f t="shared" si="143"/>
        <v>PU</v>
      </c>
      <c r="C3022" t="s">
        <v>683</v>
      </c>
      <c r="D3022" t="s">
        <v>4156</v>
      </c>
      <c r="E3022" s="116">
        <f t="shared" ca="1" si="141"/>
        <v>0</v>
      </c>
    </row>
    <row r="3023" spans="1:5" hidden="1">
      <c r="A3023" t="str">
        <f t="shared" si="142"/>
        <v>11</v>
      </c>
      <c r="B3023" t="str">
        <f t="shared" si="143"/>
        <v>PU</v>
      </c>
      <c r="C3023" t="s">
        <v>683</v>
      </c>
      <c r="D3023" t="s">
        <v>4157</v>
      </c>
      <c r="E3023" s="116">
        <f t="shared" ca="1" si="141"/>
        <v>0</v>
      </c>
    </row>
    <row r="3024" spans="1:5" hidden="1">
      <c r="A3024" t="str">
        <f t="shared" si="142"/>
        <v>03</v>
      </c>
      <c r="B3024" t="str">
        <f t="shared" si="143"/>
        <v>PU</v>
      </c>
      <c r="C3024" t="s">
        <v>683</v>
      </c>
      <c r="D3024" t="s">
        <v>4158</v>
      </c>
      <c r="E3024" s="116">
        <f t="shared" ca="1" si="141"/>
        <v>0</v>
      </c>
    </row>
    <row r="3025" spans="1:5" hidden="1">
      <c r="A3025" t="str">
        <f t="shared" si="142"/>
        <v>02</v>
      </c>
      <c r="B3025" t="str">
        <f t="shared" si="143"/>
        <v>PU</v>
      </c>
      <c r="C3025" t="s">
        <v>683</v>
      </c>
      <c r="D3025" t="s">
        <v>4159</v>
      </c>
      <c r="E3025" s="116">
        <f t="shared" ca="1" si="141"/>
        <v>0</v>
      </c>
    </row>
    <row r="3026" spans="1:5" hidden="1">
      <c r="A3026" t="str">
        <f t="shared" si="142"/>
        <v>04</v>
      </c>
      <c r="B3026" t="str">
        <f t="shared" si="143"/>
        <v>PU</v>
      </c>
      <c r="C3026" t="s">
        <v>683</v>
      </c>
      <c r="D3026" t="s">
        <v>4160</v>
      </c>
      <c r="E3026" s="116">
        <f t="shared" ca="1" si="141"/>
        <v>0</v>
      </c>
    </row>
    <row r="3027" spans="1:5" hidden="1">
      <c r="A3027" t="str">
        <f t="shared" si="142"/>
        <v>01</v>
      </c>
      <c r="B3027" t="str">
        <f t="shared" si="143"/>
        <v>PU</v>
      </c>
      <c r="C3027" t="s">
        <v>685</v>
      </c>
      <c r="D3027" t="s">
        <v>4161</v>
      </c>
      <c r="E3027" s="116">
        <f t="shared" ca="1" si="141"/>
        <v>0</v>
      </c>
    </row>
    <row r="3028" spans="1:5" hidden="1">
      <c r="A3028" t="str">
        <f t="shared" si="142"/>
        <v>05</v>
      </c>
      <c r="B3028" t="str">
        <f t="shared" si="143"/>
        <v>PU</v>
      </c>
      <c r="C3028" t="s">
        <v>685</v>
      </c>
      <c r="D3028" t="s">
        <v>4162</v>
      </c>
      <c r="E3028" s="116">
        <f t="shared" ca="1" si="141"/>
        <v>0</v>
      </c>
    </row>
    <row r="3029" spans="1:5" hidden="1">
      <c r="A3029" t="str">
        <f t="shared" si="142"/>
        <v>14</v>
      </c>
      <c r="B3029" t="str">
        <f t="shared" si="143"/>
        <v>PU</v>
      </c>
      <c r="C3029" t="s">
        <v>685</v>
      </c>
      <c r="D3029" t="s">
        <v>4163</v>
      </c>
      <c r="E3029" s="116">
        <f t="shared" ca="1" si="141"/>
        <v>0</v>
      </c>
    </row>
    <row r="3030" spans="1:5" hidden="1">
      <c r="A3030" t="str">
        <f t="shared" si="142"/>
        <v>100</v>
      </c>
      <c r="B3030" t="str">
        <f t="shared" si="143"/>
        <v>PU</v>
      </c>
      <c r="C3030" t="s">
        <v>685</v>
      </c>
      <c r="D3030" t="s">
        <v>4164</v>
      </c>
      <c r="E3030" s="116">
        <f ca="1">IFERROR(IF(B3030=0,VLOOKUP(C3030,INDIRECT($G$7&amp;$H$7),MATCH($A3030,INDIRECT($G$7&amp;$I$7),0),0),IF(B3030="W",VLOOKUP(C3030,INDIRECT($G$5&amp;$H$5),MATCH($A3030,INDIRECT($G$5&amp;$I$5),0),FALSE),VLOOKUP(C3030,INDIRECT($G$6&amp;$H$6),MATCH($A3030,INDIRECT($G$6&amp;$I$6),0),FALSE))),0)</f>
        <v>0</v>
      </c>
    </row>
    <row r="3031" spans="1:5" hidden="1">
      <c r="A3031" t="str">
        <f t="shared" si="142"/>
        <v>06</v>
      </c>
      <c r="B3031" t="str">
        <f t="shared" si="143"/>
        <v>PU</v>
      </c>
      <c r="C3031" t="s">
        <v>685</v>
      </c>
      <c r="D3031" t="s">
        <v>4165</v>
      </c>
      <c r="E3031" s="116">
        <f t="shared" ca="1" si="141"/>
        <v>0</v>
      </c>
    </row>
    <row r="3032" spans="1:5" hidden="1">
      <c r="A3032" t="str">
        <f t="shared" si="142"/>
        <v>12</v>
      </c>
      <c r="B3032" t="str">
        <f t="shared" si="143"/>
        <v>PU</v>
      </c>
      <c r="C3032" t="s">
        <v>685</v>
      </c>
      <c r="D3032" t="s">
        <v>4166</v>
      </c>
      <c r="E3032" s="116">
        <f t="shared" ca="1" si="141"/>
        <v>0</v>
      </c>
    </row>
    <row r="3033" spans="1:5" hidden="1">
      <c r="A3033" t="str">
        <f t="shared" si="142"/>
        <v>09</v>
      </c>
      <c r="B3033" t="str">
        <f t="shared" si="143"/>
        <v>PU</v>
      </c>
      <c r="C3033" t="s">
        <v>685</v>
      </c>
      <c r="D3033" t="s">
        <v>4167</v>
      </c>
      <c r="E3033" s="116">
        <f t="shared" ca="1" si="141"/>
        <v>0</v>
      </c>
    </row>
    <row r="3034" spans="1:5" hidden="1">
      <c r="A3034" t="str">
        <f t="shared" si="142"/>
        <v>11</v>
      </c>
      <c r="B3034" t="str">
        <f t="shared" si="143"/>
        <v>PU</v>
      </c>
      <c r="C3034" t="s">
        <v>685</v>
      </c>
      <c r="D3034" t="s">
        <v>4168</v>
      </c>
      <c r="E3034" s="116">
        <f t="shared" ca="1" si="141"/>
        <v>0</v>
      </c>
    </row>
    <row r="3035" spans="1:5" hidden="1">
      <c r="A3035" t="str">
        <f t="shared" si="142"/>
        <v>03</v>
      </c>
      <c r="B3035" t="str">
        <f t="shared" si="143"/>
        <v>PU</v>
      </c>
      <c r="C3035" t="s">
        <v>685</v>
      </c>
      <c r="D3035" t="s">
        <v>4169</v>
      </c>
      <c r="E3035" s="116">
        <f t="shared" ca="1" si="141"/>
        <v>0</v>
      </c>
    </row>
    <row r="3036" spans="1:5" hidden="1">
      <c r="A3036" t="str">
        <f t="shared" si="142"/>
        <v>02</v>
      </c>
      <c r="B3036" t="str">
        <f t="shared" si="143"/>
        <v>PU</v>
      </c>
      <c r="C3036" t="s">
        <v>685</v>
      </c>
      <c r="D3036" t="s">
        <v>4170</v>
      </c>
      <c r="E3036" s="116">
        <f t="shared" ca="1" si="141"/>
        <v>0</v>
      </c>
    </row>
    <row r="3037" spans="1:5" hidden="1">
      <c r="A3037" t="str">
        <f t="shared" si="142"/>
        <v>04</v>
      </c>
      <c r="B3037" t="str">
        <f t="shared" si="143"/>
        <v>PU</v>
      </c>
      <c r="C3037" t="s">
        <v>685</v>
      </c>
      <c r="D3037" t="s">
        <v>4171</v>
      </c>
      <c r="E3037" s="116">
        <f t="shared" ca="1" si="141"/>
        <v>0</v>
      </c>
    </row>
    <row r="3038" spans="1:5" hidden="1">
      <c r="A3038" t="str">
        <f t="shared" si="142"/>
        <v>01</v>
      </c>
      <c r="B3038" t="str">
        <f t="shared" si="143"/>
        <v>PU</v>
      </c>
      <c r="C3038" t="s">
        <v>687</v>
      </c>
      <c r="D3038" t="s">
        <v>4172</v>
      </c>
      <c r="E3038" s="116">
        <f t="shared" ca="1" si="141"/>
        <v>0</v>
      </c>
    </row>
    <row r="3039" spans="1:5" hidden="1">
      <c r="A3039" t="str">
        <f t="shared" si="142"/>
        <v>05</v>
      </c>
      <c r="B3039" t="str">
        <f t="shared" si="143"/>
        <v>PU</v>
      </c>
      <c r="C3039" t="s">
        <v>687</v>
      </c>
      <c r="D3039" t="s">
        <v>4173</v>
      </c>
      <c r="E3039" s="116">
        <f t="shared" ca="1" si="141"/>
        <v>0</v>
      </c>
    </row>
    <row r="3040" spans="1:5" hidden="1">
      <c r="A3040" t="str">
        <f t="shared" si="142"/>
        <v>14</v>
      </c>
      <c r="B3040" t="str">
        <f t="shared" si="143"/>
        <v>PU</v>
      </c>
      <c r="C3040" t="s">
        <v>687</v>
      </c>
      <c r="D3040" t="s">
        <v>4174</v>
      </c>
      <c r="E3040" s="116">
        <f t="shared" ca="1" si="141"/>
        <v>0</v>
      </c>
    </row>
    <row r="3041" spans="1:5" hidden="1">
      <c r="A3041" t="str">
        <f t="shared" si="142"/>
        <v>100</v>
      </c>
      <c r="B3041" t="str">
        <f t="shared" si="143"/>
        <v>PU</v>
      </c>
      <c r="C3041" t="s">
        <v>687</v>
      </c>
      <c r="D3041" t="s">
        <v>4175</v>
      </c>
      <c r="E3041" s="116">
        <f ca="1">IFERROR(IF(B3041=0,VLOOKUP(C3041,INDIRECT($G$7&amp;$H$7),MATCH($A3041,INDIRECT($G$7&amp;$I$7),0),0),IF(B3041="W",VLOOKUP(C3041,INDIRECT($G$5&amp;$H$5),MATCH($A3041,INDIRECT($G$5&amp;$I$5),0),FALSE),VLOOKUP(C3041,INDIRECT($G$6&amp;$H$6),MATCH($A3041,INDIRECT($G$6&amp;$I$6),0),FALSE))),0)</f>
        <v>0</v>
      </c>
    </row>
    <row r="3042" spans="1:5" hidden="1">
      <c r="A3042" t="str">
        <f t="shared" si="142"/>
        <v>06</v>
      </c>
      <c r="B3042" t="str">
        <f t="shared" si="143"/>
        <v>PU</v>
      </c>
      <c r="C3042" t="s">
        <v>687</v>
      </c>
      <c r="D3042" t="s">
        <v>4176</v>
      </c>
      <c r="E3042" s="116">
        <f t="shared" ca="1" si="141"/>
        <v>0</v>
      </c>
    </row>
    <row r="3043" spans="1:5" hidden="1">
      <c r="A3043" t="str">
        <f t="shared" si="142"/>
        <v>12</v>
      </c>
      <c r="B3043" t="str">
        <f t="shared" si="143"/>
        <v>PU</v>
      </c>
      <c r="C3043" t="s">
        <v>687</v>
      </c>
      <c r="D3043" t="s">
        <v>4177</v>
      </c>
      <c r="E3043" s="116">
        <f t="shared" ca="1" si="141"/>
        <v>0</v>
      </c>
    </row>
    <row r="3044" spans="1:5" hidden="1">
      <c r="A3044" t="str">
        <f t="shared" si="142"/>
        <v>09</v>
      </c>
      <c r="B3044" t="str">
        <f t="shared" si="143"/>
        <v>PU</v>
      </c>
      <c r="C3044" t="s">
        <v>687</v>
      </c>
      <c r="D3044" t="s">
        <v>4178</v>
      </c>
      <c r="E3044" s="116">
        <f t="shared" ca="1" si="141"/>
        <v>0</v>
      </c>
    </row>
    <row r="3045" spans="1:5" hidden="1">
      <c r="A3045" t="str">
        <f t="shared" si="142"/>
        <v>11</v>
      </c>
      <c r="B3045" t="str">
        <f t="shared" si="143"/>
        <v>PU</v>
      </c>
      <c r="C3045" t="s">
        <v>687</v>
      </c>
      <c r="D3045" t="s">
        <v>4179</v>
      </c>
      <c r="E3045" s="116">
        <f t="shared" ca="1" si="141"/>
        <v>0</v>
      </c>
    </row>
    <row r="3046" spans="1:5" hidden="1">
      <c r="A3046" t="str">
        <f t="shared" si="142"/>
        <v>03</v>
      </c>
      <c r="B3046" t="str">
        <f t="shared" si="143"/>
        <v>PU</v>
      </c>
      <c r="C3046" t="s">
        <v>687</v>
      </c>
      <c r="D3046" t="s">
        <v>4180</v>
      </c>
      <c r="E3046" s="116">
        <f t="shared" ca="1" si="141"/>
        <v>0</v>
      </c>
    </row>
    <row r="3047" spans="1:5" hidden="1">
      <c r="A3047" t="str">
        <f t="shared" si="142"/>
        <v>02</v>
      </c>
      <c r="B3047" t="str">
        <f t="shared" si="143"/>
        <v>PU</v>
      </c>
      <c r="C3047" t="s">
        <v>687</v>
      </c>
      <c r="D3047" t="s">
        <v>4181</v>
      </c>
      <c r="E3047" s="116">
        <f t="shared" ref="E3047:E3110" ca="1" si="144">IFERROR(IF(B3047=0,VLOOKUP(C3026,INDIRECT($G$7&amp;$H$7),MATCH($A3047,INDIRECT($G$7&amp;$I$7),0),0),IF(B3047="W",VLOOKUP(C3026,INDIRECT($G$5&amp;$H$5),MATCH($A3047,INDIRECT($G$5&amp;$I$5),0),FALSE),VLOOKUP(C3047,INDIRECT($G$6&amp;$H$6),MATCH($A3047,INDIRECT($G$6&amp;$I$6),0),FALSE))),0)</f>
        <v>0</v>
      </c>
    </row>
    <row r="3048" spans="1:5" hidden="1">
      <c r="A3048" t="str">
        <f t="shared" si="142"/>
        <v>04</v>
      </c>
      <c r="B3048" t="str">
        <f t="shared" si="143"/>
        <v>PU</v>
      </c>
      <c r="C3048" t="s">
        <v>687</v>
      </c>
      <c r="D3048" t="s">
        <v>4182</v>
      </c>
      <c r="E3048" s="116">
        <f t="shared" ca="1" si="144"/>
        <v>0</v>
      </c>
    </row>
    <row r="3049" spans="1:5" hidden="1">
      <c r="A3049" t="str">
        <f t="shared" si="142"/>
        <v>01</v>
      </c>
      <c r="B3049" t="str">
        <f t="shared" si="143"/>
        <v>PU</v>
      </c>
      <c r="C3049" t="s">
        <v>689</v>
      </c>
      <c r="D3049" t="s">
        <v>4183</v>
      </c>
      <c r="E3049" s="116">
        <f t="shared" ca="1" si="144"/>
        <v>0</v>
      </c>
    </row>
    <row r="3050" spans="1:5" hidden="1">
      <c r="A3050" t="str">
        <f t="shared" si="142"/>
        <v>05</v>
      </c>
      <c r="B3050" t="str">
        <f t="shared" si="143"/>
        <v>PU</v>
      </c>
      <c r="C3050" t="s">
        <v>689</v>
      </c>
      <c r="D3050" t="s">
        <v>4184</v>
      </c>
      <c r="E3050" s="116">
        <f t="shared" ca="1" si="144"/>
        <v>0</v>
      </c>
    </row>
    <row r="3051" spans="1:5" hidden="1">
      <c r="A3051" t="str">
        <f t="shared" si="142"/>
        <v>14</v>
      </c>
      <c r="B3051" t="str">
        <f t="shared" si="143"/>
        <v>PU</v>
      </c>
      <c r="C3051" t="s">
        <v>689</v>
      </c>
      <c r="D3051" t="s">
        <v>4185</v>
      </c>
      <c r="E3051" s="116">
        <f t="shared" ca="1" si="144"/>
        <v>0</v>
      </c>
    </row>
    <row r="3052" spans="1:5" hidden="1">
      <c r="A3052" t="str">
        <f t="shared" si="142"/>
        <v>100</v>
      </c>
      <c r="B3052" t="str">
        <f t="shared" si="143"/>
        <v>PU</v>
      </c>
      <c r="C3052" t="s">
        <v>689</v>
      </c>
      <c r="D3052" t="s">
        <v>4186</v>
      </c>
      <c r="E3052" s="116">
        <f ca="1">IFERROR(IF(B3052=0,VLOOKUP(C3052,INDIRECT($G$7&amp;$H$7),MATCH($A3052,INDIRECT($G$7&amp;$I$7),0),0),IF(B3052="W",VLOOKUP(C3052,INDIRECT($G$5&amp;$H$5),MATCH($A3052,INDIRECT($G$5&amp;$I$5),0),FALSE),VLOOKUP(C3052,INDIRECT($G$6&amp;$H$6),MATCH($A3052,INDIRECT($G$6&amp;$I$6),0),FALSE))),0)</f>
        <v>0</v>
      </c>
    </row>
    <row r="3053" spans="1:5" hidden="1">
      <c r="A3053" t="str">
        <f t="shared" si="142"/>
        <v>06</v>
      </c>
      <c r="B3053" t="str">
        <f t="shared" si="143"/>
        <v>PU</v>
      </c>
      <c r="C3053" t="s">
        <v>689</v>
      </c>
      <c r="D3053" t="s">
        <v>4187</v>
      </c>
      <c r="E3053" s="116">
        <f t="shared" ca="1" si="144"/>
        <v>0</v>
      </c>
    </row>
    <row r="3054" spans="1:5" hidden="1">
      <c r="A3054" t="str">
        <f t="shared" si="142"/>
        <v>12</v>
      </c>
      <c r="B3054" t="str">
        <f t="shared" si="143"/>
        <v>PU</v>
      </c>
      <c r="C3054" t="s">
        <v>689</v>
      </c>
      <c r="D3054" t="s">
        <v>4188</v>
      </c>
      <c r="E3054" s="116">
        <f t="shared" ca="1" si="144"/>
        <v>0</v>
      </c>
    </row>
    <row r="3055" spans="1:5" hidden="1">
      <c r="A3055" t="str">
        <f t="shared" si="142"/>
        <v>09</v>
      </c>
      <c r="B3055" t="str">
        <f t="shared" si="143"/>
        <v>PU</v>
      </c>
      <c r="C3055" t="s">
        <v>689</v>
      </c>
      <c r="D3055" t="s">
        <v>4189</v>
      </c>
      <c r="E3055" s="116">
        <f t="shared" ca="1" si="144"/>
        <v>0</v>
      </c>
    </row>
    <row r="3056" spans="1:5" hidden="1">
      <c r="A3056" t="str">
        <f t="shared" si="142"/>
        <v>11</v>
      </c>
      <c r="B3056" t="str">
        <f t="shared" si="143"/>
        <v>PU</v>
      </c>
      <c r="C3056" t="s">
        <v>689</v>
      </c>
      <c r="D3056" t="s">
        <v>4190</v>
      </c>
      <c r="E3056" s="116">
        <f t="shared" ca="1" si="144"/>
        <v>0</v>
      </c>
    </row>
    <row r="3057" spans="1:5" hidden="1">
      <c r="A3057" t="str">
        <f t="shared" si="142"/>
        <v>03</v>
      </c>
      <c r="B3057" t="str">
        <f t="shared" si="143"/>
        <v>PU</v>
      </c>
      <c r="C3057" t="s">
        <v>689</v>
      </c>
      <c r="D3057" t="s">
        <v>4191</v>
      </c>
      <c r="E3057" s="116">
        <f t="shared" ca="1" si="144"/>
        <v>0</v>
      </c>
    </row>
    <row r="3058" spans="1:5" hidden="1">
      <c r="A3058" t="str">
        <f t="shared" si="142"/>
        <v>02</v>
      </c>
      <c r="B3058" t="str">
        <f t="shared" si="143"/>
        <v>PU</v>
      </c>
      <c r="C3058" t="s">
        <v>689</v>
      </c>
      <c r="D3058" t="s">
        <v>4192</v>
      </c>
      <c r="E3058" s="116">
        <f t="shared" ca="1" si="144"/>
        <v>0</v>
      </c>
    </row>
    <row r="3059" spans="1:5" hidden="1">
      <c r="A3059" t="str">
        <f t="shared" si="142"/>
        <v>04</v>
      </c>
      <c r="B3059" t="str">
        <f t="shared" si="143"/>
        <v>PU</v>
      </c>
      <c r="C3059" t="s">
        <v>689</v>
      </c>
      <c r="D3059" t="s">
        <v>4193</v>
      </c>
      <c r="E3059" s="116">
        <f t="shared" ca="1" si="144"/>
        <v>0</v>
      </c>
    </row>
    <row r="3060" spans="1:5" hidden="1">
      <c r="A3060" t="str">
        <f t="shared" si="142"/>
        <v>01</v>
      </c>
      <c r="B3060" t="str">
        <f t="shared" si="143"/>
        <v>PU</v>
      </c>
      <c r="C3060" t="s">
        <v>691</v>
      </c>
      <c r="D3060" t="s">
        <v>4194</v>
      </c>
      <c r="E3060" s="116">
        <f ca="1">IFERROR(IF(B3060=0,VLOOKUP(C3060,INDIRECT($G$7&amp;$H$7),MATCH($A3060,INDIRECT($G$7&amp;$I$7),0),0),IF(B3060="W",VLOOKUP(C3060,INDIRECT($G$5&amp;$H$5),MATCH($A3060,INDIRECT($G$5&amp;$I$5),0),FALSE),VLOOKUP(C3060,INDIRECT($G$6&amp;$H$6),MATCH($A3060,INDIRECT($G$6&amp;$I$6),0),FALSE))),0)</f>
        <v>0</v>
      </c>
    </row>
    <row r="3061" spans="1:5" hidden="1">
      <c r="A3061" t="str">
        <f t="shared" si="142"/>
        <v>05</v>
      </c>
      <c r="B3061" t="str">
        <f t="shared" si="143"/>
        <v>PU</v>
      </c>
      <c r="C3061" t="s">
        <v>691</v>
      </c>
      <c r="D3061" t="s">
        <v>4195</v>
      </c>
      <c r="E3061" s="116">
        <f t="shared" ref="E3061:E3070" ca="1" si="145">IFERROR(IF(B3061=0,VLOOKUP(C3061,INDIRECT($G$7&amp;$H$7),MATCH($A3061,INDIRECT($G$7&amp;$I$7),0),0),IF(B3061="W",VLOOKUP(C3061,INDIRECT($G$5&amp;$H$5),MATCH($A3061,INDIRECT($G$5&amp;$I$5),0),FALSE),VLOOKUP(C3061,INDIRECT($G$6&amp;$H$6),MATCH($A3061,INDIRECT($G$6&amp;$I$6),0),FALSE))),0)</f>
        <v>0</v>
      </c>
    </row>
    <row r="3062" spans="1:5" hidden="1">
      <c r="A3062" t="str">
        <f t="shared" si="142"/>
        <v>14</v>
      </c>
      <c r="B3062" t="str">
        <f t="shared" si="143"/>
        <v>PU</v>
      </c>
      <c r="C3062" t="s">
        <v>691</v>
      </c>
      <c r="D3062" t="s">
        <v>4196</v>
      </c>
      <c r="E3062" s="116">
        <f t="shared" ca="1" si="145"/>
        <v>0</v>
      </c>
    </row>
    <row r="3063" spans="1:5" hidden="1">
      <c r="A3063" t="str">
        <f t="shared" si="142"/>
        <v>100</v>
      </c>
      <c r="B3063" t="str">
        <f t="shared" si="143"/>
        <v>PU</v>
      </c>
      <c r="C3063" t="s">
        <v>691</v>
      </c>
      <c r="D3063" t="s">
        <v>4197</v>
      </c>
      <c r="E3063" s="116">
        <f t="shared" ca="1" si="145"/>
        <v>0</v>
      </c>
    </row>
    <row r="3064" spans="1:5" hidden="1">
      <c r="A3064" t="str">
        <f t="shared" si="142"/>
        <v>06</v>
      </c>
      <c r="B3064" t="str">
        <f t="shared" si="143"/>
        <v>PU</v>
      </c>
      <c r="C3064" t="s">
        <v>691</v>
      </c>
      <c r="D3064" t="s">
        <v>4198</v>
      </c>
      <c r="E3064" s="116">
        <f t="shared" ca="1" si="145"/>
        <v>0</v>
      </c>
    </row>
    <row r="3065" spans="1:5" hidden="1">
      <c r="A3065" t="str">
        <f t="shared" si="142"/>
        <v>12</v>
      </c>
      <c r="B3065" t="str">
        <f t="shared" si="143"/>
        <v>PU</v>
      </c>
      <c r="C3065" t="s">
        <v>691</v>
      </c>
      <c r="D3065" t="s">
        <v>4199</v>
      </c>
      <c r="E3065" s="116">
        <f t="shared" ca="1" si="145"/>
        <v>0</v>
      </c>
    </row>
    <row r="3066" spans="1:5" hidden="1">
      <c r="A3066" t="str">
        <f t="shared" si="142"/>
        <v>09</v>
      </c>
      <c r="B3066" t="str">
        <f t="shared" si="143"/>
        <v>PU</v>
      </c>
      <c r="C3066" t="s">
        <v>691</v>
      </c>
      <c r="D3066" t="s">
        <v>4200</v>
      </c>
      <c r="E3066" s="116">
        <f t="shared" ca="1" si="145"/>
        <v>0</v>
      </c>
    </row>
    <row r="3067" spans="1:5" hidden="1">
      <c r="A3067" t="str">
        <f t="shared" si="142"/>
        <v>11</v>
      </c>
      <c r="B3067" t="str">
        <f t="shared" si="143"/>
        <v>PU</v>
      </c>
      <c r="C3067" t="s">
        <v>691</v>
      </c>
      <c r="D3067" t="s">
        <v>4201</v>
      </c>
      <c r="E3067" s="116">
        <f t="shared" ca="1" si="145"/>
        <v>0</v>
      </c>
    </row>
    <row r="3068" spans="1:5" hidden="1">
      <c r="A3068" t="str">
        <f t="shared" si="142"/>
        <v>03</v>
      </c>
      <c r="B3068" t="str">
        <f t="shared" si="143"/>
        <v>PU</v>
      </c>
      <c r="C3068" t="s">
        <v>691</v>
      </c>
      <c r="D3068" t="s">
        <v>4202</v>
      </c>
      <c r="E3068" s="116">
        <f t="shared" ca="1" si="145"/>
        <v>0</v>
      </c>
    </row>
    <row r="3069" spans="1:5" hidden="1">
      <c r="A3069" t="str">
        <f t="shared" si="142"/>
        <v>02</v>
      </c>
      <c r="B3069" t="str">
        <f t="shared" si="143"/>
        <v>PU</v>
      </c>
      <c r="C3069" t="s">
        <v>691</v>
      </c>
      <c r="D3069" t="s">
        <v>4203</v>
      </c>
      <c r="E3069" s="116">
        <f t="shared" ca="1" si="145"/>
        <v>0</v>
      </c>
    </row>
    <row r="3070" spans="1:5" hidden="1">
      <c r="A3070" t="str">
        <f t="shared" si="142"/>
        <v>04</v>
      </c>
      <c r="B3070" t="str">
        <f t="shared" si="143"/>
        <v>PU</v>
      </c>
      <c r="C3070" t="s">
        <v>691</v>
      </c>
      <c r="D3070" t="s">
        <v>4204</v>
      </c>
      <c r="E3070" s="116">
        <f t="shared" ca="1" si="145"/>
        <v>0</v>
      </c>
    </row>
    <row r="3071" spans="1:5" hidden="1">
      <c r="A3071" t="str">
        <f t="shared" si="142"/>
        <v>01</v>
      </c>
      <c r="B3071" t="str">
        <f t="shared" si="143"/>
        <v>PU</v>
      </c>
      <c r="C3071" t="s">
        <v>694</v>
      </c>
      <c r="D3071" t="s">
        <v>4205</v>
      </c>
      <c r="E3071" s="116">
        <f t="shared" ca="1" si="144"/>
        <v>0</v>
      </c>
    </row>
    <row r="3072" spans="1:5" hidden="1">
      <c r="A3072" t="str">
        <f t="shared" si="142"/>
        <v>05</v>
      </c>
      <c r="B3072" t="str">
        <f t="shared" si="143"/>
        <v>PU</v>
      </c>
      <c r="C3072" t="s">
        <v>694</v>
      </c>
      <c r="D3072" t="s">
        <v>4206</v>
      </c>
      <c r="E3072" s="116">
        <f t="shared" ca="1" si="144"/>
        <v>0</v>
      </c>
    </row>
    <row r="3073" spans="1:5" hidden="1">
      <c r="A3073" t="str">
        <f t="shared" si="142"/>
        <v>14</v>
      </c>
      <c r="B3073" t="str">
        <f t="shared" si="143"/>
        <v>PU</v>
      </c>
      <c r="C3073" t="s">
        <v>694</v>
      </c>
      <c r="D3073" t="s">
        <v>4207</v>
      </c>
      <c r="E3073" s="116">
        <f t="shared" ca="1" si="144"/>
        <v>0</v>
      </c>
    </row>
    <row r="3074" spans="1:5" hidden="1">
      <c r="A3074" t="str">
        <f t="shared" si="142"/>
        <v>100</v>
      </c>
      <c r="B3074" t="str">
        <f t="shared" si="143"/>
        <v>PU</v>
      </c>
      <c r="C3074" t="s">
        <v>694</v>
      </c>
      <c r="D3074" t="s">
        <v>4208</v>
      </c>
      <c r="E3074" s="116">
        <f ca="1">IFERROR(IF(B3074=0,VLOOKUP(C3074,INDIRECT($G$7&amp;$H$7),MATCH($A3074,INDIRECT($G$7&amp;$I$7),0),0),IF(B3074="W",VLOOKUP(C3074,INDIRECT($G$5&amp;$H$5),MATCH($A3074,INDIRECT($G$5&amp;$I$5),0),FALSE),VLOOKUP(C3074,INDIRECT($G$6&amp;$H$6),MATCH($A3074,INDIRECT($G$6&amp;$I$6),0),FALSE))),0)</f>
        <v>0</v>
      </c>
    </row>
    <row r="3075" spans="1:5" hidden="1">
      <c r="A3075" t="str">
        <f t="shared" si="142"/>
        <v>06</v>
      </c>
      <c r="B3075" t="str">
        <f t="shared" si="143"/>
        <v>PU</v>
      </c>
      <c r="C3075" t="s">
        <v>694</v>
      </c>
      <c r="D3075" t="s">
        <v>4209</v>
      </c>
      <c r="E3075" s="116">
        <f t="shared" ca="1" si="144"/>
        <v>0</v>
      </c>
    </row>
    <row r="3076" spans="1:5" hidden="1">
      <c r="A3076" t="str">
        <f t="shared" si="142"/>
        <v>12</v>
      </c>
      <c r="B3076" t="str">
        <f t="shared" si="143"/>
        <v>PU</v>
      </c>
      <c r="C3076" t="s">
        <v>694</v>
      </c>
      <c r="D3076" t="s">
        <v>4210</v>
      </c>
      <c r="E3076" s="116">
        <f t="shared" ca="1" si="144"/>
        <v>0</v>
      </c>
    </row>
    <row r="3077" spans="1:5" hidden="1">
      <c r="A3077" t="str">
        <f t="shared" si="142"/>
        <v>09</v>
      </c>
      <c r="B3077" t="str">
        <f t="shared" si="143"/>
        <v>PU</v>
      </c>
      <c r="C3077" t="s">
        <v>694</v>
      </c>
      <c r="D3077" t="s">
        <v>4211</v>
      </c>
      <c r="E3077" s="116">
        <f t="shared" ca="1" si="144"/>
        <v>0</v>
      </c>
    </row>
    <row r="3078" spans="1:5" hidden="1">
      <c r="A3078" t="str">
        <f t="shared" si="142"/>
        <v>11</v>
      </c>
      <c r="B3078" t="str">
        <f t="shared" si="143"/>
        <v>PU</v>
      </c>
      <c r="C3078" t="s">
        <v>694</v>
      </c>
      <c r="D3078" t="s">
        <v>4212</v>
      </c>
      <c r="E3078" s="116">
        <f t="shared" ca="1" si="144"/>
        <v>0</v>
      </c>
    </row>
    <row r="3079" spans="1:5" hidden="1">
      <c r="A3079" t="str">
        <f t="shared" si="142"/>
        <v>03</v>
      </c>
      <c r="B3079" t="str">
        <f t="shared" si="143"/>
        <v>PU</v>
      </c>
      <c r="C3079" t="s">
        <v>694</v>
      </c>
      <c r="D3079" t="s">
        <v>4213</v>
      </c>
      <c r="E3079" s="116">
        <f t="shared" ca="1" si="144"/>
        <v>0</v>
      </c>
    </row>
    <row r="3080" spans="1:5" hidden="1">
      <c r="A3080" t="str">
        <f t="shared" si="142"/>
        <v>02</v>
      </c>
      <c r="B3080" t="str">
        <f t="shared" si="143"/>
        <v>PU</v>
      </c>
      <c r="C3080" t="s">
        <v>694</v>
      </c>
      <c r="D3080" t="s">
        <v>4214</v>
      </c>
      <c r="E3080" s="116">
        <f t="shared" ca="1" si="144"/>
        <v>0</v>
      </c>
    </row>
    <row r="3081" spans="1:5" hidden="1">
      <c r="A3081" t="str">
        <f t="shared" si="142"/>
        <v>04</v>
      </c>
      <c r="B3081" t="str">
        <f t="shared" si="143"/>
        <v>PU</v>
      </c>
      <c r="C3081" t="s">
        <v>694</v>
      </c>
      <c r="D3081" t="s">
        <v>4215</v>
      </c>
      <c r="E3081" s="116">
        <f t="shared" ca="1" si="144"/>
        <v>0</v>
      </c>
    </row>
    <row r="3082" spans="1:5" hidden="1">
      <c r="A3082" t="str">
        <f t="shared" si="142"/>
        <v>01</v>
      </c>
      <c r="B3082" t="str">
        <f t="shared" si="143"/>
        <v>PU</v>
      </c>
      <c r="C3082" t="s">
        <v>696</v>
      </c>
      <c r="D3082" t="s">
        <v>4216</v>
      </c>
      <c r="E3082" s="116">
        <f t="shared" ca="1" si="144"/>
        <v>0</v>
      </c>
    </row>
    <row r="3083" spans="1:5" hidden="1">
      <c r="A3083" t="str">
        <f t="shared" ref="A3083:A3146" si="146">MID(D3083,LEN(C3083)+2,LEN(D3083)-LEN(C3083))</f>
        <v>05</v>
      </c>
      <c r="B3083" t="str">
        <f t="shared" ref="B3083:B3146" si="147">IF(IFERROR(FIND("PU",D3083,1),0)&lt;&gt;0,"PU",0)</f>
        <v>PU</v>
      </c>
      <c r="C3083" t="s">
        <v>696</v>
      </c>
      <c r="D3083" t="s">
        <v>4217</v>
      </c>
      <c r="E3083" s="116">
        <f t="shared" ca="1" si="144"/>
        <v>0</v>
      </c>
    </row>
    <row r="3084" spans="1:5" hidden="1">
      <c r="A3084" t="str">
        <f t="shared" si="146"/>
        <v>14</v>
      </c>
      <c r="B3084" t="str">
        <f t="shared" si="147"/>
        <v>PU</v>
      </c>
      <c r="C3084" t="s">
        <v>696</v>
      </c>
      <c r="D3084" t="s">
        <v>4218</v>
      </c>
      <c r="E3084" s="116">
        <f t="shared" ca="1" si="144"/>
        <v>0</v>
      </c>
    </row>
    <row r="3085" spans="1:5" hidden="1">
      <c r="A3085" t="str">
        <f t="shared" si="146"/>
        <v>100</v>
      </c>
      <c r="B3085" t="str">
        <f t="shared" si="147"/>
        <v>PU</v>
      </c>
      <c r="C3085" t="s">
        <v>696</v>
      </c>
      <c r="D3085" t="s">
        <v>4219</v>
      </c>
      <c r="E3085" s="116">
        <f ca="1">IFERROR(IF(B3085=0,VLOOKUP(C3085,INDIRECT($G$7&amp;$H$7),MATCH($A3085,INDIRECT($G$7&amp;$I$7),0),0),IF(B3085="W",VLOOKUP(C3085,INDIRECT($G$5&amp;$H$5),MATCH($A3085,INDIRECT($G$5&amp;$I$5),0),FALSE),VLOOKUP(C3085,INDIRECT($G$6&amp;$H$6),MATCH($A3085,INDIRECT($G$6&amp;$I$6),0),FALSE))),0)</f>
        <v>0</v>
      </c>
    </row>
    <row r="3086" spans="1:5" hidden="1">
      <c r="A3086" t="str">
        <f t="shared" si="146"/>
        <v>06</v>
      </c>
      <c r="B3086" t="str">
        <f t="shared" si="147"/>
        <v>PU</v>
      </c>
      <c r="C3086" t="s">
        <v>696</v>
      </c>
      <c r="D3086" t="s">
        <v>4220</v>
      </c>
      <c r="E3086" s="116">
        <f t="shared" ca="1" si="144"/>
        <v>0</v>
      </c>
    </row>
    <row r="3087" spans="1:5" hidden="1">
      <c r="A3087" t="str">
        <f t="shared" si="146"/>
        <v>12</v>
      </c>
      <c r="B3087" t="str">
        <f t="shared" si="147"/>
        <v>PU</v>
      </c>
      <c r="C3087" t="s">
        <v>696</v>
      </c>
      <c r="D3087" t="s">
        <v>4221</v>
      </c>
      <c r="E3087" s="116">
        <f t="shared" ca="1" si="144"/>
        <v>0</v>
      </c>
    </row>
    <row r="3088" spans="1:5" hidden="1">
      <c r="A3088" t="str">
        <f t="shared" si="146"/>
        <v>09</v>
      </c>
      <c r="B3088" t="str">
        <f t="shared" si="147"/>
        <v>PU</v>
      </c>
      <c r="C3088" t="s">
        <v>696</v>
      </c>
      <c r="D3088" t="s">
        <v>4222</v>
      </c>
      <c r="E3088" s="116">
        <f t="shared" ca="1" si="144"/>
        <v>0</v>
      </c>
    </row>
    <row r="3089" spans="1:5" hidden="1">
      <c r="A3089" t="str">
        <f t="shared" si="146"/>
        <v>11</v>
      </c>
      <c r="B3089" t="str">
        <f t="shared" si="147"/>
        <v>PU</v>
      </c>
      <c r="C3089" t="s">
        <v>696</v>
      </c>
      <c r="D3089" t="s">
        <v>4223</v>
      </c>
      <c r="E3089" s="116">
        <f t="shared" ca="1" si="144"/>
        <v>0</v>
      </c>
    </row>
    <row r="3090" spans="1:5" hidden="1">
      <c r="A3090" t="str">
        <f t="shared" si="146"/>
        <v>03</v>
      </c>
      <c r="B3090" t="str">
        <f t="shared" si="147"/>
        <v>PU</v>
      </c>
      <c r="C3090" t="s">
        <v>696</v>
      </c>
      <c r="D3090" t="s">
        <v>4224</v>
      </c>
      <c r="E3090" s="116">
        <f t="shared" ca="1" si="144"/>
        <v>0</v>
      </c>
    </row>
    <row r="3091" spans="1:5" hidden="1">
      <c r="A3091" t="str">
        <f t="shared" si="146"/>
        <v>02</v>
      </c>
      <c r="B3091" t="str">
        <f t="shared" si="147"/>
        <v>PU</v>
      </c>
      <c r="C3091" t="s">
        <v>696</v>
      </c>
      <c r="D3091" t="s">
        <v>4225</v>
      </c>
      <c r="E3091" s="116">
        <f t="shared" ca="1" si="144"/>
        <v>0</v>
      </c>
    </row>
    <row r="3092" spans="1:5" hidden="1">
      <c r="A3092" t="str">
        <f t="shared" si="146"/>
        <v>04</v>
      </c>
      <c r="B3092" t="str">
        <f t="shared" si="147"/>
        <v>PU</v>
      </c>
      <c r="C3092" t="s">
        <v>696</v>
      </c>
      <c r="D3092" t="s">
        <v>4226</v>
      </c>
      <c r="E3092" s="116">
        <f t="shared" ca="1" si="144"/>
        <v>0</v>
      </c>
    </row>
    <row r="3093" spans="1:5" hidden="1">
      <c r="A3093" t="str">
        <f t="shared" si="146"/>
        <v>01</v>
      </c>
      <c r="B3093" t="str">
        <f t="shared" si="147"/>
        <v>PU</v>
      </c>
      <c r="C3093" t="s">
        <v>699</v>
      </c>
      <c r="D3093" t="s">
        <v>4227</v>
      </c>
      <c r="E3093" s="116">
        <f t="shared" ca="1" si="144"/>
        <v>0</v>
      </c>
    </row>
    <row r="3094" spans="1:5" hidden="1">
      <c r="A3094" t="str">
        <f t="shared" si="146"/>
        <v>05</v>
      </c>
      <c r="B3094" t="str">
        <f t="shared" si="147"/>
        <v>PU</v>
      </c>
      <c r="C3094" t="s">
        <v>699</v>
      </c>
      <c r="D3094" t="s">
        <v>4228</v>
      </c>
      <c r="E3094" s="116">
        <f t="shared" ca="1" si="144"/>
        <v>0</v>
      </c>
    </row>
    <row r="3095" spans="1:5" hidden="1">
      <c r="A3095" t="str">
        <f t="shared" si="146"/>
        <v>14</v>
      </c>
      <c r="B3095" t="str">
        <f t="shared" si="147"/>
        <v>PU</v>
      </c>
      <c r="C3095" t="s">
        <v>699</v>
      </c>
      <c r="D3095" t="s">
        <v>4229</v>
      </c>
      <c r="E3095" s="116">
        <f t="shared" ca="1" si="144"/>
        <v>0</v>
      </c>
    </row>
    <row r="3096" spans="1:5" hidden="1">
      <c r="A3096" t="str">
        <f t="shared" si="146"/>
        <v>100</v>
      </c>
      <c r="B3096" t="str">
        <f t="shared" si="147"/>
        <v>PU</v>
      </c>
      <c r="C3096" t="s">
        <v>699</v>
      </c>
      <c r="D3096" t="s">
        <v>4230</v>
      </c>
      <c r="E3096" s="116">
        <f ca="1">IFERROR(IF(B3096=0,VLOOKUP(C3096,INDIRECT($G$7&amp;$H$7),MATCH($A3096,INDIRECT($G$7&amp;$I$7),0),0),IF(B3096="W",VLOOKUP(C3096,INDIRECT($G$5&amp;$H$5),MATCH($A3096,INDIRECT($G$5&amp;$I$5),0),FALSE),VLOOKUP(C3096,INDIRECT($G$6&amp;$H$6),MATCH($A3096,INDIRECT($G$6&amp;$I$6),0),FALSE))),0)</f>
        <v>0</v>
      </c>
    </row>
    <row r="3097" spans="1:5" hidden="1">
      <c r="A3097" t="str">
        <f t="shared" si="146"/>
        <v>06</v>
      </c>
      <c r="B3097" t="str">
        <f t="shared" si="147"/>
        <v>PU</v>
      </c>
      <c r="C3097" t="s">
        <v>699</v>
      </c>
      <c r="D3097" t="s">
        <v>4231</v>
      </c>
      <c r="E3097" s="116">
        <f t="shared" ca="1" si="144"/>
        <v>0</v>
      </c>
    </row>
    <row r="3098" spans="1:5" hidden="1">
      <c r="A3098" t="str">
        <f t="shared" si="146"/>
        <v>12</v>
      </c>
      <c r="B3098" t="str">
        <f t="shared" si="147"/>
        <v>PU</v>
      </c>
      <c r="C3098" t="s">
        <v>699</v>
      </c>
      <c r="D3098" t="s">
        <v>4232</v>
      </c>
      <c r="E3098" s="116">
        <f t="shared" ca="1" si="144"/>
        <v>0</v>
      </c>
    </row>
    <row r="3099" spans="1:5" hidden="1">
      <c r="A3099" t="str">
        <f t="shared" si="146"/>
        <v>09</v>
      </c>
      <c r="B3099" t="str">
        <f t="shared" si="147"/>
        <v>PU</v>
      </c>
      <c r="C3099" t="s">
        <v>699</v>
      </c>
      <c r="D3099" t="s">
        <v>4233</v>
      </c>
      <c r="E3099" s="116">
        <f t="shared" ca="1" si="144"/>
        <v>0</v>
      </c>
    </row>
    <row r="3100" spans="1:5" hidden="1">
      <c r="A3100" t="str">
        <f t="shared" si="146"/>
        <v>11</v>
      </c>
      <c r="B3100" t="str">
        <f t="shared" si="147"/>
        <v>PU</v>
      </c>
      <c r="C3100" t="s">
        <v>699</v>
      </c>
      <c r="D3100" t="s">
        <v>4234</v>
      </c>
      <c r="E3100" s="116">
        <f t="shared" ca="1" si="144"/>
        <v>0</v>
      </c>
    </row>
    <row r="3101" spans="1:5" hidden="1">
      <c r="A3101" t="str">
        <f t="shared" si="146"/>
        <v>03</v>
      </c>
      <c r="B3101" t="str">
        <f t="shared" si="147"/>
        <v>PU</v>
      </c>
      <c r="C3101" t="s">
        <v>699</v>
      </c>
      <c r="D3101" t="s">
        <v>4235</v>
      </c>
      <c r="E3101" s="116">
        <f t="shared" ca="1" si="144"/>
        <v>0</v>
      </c>
    </row>
    <row r="3102" spans="1:5" hidden="1">
      <c r="A3102" t="str">
        <f t="shared" si="146"/>
        <v>02</v>
      </c>
      <c r="B3102" t="str">
        <f t="shared" si="147"/>
        <v>PU</v>
      </c>
      <c r="C3102" t="s">
        <v>699</v>
      </c>
      <c r="D3102" t="s">
        <v>4236</v>
      </c>
      <c r="E3102" s="116">
        <f t="shared" ca="1" si="144"/>
        <v>0</v>
      </c>
    </row>
    <row r="3103" spans="1:5" hidden="1">
      <c r="A3103" t="str">
        <f t="shared" si="146"/>
        <v>04</v>
      </c>
      <c r="B3103" t="str">
        <f t="shared" si="147"/>
        <v>PU</v>
      </c>
      <c r="C3103" t="s">
        <v>699</v>
      </c>
      <c r="D3103" t="s">
        <v>4237</v>
      </c>
      <c r="E3103" s="116">
        <f t="shared" ca="1" si="144"/>
        <v>0</v>
      </c>
    </row>
    <row r="3104" spans="1:5" hidden="1">
      <c r="A3104" t="str">
        <f t="shared" si="146"/>
        <v>01</v>
      </c>
      <c r="B3104" t="str">
        <f t="shared" si="147"/>
        <v>PU</v>
      </c>
      <c r="C3104" t="s">
        <v>700</v>
      </c>
      <c r="D3104" t="s">
        <v>4238</v>
      </c>
      <c r="E3104" s="116">
        <f t="shared" ca="1" si="144"/>
        <v>0</v>
      </c>
    </row>
    <row r="3105" spans="1:5" hidden="1">
      <c r="A3105" t="str">
        <f t="shared" si="146"/>
        <v>05</v>
      </c>
      <c r="B3105" t="str">
        <f t="shared" si="147"/>
        <v>PU</v>
      </c>
      <c r="C3105" t="s">
        <v>700</v>
      </c>
      <c r="D3105" t="s">
        <v>4239</v>
      </c>
      <c r="E3105" s="116">
        <f t="shared" ca="1" si="144"/>
        <v>0</v>
      </c>
    </row>
    <row r="3106" spans="1:5" hidden="1">
      <c r="A3106" t="str">
        <f t="shared" si="146"/>
        <v>14</v>
      </c>
      <c r="B3106" t="str">
        <f t="shared" si="147"/>
        <v>PU</v>
      </c>
      <c r="C3106" t="s">
        <v>700</v>
      </c>
      <c r="D3106" t="s">
        <v>4240</v>
      </c>
      <c r="E3106" s="116">
        <f t="shared" ca="1" si="144"/>
        <v>0</v>
      </c>
    </row>
    <row r="3107" spans="1:5" hidden="1">
      <c r="A3107" t="str">
        <f t="shared" si="146"/>
        <v>100</v>
      </c>
      <c r="B3107" t="str">
        <f t="shared" si="147"/>
        <v>PU</v>
      </c>
      <c r="C3107" t="s">
        <v>700</v>
      </c>
      <c r="D3107" t="s">
        <v>4241</v>
      </c>
      <c r="E3107" s="116">
        <f ca="1">IFERROR(IF(B3107=0,VLOOKUP(C3107,INDIRECT($G$7&amp;$H$7),MATCH($A3107,INDIRECT($G$7&amp;$I$7),0),0),IF(B3107="W",VLOOKUP(C3107,INDIRECT($G$5&amp;$H$5),MATCH($A3107,INDIRECT($G$5&amp;$I$5),0),FALSE),VLOOKUP(C3107,INDIRECT($G$6&amp;$H$6),MATCH($A3107,INDIRECT($G$6&amp;$I$6),0),FALSE))),0)</f>
        <v>0</v>
      </c>
    </row>
    <row r="3108" spans="1:5" hidden="1">
      <c r="A3108" t="str">
        <f t="shared" si="146"/>
        <v>06</v>
      </c>
      <c r="B3108" t="str">
        <f t="shared" si="147"/>
        <v>PU</v>
      </c>
      <c r="C3108" t="s">
        <v>700</v>
      </c>
      <c r="D3108" t="s">
        <v>4242</v>
      </c>
      <c r="E3108" s="116">
        <f t="shared" ca="1" si="144"/>
        <v>0</v>
      </c>
    </row>
    <row r="3109" spans="1:5" hidden="1">
      <c r="A3109" t="str">
        <f t="shared" si="146"/>
        <v>12</v>
      </c>
      <c r="B3109" t="str">
        <f t="shared" si="147"/>
        <v>PU</v>
      </c>
      <c r="C3109" t="s">
        <v>700</v>
      </c>
      <c r="D3109" t="s">
        <v>4243</v>
      </c>
      <c r="E3109" s="116">
        <f t="shared" ca="1" si="144"/>
        <v>0</v>
      </c>
    </row>
    <row r="3110" spans="1:5" hidden="1">
      <c r="A3110" t="str">
        <f t="shared" si="146"/>
        <v>09</v>
      </c>
      <c r="B3110" t="str">
        <f t="shared" si="147"/>
        <v>PU</v>
      </c>
      <c r="C3110" t="s">
        <v>700</v>
      </c>
      <c r="D3110" t="s">
        <v>4244</v>
      </c>
      <c r="E3110" s="116">
        <f t="shared" ca="1" si="144"/>
        <v>0</v>
      </c>
    </row>
    <row r="3111" spans="1:5" hidden="1">
      <c r="A3111" t="str">
        <f t="shared" si="146"/>
        <v>11</v>
      </c>
      <c r="B3111" t="str">
        <f t="shared" si="147"/>
        <v>PU</v>
      </c>
      <c r="C3111" t="s">
        <v>700</v>
      </c>
      <c r="D3111" t="s">
        <v>4245</v>
      </c>
      <c r="E3111" s="116">
        <f t="shared" ref="E3111:E3174" ca="1" si="148">IFERROR(IF(B3111=0,VLOOKUP(C3090,INDIRECT($G$7&amp;$H$7),MATCH($A3111,INDIRECT($G$7&amp;$I$7),0),0),IF(B3111="W",VLOOKUP(C3090,INDIRECT($G$5&amp;$H$5),MATCH($A3111,INDIRECT($G$5&amp;$I$5),0),FALSE),VLOOKUP(C3111,INDIRECT($G$6&amp;$H$6),MATCH($A3111,INDIRECT($G$6&amp;$I$6),0),FALSE))),0)</f>
        <v>0</v>
      </c>
    </row>
    <row r="3112" spans="1:5" hidden="1">
      <c r="A3112" t="str">
        <f t="shared" si="146"/>
        <v>03</v>
      </c>
      <c r="B3112" t="str">
        <f t="shared" si="147"/>
        <v>PU</v>
      </c>
      <c r="C3112" t="s">
        <v>700</v>
      </c>
      <c r="D3112" t="s">
        <v>4246</v>
      </c>
      <c r="E3112" s="116">
        <f t="shared" ca="1" si="148"/>
        <v>0</v>
      </c>
    </row>
    <row r="3113" spans="1:5" hidden="1">
      <c r="A3113" t="str">
        <f t="shared" si="146"/>
        <v>02</v>
      </c>
      <c r="B3113" t="str">
        <f t="shared" si="147"/>
        <v>PU</v>
      </c>
      <c r="C3113" t="s">
        <v>700</v>
      </c>
      <c r="D3113" t="s">
        <v>4247</v>
      </c>
      <c r="E3113" s="116">
        <f t="shared" ca="1" si="148"/>
        <v>0</v>
      </c>
    </row>
    <row r="3114" spans="1:5" hidden="1">
      <c r="A3114" t="str">
        <f t="shared" si="146"/>
        <v>04</v>
      </c>
      <c r="B3114" t="str">
        <f t="shared" si="147"/>
        <v>PU</v>
      </c>
      <c r="C3114" t="s">
        <v>700</v>
      </c>
      <c r="D3114" t="s">
        <v>4248</v>
      </c>
      <c r="E3114" s="116">
        <f t="shared" ca="1" si="148"/>
        <v>0</v>
      </c>
    </row>
    <row r="3115" spans="1:5" hidden="1">
      <c r="A3115" t="str">
        <f t="shared" si="146"/>
        <v>01</v>
      </c>
      <c r="B3115" t="str">
        <f t="shared" si="147"/>
        <v>PU</v>
      </c>
      <c r="C3115" t="s">
        <v>701</v>
      </c>
      <c r="D3115" t="s">
        <v>4249</v>
      </c>
      <c r="E3115" s="116">
        <f t="shared" ca="1" si="148"/>
        <v>0</v>
      </c>
    </row>
    <row r="3116" spans="1:5" hidden="1">
      <c r="A3116" t="str">
        <f t="shared" si="146"/>
        <v>05</v>
      </c>
      <c r="B3116" t="str">
        <f t="shared" si="147"/>
        <v>PU</v>
      </c>
      <c r="C3116" t="s">
        <v>701</v>
      </c>
      <c r="D3116" t="s">
        <v>4250</v>
      </c>
      <c r="E3116" s="116">
        <f t="shared" ca="1" si="148"/>
        <v>0</v>
      </c>
    </row>
    <row r="3117" spans="1:5" hidden="1">
      <c r="A3117" t="str">
        <f t="shared" si="146"/>
        <v>14</v>
      </c>
      <c r="B3117" t="str">
        <f t="shared" si="147"/>
        <v>PU</v>
      </c>
      <c r="C3117" t="s">
        <v>701</v>
      </c>
      <c r="D3117" t="s">
        <v>4251</v>
      </c>
      <c r="E3117" s="116">
        <f t="shared" ca="1" si="148"/>
        <v>0</v>
      </c>
    </row>
    <row r="3118" spans="1:5" hidden="1">
      <c r="A3118" t="str">
        <f t="shared" si="146"/>
        <v>100</v>
      </c>
      <c r="B3118" t="str">
        <f t="shared" si="147"/>
        <v>PU</v>
      </c>
      <c r="C3118" t="s">
        <v>701</v>
      </c>
      <c r="D3118" t="s">
        <v>4252</v>
      </c>
      <c r="E3118" s="116">
        <f ca="1">IFERROR(IF(B3118=0,VLOOKUP(C3118,INDIRECT($G$7&amp;$H$7),MATCH($A3118,INDIRECT($G$7&amp;$I$7),0),0),IF(B3118="W",VLOOKUP(C3118,INDIRECT($G$5&amp;$H$5),MATCH($A3118,INDIRECT($G$5&amp;$I$5),0),FALSE),VLOOKUP(C3118,INDIRECT($G$6&amp;$H$6),MATCH($A3118,INDIRECT($G$6&amp;$I$6),0),FALSE))),0)</f>
        <v>0</v>
      </c>
    </row>
    <row r="3119" spans="1:5" hidden="1">
      <c r="A3119" t="str">
        <f t="shared" si="146"/>
        <v>06</v>
      </c>
      <c r="B3119" t="str">
        <f t="shared" si="147"/>
        <v>PU</v>
      </c>
      <c r="C3119" t="s">
        <v>701</v>
      </c>
      <c r="D3119" t="s">
        <v>4253</v>
      </c>
      <c r="E3119" s="116">
        <f t="shared" ca="1" si="148"/>
        <v>0</v>
      </c>
    </row>
    <row r="3120" spans="1:5" hidden="1">
      <c r="A3120" t="str">
        <f t="shared" si="146"/>
        <v>12</v>
      </c>
      <c r="B3120" t="str">
        <f t="shared" si="147"/>
        <v>PU</v>
      </c>
      <c r="C3120" t="s">
        <v>701</v>
      </c>
      <c r="D3120" t="s">
        <v>4254</v>
      </c>
      <c r="E3120" s="116">
        <f t="shared" ca="1" si="148"/>
        <v>0</v>
      </c>
    </row>
    <row r="3121" spans="1:5" hidden="1">
      <c r="A3121" t="str">
        <f t="shared" si="146"/>
        <v>09</v>
      </c>
      <c r="B3121" t="str">
        <f t="shared" si="147"/>
        <v>PU</v>
      </c>
      <c r="C3121" t="s">
        <v>701</v>
      </c>
      <c r="D3121" t="s">
        <v>4255</v>
      </c>
      <c r="E3121" s="116">
        <f t="shared" ca="1" si="148"/>
        <v>0</v>
      </c>
    </row>
    <row r="3122" spans="1:5" hidden="1">
      <c r="A3122" t="str">
        <f t="shared" si="146"/>
        <v>11</v>
      </c>
      <c r="B3122" t="str">
        <f t="shared" si="147"/>
        <v>PU</v>
      </c>
      <c r="C3122" t="s">
        <v>701</v>
      </c>
      <c r="D3122" t="s">
        <v>4256</v>
      </c>
      <c r="E3122" s="116">
        <f t="shared" ca="1" si="148"/>
        <v>0</v>
      </c>
    </row>
    <row r="3123" spans="1:5" hidden="1">
      <c r="A3123" t="str">
        <f t="shared" si="146"/>
        <v>03</v>
      </c>
      <c r="B3123" t="str">
        <f t="shared" si="147"/>
        <v>PU</v>
      </c>
      <c r="C3123" t="s">
        <v>701</v>
      </c>
      <c r="D3123" t="s">
        <v>4257</v>
      </c>
      <c r="E3123" s="116">
        <f t="shared" ca="1" si="148"/>
        <v>0</v>
      </c>
    </row>
    <row r="3124" spans="1:5" hidden="1">
      <c r="A3124" t="str">
        <f t="shared" si="146"/>
        <v>02</v>
      </c>
      <c r="B3124" t="str">
        <f t="shared" si="147"/>
        <v>PU</v>
      </c>
      <c r="C3124" t="s">
        <v>701</v>
      </c>
      <c r="D3124" t="s">
        <v>4258</v>
      </c>
      <c r="E3124" s="116">
        <f t="shared" ca="1" si="148"/>
        <v>0</v>
      </c>
    </row>
    <row r="3125" spans="1:5" hidden="1">
      <c r="A3125" t="str">
        <f t="shared" si="146"/>
        <v>04</v>
      </c>
      <c r="B3125" t="str">
        <f t="shared" si="147"/>
        <v>PU</v>
      </c>
      <c r="C3125" t="s">
        <v>701</v>
      </c>
      <c r="D3125" t="s">
        <v>4259</v>
      </c>
      <c r="E3125" s="116">
        <f t="shared" ca="1" si="148"/>
        <v>0</v>
      </c>
    </row>
    <row r="3126" spans="1:5" hidden="1">
      <c r="A3126" t="str">
        <f t="shared" si="146"/>
        <v>01</v>
      </c>
      <c r="B3126" t="str">
        <f t="shared" si="147"/>
        <v>PU</v>
      </c>
      <c r="C3126" t="s">
        <v>703</v>
      </c>
      <c r="D3126" t="s">
        <v>4260</v>
      </c>
      <c r="E3126" s="116">
        <f t="shared" ca="1" si="148"/>
        <v>0</v>
      </c>
    </row>
    <row r="3127" spans="1:5" hidden="1">
      <c r="A3127" t="str">
        <f t="shared" si="146"/>
        <v>05</v>
      </c>
      <c r="B3127" t="str">
        <f t="shared" si="147"/>
        <v>PU</v>
      </c>
      <c r="C3127" t="s">
        <v>703</v>
      </c>
      <c r="D3127" t="s">
        <v>4261</v>
      </c>
      <c r="E3127" s="116">
        <f t="shared" ca="1" si="148"/>
        <v>0</v>
      </c>
    </row>
    <row r="3128" spans="1:5" hidden="1">
      <c r="A3128" t="str">
        <f t="shared" si="146"/>
        <v>14</v>
      </c>
      <c r="B3128" t="str">
        <f t="shared" si="147"/>
        <v>PU</v>
      </c>
      <c r="C3128" t="s">
        <v>703</v>
      </c>
      <c r="D3128" t="s">
        <v>4262</v>
      </c>
      <c r="E3128" s="116">
        <f t="shared" ca="1" si="148"/>
        <v>0</v>
      </c>
    </row>
    <row r="3129" spans="1:5" hidden="1">
      <c r="A3129" t="str">
        <f t="shared" si="146"/>
        <v>100</v>
      </c>
      <c r="B3129" t="str">
        <f t="shared" si="147"/>
        <v>PU</v>
      </c>
      <c r="C3129" t="s">
        <v>703</v>
      </c>
      <c r="D3129" t="s">
        <v>4263</v>
      </c>
      <c r="E3129" s="116">
        <f ca="1">IFERROR(IF(B3129=0,VLOOKUP(C3129,INDIRECT($G$7&amp;$H$7),MATCH($A3129,INDIRECT($G$7&amp;$I$7),0),0),IF(B3129="W",VLOOKUP(C3129,INDIRECT($G$5&amp;$H$5),MATCH($A3129,INDIRECT($G$5&amp;$I$5),0),FALSE),VLOOKUP(C3129,INDIRECT($G$6&amp;$H$6),MATCH($A3129,INDIRECT($G$6&amp;$I$6),0),FALSE))),0)</f>
        <v>0</v>
      </c>
    </row>
    <row r="3130" spans="1:5" hidden="1">
      <c r="A3130" t="str">
        <f t="shared" si="146"/>
        <v>06</v>
      </c>
      <c r="B3130" t="str">
        <f t="shared" si="147"/>
        <v>PU</v>
      </c>
      <c r="C3130" t="s">
        <v>703</v>
      </c>
      <c r="D3130" t="s">
        <v>4264</v>
      </c>
      <c r="E3130" s="116">
        <f t="shared" ca="1" si="148"/>
        <v>0</v>
      </c>
    </row>
    <row r="3131" spans="1:5" hidden="1">
      <c r="A3131" t="str">
        <f t="shared" si="146"/>
        <v>12</v>
      </c>
      <c r="B3131" t="str">
        <f t="shared" si="147"/>
        <v>PU</v>
      </c>
      <c r="C3131" t="s">
        <v>703</v>
      </c>
      <c r="D3131" t="s">
        <v>4265</v>
      </c>
      <c r="E3131" s="116">
        <f t="shared" ca="1" si="148"/>
        <v>0</v>
      </c>
    </row>
    <row r="3132" spans="1:5" hidden="1">
      <c r="A3132" t="str">
        <f t="shared" si="146"/>
        <v>09</v>
      </c>
      <c r="B3132" t="str">
        <f t="shared" si="147"/>
        <v>PU</v>
      </c>
      <c r="C3132" t="s">
        <v>703</v>
      </c>
      <c r="D3132" t="s">
        <v>4266</v>
      </c>
      <c r="E3132" s="116">
        <f t="shared" ca="1" si="148"/>
        <v>0</v>
      </c>
    </row>
    <row r="3133" spans="1:5" hidden="1">
      <c r="A3133" t="str">
        <f t="shared" si="146"/>
        <v>11</v>
      </c>
      <c r="B3133" t="str">
        <f t="shared" si="147"/>
        <v>PU</v>
      </c>
      <c r="C3133" t="s">
        <v>703</v>
      </c>
      <c r="D3133" t="s">
        <v>4267</v>
      </c>
      <c r="E3133" s="116">
        <f t="shared" ca="1" si="148"/>
        <v>0</v>
      </c>
    </row>
    <row r="3134" spans="1:5" hidden="1">
      <c r="A3134" t="str">
        <f t="shared" si="146"/>
        <v>03</v>
      </c>
      <c r="B3134" t="str">
        <f t="shared" si="147"/>
        <v>PU</v>
      </c>
      <c r="C3134" t="s">
        <v>703</v>
      </c>
      <c r="D3134" t="s">
        <v>4268</v>
      </c>
      <c r="E3134" s="116">
        <f t="shared" ca="1" si="148"/>
        <v>0</v>
      </c>
    </row>
    <row r="3135" spans="1:5" hidden="1">
      <c r="A3135" t="str">
        <f t="shared" si="146"/>
        <v>02</v>
      </c>
      <c r="B3135" t="str">
        <f t="shared" si="147"/>
        <v>PU</v>
      </c>
      <c r="C3135" t="s">
        <v>703</v>
      </c>
      <c r="D3135" t="s">
        <v>4269</v>
      </c>
      <c r="E3135" s="116">
        <f t="shared" ca="1" si="148"/>
        <v>0</v>
      </c>
    </row>
    <row r="3136" spans="1:5" hidden="1">
      <c r="A3136" t="str">
        <f t="shared" si="146"/>
        <v>04</v>
      </c>
      <c r="B3136" t="str">
        <f t="shared" si="147"/>
        <v>PU</v>
      </c>
      <c r="C3136" t="s">
        <v>703</v>
      </c>
      <c r="D3136" t="s">
        <v>4270</v>
      </c>
      <c r="E3136" s="116">
        <f t="shared" ca="1" si="148"/>
        <v>0</v>
      </c>
    </row>
    <row r="3137" spans="1:5" hidden="1">
      <c r="A3137" t="str">
        <f t="shared" si="146"/>
        <v>01</v>
      </c>
      <c r="B3137" t="str">
        <f t="shared" si="147"/>
        <v>PU</v>
      </c>
      <c r="C3137" t="s">
        <v>705</v>
      </c>
      <c r="D3137" t="s">
        <v>4271</v>
      </c>
      <c r="E3137" s="116">
        <f t="shared" ca="1" si="148"/>
        <v>0</v>
      </c>
    </row>
    <row r="3138" spans="1:5" hidden="1">
      <c r="A3138" t="str">
        <f t="shared" si="146"/>
        <v>05</v>
      </c>
      <c r="B3138" t="str">
        <f t="shared" si="147"/>
        <v>PU</v>
      </c>
      <c r="C3138" t="s">
        <v>705</v>
      </c>
      <c r="D3138" t="s">
        <v>4272</v>
      </c>
      <c r="E3138" s="116">
        <f t="shared" ca="1" si="148"/>
        <v>0</v>
      </c>
    </row>
    <row r="3139" spans="1:5" hidden="1">
      <c r="A3139" t="str">
        <f t="shared" si="146"/>
        <v>14</v>
      </c>
      <c r="B3139" t="str">
        <f t="shared" si="147"/>
        <v>PU</v>
      </c>
      <c r="C3139" t="s">
        <v>705</v>
      </c>
      <c r="D3139" t="s">
        <v>4273</v>
      </c>
      <c r="E3139" s="116">
        <f t="shared" ca="1" si="148"/>
        <v>0</v>
      </c>
    </row>
    <row r="3140" spans="1:5" hidden="1">
      <c r="A3140" t="str">
        <f t="shared" si="146"/>
        <v>100</v>
      </c>
      <c r="B3140" t="str">
        <f t="shared" si="147"/>
        <v>PU</v>
      </c>
      <c r="C3140" t="s">
        <v>705</v>
      </c>
      <c r="D3140" t="s">
        <v>4274</v>
      </c>
      <c r="E3140" s="116">
        <f ca="1">IFERROR(IF(B3140=0,VLOOKUP(C3140,INDIRECT($G$7&amp;$H$7),MATCH($A3140,INDIRECT($G$7&amp;$I$7),0),0),IF(B3140="W",VLOOKUP(C3140,INDIRECT($G$5&amp;$H$5),MATCH($A3140,INDIRECT($G$5&amp;$I$5),0),FALSE),VLOOKUP(C3140,INDIRECT($G$6&amp;$H$6),MATCH($A3140,INDIRECT($G$6&amp;$I$6),0),FALSE))),0)</f>
        <v>0</v>
      </c>
    </row>
    <row r="3141" spans="1:5" hidden="1">
      <c r="A3141" t="str">
        <f t="shared" si="146"/>
        <v>06</v>
      </c>
      <c r="B3141" t="str">
        <f t="shared" si="147"/>
        <v>PU</v>
      </c>
      <c r="C3141" t="s">
        <v>705</v>
      </c>
      <c r="D3141" t="s">
        <v>4275</v>
      </c>
      <c r="E3141" s="116">
        <f t="shared" ca="1" si="148"/>
        <v>0</v>
      </c>
    </row>
    <row r="3142" spans="1:5" hidden="1">
      <c r="A3142" t="str">
        <f t="shared" si="146"/>
        <v>12</v>
      </c>
      <c r="B3142" t="str">
        <f t="shared" si="147"/>
        <v>PU</v>
      </c>
      <c r="C3142" t="s">
        <v>705</v>
      </c>
      <c r="D3142" t="s">
        <v>4276</v>
      </c>
      <c r="E3142" s="116">
        <f t="shared" ca="1" si="148"/>
        <v>0</v>
      </c>
    </row>
    <row r="3143" spans="1:5" hidden="1">
      <c r="A3143" t="str">
        <f t="shared" si="146"/>
        <v>09</v>
      </c>
      <c r="B3143" t="str">
        <f t="shared" si="147"/>
        <v>PU</v>
      </c>
      <c r="C3143" t="s">
        <v>705</v>
      </c>
      <c r="D3143" t="s">
        <v>4277</v>
      </c>
      <c r="E3143" s="116">
        <f t="shared" ca="1" si="148"/>
        <v>0</v>
      </c>
    </row>
    <row r="3144" spans="1:5" hidden="1">
      <c r="A3144" t="str">
        <f t="shared" si="146"/>
        <v>11</v>
      </c>
      <c r="B3144" t="str">
        <f t="shared" si="147"/>
        <v>PU</v>
      </c>
      <c r="C3144" t="s">
        <v>705</v>
      </c>
      <c r="D3144" t="s">
        <v>4278</v>
      </c>
      <c r="E3144" s="116">
        <f t="shared" ca="1" si="148"/>
        <v>0</v>
      </c>
    </row>
    <row r="3145" spans="1:5" hidden="1">
      <c r="A3145" t="str">
        <f t="shared" si="146"/>
        <v>03</v>
      </c>
      <c r="B3145" t="str">
        <f t="shared" si="147"/>
        <v>PU</v>
      </c>
      <c r="C3145" t="s">
        <v>705</v>
      </c>
      <c r="D3145" t="s">
        <v>4279</v>
      </c>
      <c r="E3145" s="116">
        <f t="shared" ca="1" si="148"/>
        <v>0</v>
      </c>
    </row>
    <row r="3146" spans="1:5" hidden="1">
      <c r="A3146" t="str">
        <f t="shared" si="146"/>
        <v>02</v>
      </c>
      <c r="B3146" t="str">
        <f t="shared" si="147"/>
        <v>PU</v>
      </c>
      <c r="C3146" t="s">
        <v>705</v>
      </c>
      <c r="D3146" t="s">
        <v>4280</v>
      </c>
      <c r="E3146" s="116">
        <f t="shared" ca="1" si="148"/>
        <v>0</v>
      </c>
    </row>
    <row r="3147" spans="1:5" hidden="1">
      <c r="A3147" t="str">
        <f t="shared" ref="A3147:A3210" si="149">MID(D3147,LEN(C3147)+2,LEN(D3147)-LEN(C3147))</f>
        <v>04</v>
      </c>
      <c r="B3147" t="str">
        <f t="shared" ref="B3147:B3210" si="150">IF(IFERROR(FIND("PU",D3147,1),0)&lt;&gt;0,"PU",0)</f>
        <v>PU</v>
      </c>
      <c r="C3147" t="s">
        <v>705</v>
      </c>
      <c r="D3147" t="s">
        <v>4281</v>
      </c>
      <c r="E3147" s="116">
        <f t="shared" ca="1" si="148"/>
        <v>0</v>
      </c>
    </row>
    <row r="3148" spans="1:5" hidden="1">
      <c r="A3148" t="str">
        <f t="shared" si="149"/>
        <v>01</v>
      </c>
      <c r="B3148" t="str">
        <f t="shared" si="150"/>
        <v>PU</v>
      </c>
      <c r="C3148" t="s">
        <v>709</v>
      </c>
      <c r="D3148" t="s">
        <v>4282</v>
      </c>
      <c r="E3148" s="116">
        <f t="shared" ca="1" si="148"/>
        <v>0</v>
      </c>
    </row>
    <row r="3149" spans="1:5" hidden="1">
      <c r="A3149" t="str">
        <f t="shared" si="149"/>
        <v>05</v>
      </c>
      <c r="B3149" t="str">
        <f t="shared" si="150"/>
        <v>PU</v>
      </c>
      <c r="C3149" t="s">
        <v>709</v>
      </c>
      <c r="D3149" t="s">
        <v>4283</v>
      </c>
      <c r="E3149" s="116">
        <f t="shared" ca="1" si="148"/>
        <v>0</v>
      </c>
    </row>
    <row r="3150" spans="1:5" hidden="1">
      <c r="A3150" t="str">
        <f t="shared" si="149"/>
        <v>14</v>
      </c>
      <c r="B3150" t="str">
        <f t="shared" si="150"/>
        <v>PU</v>
      </c>
      <c r="C3150" t="s">
        <v>709</v>
      </c>
      <c r="D3150" t="s">
        <v>4284</v>
      </c>
      <c r="E3150" s="116">
        <f t="shared" ca="1" si="148"/>
        <v>0</v>
      </c>
    </row>
    <row r="3151" spans="1:5" hidden="1">
      <c r="A3151" t="str">
        <f t="shared" si="149"/>
        <v>100</v>
      </c>
      <c r="B3151" t="str">
        <f t="shared" si="150"/>
        <v>PU</v>
      </c>
      <c r="C3151" t="s">
        <v>709</v>
      </c>
      <c r="D3151" t="s">
        <v>4285</v>
      </c>
      <c r="E3151" s="116">
        <f ca="1">IFERROR(IF(B3151=0,VLOOKUP(C3151,INDIRECT($G$7&amp;$H$7),MATCH($A3151,INDIRECT($G$7&amp;$I$7),0),0),IF(B3151="W",VLOOKUP(C3151,INDIRECT($G$5&amp;$H$5),MATCH($A3151,INDIRECT($G$5&amp;$I$5),0),FALSE),VLOOKUP(C3151,INDIRECT($G$6&amp;$H$6),MATCH($A3151,INDIRECT($G$6&amp;$I$6),0),FALSE))),0)</f>
        <v>0</v>
      </c>
    </row>
    <row r="3152" spans="1:5" hidden="1">
      <c r="A3152" t="str">
        <f t="shared" si="149"/>
        <v>06</v>
      </c>
      <c r="B3152" t="str">
        <f t="shared" si="150"/>
        <v>PU</v>
      </c>
      <c r="C3152" t="s">
        <v>709</v>
      </c>
      <c r="D3152" t="s">
        <v>4286</v>
      </c>
      <c r="E3152" s="116">
        <f t="shared" ca="1" si="148"/>
        <v>0</v>
      </c>
    </row>
    <row r="3153" spans="1:5" hidden="1">
      <c r="A3153" t="str">
        <f t="shared" si="149"/>
        <v>12</v>
      </c>
      <c r="B3153" t="str">
        <f t="shared" si="150"/>
        <v>PU</v>
      </c>
      <c r="C3153" t="s">
        <v>709</v>
      </c>
      <c r="D3153" t="s">
        <v>4287</v>
      </c>
      <c r="E3153" s="116">
        <f t="shared" ca="1" si="148"/>
        <v>0</v>
      </c>
    </row>
    <row r="3154" spans="1:5" hidden="1">
      <c r="A3154" t="str">
        <f t="shared" si="149"/>
        <v>09</v>
      </c>
      <c r="B3154" t="str">
        <f t="shared" si="150"/>
        <v>PU</v>
      </c>
      <c r="C3154" t="s">
        <v>709</v>
      </c>
      <c r="D3154" t="s">
        <v>4288</v>
      </c>
      <c r="E3154" s="116">
        <f t="shared" ca="1" si="148"/>
        <v>0</v>
      </c>
    </row>
    <row r="3155" spans="1:5" hidden="1">
      <c r="A3155" t="str">
        <f t="shared" si="149"/>
        <v>11</v>
      </c>
      <c r="B3155" t="str">
        <f t="shared" si="150"/>
        <v>PU</v>
      </c>
      <c r="C3155" t="s">
        <v>709</v>
      </c>
      <c r="D3155" t="s">
        <v>4289</v>
      </c>
      <c r="E3155" s="116">
        <f t="shared" ca="1" si="148"/>
        <v>0</v>
      </c>
    </row>
    <row r="3156" spans="1:5" hidden="1">
      <c r="A3156" t="str">
        <f t="shared" si="149"/>
        <v>03</v>
      </c>
      <c r="B3156" t="str">
        <f t="shared" si="150"/>
        <v>PU</v>
      </c>
      <c r="C3156" t="s">
        <v>709</v>
      </c>
      <c r="D3156" t="s">
        <v>4290</v>
      </c>
      <c r="E3156" s="116">
        <f t="shared" ca="1" si="148"/>
        <v>0</v>
      </c>
    </row>
    <row r="3157" spans="1:5" hidden="1">
      <c r="A3157" t="str">
        <f t="shared" si="149"/>
        <v>02</v>
      </c>
      <c r="B3157" t="str">
        <f t="shared" si="150"/>
        <v>PU</v>
      </c>
      <c r="C3157" t="s">
        <v>709</v>
      </c>
      <c r="D3157" t="s">
        <v>4291</v>
      </c>
      <c r="E3157" s="116">
        <f t="shared" ca="1" si="148"/>
        <v>0</v>
      </c>
    </row>
    <row r="3158" spans="1:5" hidden="1">
      <c r="A3158" t="str">
        <f t="shared" si="149"/>
        <v>04</v>
      </c>
      <c r="B3158" t="str">
        <f t="shared" si="150"/>
        <v>PU</v>
      </c>
      <c r="C3158" t="s">
        <v>709</v>
      </c>
      <c r="D3158" t="s">
        <v>4292</v>
      </c>
      <c r="E3158" s="116">
        <f t="shared" ca="1" si="148"/>
        <v>0</v>
      </c>
    </row>
    <row r="3159" spans="1:5" hidden="1">
      <c r="A3159" t="str">
        <f t="shared" si="149"/>
        <v>01</v>
      </c>
      <c r="B3159" t="str">
        <f t="shared" si="150"/>
        <v>PU</v>
      </c>
      <c r="C3159" t="s">
        <v>712</v>
      </c>
      <c r="D3159" t="s">
        <v>4293</v>
      </c>
      <c r="E3159" s="116">
        <f t="shared" ca="1" si="148"/>
        <v>0</v>
      </c>
    </row>
    <row r="3160" spans="1:5" hidden="1">
      <c r="A3160" t="str">
        <f t="shared" si="149"/>
        <v>05</v>
      </c>
      <c r="B3160" t="str">
        <f t="shared" si="150"/>
        <v>PU</v>
      </c>
      <c r="C3160" t="s">
        <v>712</v>
      </c>
      <c r="D3160" t="s">
        <v>4294</v>
      </c>
      <c r="E3160" s="116">
        <f t="shared" ca="1" si="148"/>
        <v>0</v>
      </c>
    </row>
    <row r="3161" spans="1:5" hidden="1">
      <c r="A3161" t="str">
        <f t="shared" si="149"/>
        <v>14</v>
      </c>
      <c r="B3161" t="str">
        <f t="shared" si="150"/>
        <v>PU</v>
      </c>
      <c r="C3161" t="s">
        <v>712</v>
      </c>
      <c r="D3161" t="s">
        <v>4295</v>
      </c>
      <c r="E3161" s="116">
        <f t="shared" ca="1" si="148"/>
        <v>0</v>
      </c>
    </row>
    <row r="3162" spans="1:5" hidden="1">
      <c r="A3162" t="str">
        <f t="shared" si="149"/>
        <v>100</v>
      </c>
      <c r="B3162" t="str">
        <f t="shared" si="150"/>
        <v>PU</v>
      </c>
      <c r="C3162" t="s">
        <v>712</v>
      </c>
      <c r="D3162" t="s">
        <v>4296</v>
      </c>
      <c r="E3162" s="116">
        <f ca="1">IFERROR(IF(B3162=0,VLOOKUP(C3162,INDIRECT($G$7&amp;$H$7),MATCH($A3162,INDIRECT($G$7&amp;$I$7),0),0),IF(B3162="W",VLOOKUP(C3162,INDIRECT($G$5&amp;$H$5),MATCH($A3162,INDIRECT($G$5&amp;$I$5),0),FALSE),VLOOKUP(C3162,INDIRECT($G$6&amp;$H$6),MATCH($A3162,INDIRECT($G$6&amp;$I$6),0),FALSE))),0)</f>
        <v>0</v>
      </c>
    </row>
    <row r="3163" spans="1:5" hidden="1">
      <c r="A3163" t="str">
        <f t="shared" si="149"/>
        <v>06</v>
      </c>
      <c r="B3163" t="str">
        <f t="shared" si="150"/>
        <v>PU</v>
      </c>
      <c r="C3163" t="s">
        <v>712</v>
      </c>
      <c r="D3163" t="s">
        <v>4297</v>
      </c>
      <c r="E3163" s="116">
        <f t="shared" ca="1" si="148"/>
        <v>0</v>
      </c>
    </row>
    <row r="3164" spans="1:5" hidden="1">
      <c r="A3164" t="str">
        <f t="shared" si="149"/>
        <v>12</v>
      </c>
      <c r="B3164" t="str">
        <f t="shared" si="150"/>
        <v>PU</v>
      </c>
      <c r="C3164" t="s">
        <v>712</v>
      </c>
      <c r="D3164" t="s">
        <v>4298</v>
      </c>
      <c r="E3164" s="116">
        <f t="shared" ca="1" si="148"/>
        <v>0</v>
      </c>
    </row>
    <row r="3165" spans="1:5" hidden="1">
      <c r="A3165" t="str">
        <f t="shared" si="149"/>
        <v>09</v>
      </c>
      <c r="B3165" t="str">
        <f t="shared" si="150"/>
        <v>PU</v>
      </c>
      <c r="C3165" t="s">
        <v>712</v>
      </c>
      <c r="D3165" t="s">
        <v>4299</v>
      </c>
      <c r="E3165" s="116">
        <f t="shared" ca="1" si="148"/>
        <v>0</v>
      </c>
    </row>
    <row r="3166" spans="1:5" hidden="1">
      <c r="A3166" t="str">
        <f t="shared" si="149"/>
        <v>11</v>
      </c>
      <c r="B3166" t="str">
        <f t="shared" si="150"/>
        <v>PU</v>
      </c>
      <c r="C3166" t="s">
        <v>712</v>
      </c>
      <c r="D3166" t="s">
        <v>4300</v>
      </c>
      <c r="E3166" s="116">
        <f t="shared" ca="1" si="148"/>
        <v>0</v>
      </c>
    </row>
    <row r="3167" spans="1:5" hidden="1">
      <c r="A3167" t="str">
        <f t="shared" si="149"/>
        <v>03</v>
      </c>
      <c r="B3167" t="str">
        <f t="shared" si="150"/>
        <v>PU</v>
      </c>
      <c r="C3167" t="s">
        <v>712</v>
      </c>
      <c r="D3167" t="s">
        <v>4301</v>
      </c>
      <c r="E3167" s="116">
        <f t="shared" ca="1" si="148"/>
        <v>0</v>
      </c>
    </row>
    <row r="3168" spans="1:5" hidden="1">
      <c r="A3168" t="str">
        <f t="shared" si="149"/>
        <v>02</v>
      </c>
      <c r="B3168" t="str">
        <f t="shared" si="150"/>
        <v>PU</v>
      </c>
      <c r="C3168" t="s">
        <v>712</v>
      </c>
      <c r="D3168" t="s">
        <v>4302</v>
      </c>
      <c r="E3168" s="116">
        <f t="shared" ca="1" si="148"/>
        <v>0</v>
      </c>
    </row>
    <row r="3169" spans="1:5" hidden="1">
      <c r="A3169" t="str">
        <f t="shared" si="149"/>
        <v>04</v>
      </c>
      <c r="B3169" t="str">
        <f t="shared" si="150"/>
        <v>PU</v>
      </c>
      <c r="C3169" t="s">
        <v>712</v>
      </c>
      <c r="D3169" t="s">
        <v>4303</v>
      </c>
      <c r="E3169" s="116">
        <f t="shared" ca="1" si="148"/>
        <v>0</v>
      </c>
    </row>
    <row r="3170" spans="1:5" hidden="1">
      <c r="A3170" t="str">
        <f t="shared" si="149"/>
        <v>01</v>
      </c>
      <c r="B3170" t="str">
        <f t="shared" si="150"/>
        <v>PU</v>
      </c>
      <c r="C3170" t="s">
        <v>714</v>
      </c>
      <c r="D3170" t="s">
        <v>4304</v>
      </c>
      <c r="E3170" s="116">
        <f t="shared" ca="1" si="148"/>
        <v>0</v>
      </c>
    </row>
    <row r="3171" spans="1:5" hidden="1">
      <c r="A3171" t="str">
        <f t="shared" si="149"/>
        <v>05</v>
      </c>
      <c r="B3171" t="str">
        <f t="shared" si="150"/>
        <v>PU</v>
      </c>
      <c r="C3171" t="s">
        <v>714</v>
      </c>
      <c r="D3171" t="s">
        <v>4305</v>
      </c>
      <c r="E3171" s="116">
        <f t="shared" ca="1" si="148"/>
        <v>0</v>
      </c>
    </row>
    <row r="3172" spans="1:5" hidden="1">
      <c r="A3172" t="str">
        <f t="shared" si="149"/>
        <v>14</v>
      </c>
      <c r="B3172" t="str">
        <f t="shared" si="150"/>
        <v>PU</v>
      </c>
      <c r="C3172" t="s">
        <v>714</v>
      </c>
      <c r="D3172" t="s">
        <v>4306</v>
      </c>
      <c r="E3172" s="116">
        <f t="shared" ca="1" si="148"/>
        <v>0</v>
      </c>
    </row>
    <row r="3173" spans="1:5" hidden="1">
      <c r="A3173" t="str">
        <f t="shared" si="149"/>
        <v>100</v>
      </c>
      <c r="B3173" t="str">
        <f t="shared" si="150"/>
        <v>PU</v>
      </c>
      <c r="C3173" t="s">
        <v>714</v>
      </c>
      <c r="D3173" t="s">
        <v>4307</v>
      </c>
      <c r="E3173" s="116">
        <f ca="1">IFERROR(IF(B3173=0,VLOOKUP(C3173,INDIRECT($G$7&amp;$H$7),MATCH($A3173,INDIRECT($G$7&amp;$I$7),0),0),IF(B3173="W",VLOOKUP(C3173,INDIRECT($G$5&amp;$H$5),MATCH($A3173,INDIRECT($G$5&amp;$I$5),0),FALSE),VLOOKUP(C3173,INDIRECT($G$6&amp;$H$6),MATCH($A3173,INDIRECT($G$6&amp;$I$6),0),FALSE))),0)</f>
        <v>0</v>
      </c>
    </row>
    <row r="3174" spans="1:5" hidden="1">
      <c r="A3174" t="str">
        <f t="shared" si="149"/>
        <v>06</v>
      </c>
      <c r="B3174" t="str">
        <f t="shared" si="150"/>
        <v>PU</v>
      </c>
      <c r="C3174" t="s">
        <v>714</v>
      </c>
      <c r="D3174" t="s">
        <v>4308</v>
      </c>
      <c r="E3174" s="116">
        <f t="shared" ca="1" si="148"/>
        <v>0</v>
      </c>
    </row>
    <row r="3175" spans="1:5" hidden="1">
      <c r="A3175" t="str">
        <f t="shared" si="149"/>
        <v>12</v>
      </c>
      <c r="B3175" t="str">
        <f t="shared" si="150"/>
        <v>PU</v>
      </c>
      <c r="C3175" t="s">
        <v>714</v>
      </c>
      <c r="D3175" t="s">
        <v>4309</v>
      </c>
      <c r="E3175" s="116">
        <f t="shared" ref="E3175:E3238" ca="1" si="151">IFERROR(IF(B3175=0,VLOOKUP(C3154,INDIRECT($G$7&amp;$H$7),MATCH($A3175,INDIRECT($G$7&amp;$I$7),0),0),IF(B3175="W",VLOOKUP(C3154,INDIRECT($G$5&amp;$H$5),MATCH($A3175,INDIRECT($G$5&amp;$I$5),0),FALSE),VLOOKUP(C3175,INDIRECT($G$6&amp;$H$6),MATCH($A3175,INDIRECT($G$6&amp;$I$6),0),FALSE))),0)</f>
        <v>0</v>
      </c>
    </row>
    <row r="3176" spans="1:5" hidden="1">
      <c r="A3176" t="str">
        <f t="shared" si="149"/>
        <v>09</v>
      </c>
      <c r="B3176" t="str">
        <f t="shared" si="150"/>
        <v>PU</v>
      </c>
      <c r="C3176" t="s">
        <v>714</v>
      </c>
      <c r="D3176" t="s">
        <v>4310</v>
      </c>
      <c r="E3176" s="116">
        <f t="shared" ca="1" si="151"/>
        <v>0</v>
      </c>
    </row>
    <row r="3177" spans="1:5" hidden="1">
      <c r="A3177" t="str">
        <f t="shared" si="149"/>
        <v>11</v>
      </c>
      <c r="B3177" t="str">
        <f t="shared" si="150"/>
        <v>PU</v>
      </c>
      <c r="C3177" t="s">
        <v>714</v>
      </c>
      <c r="D3177" t="s">
        <v>4311</v>
      </c>
      <c r="E3177" s="116">
        <f t="shared" ca="1" si="151"/>
        <v>0</v>
      </c>
    </row>
    <row r="3178" spans="1:5" hidden="1">
      <c r="A3178" t="str">
        <f t="shared" si="149"/>
        <v>03</v>
      </c>
      <c r="B3178" t="str">
        <f t="shared" si="150"/>
        <v>PU</v>
      </c>
      <c r="C3178" t="s">
        <v>714</v>
      </c>
      <c r="D3178" t="s">
        <v>4312</v>
      </c>
      <c r="E3178" s="116">
        <f t="shared" ca="1" si="151"/>
        <v>0</v>
      </c>
    </row>
    <row r="3179" spans="1:5" hidden="1">
      <c r="A3179" t="str">
        <f t="shared" si="149"/>
        <v>02</v>
      </c>
      <c r="B3179" t="str">
        <f t="shared" si="150"/>
        <v>PU</v>
      </c>
      <c r="C3179" t="s">
        <v>714</v>
      </c>
      <c r="D3179" t="s">
        <v>4313</v>
      </c>
      <c r="E3179" s="116">
        <f t="shared" ca="1" si="151"/>
        <v>0</v>
      </c>
    </row>
    <row r="3180" spans="1:5" hidden="1">
      <c r="A3180" t="str">
        <f t="shared" si="149"/>
        <v>04</v>
      </c>
      <c r="B3180" t="str">
        <f t="shared" si="150"/>
        <v>PU</v>
      </c>
      <c r="C3180" t="s">
        <v>714</v>
      </c>
      <c r="D3180" t="s">
        <v>4314</v>
      </c>
      <c r="E3180" s="116">
        <f t="shared" ca="1" si="151"/>
        <v>0</v>
      </c>
    </row>
    <row r="3181" spans="1:5" hidden="1">
      <c r="A3181" t="str">
        <f t="shared" si="149"/>
        <v>01</v>
      </c>
      <c r="B3181" t="str">
        <f t="shared" si="150"/>
        <v>PU</v>
      </c>
      <c r="C3181" t="s">
        <v>716</v>
      </c>
      <c r="D3181" t="s">
        <v>4315</v>
      </c>
      <c r="E3181" s="116">
        <f t="shared" ca="1" si="151"/>
        <v>0</v>
      </c>
    </row>
    <row r="3182" spans="1:5" hidden="1">
      <c r="A3182" t="str">
        <f t="shared" si="149"/>
        <v>05</v>
      </c>
      <c r="B3182" t="str">
        <f t="shared" si="150"/>
        <v>PU</v>
      </c>
      <c r="C3182" t="s">
        <v>716</v>
      </c>
      <c r="D3182" t="s">
        <v>4316</v>
      </c>
      <c r="E3182" s="116">
        <f t="shared" ca="1" si="151"/>
        <v>0</v>
      </c>
    </row>
    <row r="3183" spans="1:5" hidden="1">
      <c r="A3183" t="str">
        <f t="shared" si="149"/>
        <v>14</v>
      </c>
      <c r="B3183" t="str">
        <f t="shared" si="150"/>
        <v>PU</v>
      </c>
      <c r="C3183" t="s">
        <v>716</v>
      </c>
      <c r="D3183" t="s">
        <v>4317</v>
      </c>
      <c r="E3183" s="116">
        <f t="shared" ca="1" si="151"/>
        <v>0</v>
      </c>
    </row>
    <row r="3184" spans="1:5" hidden="1">
      <c r="A3184" t="str">
        <f t="shared" si="149"/>
        <v>100</v>
      </c>
      <c r="B3184" t="str">
        <f t="shared" si="150"/>
        <v>PU</v>
      </c>
      <c r="C3184" t="s">
        <v>716</v>
      </c>
      <c r="D3184" t="s">
        <v>4318</v>
      </c>
      <c r="E3184" s="116">
        <f ca="1">IFERROR(IF(B3184=0,VLOOKUP(C3184,INDIRECT($G$7&amp;$H$7),MATCH($A3184,INDIRECT($G$7&amp;$I$7),0),0),IF(B3184="W",VLOOKUP(C3184,INDIRECT($G$5&amp;$H$5),MATCH($A3184,INDIRECT($G$5&amp;$I$5),0),FALSE),VLOOKUP(C3184,INDIRECT($G$6&amp;$H$6),MATCH($A3184,INDIRECT($G$6&amp;$I$6),0),FALSE))),0)</f>
        <v>0</v>
      </c>
    </row>
    <row r="3185" spans="1:5" hidden="1">
      <c r="A3185" t="str">
        <f t="shared" si="149"/>
        <v>06</v>
      </c>
      <c r="B3185" t="str">
        <f t="shared" si="150"/>
        <v>PU</v>
      </c>
      <c r="C3185" t="s">
        <v>716</v>
      </c>
      <c r="D3185" t="s">
        <v>4319</v>
      </c>
      <c r="E3185" s="116">
        <f t="shared" ca="1" si="151"/>
        <v>0</v>
      </c>
    </row>
    <row r="3186" spans="1:5" hidden="1">
      <c r="A3186" t="str">
        <f t="shared" si="149"/>
        <v>12</v>
      </c>
      <c r="B3186" t="str">
        <f t="shared" si="150"/>
        <v>PU</v>
      </c>
      <c r="C3186" t="s">
        <v>716</v>
      </c>
      <c r="D3186" t="s">
        <v>4320</v>
      </c>
      <c r="E3186" s="116">
        <f t="shared" ca="1" si="151"/>
        <v>0</v>
      </c>
    </row>
    <row r="3187" spans="1:5" hidden="1">
      <c r="A3187" t="str">
        <f t="shared" si="149"/>
        <v>09</v>
      </c>
      <c r="B3187" t="str">
        <f t="shared" si="150"/>
        <v>PU</v>
      </c>
      <c r="C3187" t="s">
        <v>716</v>
      </c>
      <c r="D3187" t="s">
        <v>4321</v>
      </c>
      <c r="E3187" s="116">
        <f t="shared" ca="1" si="151"/>
        <v>0</v>
      </c>
    </row>
    <row r="3188" spans="1:5" hidden="1">
      <c r="A3188" t="str">
        <f t="shared" si="149"/>
        <v>11</v>
      </c>
      <c r="B3188" t="str">
        <f t="shared" si="150"/>
        <v>PU</v>
      </c>
      <c r="C3188" t="s">
        <v>716</v>
      </c>
      <c r="D3188" t="s">
        <v>4322</v>
      </c>
      <c r="E3188" s="116">
        <f t="shared" ca="1" si="151"/>
        <v>0</v>
      </c>
    </row>
    <row r="3189" spans="1:5" hidden="1">
      <c r="A3189" t="str">
        <f t="shared" si="149"/>
        <v>03</v>
      </c>
      <c r="B3189" t="str">
        <f t="shared" si="150"/>
        <v>PU</v>
      </c>
      <c r="C3189" t="s">
        <v>716</v>
      </c>
      <c r="D3189" t="s">
        <v>4323</v>
      </c>
      <c r="E3189" s="116">
        <f t="shared" ca="1" si="151"/>
        <v>0</v>
      </c>
    </row>
    <row r="3190" spans="1:5" hidden="1">
      <c r="A3190" t="str">
        <f t="shared" si="149"/>
        <v>02</v>
      </c>
      <c r="B3190" t="str">
        <f t="shared" si="150"/>
        <v>PU</v>
      </c>
      <c r="C3190" t="s">
        <v>716</v>
      </c>
      <c r="D3190" t="s">
        <v>4324</v>
      </c>
      <c r="E3190" s="116">
        <f t="shared" ca="1" si="151"/>
        <v>0</v>
      </c>
    </row>
    <row r="3191" spans="1:5" hidden="1">
      <c r="A3191" t="str">
        <f t="shared" si="149"/>
        <v>04</v>
      </c>
      <c r="B3191" t="str">
        <f t="shared" si="150"/>
        <v>PU</v>
      </c>
      <c r="C3191" t="s">
        <v>716</v>
      </c>
      <c r="D3191" t="s">
        <v>4325</v>
      </c>
      <c r="E3191" s="116">
        <f t="shared" ca="1" si="151"/>
        <v>0</v>
      </c>
    </row>
    <row r="3192" spans="1:5" hidden="1">
      <c r="A3192" t="str">
        <f t="shared" si="149"/>
        <v>01</v>
      </c>
      <c r="B3192" t="str">
        <f t="shared" si="150"/>
        <v>PU</v>
      </c>
      <c r="C3192" t="s">
        <v>719</v>
      </c>
      <c r="D3192" t="s">
        <v>4326</v>
      </c>
      <c r="E3192" s="116">
        <f t="shared" ca="1" si="151"/>
        <v>0</v>
      </c>
    </row>
    <row r="3193" spans="1:5" hidden="1">
      <c r="A3193" t="str">
        <f t="shared" si="149"/>
        <v>05</v>
      </c>
      <c r="B3193" t="str">
        <f t="shared" si="150"/>
        <v>PU</v>
      </c>
      <c r="C3193" t="s">
        <v>719</v>
      </c>
      <c r="D3193" t="s">
        <v>4327</v>
      </c>
      <c r="E3193" s="116">
        <f t="shared" ca="1" si="151"/>
        <v>0</v>
      </c>
    </row>
    <row r="3194" spans="1:5" hidden="1">
      <c r="A3194" t="str">
        <f t="shared" si="149"/>
        <v>14</v>
      </c>
      <c r="B3194" t="str">
        <f t="shared" si="150"/>
        <v>PU</v>
      </c>
      <c r="C3194" t="s">
        <v>719</v>
      </c>
      <c r="D3194" t="s">
        <v>4328</v>
      </c>
      <c r="E3194" s="116">
        <f t="shared" ca="1" si="151"/>
        <v>0</v>
      </c>
    </row>
    <row r="3195" spans="1:5" hidden="1">
      <c r="A3195" t="str">
        <f t="shared" si="149"/>
        <v>100</v>
      </c>
      <c r="B3195" t="str">
        <f t="shared" si="150"/>
        <v>PU</v>
      </c>
      <c r="C3195" t="s">
        <v>719</v>
      </c>
      <c r="D3195" t="s">
        <v>4329</v>
      </c>
      <c r="E3195" s="116">
        <f ca="1">IFERROR(IF(B3195=0,VLOOKUP(C3195,INDIRECT($G$7&amp;$H$7),MATCH($A3195,INDIRECT($G$7&amp;$I$7),0),0),IF(B3195="W",VLOOKUP(C3195,INDIRECT($G$5&amp;$H$5),MATCH($A3195,INDIRECT($G$5&amp;$I$5),0),FALSE),VLOOKUP(C3195,INDIRECT($G$6&amp;$H$6),MATCH($A3195,INDIRECT($G$6&amp;$I$6),0),FALSE))),0)</f>
        <v>0</v>
      </c>
    </row>
    <row r="3196" spans="1:5" hidden="1">
      <c r="A3196" t="str">
        <f t="shared" si="149"/>
        <v>06</v>
      </c>
      <c r="B3196" t="str">
        <f t="shared" si="150"/>
        <v>PU</v>
      </c>
      <c r="C3196" t="s">
        <v>719</v>
      </c>
      <c r="D3196" t="s">
        <v>4330</v>
      </c>
      <c r="E3196" s="116">
        <f t="shared" ca="1" si="151"/>
        <v>0</v>
      </c>
    </row>
    <row r="3197" spans="1:5" hidden="1">
      <c r="A3197" t="str">
        <f t="shared" si="149"/>
        <v>12</v>
      </c>
      <c r="B3197" t="str">
        <f t="shared" si="150"/>
        <v>PU</v>
      </c>
      <c r="C3197" t="s">
        <v>719</v>
      </c>
      <c r="D3197" t="s">
        <v>4331</v>
      </c>
      <c r="E3197" s="116">
        <f t="shared" ca="1" si="151"/>
        <v>0</v>
      </c>
    </row>
    <row r="3198" spans="1:5" hidden="1">
      <c r="A3198" t="str">
        <f t="shared" si="149"/>
        <v>09</v>
      </c>
      <c r="B3198" t="str">
        <f t="shared" si="150"/>
        <v>PU</v>
      </c>
      <c r="C3198" t="s">
        <v>719</v>
      </c>
      <c r="D3198" t="s">
        <v>4332</v>
      </c>
      <c r="E3198" s="116">
        <f t="shared" ca="1" si="151"/>
        <v>0</v>
      </c>
    </row>
    <row r="3199" spans="1:5" hidden="1">
      <c r="A3199" t="str">
        <f t="shared" si="149"/>
        <v>11</v>
      </c>
      <c r="B3199" t="str">
        <f t="shared" si="150"/>
        <v>PU</v>
      </c>
      <c r="C3199" t="s">
        <v>719</v>
      </c>
      <c r="D3199" t="s">
        <v>4333</v>
      </c>
      <c r="E3199" s="116">
        <f t="shared" ca="1" si="151"/>
        <v>0</v>
      </c>
    </row>
    <row r="3200" spans="1:5" hidden="1">
      <c r="A3200" t="str">
        <f t="shared" si="149"/>
        <v>03</v>
      </c>
      <c r="B3200" t="str">
        <f t="shared" si="150"/>
        <v>PU</v>
      </c>
      <c r="C3200" t="s">
        <v>719</v>
      </c>
      <c r="D3200" t="s">
        <v>4334</v>
      </c>
      <c r="E3200" s="116">
        <f t="shared" ca="1" si="151"/>
        <v>0</v>
      </c>
    </row>
    <row r="3201" spans="1:5" hidden="1">
      <c r="A3201" t="str">
        <f t="shared" si="149"/>
        <v>02</v>
      </c>
      <c r="B3201" t="str">
        <f t="shared" si="150"/>
        <v>PU</v>
      </c>
      <c r="C3201" t="s">
        <v>719</v>
      </c>
      <c r="D3201" t="s">
        <v>4335</v>
      </c>
      <c r="E3201" s="116">
        <f t="shared" ca="1" si="151"/>
        <v>0</v>
      </c>
    </row>
    <row r="3202" spans="1:5" hidden="1">
      <c r="A3202" t="str">
        <f t="shared" si="149"/>
        <v>04</v>
      </c>
      <c r="B3202" t="str">
        <f t="shared" si="150"/>
        <v>PU</v>
      </c>
      <c r="C3202" t="s">
        <v>719</v>
      </c>
      <c r="D3202" t="s">
        <v>4336</v>
      </c>
      <c r="E3202" s="116">
        <f t="shared" ca="1" si="151"/>
        <v>0</v>
      </c>
    </row>
    <row r="3203" spans="1:5" hidden="1">
      <c r="A3203" t="str">
        <f t="shared" si="149"/>
        <v>01</v>
      </c>
      <c r="B3203" t="str">
        <f t="shared" si="150"/>
        <v>PU</v>
      </c>
      <c r="C3203" t="s">
        <v>721</v>
      </c>
      <c r="D3203" t="s">
        <v>4337</v>
      </c>
      <c r="E3203" s="116">
        <f t="shared" ca="1" si="151"/>
        <v>0</v>
      </c>
    </row>
    <row r="3204" spans="1:5" hidden="1">
      <c r="A3204" t="str">
        <f t="shared" si="149"/>
        <v>05</v>
      </c>
      <c r="B3204" t="str">
        <f t="shared" si="150"/>
        <v>PU</v>
      </c>
      <c r="C3204" t="s">
        <v>721</v>
      </c>
      <c r="D3204" t="s">
        <v>4338</v>
      </c>
      <c r="E3204" s="116">
        <f t="shared" ca="1" si="151"/>
        <v>0</v>
      </c>
    </row>
    <row r="3205" spans="1:5" hidden="1">
      <c r="A3205" t="str">
        <f t="shared" si="149"/>
        <v>14</v>
      </c>
      <c r="B3205" t="str">
        <f t="shared" si="150"/>
        <v>PU</v>
      </c>
      <c r="C3205" t="s">
        <v>721</v>
      </c>
      <c r="D3205" t="s">
        <v>4339</v>
      </c>
      <c r="E3205" s="116">
        <f t="shared" ca="1" si="151"/>
        <v>0</v>
      </c>
    </row>
    <row r="3206" spans="1:5" hidden="1">
      <c r="A3206" t="str">
        <f t="shared" si="149"/>
        <v>100</v>
      </c>
      <c r="B3206" t="str">
        <f t="shared" si="150"/>
        <v>PU</v>
      </c>
      <c r="C3206" t="s">
        <v>721</v>
      </c>
      <c r="D3206" t="s">
        <v>4340</v>
      </c>
      <c r="E3206" s="116">
        <f ca="1">IFERROR(IF(B3206=0,VLOOKUP(C3206,INDIRECT($G$7&amp;$H$7),MATCH($A3206,INDIRECT($G$7&amp;$I$7),0),0),IF(B3206="W",VLOOKUP(C3206,INDIRECT($G$5&amp;$H$5),MATCH($A3206,INDIRECT($G$5&amp;$I$5),0),FALSE),VLOOKUP(C3206,INDIRECT($G$6&amp;$H$6),MATCH($A3206,INDIRECT($G$6&amp;$I$6),0),FALSE))),0)</f>
        <v>0</v>
      </c>
    </row>
    <row r="3207" spans="1:5" hidden="1">
      <c r="A3207" t="str">
        <f t="shared" si="149"/>
        <v>06</v>
      </c>
      <c r="B3207" t="str">
        <f t="shared" si="150"/>
        <v>PU</v>
      </c>
      <c r="C3207" t="s">
        <v>721</v>
      </c>
      <c r="D3207" t="s">
        <v>4341</v>
      </c>
      <c r="E3207" s="116">
        <f t="shared" ca="1" si="151"/>
        <v>0</v>
      </c>
    </row>
    <row r="3208" spans="1:5" hidden="1">
      <c r="A3208" t="str">
        <f t="shared" si="149"/>
        <v>12</v>
      </c>
      <c r="B3208" t="str">
        <f t="shared" si="150"/>
        <v>PU</v>
      </c>
      <c r="C3208" t="s">
        <v>721</v>
      </c>
      <c r="D3208" t="s">
        <v>4342</v>
      </c>
      <c r="E3208" s="116">
        <f t="shared" ca="1" si="151"/>
        <v>0</v>
      </c>
    </row>
    <row r="3209" spans="1:5" hidden="1">
      <c r="A3209" t="str">
        <f t="shared" si="149"/>
        <v>09</v>
      </c>
      <c r="B3209" t="str">
        <f t="shared" si="150"/>
        <v>PU</v>
      </c>
      <c r="C3209" t="s">
        <v>721</v>
      </c>
      <c r="D3209" t="s">
        <v>4343</v>
      </c>
      <c r="E3209" s="116">
        <f t="shared" ca="1" si="151"/>
        <v>0</v>
      </c>
    </row>
    <row r="3210" spans="1:5" hidden="1">
      <c r="A3210" t="str">
        <f t="shared" si="149"/>
        <v>11</v>
      </c>
      <c r="B3210" t="str">
        <f t="shared" si="150"/>
        <v>PU</v>
      </c>
      <c r="C3210" t="s">
        <v>721</v>
      </c>
      <c r="D3210" t="s">
        <v>4344</v>
      </c>
      <c r="E3210" s="116">
        <f t="shared" ca="1" si="151"/>
        <v>0</v>
      </c>
    </row>
    <row r="3211" spans="1:5" hidden="1">
      <c r="A3211" t="str">
        <f t="shared" ref="A3211:A3274" si="152">MID(D3211,LEN(C3211)+2,LEN(D3211)-LEN(C3211))</f>
        <v>03</v>
      </c>
      <c r="B3211" t="str">
        <f t="shared" ref="B3211:B3274" si="153">IF(IFERROR(FIND("PU",D3211,1),0)&lt;&gt;0,"PU",0)</f>
        <v>PU</v>
      </c>
      <c r="C3211" t="s">
        <v>721</v>
      </c>
      <c r="D3211" t="s">
        <v>4345</v>
      </c>
      <c r="E3211" s="116">
        <f t="shared" ca="1" si="151"/>
        <v>0</v>
      </c>
    </row>
    <row r="3212" spans="1:5" hidden="1">
      <c r="A3212" t="str">
        <f t="shared" si="152"/>
        <v>02</v>
      </c>
      <c r="B3212" t="str">
        <f t="shared" si="153"/>
        <v>PU</v>
      </c>
      <c r="C3212" t="s">
        <v>721</v>
      </c>
      <c r="D3212" t="s">
        <v>4346</v>
      </c>
      <c r="E3212" s="116">
        <f t="shared" ca="1" si="151"/>
        <v>0</v>
      </c>
    </row>
    <row r="3213" spans="1:5" hidden="1">
      <c r="A3213" t="str">
        <f t="shared" si="152"/>
        <v>04</v>
      </c>
      <c r="B3213" t="str">
        <f t="shared" si="153"/>
        <v>PU</v>
      </c>
      <c r="C3213" t="s">
        <v>721</v>
      </c>
      <c r="D3213" t="s">
        <v>4347</v>
      </c>
      <c r="E3213" s="116">
        <f t="shared" ca="1" si="151"/>
        <v>0</v>
      </c>
    </row>
    <row r="3214" spans="1:5" hidden="1">
      <c r="A3214" t="str">
        <f t="shared" si="152"/>
        <v>01</v>
      </c>
      <c r="B3214" t="str">
        <f t="shared" si="153"/>
        <v>PU</v>
      </c>
      <c r="C3214" t="s">
        <v>722</v>
      </c>
      <c r="D3214" t="s">
        <v>4348</v>
      </c>
      <c r="E3214" s="116">
        <f t="shared" ca="1" si="151"/>
        <v>0</v>
      </c>
    </row>
    <row r="3215" spans="1:5" hidden="1">
      <c r="A3215" t="str">
        <f t="shared" si="152"/>
        <v>05</v>
      </c>
      <c r="B3215" t="str">
        <f t="shared" si="153"/>
        <v>PU</v>
      </c>
      <c r="C3215" t="s">
        <v>722</v>
      </c>
      <c r="D3215" t="s">
        <v>4349</v>
      </c>
      <c r="E3215" s="116">
        <f t="shared" ca="1" si="151"/>
        <v>0</v>
      </c>
    </row>
    <row r="3216" spans="1:5" hidden="1">
      <c r="A3216" t="str">
        <f t="shared" si="152"/>
        <v>14</v>
      </c>
      <c r="B3216" t="str">
        <f t="shared" si="153"/>
        <v>PU</v>
      </c>
      <c r="C3216" t="s">
        <v>722</v>
      </c>
      <c r="D3216" t="s">
        <v>4350</v>
      </c>
      <c r="E3216" s="116">
        <f t="shared" ca="1" si="151"/>
        <v>0</v>
      </c>
    </row>
    <row r="3217" spans="1:5" hidden="1">
      <c r="A3217" t="str">
        <f t="shared" si="152"/>
        <v>100</v>
      </c>
      <c r="B3217" t="str">
        <f t="shared" si="153"/>
        <v>PU</v>
      </c>
      <c r="C3217" t="s">
        <v>722</v>
      </c>
      <c r="D3217" t="s">
        <v>4351</v>
      </c>
      <c r="E3217" s="116">
        <f ca="1">IFERROR(IF(B3217=0,VLOOKUP(C3217,INDIRECT($G$7&amp;$H$7),MATCH($A3217,INDIRECT($G$7&amp;$I$7),0),0),IF(B3217="W",VLOOKUP(C3217,INDIRECT($G$5&amp;$H$5),MATCH($A3217,INDIRECT($G$5&amp;$I$5),0),FALSE),VLOOKUP(C3217,INDIRECT($G$6&amp;$H$6),MATCH($A3217,INDIRECT($G$6&amp;$I$6),0),FALSE))),0)</f>
        <v>0</v>
      </c>
    </row>
    <row r="3218" spans="1:5" hidden="1">
      <c r="A3218" t="str">
        <f t="shared" si="152"/>
        <v>06</v>
      </c>
      <c r="B3218" t="str">
        <f t="shared" si="153"/>
        <v>PU</v>
      </c>
      <c r="C3218" t="s">
        <v>722</v>
      </c>
      <c r="D3218" t="s">
        <v>4352</v>
      </c>
      <c r="E3218" s="116">
        <f t="shared" ca="1" si="151"/>
        <v>0</v>
      </c>
    </row>
    <row r="3219" spans="1:5" hidden="1">
      <c r="A3219" t="str">
        <f t="shared" si="152"/>
        <v>12</v>
      </c>
      <c r="B3219" t="str">
        <f t="shared" si="153"/>
        <v>PU</v>
      </c>
      <c r="C3219" t="s">
        <v>722</v>
      </c>
      <c r="D3219" t="s">
        <v>4353</v>
      </c>
      <c r="E3219" s="116">
        <f t="shared" ca="1" si="151"/>
        <v>0</v>
      </c>
    </row>
    <row r="3220" spans="1:5" hidden="1">
      <c r="A3220" t="str">
        <f t="shared" si="152"/>
        <v>09</v>
      </c>
      <c r="B3220" t="str">
        <f t="shared" si="153"/>
        <v>PU</v>
      </c>
      <c r="C3220" t="s">
        <v>722</v>
      </c>
      <c r="D3220" t="s">
        <v>4354</v>
      </c>
      <c r="E3220" s="116">
        <f t="shared" ca="1" si="151"/>
        <v>0</v>
      </c>
    </row>
    <row r="3221" spans="1:5" hidden="1">
      <c r="A3221" t="str">
        <f t="shared" si="152"/>
        <v>11</v>
      </c>
      <c r="B3221" t="str">
        <f t="shared" si="153"/>
        <v>PU</v>
      </c>
      <c r="C3221" t="s">
        <v>722</v>
      </c>
      <c r="D3221" t="s">
        <v>4355</v>
      </c>
      <c r="E3221" s="116">
        <f t="shared" ca="1" si="151"/>
        <v>0</v>
      </c>
    </row>
    <row r="3222" spans="1:5" hidden="1">
      <c r="A3222" t="str">
        <f t="shared" si="152"/>
        <v>03</v>
      </c>
      <c r="B3222" t="str">
        <f t="shared" si="153"/>
        <v>PU</v>
      </c>
      <c r="C3222" t="s">
        <v>722</v>
      </c>
      <c r="D3222" t="s">
        <v>4356</v>
      </c>
      <c r="E3222" s="116">
        <f t="shared" ca="1" si="151"/>
        <v>0</v>
      </c>
    </row>
    <row r="3223" spans="1:5" hidden="1">
      <c r="A3223" t="str">
        <f t="shared" si="152"/>
        <v>02</v>
      </c>
      <c r="B3223" t="str">
        <f t="shared" si="153"/>
        <v>PU</v>
      </c>
      <c r="C3223" t="s">
        <v>722</v>
      </c>
      <c r="D3223" t="s">
        <v>4357</v>
      </c>
      <c r="E3223" s="116">
        <f t="shared" ca="1" si="151"/>
        <v>0</v>
      </c>
    </row>
    <row r="3224" spans="1:5" hidden="1">
      <c r="A3224" t="str">
        <f t="shared" si="152"/>
        <v>04</v>
      </c>
      <c r="B3224" t="str">
        <f t="shared" si="153"/>
        <v>PU</v>
      </c>
      <c r="C3224" t="s">
        <v>722</v>
      </c>
      <c r="D3224" t="s">
        <v>4358</v>
      </c>
      <c r="E3224" s="116">
        <f t="shared" ca="1" si="151"/>
        <v>0</v>
      </c>
    </row>
    <row r="3225" spans="1:5" hidden="1">
      <c r="A3225" t="str">
        <f t="shared" si="152"/>
        <v>01</v>
      </c>
      <c r="B3225" t="str">
        <f t="shared" si="153"/>
        <v>PU</v>
      </c>
      <c r="C3225" t="s">
        <v>723</v>
      </c>
      <c r="D3225" t="s">
        <v>4359</v>
      </c>
      <c r="E3225" s="116">
        <f t="shared" ca="1" si="151"/>
        <v>0</v>
      </c>
    </row>
    <row r="3226" spans="1:5" hidden="1">
      <c r="A3226" t="str">
        <f t="shared" si="152"/>
        <v>05</v>
      </c>
      <c r="B3226" t="str">
        <f t="shared" si="153"/>
        <v>PU</v>
      </c>
      <c r="C3226" t="s">
        <v>723</v>
      </c>
      <c r="D3226" t="s">
        <v>4360</v>
      </c>
      <c r="E3226" s="116">
        <f t="shared" ca="1" si="151"/>
        <v>0</v>
      </c>
    </row>
    <row r="3227" spans="1:5" hidden="1">
      <c r="A3227" t="str">
        <f t="shared" si="152"/>
        <v>14</v>
      </c>
      <c r="B3227" t="str">
        <f t="shared" si="153"/>
        <v>PU</v>
      </c>
      <c r="C3227" t="s">
        <v>723</v>
      </c>
      <c r="D3227" t="s">
        <v>4361</v>
      </c>
      <c r="E3227" s="116">
        <f t="shared" ca="1" si="151"/>
        <v>0</v>
      </c>
    </row>
    <row r="3228" spans="1:5" hidden="1">
      <c r="A3228" t="str">
        <f t="shared" si="152"/>
        <v>100</v>
      </c>
      <c r="B3228" t="str">
        <f t="shared" si="153"/>
        <v>PU</v>
      </c>
      <c r="C3228" t="s">
        <v>723</v>
      </c>
      <c r="D3228" t="s">
        <v>4362</v>
      </c>
      <c r="E3228" s="116">
        <f ca="1">IFERROR(IF(B3228=0,VLOOKUP(C3228,INDIRECT($G$7&amp;$H$7),MATCH($A3228,INDIRECT($G$7&amp;$I$7),0),0),IF(B3228="W",VLOOKUP(C3228,INDIRECT($G$5&amp;$H$5),MATCH($A3228,INDIRECT($G$5&amp;$I$5),0),FALSE),VLOOKUP(C3228,INDIRECT($G$6&amp;$H$6),MATCH($A3228,INDIRECT($G$6&amp;$I$6),0),FALSE))),0)</f>
        <v>0</v>
      </c>
    </row>
    <row r="3229" spans="1:5" hidden="1">
      <c r="A3229" t="str">
        <f t="shared" si="152"/>
        <v>06</v>
      </c>
      <c r="B3229" t="str">
        <f t="shared" si="153"/>
        <v>PU</v>
      </c>
      <c r="C3229" t="s">
        <v>723</v>
      </c>
      <c r="D3229" t="s">
        <v>4363</v>
      </c>
      <c r="E3229" s="116">
        <f t="shared" ca="1" si="151"/>
        <v>0</v>
      </c>
    </row>
    <row r="3230" spans="1:5" hidden="1">
      <c r="A3230" t="str">
        <f t="shared" si="152"/>
        <v>12</v>
      </c>
      <c r="B3230" t="str">
        <f t="shared" si="153"/>
        <v>PU</v>
      </c>
      <c r="C3230" t="s">
        <v>723</v>
      </c>
      <c r="D3230" t="s">
        <v>4364</v>
      </c>
      <c r="E3230" s="116">
        <f t="shared" ca="1" si="151"/>
        <v>0</v>
      </c>
    </row>
    <row r="3231" spans="1:5" hidden="1">
      <c r="A3231" t="str">
        <f t="shared" si="152"/>
        <v>09</v>
      </c>
      <c r="B3231" t="str">
        <f t="shared" si="153"/>
        <v>PU</v>
      </c>
      <c r="C3231" t="s">
        <v>723</v>
      </c>
      <c r="D3231" t="s">
        <v>4365</v>
      </c>
      <c r="E3231" s="116">
        <f t="shared" ca="1" si="151"/>
        <v>0</v>
      </c>
    </row>
    <row r="3232" spans="1:5" hidden="1">
      <c r="A3232" t="str">
        <f t="shared" si="152"/>
        <v>11</v>
      </c>
      <c r="B3232" t="str">
        <f t="shared" si="153"/>
        <v>PU</v>
      </c>
      <c r="C3232" t="s">
        <v>723</v>
      </c>
      <c r="D3232" t="s">
        <v>4366</v>
      </c>
      <c r="E3232" s="116">
        <f t="shared" ca="1" si="151"/>
        <v>0</v>
      </c>
    </row>
    <row r="3233" spans="1:5" hidden="1">
      <c r="A3233" t="str">
        <f t="shared" si="152"/>
        <v>03</v>
      </c>
      <c r="B3233" t="str">
        <f t="shared" si="153"/>
        <v>PU</v>
      </c>
      <c r="C3233" t="s">
        <v>723</v>
      </c>
      <c r="D3233" t="s">
        <v>4367</v>
      </c>
      <c r="E3233" s="116">
        <f t="shared" ca="1" si="151"/>
        <v>0</v>
      </c>
    </row>
    <row r="3234" spans="1:5" hidden="1">
      <c r="A3234" t="str">
        <f t="shared" si="152"/>
        <v>02</v>
      </c>
      <c r="B3234" t="str">
        <f t="shared" si="153"/>
        <v>PU</v>
      </c>
      <c r="C3234" t="s">
        <v>723</v>
      </c>
      <c r="D3234" t="s">
        <v>4368</v>
      </c>
      <c r="E3234" s="116">
        <f t="shared" ca="1" si="151"/>
        <v>0</v>
      </c>
    </row>
    <row r="3235" spans="1:5" hidden="1">
      <c r="A3235" t="str">
        <f t="shared" si="152"/>
        <v>04</v>
      </c>
      <c r="B3235" t="str">
        <f t="shared" si="153"/>
        <v>PU</v>
      </c>
      <c r="C3235" t="s">
        <v>723</v>
      </c>
      <c r="D3235" t="s">
        <v>4369</v>
      </c>
      <c r="E3235" s="116">
        <f t="shared" ca="1" si="151"/>
        <v>0</v>
      </c>
    </row>
    <row r="3236" spans="1:5" hidden="1">
      <c r="A3236" t="str">
        <f t="shared" si="152"/>
        <v>01</v>
      </c>
      <c r="B3236" t="str">
        <f t="shared" si="153"/>
        <v>PU</v>
      </c>
      <c r="C3236" t="s">
        <v>725</v>
      </c>
      <c r="D3236" t="s">
        <v>4370</v>
      </c>
      <c r="E3236" s="116">
        <f t="shared" ca="1" si="151"/>
        <v>0</v>
      </c>
    </row>
    <row r="3237" spans="1:5" hidden="1">
      <c r="A3237" t="str">
        <f t="shared" si="152"/>
        <v>05</v>
      </c>
      <c r="B3237" t="str">
        <f t="shared" si="153"/>
        <v>PU</v>
      </c>
      <c r="C3237" t="s">
        <v>725</v>
      </c>
      <c r="D3237" t="s">
        <v>4371</v>
      </c>
      <c r="E3237" s="116">
        <f t="shared" ca="1" si="151"/>
        <v>0</v>
      </c>
    </row>
    <row r="3238" spans="1:5" hidden="1">
      <c r="A3238" t="str">
        <f t="shared" si="152"/>
        <v>14</v>
      </c>
      <c r="B3238" t="str">
        <f t="shared" si="153"/>
        <v>PU</v>
      </c>
      <c r="C3238" t="s">
        <v>725</v>
      </c>
      <c r="D3238" t="s">
        <v>4372</v>
      </c>
      <c r="E3238" s="116">
        <f t="shared" ca="1" si="151"/>
        <v>0</v>
      </c>
    </row>
    <row r="3239" spans="1:5" hidden="1">
      <c r="A3239" t="str">
        <f t="shared" si="152"/>
        <v>100</v>
      </c>
      <c r="B3239" t="str">
        <f t="shared" si="153"/>
        <v>PU</v>
      </c>
      <c r="C3239" t="s">
        <v>725</v>
      </c>
      <c r="D3239" t="s">
        <v>4373</v>
      </c>
      <c r="E3239" s="116">
        <f ca="1">IFERROR(IF(B3239=0,VLOOKUP(C3239,INDIRECT($G$7&amp;$H$7),MATCH($A3239,INDIRECT($G$7&amp;$I$7),0),0),IF(B3239="W",VLOOKUP(C3239,INDIRECT($G$5&amp;$H$5),MATCH($A3239,INDIRECT($G$5&amp;$I$5),0),FALSE),VLOOKUP(C3239,INDIRECT($G$6&amp;$H$6),MATCH($A3239,INDIRECT($G$6&amp;$I$6),0),FALSE))),0)</f>
        <v>0</v>
      </c>
    </row>
    <row r="3240" spans="1:5" hidden="1">
      <c r="A3240" t="str">
        <f t="shared" si="152"/>
        <v>06</v>
      </c>
      <c r="B3240" t="str">
        <f t="shared" si="153"/>
        <v>PU</v>
      </c>
      <c r="C3240" t="s">
        <v>725</v>
      </c>
      <c r="D3240" t="s">
        <v>4374</v>
      </c>
      <c r="E3240" s="116">
        <f t="shared" ref="E3240:E3302" ca="1" si="154">IFERROR(IF(B3240=0,VLOOKUP(C3219,INDIRECT($G$7&amp;$H$7),MATCH($A3240,INDIRECT($G$7&amp;$I$7),0),0),IF(B3240="W",VLOOKUP(C3219,INDIRECT($G$5&amp;$H$5),MATCH($A3240,INDIRECT($G$5&amp;$I$5),0),FALSE),VLOOKUP(C3240,INDIRECT($G$6&amp;$H$6),MATCH($A3240,INDIRECT($G$6&amp;$I$6),0),FALSE))),0)</f>
        <v>0</v>
      </c>
    </row>
    <row r="3241" spans="1:5" hidden="1">
      <c r="A3241" t="str">
        <f t="shared" si="152"/>
        <v>12</v>
      </c>
      <c r="B3241" t="str">
        <f t="shared" si="153"/>
        <v>PU</v>
      </c>
      <c r="C3241" t="s">
        <v>725</v>
      </c>
      <c r="D3241" t="s">
        <v>4375</v>
      </c>
      <c r="E3241" s="116">
        <f t="shared" ca="1" si="154"/>
        <v>0</v>
      </c>
    </row>
    <row r="3242" spans="1:5" hidden="1">
      <c r="A3242" t="str">
        <f t="shared" si="152"/>
        <v>09</v>
      </c>
      <c r="B3242" t="str">
        <f t="shared" si="153"/>
        <v>PU</v>
      </c>
      <c r="C3242" t="s">
        <v>725</v>
      </c>
      <c r="D3242" t="s">
        <v>4376</v>
      </c>
      <c r="E3242" s="116">
        <f t="shared" ca="1" si="154"/>
        <v>0</v>
      </c>
    </row>
    <row r="3243" spans="1:5" hidden="1">
      <c r="A3243" t="str">
        <f t="shared" si="152"/>
        <v>11</v>
      </c>
      <c r="B3243" t="str">
        <f t="shared" si="153"/>
        <v>PU</v>
      </c>
      <c r="C3243" t="s">
        <v>725</v>
      </c>
      <c r="D3243" t="s">
        <v>4377</v>
      </c>
      <c r="E3243" s="116">
        <f t="shared" ca="1" si="154"/>
        <v>0</v>
      </c>
    </row>
    <row r="3244" spans="1:5" hidden="1">
      <c r="A3244" t="str">
        <f t="shared" si="152"/>
        <v>03</v>
      </c>
      <c r="B3244" t="str">
        <f t="shared" si="153"/>
        <v>PU</v>
      </c>
      <c r="C3244" t="s">
        <v>725</v>
      </c>
      <c r="D3244" t="s">
        <v>4378</v>
      </c>
      <c r="E3244" s="116">
        <f t="shared" ca="1" si="154"/>
        <v>0</v>
      </c>
    </row>
    <row r="3245" spans="1:5" hidden="1">
      <c r="A3245" t="str">
        <f t="shared" si="152"/>
        <v>02</v>
      </c>
      <c r="B3245" t="str">
        <f t="shared" si="153"/>
        <v>PU</v>
      </c>
      <c r="C3245" t="s">
        <v>725</v>
      </c>
      <c r="D3245" t="s">
        <v>4379</v>
      </c>
      <c r="E3245" s="116">
        <f t="shared" ca="1" si="154"/>
        <v>0</v>
      </c>
    </row>
    <row r="3246" spans="1:5" hidden="1">
      <c r="A3246" t="str">
        <f t="shared" si="152"/>
        <v>04</v>
      </c>
      <c r="B3246" t="str">
        <f t="shared" si="153"/>
        <v>PU</v>
      </c>
      <c r="C3246" t="s">
        <v>725</v>
      </c>
      <c r="D3246" t="s">
        <v>4380</v>
      </c>
      <c r="E3246" s="116">
        <f t="shared" ca="1" si="154"/>
        <v>0</v>
      </c>
    </row>
    <row r="3247" spans="1:5" hidden="1">
      <c r="A3247" t="str">
        <f t="shared" si="152"/>
        <v>01</v>
      </c>
      <c r="B3247" t="str">
        <f t="shared" si="153"/>
        <v>PU</v>
      </c>
      <c r="C3247" t="s">
        <v>727</v>
      </c>
      <c r="D3247" t="s">
        <v>4381</v>
      </c>
      <c r="E3247" s="116">
        <f t="shared" ca="1" si="154"/>
        <v>0</v>
      </c>
    </row>
    <row r="3248" spans="1:5" hidden="1">
      <c r="A3248" t="str">
        <f t="shared" si="152"/>
        <v>05</v>
      </c>
      <c r="B3248" t="str">
        <f t="shared" si="153"/>
        <v>PU</v>
      </c>
      <c r="C3248" t="s">
        <v>727</v>
      </c>
      <c r="D3248" t="s">
        <v>4382</v>
      </c>
      <c r="E3248" s="116">
        <f t="shared" ca="1" si="154"/>
        <v>0</v>
      </c>
    </row>
    <row r="3249" spans="1:5" hidden="1">
      <c r="A3249" t="str">
        <f t="shared" si="152"/>
        <v>14</v>
      </c>
      <c r="B3249" t="str">
        <f t="shared" si="153"/>
        <v>PU</v>
      </c>
      <c r="C3249" t="s">
        <v>727</v>
      </c>
      <c r="D3249" t="s">
        <v>4383</v>
      </c>
      <c r="E3249" s="116">
        <f t="shared" ca="1" si="154"/>
        <v>0</v>
      </c>
    </row>
    <row r="3250" spans="1:5" hidden="1">
      <c r="A3250" t="str">
        <f t="shared" si="152"/>
        <v>100</v>
      </c>
      <c r="B3250" t="str">
        <f t="shared" si="153"/>
        <v>PU</v>
      </c>
      <c r="C3250" t="s">
        <v>727</v>
      </c>
      <c r="D3250" t="s">
        <v>4384</v>
      </c>
      <c r="E3250" s="116">
        <f ca="1">IFERROR(IF(B3250=0,VLOOKUP(C3250,INDIRECT($G$7&amp;$H$7),MATCH($A3250,INDIRECT($G$7&amp;$I$7),0),0),IF(B3250="W",VLOOKUP(C3250,INDIRECT($G$5&amp;$H$5),MATCH($A3250,INDIRECT($G$5&amp;$I$5),0),FALSE),VLOOKUP(C3250,INDIRECT($G$6&amp;$H$6),MATCH($A3250,INDIRECT($G$6&amp;$I$6),0),FALSE))),0)</f>
        <v>0</v>
      </c>
    </row>
    <row r="3251" spans="1:5" hidden="1">
      <c r="A3251" t="str">
        <f t="shared" si="152"/>
        <v>06</v>
      </c>
      <c r="B3251" t="str">
        <f t="shared" si="153"/>
        <v>PU</v>
      </c>
      <c r="C3251" t="s">
        <v>727</v>
      </c>
      <c r="D3251" t="s">
        <v>4385</v>
      </c>
      <c r="E3251" s="116">
        <f t="shared" ca="1" si="154"/>
        <v>0</v>
      </c>
    </row>
    <row r="3252" spans="1:5" hidden="1">
      <c r="A3252" t="str">
        <f t="shared" si="152"/>
        <v>12</v>
      </c>
      <c r="B3252" t="str">
        <f t="shared" si="153"/>
        <v>PU</v>
      </c>
      <c r="C3252" t="s">
        <v>727</v>
      </c>
      <c r="D3252" t="s">
        <v>4386</v>
      </c>
      <c r="E3252" s="116">
        <f t="shared" ca="1" si="154"/>
        <v>0</v>
      </c>
    </row>
    <row r="3253" spans="1:5" hidden="1">
      <c r="A3253" t="str">
        <f t="shared" si="152"/>
        <v>09</v>
      </c>
      <c r="B3253" t="str">
        <f t="shared" si="153"/>
        <v>PU</v>
      </c>
      <c r="C3253" t="s">
        <v>727</v>
      </c>
      <c r="D3253" t="s">
        <v>4387</v>
      </c>
      <c r="E3253" s="116">
        <f t="shared" ca="1" si="154"/>
        <v>0</v>
      </c>
    </row>
    <row r="3254" spans="1:5" hidden="1">
      <c r="A3254" t="str">
        <f t="shared" si="152"/>
        <v>11</v>
      </c>
      <c r="B3254" t="str">
        <f t="shared" si="153"/>
        <v>PU</v>
      </c>
      <c r="C3254" t="s">
        <v>727</v>
      </c>
      <c r="D3254" t="s">
        <v>4388</v>
      </c>
      <c r="E3254" s="116">
        <f t="shared" ca="1" si="154"/>
        <v>0</v>
      </c>
    </row>
    <row r="3255" spans="1:5" hidden="1">
      <c r="A3255" t="str">
        <f t="shared" si="152"/>
        <v>03</v>
      </c>
      <c r="B3255" t="str">
        <f t="shared" si="153"/>
        <v>PU</v>
      </c>
      <c r="C3255" t="s">
        <v>727</v>
      </c>
      <c r="D3255" t="s">
        <v>4389</v>
      </c>
      <c r="E3255" s="116">
        <f t="shared" ca="1" si="154"/>
        <v>0</v>
      </c>
    </row>
    <row r="3256" spans="1:5" hidden="1">
      <c r="A3256" t="str">
        <f t="shared" si="152"/>
        <v>02</v>
      </c>
      <c r="B3256" t="str">
        <f t="shared" si="153"/>
        <v>PU</v>
      </c>
      <c r="C3256" t="s">
        <v>727</v>
      </c>
      <c r="D3256" t="s">
        <v>4390</v>
      </c>
      <c r="E3256" s="116">
        <f t="shared" ca="1" si="154"/>
        <v>0</v>
      </c>
    </row>
    <row r="3257" spans="1:5" hidden="1">
      <c r="A3257" t="str">
        <f t="shared" si="152"/>
        <v>04</v>
      </c>
      <c r="B3257" t="str">
        <f t="shared" si="153"/>
        <v>PU</v>
      </c>
      <c r="C3257" t="s">
        <v>727</v>
      </c>
      <c r="D3257" t="s">
        <v>4391</v>
      </c>
      <c r="E3257" s="116">
        <f t="shared" ca="1" si="154"/>
        <v>0</v>
      </c>
    </row>
    <row r="3258" spans="1:5" hidden="1">
      <c r="A3258" t="str">
        <f t="shared" si="152"/>
        <v>01</v>
      </c>
      <c r="B3258" t="str">
        <f t="shared" si="153"/>
        <v>PU</v>
      </c>
      <c r="C3258" t="s">
        <v>730</v>
      </c>
      <c r="D3258" t="s">
        <v>4392</v>
      </c>
      <c r="E3258" s="116">
        <f t="shared" ca="1" si="154"/>
        <v>0</v>
      </c>
    </row>
    <row r="3259" spans="1:5" hidden="1">
      <c r="A3259" t="str">
        <f t="shared" si="152"/>
        <v>05</v>
      </c>
      <c r="B3259" t="str">
        <f t="shared" si="153"/>
        <v>PU</v>
      </c>
      <c r="C3259" t="s">
        <v>730</v>
      </c>
      <c r="D3259" t="s">
        <v>4393</v>
      </c>
      <c r="E3259" s="116">
        <f t="shared" ca="1" si="154"/>
        <v>0</v>
      </c>
    </row>
    <row r="3260" spans="1:5" hidden="1">
      <c r="A3260" t="str">
        <f t="shared" si="152"/>
        <v>14</v>
      </c>
      <c r="B3260" t="str">
        <f t="shared" si="153"/>
        <v>PU</v>
      </c>
      <c r="C3260" t="s">
        <v>730</v>
      </c>
      <c r="D3260" t="s">
        <v>4394</v>
      </c>
      <c r="E3260" s="116">
        <f t="shared" ca="1" si="154"/>
        <v>0</v>
      </c>
    </row>
    <row r="3261" spans="1:5" hidden="1">
      <c r="A3261" t="str">
        <f t="shared" si="152"/>
        <v>100</v>
      </c>
      <c r="B3261" t="str">
        <f t="shared" si="153"/>
        <v>PU</v>
      </c>
      <c r="C3261" t="s">
        <v>730</v>
      </c>
      <c r="D3261" t="s">
        <v>4395</v>
      </c>
      <c r="E3261" s="116">
        <f ca="1">IFERROR(IF(B3261=0,VLOOKUP(C3261,INDIRECT($G$7&amp;$H$7),MATCH($A3261,INDIRECT($G$7&amp;$I$7),0),0),IF(B3261="W",VLOOKUP(C3261,INDIRECT($G$5&amp;$H$5),MATCH($A3261,INDIRECT($G$5&amp;$I$5),0),FALSE),VLOOKUP(C3261,INDIRECT($G$6&amp;$H$6),MATCH($A3261,INDIRECT($G$6&amp;$I$6),0),FALSE))),0)</f>
        <v>0</v>
      </c>
    </row>
    <row r="3262" spans="1:5" hidden="1">
      <c r="A3262" t="str">
        <f t="shared" si="152"/>
        <v>06</v>
      </c>
      <c r="B3262" t="str">
        <f t="shared" si="153"/>
        <v>PU</v>
      </c>
      <c r="C3262" t="s">
        <v>730</v>
      </c>
      <c r="D3262" t="s">
        <v>4396</v>
      </c>
      <c r="E3262" s="116">
        <f t="shared" ca="1" si="154"/>
        <v>0</v>
      </c>
    </row>
    <row r="3263" spans="1:5" hidden="1">
      <c r="A3263" t="str">
        <f t="shared" si="152"/>
        <v>12</v>
      </c>
      <c r="B3263" t="str">
        <f t="shared" si="153"/>
        <v>PU</v>
      </c>
      <c r="C3263" t="s">
        <v>730</v>
      </c>
      <c r="D3263" t="s">
        <v>4397</v>
      </c>
      <c r="E3263" s="116">
        <f t="shared" ca="1" si="154"/>
        <v>0</v>
      </c>
    </row>
    <row r="3264" spans="1:5" hidden="1">
      <c r="A3264" t="str">
        <f t="shared" si="152"/>
        <v>09</v>
      </c>
      <c r="B3264" t="str">
        <f t="shared" si="153"/>
        <v>PU</v>
      </c>
      <c r="C3264" t="s">
        <v>730</v>
      </c>
      <c r="D3264" t="s">
        <v>4398</v>
      </c>
      <c r="E3264" s="116">
        <f t="shared" ca="1" si="154"/>
        <v>0</v>
      </c>
    </row>
    <row r="3265" spans="1:5" hidden="1">
      <c r="A3265" t="str">
        <f t="shared" si="152"/>
        <v>11</v>
      </c>
      <c r="B3265" t="str">
        <f t="shared" si="153"/>
        <v>PU</v>
      </c>
      <c r="C3265" t="s">
        <v>730</v>
      </c>
      <c r="D3265" t="s">
        <v>4399</v>
      </c>
      <c r="E3265" s="116">
        <f t="shared" ca="1" si="154"/>
        <v>0</v>
      </c>
    </row>
    <row r="3266" spans="1:5" hidden="1">
      <c r="A3266" t="str">
        <f t="shared" si="152"/>
        <v>03</v>
      </c>
      <c r="B3266" t="str">
        <f t="shared" si="153"/>
        <v>PU</v>
      </c>
      <c r="C3266" t="s">
        <v>730</v>
      </c>
      <c r="D3266" t="s">
        <v>4400</v>
      </c>
      <c r="E3266" s="116">
        <f t="shared" ca="1" si="154"/>
        <v>0</v>
      </c>
    </row>
    <row r="3267" spans="1:5" hidden="1">
      <c r="A3267" t="str">
        <f t="shared" si="152"/>
        <v>02</v>
      </c>
      <c r="B3267" t="str">
        <f t="shared" si="153"/>
        <v>PU</v>
      </c>
      <c r="C3267" t="s">
        <v>730</v>
      </c>
      <c r="D3267" t="s">
        <v>4401</v>
      </c>
      <c r="E3267" s="116">
        <f t="shared" ca="1" si="154"/>
        <v>0</v>
      </c>
    </row>
    <row r="3268" spans="1:5" hidden="1">
      <c r="A3268" t="str">
        <f t="shared" si="152"/>
        <v>04</v>
      </c>
      <c r="B3268" t="str">
        <f t="shared" si="153"/>
        <v>PU</v>
      </c>
      <c r="C3268" t="s">
        <v>730</v>
      </c>
      <c r="D3268" t="s">
        <v>4402</v>
      </c>
      <c r="E3268" s="116">
        <f t="shared" ca="1" si="154"/>
        <v>0</v>
      </c>
    </row>
    <row r="3269" spans="1:5" hidden="1">
      <c r="A3269" t="str">
        <f t="shared" si="152"/>
        <v>01</v>
      </c>
      <c r="B3269" t="str">
        <f t="shared" si="153"/>
        <v>PU</v>
      </c>
      <c r="C3269" t="s">
        <v>732</v>
      </c>
      <c r="D3269" t="s">
        <v>4403</v>
      </c>
      <c r="E3269" s="116">
        <f t="shared" ca="1" si="154"/>
        <v>0</v>
      </c>
    </row>
    <row r="3270" spans="1:5" hidden="1">
      <c r="A3270" t="str">
        <f t="shared" si="152"/>
        <v>05</v>
      </c>
      <c r="B3270" t="str">
        <f t="shared" si="153"/>
        <v>PU</v>
      </c>
      <c r="C3270" t="s">
        <v>732</v>
      </c>
      <c r="D3270" t="s">
        <v>4404</v>
      </c>
      <c r="E3270" s="116">
        <f t="shared" ca="1" si="154"/>
        <v>0</v>
      </c>
    </row>
    <row r="3271" spans="1:5" hidden="1">
      <c r="A3271" t="str">
        <f t="shared" si="152"/>
        <v>14</v>
      </c>
      <c r="B3271" t="str">
        <f t="shared" si="153"/>
        <v>PU</v>
      </c>
      <c r="C3271" t="s">
        <v>732</v>
      </c>
      <c r="D3271" t="s">
        <v>4405</v>
      </c>
      <c r="E3271" s="116">
        <f t="shared" ca="1" si="154"/>
        <v>0</v>
      </c>
    </row>
    <row r="3272" spans="1:5" hidden="1">
      <c r="A3272" t="str">
        <f t="shared" si="152"/>
        <v>100</v>
      </c>
      <c r="B3272" t="str">
        <f t="shared" si="153"/>
        <v>PU</v>
      </c>
      <c r="C3272" t="s">
        <v>732</v>
      </c>
      <c r="D3272" t="s">
        <v>4406</v>
      </c>
      <c r="E3272" s="116">
        <f ca="1">IFERROR(IF(B3272=0,VLOOKUP(C3272,INDIRECT($G$7&amp;$H$7),MATCH($A3272,INDIRECT($G$7&amp;$I$7),0),0),IF(B3272="W",VLOOKUP(C3272,INDIRECT($G$5&amp;$H$5),MATCH($A3272,INDIRECT($G$5&amp;$I$5),0),FALSE),VLOOKUP(C3272,INDIRECT($G$6&amp;$H$6),MATCH($A3272,INDIRECT($G$6&amp;$I$6),0),FALSE))),0)</f>
        <v>0</v>
      </c>
    </row>
    <row r="3273" spans="1:5" hidden="1">
      <c r="A3273" t="str">
        <f t="shared" si="152"/>
        <v>06</v>
      </c>
      <c r="B3273" t="str">
        <f t="shared" si="153"/>
        <v>PU</v>
      </c>
      <c r="C3273" t="s">
        <v>732</v>
      </c>
      <c r="D3273" t="s">
        <v>4407</v>
      </c>
      <c r="E3273" s="116">
        <f t="shared" ca="1" si="154"/>
        <v>0</v>
      </c>
    </row>
    <row r="3274" spans="1:5" hidden="1">
      <c r="A3274" t="str">
        <f t="shared" si="152"/>
        <v>12</v>
      </c>
      <c r="B3274" t="str">
        <f t="shared" si="153"/>
        <v>PU</v>
      </c>
      <c r="C3274" t="s">
        <v>732</v>
      </c>
      <c r="D3274" t="s">
        <v>4408</v>
      </c>
      <c r="E3274" s="116">
        <f t="shared" ca="1" si="154"/>
        <v>0</v>
      </c>
    </row>
    <row r="3275" spans="1:5" hidden="1">
      <c r="A3275" t="str">
        <f t="shared" ref="A3275:A3338" si="155">MID(D3275,LEN(C3275)+2,LEN(D3275)-LEN(C3275))</f>
        <v>09</v>
      </c>
      <c r="B3275" t="str">
        <f t="shared" ref="B3275:B3338" si="156">IF(IFERROR(FIND("PU",D3275,1),0)&lt;&gt;0,"PU",0)</f>
        <v>PU</v>
      </c>
      <c r="C3275" t="s">
        <v>732</v>
      </c>
      <c r="D3275" t="s">
        <v>4409</v>
      </c>
      <c r="E3275" s="116">
        <f t="shared" ca="1" si="154"/>
        <v>0</v>
      </c>
    </row>
    <row r="3276" spans="1:5" hidden="1">
      <c r="A3276" t="str">
        <f t="shared" si="155"/>
        <v>11</v>
      </c>
      <c r="B3276" t="str">
        <f t="shared" si="156"/>
        <v>PU</v>
      </c>
      <c r="C3276" t="s">
        <v>732</v>
      </c>
      <c r="D3276" t="s">
        <v>4410</v>
      </c>
      <c r="E3276" s="116">
        <f t="shared" ca="1" si="154"/>
        <v>0</v>
      </c>
    </row>
    <row r="3277" spans="1:5" hidden="1">
      <c r="A3277" t="str">
        <f t="shared" si="155"/>
        <v>03</v>
      </c>
      <c r="B3277" t="str">
        <f t="shared" si="156"/>
        <v>PU</v>
      </c>
      <c r="C3277" t="s">
        <v>732</v>
      </c>
      <c r="D3277" t="s">
        <v>4411</v>
      </c>
      <c r="E3277" s="116">
        <f t="shared" ca="1" si="154"/>
        <v>0</v>
      </c>
    </row>
    <row r="3278" spans="1:5" hidden="1">
      <c r="A3278" t="str">
        <f t="shared" si="155"/>
        <v>02</v>
      </c>
      <c r="B3278" t="str">
        <f t="shared" si="156"/>
        <v>PU</v>
      </c>
      <c r="C3278" t="s">
        <v>732</v>
      </c>
      <c r="D3278" t="s">
        <v>4412</v>
      </c>
      <c r="E3278" s="116">
        <f t="shared" ca="1" si="154"/>
        <v>0</v>
      </c>
    </row>
    <row r="3279" spans="1:5" hidden="1">
      <c r="A3279" t="str">
        <f t="shared" si="155"/>
        <v>04</v>
      </c>
      <c r="B3279" t="str">
        <f t="shared" si="156"/>
        <v>PU</v>
      </c>
      <c r="C3279" t="s">
        <v>732</v>
      </c>
      <c r="D3279" t="s">
        <v>4413</v>
      </c>
      <c r="E3279" s="116">
        <f t="shared" ca="1" si="154"/>
        <v>0</v>
      </c>
    </row>
    <row r="3280" spans="1:5" hidden="1">
      <c r="A3280" t="str">
        <f t="shared" si="155"/>
        <v>01</v>
      </c>
      <c r="B3280" t="str">
        <f t="shared" si="156"/>
        <v>PU</v>
      </c>
      <c r="C3280" t="s">
        <v>734</v>
      </c>
      <c r="D3280" t="s">
        <v>4414</v>
      </c>
      <c r="E3280" s="116">
        <f t="shared" ca="1" si="154"/>
        <v>0</v>
      </c>
    </row>
    <row r="3281" spans="1:5" hidden="1">
      <c r="A3281" t="str">
        <f t="shared" si="155"/>
        <v>05</v>
      </c>
      <c r="B3281" t="str">
        <f t="shared" si="156"/>
        <v>PU</v>
      </c>
      <c r="C3281" t="s">
        <v>734</v>
      </c>
      <c r="D3281" t="s">
        <v>4415</v>
      </c>
      <c r="E3281" s="116">
        <f t="shared" ca="1" si="154"/>
        <v>0</v>
      </c>
    </row>
    <row r="3282" spans="1:5" hidden="1">
      <c r="A3282" t="str">
        <f t="shared" si="155"/>
        <v>14</v>
      </c>
      <c r="B3282" t="str">
        <f t="shared" si="156"/>
        <v>PU</v>
      </c>
      <c r="C3282" t="s">
        <v>734</v>
      </c>
      <c r="D3282" t="s">
        <v>4416</v>
      </c>
      <c r="E3282" s="116">
        <f t="shared" ca="1" si="154"/>
        <v>0</v>
      </c>
    </row>
    <row r="3283" spans="1:5" hidden="1">
      <c r="A3283" t="str">
        <f t="shared" si="155"/>
        <v>100</v>
      </c>
      <c r="B3283" t="str">
        <f t="shared" si="156"/>
        <v>PU</v>
      </c>
      <c r="C3283" t="s">
        <v>734</v>
      </c>
      <c r="D3283" t="s">
        <v>4417</v>
      </c>
      <c r="E3283" s="116">
        <f ca="1">IFERROR(IF(B3283=0,VLOOKUP(C3283,INDIRECT($G$7&amp;$H$7),MATCH($A3283,INDIRECT($G$7&amp;$I$7),0),0),IF(B3283="W",VLOOKUP(C3283,INDIRECT($G$5&amp;$H$5),MATCH($A3283,INDIRECT($G$5&amp;$I$5),0),FALSE),VLOOKUP(C3283,INDIRECT($G$6&amp;$H$6),MATCH($A3283,INDIRECT($G$6&amp;$I$6),0),FALSE))),0)</f>
        <v>0</v>
      </c>
    </row>
    <row r="3284" spans="1:5" hidden="1">
      <c r="A3284" t="str">
        <f t="shared" si="155"/>
        <v>06</v>
      </c>
      <c r="B3284" t="str">
        <f t="shared" si="156"/>
        <v>PU</v>
      </c>
      <c r="C3284" t="s">
        <v>734</v>
      </c>
      <c r="D3284" t="s">
        <v>4418</v>
      </c>
      <c r="E3284" s="116">
        <f t="shared" ca="1" si="154"/>
        <v>0</v>
      </c>
    </row>
    <row r="3285" spans="1:5" hidden="1">
      <c r="A3285" t="str">
        <f t="shared" si="155"/>
        <v>12</v>
      </c>
      <c r="B3285" t="str">
        <f t="shared" si="156"/>
        <v>PU</v>
      </c>
      <c r="C3285" t="s">
        <v>734</v>
      </c>
      <c r="D3285" t="s">
        <v>4419</v>
      </c>
      <c r="E3285" s="116">
        <f t="shared" ca="1" si="154"/>
        <v>0</v>
      </c>
    </row>
    <row r="3286" spans="1:5" hidden="1">
      <c r="A3286" t="str">
        <f t="shared" si="155"/>
        <v>09</v>
      </c>
      <c r="B3286" t="str">
        <f t="shared" si="156"/>
        <v>PU</v>
      </c>
      <c r="C3286" t="s">
        <v>734</v>
      </c>
      <c r="D3286" t="s">
        <v>4420</v>
      </c>
      <c r="E3286" s="116">
        <f t="shared" ca="1" si="154"/>
        <v>0</v>
      </c>
    </row>
    <row r="3287" spans="1:5" hidden="1">
      <c r="A3287" t="str">
        <f t="shared" si="155"/>
        <v>11</v>
      </c>
      <c r="B3287" t="str">
        <f t="shared" si="156"/>
        <v>PU</v>
      </c>
      <c r="C3287" t="s">
        <v>734</v>
      </c>
      <c r="D3287" t="s">
        <v>4421</v>
      </c>
      <c r="E3287" s="116">
        <f t="shared" ca="1" si="154"/>
        <v>0</v>
      </c>
    </row>
    <row r="3288" spans="1:5" hidden="1">
      <c r="A3288" t="str">
        <f t="shared" si="155"/>
        <v>03</v>
      </c>
      <c r="B3288" t="str">
        <f t="shared" si="156"/>
        <v>PU</v>
      </c>
      <c r="C3288" t="s">
        <v>734</v>
      </c>
      <c r="D3288" t="s">
        <v>4422</v>
      </c>
      <c r="E3288" s="116">
        <f t="shared" ca="1" si="154"/>
        <v>0</v>
      </c>
    </row>
    <row r="3289" spans="1:5" hidden="1">
      <c r="A3289" t="str">
        <f t="shared" si="155"/>
        <v>02</v>
      </c>
      <c r="B3289" t="str">
        <f t="shared" si="156"/>
        <v>PU</v>
      </c>
      <c r="C3289" t="s">
        <v>734</v>
      </c>
      <c r="D3289" t="s">
        <v>4423</v>
      </c>
      <c r="E3289" s="116">
        <f t="shared" ca="1" si="154"/>
        <v>0</v>
      </c>
    </row>
    <row r="3290" spans="1:5" hidden="1">
      <c r="A3290" t="str">
        <f t="shared" si="155"/>
        <v>04</v>
      </c>
      <c r="B3290" t="str">
        <f t="shared" si="156"/>
        <v>PU</v>
      </c>
      <c r="C3290" t="s">
        <v>734</v>
      </c>
      <c r="D3290" t="s">
        <v>4424</v>
      </c>
      <c r="E3290" s="116">
        <f t="shared" ca="1" si="154"/>
        <v>0</v>
      </c>
    </row>
    <row r="3291" spans="1:5" hidden="1">
      <c r="A3291" t="str">
        <f t="shared" si="155"/>
        <v>01</v>
      </c>
      <c r="B3291" t="str">
        <f t="shared" si="156"/>
        <v>PU</v>
      </c>
      <c r="C3291" t="s">
        <v>736</v>
      </c>
      <c r="D3291" t="s">
        <v>4425</v>
      </c>
      <c r="E3291" s="116">
        <f t="shared" ca="1" si="154"/>
        <v>0</v>
      </c>
    </row>
    <row r="3292" spans="1:5" hidden="1">
      <c r="A3292" t="str">
        <f t="shared" si="155"/>
        <v>05</v>
      </c>
      <c r="B3292" t="str">
        <f t="shared" si="156"/>
        <v>PU</v>
      </c>
      <c r="C3292" t="s">
        <v>736</v>
      </c>
      <c r="D3292" t="s">
        <v>4426</v>
      </c>
      <c r="E3292" s="116">
        <f t="shared" ca="1" si="154"/>
        <v>0</v>
      </c>
    </row>
    <row r="3293" spans="1:5" hidden="1">
      <c r="A3293" t="str">
        <f t="shared" si="155"/>
        <v>14</v>
      </c>
      <c r="B3293" t="str">
        <f t="shared" si="156"/>
        <v>PU</v>
      </c>
      <c r="C3293" t="s">
        <v>736</v>
      </c>
      <c r="D3293" t="s">
        <v>4427</v>
      </c>
      <c r="E3293" s="116">
        <f t="shared" ca="1" si="154"/>
        <v>0</v>
      </c>
    </row>
    <row r="3294" spans="1:5" hidden="1">
      <c r="A3294" t="str">
        <f t="shared" si="155"/>
        <v>100</v>
      </c>
      <c r="B3294" t="str">
        <f t="shared" si="156"/>
        <v>PU</v>
      </c>
      <c r="C3294" t="s">
        <v>736</v>
      </c>
      <c r="D3294" t="s">
        <v>4428</v>
      </c>
      <c r="E3294" s="116">
        <f ca="1">IFERROR(IF(B3294=0,VLOOKUP(C3294,INDIRECT($G$7&amp;$H$7),MATCH($A3294,INDIRECT($G$7&amp;$I$7),0),0),IF(B3294="W",VLOOKUP(C3294,INDIRECT($G$5&amp;$H$5),MATCH($A3294,INDIRECT($G$5&amp;$I$5),0),FALSE),VLOOKUP(C3294,INDIRECT($G$6&amp;$H$6),MATCH($A3294,INDIRECT($G$6&amp;$I$6),0),FALSE))),0)</f>
        <v>0</v>
      </c>
    </row>
    <row r="3295" spans="1:5" hidden="1">
      <c r="A3295" t="str">
        <f t="shared" si="155"/>
        <v>06</v>
      </c>
      <c r="B3295" t="str">
        <f t="shared" si="156"/>
        <v>PU</v>
      </c>
      <c r="C3295" t="s">
        <v>736</v>
      </c>
      <c r="D3295" t="s">
        <v>4429</v>
      </c>
      <c r="E3295" s="116">
        <f t="shared" ca="1" si="154"/>
        <v>0</v>
      </c>
    </row>
    <row r="3296" spans="1:5" hidden="1">
      <c r="A3296" t="str">
        <f t="shared" si="155"/>
        <v>12</v>
      </c>
      <c r="B3296" t="str">
        <f t="shared" si="156"/>
        <v>PU</v>
      </c>
      <c r="C3296" t="s">
        <v>736</v>
      </c>
      <c r="D3296" t="s">
        <v>4430</v>
      </c>
      <c r="E3296" s="116">
        <f t="shared" ca="1" si="154"/>
        <v>0</v>
      </c>
    </row>
    <row r="3297" spans="1:5" hidden="1">
      <c r="A3297" t="str">
        <f t="shared" si="155"/>
        <v>09</v>
      </c>
      <c r="B3297" t="str">
        <f t="shared" si="156"/>
        <v>PU</v>
      </c>
      <c r="C3297" t="s">
        <v>736</v>
      </c>
      <c r="D3297" t="s">
        <v>4431</v>
      </c>
      <c r="E3297" s="116">
        <f t="shared" ca="1" si="154"/>
        <v>0</v>
      </c>
    </row>
    <row r="3298" spans="1:5" hidden="1">
      <c r="A3298" t="str">
        <f t="shared" si="155"/>
        <v>11</v>
      </c>
      <c r="B3298" t="str">
        <f t="shared" si="156"/>
        <v>PU</v>
      </c>
      <c r="C3298" t="s">
        <v>736</v>
      </c>
      <c r="D3298" t="s">
        <v>4432</v>
      </c>
      <c r="E3298" s="116">
        <f t="shared" ca="1" si="154"/>
        <v>0</v>
      </c>
    </row>
    <row r="3299" spans="1:5" hidden="1">
      <c r="A3299" t="str">
        <f t="shared" si="155"/>
        <v>03</v>
      </c>
      <c r="B3299" t="str">
        <f t="shared" si="156"/>
        <v>PU</v>
      </c>
      <c r="C3299" t="s">
        <v>736</v>
      </c>
      <c r="D3299" t="s">
        <v>4433</v>
      </c>
      <c r="E3299" s="116">
        <f t="shared" ca="1" si="154"/>
        <v>0</v>
      </c>
    </row>
    <row r="3300" spans="1:5" hidden="1">
      <c r="A3300" t="str">
        <f t="shared" si="155"/>
        <v>02</v>
      </c>
      <c r="B3300" t="str">
        <f t="shared" si="156"/>
        <v>PU</v>
      </c>
      <c r="C3300" t="s">
        <v>736</v>
      </c>
      <c r="D3300" t="s">
        <v>4434</v>
      </c>
      <c r="E3300" s="116">
        <f t="shared" ca="1" si="154"/>
        <v>0</v>
      </c>
    </row>
    <row r="3301" spans="1:5" hidden="1">
      <c r="A3301" t="str">
        <f t="shared" si="155"/>
        <v>04</v>
      </c>
      <c r="B3301" t="str">
        <f t="shared" si="156"/>
        <v>PU</v>
      </c>
      <c r="C3301" t="s">
        <v>736</v>
      </c>
      <c r="D3301" t="s">
        <v>4435</v>
      </c>
      <c r="E3301" s="116">
        <f t="shared" ca="1" si="154"/>
        <v>0</v>
      </c>
    </row>
    <row r="3302" spans="1:5" hidden="1">
      <c r="A3302" t="str">
        <f t="shared" si="155"/>
        <v>01</v>
      </c>
      <c r="B3302" t="str">
        <f t="shared" si="156"/>
        <v>PU</v>
      </c>
      <c r="C3302" t="s">
        <v>739</v>
      </c>
      <c r="D3302" t="s">
        <v>4436</v>
      </c>
      <c r="E3302" s="116">
        <f t="shared" ca="1" si="154"/>
        <v>0</v>
      </c>
    </row>
    <row r="3303" spans="1:5" hidden="1">
      <c r="A3303" t="str">
        <f t="shared" si="155"/>
        <v>05</v>
      </c>
      <c r="B3303" t="str">
        <f t="shared" si="156"/>
        <v>PU</v>
      </c>
      <c r="C3303" t="s">
        <v>739</v>
      </c>
      <c r="D3303" t="s">
        <v>4437</v>
      </c>
      <c r="E3303" s="116">
        <f t="shared" ref="E3303:E3366" ca="1" si="157">IFERROR(IF(B3303=0,VLOOKUP(C3282,INDIRECT($G$7&amp;$H$7),MATCH($A3303,INDIRECT($G$7&amp;$I$7),0),0),IF(B3303="W",VLOOKUP(C3282,INDIRECT($G$5&amp;$H$5),MATCH($A3303,INDIRECT($G$5&amp;$I$5),0),FALSE),VLOOKUP(C3303,INDIRECT($G$6&amp;$H$6),MATCH($A3303,INDIRECT($G$6&amp;$I$6),0),FALSE))),0)</f>
        <v>0</v>
      </c>
    </row>
    <row r="3304" spans="1:5" hidden="1">
      <c r="A3304" t="str">
        <f t="shared" si="155"/>
        <v>14</v>
      </c>
      <c r="B3304" t="str">
        <f t="shared" si="156"/>
        <v>PU</v>
      </c>
      <c r="C3304" t="s">
        <v>739</v>
      </c>
      <c r="D3304" t="s">
        <v>4438</v>
      </c>
      <c r="E3304" s="116">
        <f t="shared" ca="1" si="157"/>
        <v>0</v>
      </c>
    </row>
    <row r="3305" spans="1:5" hidden="1">
      <c r="A3305" t="str">
        <f t="shared" si="155"/>
        <v>100</v>
      </c>
      <c r="B3305" t="str">
        <f t="shared" si="156"/>
        <v>PU</v>
      </c>
      <c r="C3305" t="s">
        <v>739</v>
      </c>
      <c r="D3305" t="s">
        <v>4439</v>
      </c>
      <c r="E3305" s="116">
        <f ca="1">IFERROR(IF(B3305=0,VLOOKUP(C3305,INDIRECT($G$7&amp;$H$7),MATCH($A3305,INDIRECT($G$7&amp;$I$7),0),0),IF(B3305="W",VLOOKUP(C3305,INDIRECT($G$5&amp;$H$5),MATCH($A3305,INDIRECT($G$5&amp;$I$5),0),FALSE),VLOOKUP(C3305,INDIRECT($G$6&amp;$H$6),MATCH($A3305,INDIRECT($G$6&amp;$I$6),0),FALSE))),0)</f>
        <v>0</v>
      </c>
    </row>
    <row r="3306" spans="1:5" hidden="1">
      <c r="A3306" t="str">
        <f t="shared" si="155"/>
        <v>06</v>
      </c>
      <c r="B3306" t="str">
        <f t="shared" si="156"/>
        <v>PU</v>
      </c>
      <c r="C3306" t="s">
        <v>739</v>
      </c>
      <c r="D3306" t="s">
        <v>4440</v>
      </c>
      <c r="E3306" s="116">
        <f t="shared" ca="1" si="157"/>
        <v>0</v>
      </c>
    </row>
    <row r="3307" spans="1:5" hidden="1">
      <c r="A3307" t="str">
        <f t="shared" si="155"/>
        <v>12</v>
      </c>
      <c r="B3307" t="str">
        <f t="shared" si="156"/>
        <v>PU</v>
      </c>
      <c r="C3307" t="s">
        <v>739</v>
      </c>
      <c r="D3307" t="s">
        <v>4441</v>
      </c>
      <c r="E3307" s="116">
        <f t="shared" ca="1" si="157"/>
        <v>0</v>
      </c>
    </row>
    <row r="3308" spans="1:5" hidden="1">
      <c r="A3308" t="str">
        <f t="shared" si="155"/>
        <v>09</v>
      </c>
      <c r="B3308" t="str">
        <f t="shared" si="156"/>
        <v>PU</v>
      </c>
      <c r="C3308" t="s">
        <v>739</v>
      </c>
      <c r="D3308" t="s">
        <v>4442</v>
      </c>
      <c r="E3308" s="116">
        <f t="shared" ca="1" si="157"/>
        <v>0</v>
      </c>
    </row>
    <row r="3309" spans="1:5" hidden="1">
      <c r="A3309" t="str">
        <f t="shared" si="155"/>
        <v>11</v>
      </c>
      <c r="B3309" t="str">
        <f t="shared" si="156"/>
        <v>PU</v>
      </c>
      <c r="C3309" t="s">
        <v>739</v>
      </c>
      <c r="D3309" t="s">
        <v>4443</v>
      </c>
      <c r="E3309" s="116">
        <f t="shared" ca="1" si="157"/>
        <v>0</v>
      </c>
    </row>
    <row r="3310" spans="1:5" hidden="1">
      <c r="A3310" t="str">
        <f t="shared" si="155"/>
        <v>03</v>
      </c>
      <c r="B3310" t="str">
        <f t="shared" si="156"/>
        <v>PU</v>
      </c>
      <c r="C3310" t="s">
        <v>739</v>
      </c>
      <c r="D3310" t="s">
        <v>4444</v>
      </c>
      <c r="E3310" s="116">
        <f t="shared" ca="1" si="157"/>
        <v>0</v>
      </c>
    </row>
    <row r="3311" spans="1:5" hidden="1">
      <c r="A3311" t="str">
        <f t="shared" si="155"/>
        <v>02</v>
      </c>
      <c r="B3311" t="str">
        <f t="shared" si="156"/>
        <v>PU</v>
      </c>
      <c r="C3311" t="s">
        <v>739</v>
      </c>
      <c r="D3311" t="s">
        <v>4445</v>
      </c>
      <c r="E3311" s="116">
        <f t="shared" ca="1" si="157"/>
        <v>0</v>
      </c>
    </row>
    <row r="3312" spans="1:5" hidden="1">
      <c r="A3312" t="str">
        <f t="shared" si="155"/>
        <v>04</v>
      </c>
      <c r="B3312" t="str">
        <f t="shared" si="156"/>
        <v>PU</v>
      </c>
      <c r="C3312" t="s">
        <v>739</v>
      </c>
      <c r="D3312" t="s">
        <v>4446</v>
      </c>
      <c r="E3312" s="116">
        <f t="shared" ca="1" si="157"/>
        <v>0</v>
      </c>
    </row>
    <row r="3313" spans="1:5" hidden="1">
      <c r="A3313" t="str">
        <f t="shared" si="155"/>
        <v>01</v>
      </c>
      <c r="B3313" t="str">
        <f t="shared" si="156"/>
        <v>PU</v>
      </c>
      <c r="C3313" t="s">
        <v>741</v>
      </c>
      <c r="D3313" t="s">
        <v>4447</v>
      </c>
      <c r="E3313" s="116">
        <f t="shared" ca="1" si="157"/>
        <v>0</v>
      </c>
    </row>
    <row r="3314" spans="1:5" hidden="1">
      <c r="A3314" t="str">
        <f t="shared" si="155"/>
        <v>05</v>
      </c>
      <c r="B3314" t="str">
        <f t="shared" si="156"/>
        <v>PU</v>
      </c>
      <c r="C3314" t="s">
        <v>741</v>
      </c>
      <c r="D3314" t="s">
        <v>4448</v>
      </c>
      <c r="E3314" s="116">
        <f t="shared" ca="1" si="157"/>
        <v>0</v>
      </c>
    </row>
    <row r="3315" spans="1:5" hidden="1">
      <c r="A3315" t="str">
        <f t="shared" si="155"/>
        <v>14</v>
      </c>
      <c r="B3315" t="str">
        <f t="shared" si="156"/>
        <v>PU</v>
      </c>
      <c r="C3315" t="s">
        <v>741</v>
      </c>
      <c r="D3315" t="s">
        <v>4449</v>
      </c>
      <c r="E3315" s="116">
        <f t="shared" ca="1" si="157"/>
        <v>0</v>
      </c>
    </row>
    <row r="3316" spans="1:5" hidden="1">
      <c r="A3316" t="str">
        <f t="shared" si="155"/>
        <v>100</v>
      </c>
      <c r="B3316" t="str">
        <f t="shared" si="156"/>
        <v>PU</v>
      </c>
      <c r="C3316" t="s">
        <v>741</v>
      </c>
      <c r="D3316" t="s">
        <v>4450</v>
      </c>
      <c r="E3316" s="116">
        <f ca="1">IFERROR(IF(B3316=0,VLOOKUP(C3316,INDIRECT($G$7&amp;$H$7),MATCH($A3316,INDIRECT($G$7&amp;$I$7),0),0),IF(B3316="W",VLOOKUP(C3316,INDIRECT($G$5&amp;$H$5),MATCH($A3316,INDIRECT($G$5&amp;$I$5),0),FALSE),VLOOKUP(C3316,INDIRECT($G$6&amp;$H$6),MATCH($A3316,INDIRECT($G$6&amp;$I$6),0),FALSE))),0)</f>
        <v>0</v>
      </c>
    </row>
    <row r="3317" spans="1:5" hidden="1">
      <c r="A3317" t="str">
        <f t="shared" si="155"/>
        <v>06</v>
      </c>
      <c r="B3317" t="str">
        <f t="shared" si="156"/>
        <v>PU</v>
      </c>
      <c r="C3317" t="s">
        <v>741</v>
      </c>
      <c r="D3317" t="s">
        <v>4451</v>
      </c>
      <c r="E3317" s="116">
        <f t="shared" ca="1" si="157"/>
        <v>0</v>
      </c>
    </row>
    <row r="3318" spans="1:5" hidden="1">
      <c r="A3318" t="str">
        <f t="shared" si="155"/>
        <v>12</v>
      </c>
      <c r="B3318" t="str">
        <f t="shared" si="156"/>
        <v>PU</v>
      </c>
      <c r="C3318" t="s">
        <v>741</v>
      </c>
      <c r="D3318" t="s">
        <v>4452</v>
      </c>
      <c r="E3318" s="116">
        <f t="shared" ca="1" si="157"/>
        <v>0</v>
      </c>
    </row>
    <row r="3319" spans="1:5" hidden="1">
      <c r="A3319" t="str">
        <f t="shared" si="155"/>
        <v>09</v>
      </c>
      <c r="B3319" t="str">
        <f t="shared" si="156"/>
        <v>PU</v>
      </c>
      <c r="C3319" t="s">
        <v>741</v>
      </c>
      <c r="D3319" t="s">
        <v>4453</v>
      </c>
      <c r="E3319" s="116">
        <f t="shared" ca="1" si="157"/>
        <v>0</v>
      </c>
    </row>
    <row r="3320" spans="1:5" hidden="1">
      <c r="A3320" t="str">
        <f t="shared" si="155"/>
        <v>11</v>
      </c>
      <c r="B3320" t="str">
        <f t="shared" si="156"/>
        <v>PU</v>
      </c>
      <c r="C3320" t="s">
        <v>741</v>
      </c>
      <c r="D3320" t="s">
        <v>4454</v>
      </c>
      <c r="E3320" s="116">
        <f t="shared" ca="1" si="157"/>
        <v>0</v>
      </c>
    </row>
    <row r="3321" spans="1:5" hidden="1">
      <c r="A3321" t="str">
        <f t="shared" si="155"/>
        <v>03</v>
      </c>
      <c r="B3321" t="str">
        <f t="shared" si="156"/>
        <v>PU</v>
      </c>
      <c r="C3321" t="s">
        <v>741</v>
      </c>
      <c r="D3321" t="s">
        <v>4455</v>
      </c>
      <c r="E3321" s="116">
        <f t="shared" ca="1" si="157"/>
        <v>0</v>
      </c>
    </row>
    <row r="3322" spans="1:5" hidden="1">
      <c r="A3322" t="str">
        <f t="shared" si="155"/>
        <v>02</v>
      </c>
      <c r="B3322" t="str">
        <f t="shared" si="156"/>
        <v>PU</v>
      </c>
      <c r="C3322" t="s">
        <v>741</v>
      </c>
      <c r="D3322" t="s">
        <v>4456</v>
      </c>
      <c r="E3322" s="116">
        <f t="shared" ca="1" si="157"/>
        <v>0</v>
      </c>
    </row>
    <row r="3323" spans="1:5" hidden="1">
      <c r="A3323" t="str">
        <f t="shared" si="155"/>
        <v>04</v>
      </c>
      <c r="B3323" t="str">
        <f t="shared" si="156"/>
        <v>PU</v>
      </c>
      <c r="C3323" t="s">
        <v>741</v>
      </c>
      <c r="D3323" t="s">
        <v>4457</v>
      </c>
      <c r="E3323" s="116">
        <f t="shared" ca="1" si="157"/>
        <v>0</v>
      </c>
    </row>
    <row r="3324" spans="1:5" hidden="1">
      <c r="A3324" t="str">
        <f t="shared" si="155"/>
        <v>01</v>
      </c>
      <c r="B3324" t="str">
        <f t="shared" si="156"/>
        <v>PU</v>
      </c>
      <c r="C3324" t="s">
        <v>743</v>
      </c>
      <c r="D3324" t="s">
        <v>4458</v>
      </c>
      <c r="E3324" s="116">
        <f t="shared" ca="1" si="157"/>
        <v>0</v>
      </c>
    </row>
    <row r="3325" spans="1:5" hidden="1">
      <c r="A3325" t="str">
        <f t="shared" si="155"/>
        <v>05</v>
      </c>
      <c r="B3325" t="str">
        <f t="shared" si="156"/>
        <v>PU</v>
      </c>
      <c r="C3325" t="s">
        <v>743</v>
      </c>
      <c r="D3325" t="s">
        <v>4459</v>
      </c>
      <c r="E3325" s="116">
        <f t="shared" ca="1" si="157"/>
        <v>0</v>
      </c>
    </row>
    <row r="3326" spans="1:5" hidden="1">
      <c r="A3326" t="str">
        <f t="shared" si="155"/>
        <v>14</v>
      </c>
      <c r="B3326" t="str">
        <f t="shared" si="156"/>
        <v>PU</v>
      </c>
      <c r="C3326" t="s">
        <v>743</v>
      </c>
      <c r="D3326" t="s">
        <v>4460</v>
      </c>
      <c r="E3326" s="116">
        <f t="shared" ca="1" si="157"/>
        <v>0</v>
      </c>
    </row>
    <row r="3327" spans="1:5" hidden="1">
      <c r="A3327" t="str">
        <f t="shared" si="155"/>
        <v>100</v>
      </c>
      <c r="B3327" t="str">
        <f t="shared" si="156"/>
        <v>PU</v>
      </c>
      <c r="C3327" t="s">
        <v>743</v>
      </c>
      <c r="D3327" t="s">
        <v>4461</v>
      </c>
      <c r="E3327" s="116">
        <f ca="1">IFERROR(IF(B3327=0,VLOOKUP(C3327,INDIRECT($G$7&amp;$H$7),MATCH($A3327,INDIRECT($G$7&amp;$I$7),0),0),IF(B3327="W",VLOOKUP(C3327,INDIRECT($G$5&amp;$H$5),MATCH($A3327,INDIRECT($G$5&amp;$I$5),0),FALSE),VLOOKUP(C3327,INDIRECT($G$6&amp;$H$6),MATCH($A3327,INDIRECT($G$6&amp;$I$6),0),FALSE))),0)</f>
        <v>0</v>
      </c>
    </row>
    <row r="3328" spans="1:5" hidden="1">
      <c r="A3328" t="str">
        <f t="shared" si="155"/>
        <v>06</v>
      </c>
      <c r="B3328" t="str">
        <f t="shared" si="156"/>
        <v>PU</v>
      </c>
      <c r="C3328" t="s">
        <v>743</v>
      </c>
      <c r="D3328" t="s">
        <v>4462</v>
      </c>
      <c r="E3328" s="116">
        <f t="shared" ca="1" si="157"/>
        <v>0</v>
      </c>
    </row>
    <row r="3329" spans="1:5" hidden="1">
      <c r="A3329" t="str">
        <f t="shared" si="155"/>
        <v>12</v>
      </c>
      <c r="B3329" t="str">
        <f t="shared" si="156"/>
        <v>PU</v>
      </c>
      <c r="C3329" t="s">
        <v>743</v>
      </c>
      <c r="D3329" t="s">
        <v>4463</v>
      </c>
      <c r="E3329" s="116">
        <f t="shared" ca="1" si="157"/>
        <v>0</v>
      </c>
    </row>
    <row r="3330" spans="1:5" hidden="1">
      <c r="A3330" t="str">
        <f t="shared" si="155"/>
        <v>09</v>
      </c>
      <c r="B3330" t="str">
        <f t="shared" si="156"/>
        <v>PU</v>
      </c>
      <c r="C3330" t="s">
        <v>743</v>
      </c>
      <c r="D3330" t="s">
        <v>4464</v>
      </c>
      <c r="E3330" s="116">
        <f t="shared" ca="1" si="157"/>
        <v>0</v>
      </c>
    </row>
    <row r="3331" spans="1:5" hidden="1">
      <c r="A3331" t="str">
        <f t="shared" si="155"/>
        <v>11</v>
      </c>
      <c r="B3331" t="str">
        <f t="shared" si="156"/>
        <v>PU</v>
      </c>
      <c r="C3331" t="s">
        <v>743</v>
      </c>
      <c r="D3331" t="s">
        <v>4465</v>
      </c>
      <c r="E3331" s="116">
        <f t="shared" ca="1" si="157"/>
        <v>0</v>
      </c>
    </row>
    <row r="3332" spans="1:5" hidden="1">
      <c r="A3332" t="str">
        <f t="shared" si="155"/>
        <v>03</v>
      </c>
      <c r="B3332" t="str">
        <f t="shared" si="156"/>
        <v>PU</v>
      </c>
      <c r="C3332" t="s">
        <v>743</v>
      </c>
      <c r="D3332" t="s">
        <v>4466</v>
      </c>
      <c r="E3332" s="116">
        <f t="shared" ca="1" si="157"/>
        <v>0</v>
      </c>
    </row>
    <row r="3333" spans="1:5" hidden="1">
      <c r="A3333" t="str">
        <f t="shared" si="155"/>
        <v>02</v>
      </c>
      <c r="B3333" t="str">
        <f t="shared" si="156"/>
        <v>PU</v>
      </c>
      <c r="C3333" t="s">
        <v>743</v>
      </c>
      <c r="D3333" t="s">
        <v>4467</v>
      </c>
      <c r="E3333" s="116">
        <f t="shared" ca="1" si="157"/>
        <v>0</v>
      </c>
    </row>
    <row r="3334" spans="1:5" hidden="1">
      <c r="A3334" t="str">
        <f t="shared" si="155"/>
        <v>04</v>
      </c>
      <c r="B3334" t="str">
        <f t="shared" si="156"/>
        <v>PU</v>
      </c>
      <c r="C3334" t="s">
        <v>743</v>
      </c>
      <c r="D3334" t="s">
        <v>4468</v>
      </c>
      <c r="E3334" s="116">
        <f t="shared" ca="1" si="157"/>
        <v>0</v>
      </c>
    </row>
    <row r="3335" spans="1:5" hidden="1">
      <c r="A3335" t="str">
        <f t="shared" si="155"/>
        <v>01</v>
      </c>
      <c r="B3335" t="str">
        <f t="shared" si="156"/>
        <v>PU</v>
      </c>
      <c r="C3335" t="s">
        <v>745</v>
      </c>
      <c r="D3335" t="s">
        <v>4469</v>
      </c>
      <c r="E3335" s="116">
        <f t="shared" ca="1" si="157"/>
        <v>0</v>
      </c>
    </row>
    <row r="3336" spans="1:5" hidden="1">
      <c r="A3336" t="str">
        <f t="shared" si="155"/>
        <v>05</v>
      </c>
      <c r="B3336" t="str">
        <f t="shared" si="156"/>
        <v>PU</v>
      </c>
      <c r="C3336" t="s">
        <v>745</v>
      </c>
      <c r="D3336" t="s">
        <v>4470</v>
      </c>
      <c r="E3336" s="116">
        <f t="shared" ca="1" si="157"/>
        <v>0</v>
      </c>
    </row>
    <row r="3337" spans="1:5" hidden="1">
      <c r="A3337" t="str">
        <f t="shared" si="155"/>
        <v>14</v>
      </c>
      <c r="B3337" t="str">
        <f t="shared" si="156"/>
        <v>PU</v>
      </c>
      <c r="C3337" t="s">
        <v>745</v>
      </c>
      <c r="D3337" t="s">
        <v>4471</v>
      </c>
      <c r="E3337" s="116">
        <f t="shared" ca="1" si="157"/>
        <v>0</v>
      </c>
    </row>
    <row r="3338" spans="1:5" hidden="1">
      <c r="A3338" t="str">
        <f t="shared" si="155"/>
        <v>100</v>
      </c>
      <c r="B3338" t="str">
        <f t="shared" si="156"/>
        <v>PU</v>
      </c>
      <c r="C3338" t="s">
        <v>745</v>
      </c>
      <c r="D3338" t="s">
        <v>4472</v>
      </c>
      <c r="E3338" s="116">
        <f ca="1">IFERROR(IF(B3338=0,VLOOKUP(C3338,INDIRECT($G$7&amp;$H$7),MATCH($A3338,INDIRECT($G$7&amp;$I$7),0),0),IF(B3338="W",VLOOKUP(C3338,INDIRECT($G$5&amp;$H$5),MATCH($A3338,INDIRECT($G$5&amp;$I$5),0),FALSE),VLOOKUP(C3338,INDIRECT($G$6&amp;$H$6),MATCH($A3338,INDIRECT($G$6&amp;$I$6),0),FALSE))),0)</f>
        <v>0</v>
      </c>
    </row>
    <row r="3339" spans="1:5" hidden="1">
      <c r="A3339" t="str">
        <f t="shared" ref="A3339:A3402" si="158">MID(D3339,LEN(C3339)+2,LEN(D3339)-LEN(C3339))</f>
        <v>06</v>
      </c>
      <c r="B3339" t="str">
        <f t="shared" ref="B3339:B3402" si="159">IF(IFERROR(FIND("PU",D3339,1),0)&lt;&gt;0,"PU",0)</f>
        <v>PU</v>
      </c>
      <c r="C3339" t="s">
        <v>745</v>
      </c>
      <c r="D3339" t="s">
        <v>4473</v>
      </c>
      <c r="E3339" s="116">
        <f t="shared" ca="1" si="157"/>
        <v>0</v>
      </c>
    </row>
    <row r="3340" spans="1:5" hidden="1">
      <c r="A3340" t="str">
        <f t="shared" si="158"/>
        <v>12</v>
      </c>
      <c r="B3340" t="str">
        <f t="shared" si="159"/>
        <v>PU</v>
      </c>
      <c r="C3340" t="s">
        <v>745</v>
      </c>
      <c r="D3340" t="s">
        <v>4474</v>
      </c>
      <c r="E3340" s="116">
        <f t="shared" ca="1" si="157"/>
        <v>0</v>
      </c>
    </row>
    <row r="3341" spans="1:5" hidden="1">
      <c r="A3341" t="str">
        <f t="shared" si="158"/>
        <v>09</v>
      </c>
      <c r="B3341" t="str">
        <f t="shared" si="159"/>
        <v>PU</v>
      </c>
      <c r="C3341" t="s">
        <v>745</v>
      </c>
      <c r="D3341" t="s">
        <v>4475</v>
      </c>
      <c r="E3341" s="116">
        <f t="shared" ca="1" si="157"/>
        <v>0</v>
      </c>
    </row>
    <row r="3342" spans="1:5" hidden="1">
      <c r="A3342" t="str">
        <f t="shared" si="158"/>
        <v>11</v>
      </c>
      <c r="B3342" t="str">
        <f t="shared" si="159"/>
        <v>PU</v>
      </c>
      <c r="C3342" t="s">
        <v>745</v>
      </c>
      <c r="D3342" t="s">
        <v>4476</v>
      </c>
      <c r="E3342" s="116">
        <f t="shared" ca="1" si="157"/>
        <v>0</v>
      </c>
    </row>
    <row r="3343" spans="1:5" hidden="1">
      <c r="A3343" t="str">
        <f t="shared" si="158"/>
        <v>03</v>
      </c>
      <c r="B3343" t="str">
        <f t="shared" si="159"/>
        <v>PU</v>
      </c>
      <c r="C3343" t="s">
        <v>745</v>
      </c>
      <c r="D3343" t="s">
        <v>4477</v>
      </c>
      <c r="E3343" s="116">
        <f t="shared" ca="1" si="157"/>
        <v>0</v>
      </c>
    </row>
    <row r="3344" spans="1:5" hidden="1">
      <c r="A3344" t="str">
        <f t="shared" si="158"/>
        <v>02</v>
      </c>
      <c r="B3344" t="str">
        <f t="shared" si="159"/>
        <v>PU</v>
      </c>
      <c r="C3344" t="s">
        <v>745</v>
      </c>
      <c r="D3344" t="s">
        <v>4478</v>
      </c>
      <c r="E3344" s="116">
        <f t="shared" ca="1" si="157"/>
        <v>0</v>
      </c>
    </row>
    <row r="3345" spans="1:5" hidden="1">
      <c r="A3345" t="str">
        <f t="shared" si="158"/>
        <v>04</v>
      </c>
      <c r="B3345" t="str">
        <f t="shared" si="159"/>
        <v>PU</v>
      </c>
      <c r="C3345" t="s">
        <v>745</v>
      </c>
      <c r="D3345" t="s">
        <v>4479</v>
      </c>
      <c r="E3345" s="116">
        <f t="shared" ca="1" si="157"/>
        <v>0</v>
      </c>
    </row>
    <row r="3346" spans="1:5" hidden="1">
      <c r="A3346" t="str">
        <f t="shared" si="158"/>
        <v>01</v>
      </c>
      <c r="B3346" t="str">
        <f t="shared" si="159"/>
        <v>PU</v>
      </c>
      <c r="C3346" t="s">
        <v>747</v>
      </c>
      <c r="D3346" t="s">
        <v>4480</v>
      </c>
      <c r="E3346" s="116">
        <f t="shared" ca="1" si="157"/>
        <v>0</v>
      </c>
    </row>
    <row r="3347" spans="1:5" hidden="1">
      <c r="A3347" t="str">
        <f t="shared" si="158"/>
        <v>05</v>
      </c>
      <c r="B3347" t="str">
        <f t="shared" si="159"/>
        <v>PU</v>
      </c>
      <c r="C3347" t="s">
        <v>747</v>
      </c>
      <c r="D3347" t="s">
        <v>4481</v>
      </c>
      <c r="E3347" s="116">
        <f t="shared" ca="1" si="157"/>
        <v>0</v>
      </c>
    </row>
    <row r="3348" spans="1:5" hidden="1">
      <c r="A3348" t="str">
        <f t="shared" si="158"/>
        <v>14</v>
      </c>
      <c r="B3348" t="str">
        <f t="shared" si="159"/>
        <v>PU</v>
      </c>
      <c r="C3348" t="s">
        <v>747</v>
      </c>
      <c r="D3348" t="s">
        <v>4482</v>
      </c>
      <c r="E3348" s="116">
        <f t="shared" ca="1" si="157"/>
        <v>0</v>
      </c>
    </row>
    <row r="3349" spans="1:5" hidden="1">
      <c r="A3349" t="str">
        <f t="shared" si="158"/>
        <v>100</v>
      </c>
      <c r="B3349" t="str">
        <f t="shared" si="159"/>
        <v>PU</v>
      </c>
      <c r="C3349" t="s">
        <v>747</v>
      </c>
      <c r="D3349" t="s">
        <v>4483</v>
      </c>
      <c r="E3349" s="116">
        <f ca="1">IFERROR(IF(B3349=0,VLOOKUP(C3349,INDIRECT($G$7&amp;$H$7),MATCH($A3349,INDIRECT($G$7&amp;$I$7),0),0),IF(B3349="W",VLOOKUP(C3349,INDIRECT($G$5&amp;$H$5),MATCH($A3349,INDIRECT($G$5&amp;$I$5),0),FALSE),VLOOKUP(C3349,INDIRECT($G$6&amp;$H$6),MATCH($A3349,INDIRECT($G$6&amp;$I$6),0),FALSE))),0)</f>
        <v>0</v>
      </c>
    </row>
    <row r="3350" spans="1:5" hidden="1">
      <c r="A3350" t="str">
        <f t="shared" si="158"/>
        <v>06</v>
      </c>
      <c r="B3350" t="str">
        <f t="shared" si="159"/>
        <v>PU</v>
      </c>
      <c r="C3350" t="s">
        <v>747</v>
      </c>
      <c r="D3350" t="s">
        <v>4484</v>
      </c>
      <c r="E3350" s="116">
        <f t="shared" ca="1" si="157"/>
        <v>0</v>
      </c>
    </row>
    <row r="3351" spans="1:5" hidden="1">
      <c r="A3351" t="str">
        <f t="shared" si="158"/>
        <v>12</v>
      </c>
      <c r="B3351" t="str">
        <f t="shared" si="159"/>
        <v>PU</v>
      </c>
      <c r="C3351" t="s">
        <v>747</v>
      </c>
      <c r="D3351" t="s">
        <v>4485</v>
      </c>
      <c r="E3351" s="116">
        <f t="shared" ca="1" si="157"/>
        <v>0</v>
      </c>
    </row>
    <row r="3352" spans="1:5" hidden="1">
      <c r="A3352" t="str">
        <f t="shared" si="158"/>
        <v>09</v>
      </c>
      <c r="B3352" t="str">
        <f t="shared" si="159"/>
        <v>PU</v>
      </c>
      <c r="C3352" t="s">
        <v>747</v>
      </c>
      <c r="D3352" t="s">
        <v>4486</v>
      </c>
      <c r="E3352" s="116">
        <f t="shared" ca="1" si="157"/>
        <v>0</v>
      </c>
    </row>
    <row r="3353" spans="1:5" hidden="1">
      <c r="A3353" t="str">
        <f t="shared" si="158"/>
        <v>11</v>
      </c>
      <c r="B3353" t="str">
        <f t="shared" si="159"/>
        <v>PU</v>
      </c>
      <c r="C3353" t="s">
        <v>747</v>
      </c>
      <c r="D3353" t="s">
        <v>4487</v>
      </c>
      <c r="E3353" s="116">
        <f t="shared" ca="1" si="157"/>
        <v>0</v>
      </c>
    </row>
    <row r="3354" spans="1:5" hidden="1">
      <c r="A3354" t="str">
        <f t="shared" si="158"/>
        <v>03</v>
      </c>
      <c r="B3354" t="str">
        <f t="shared" si="159"/>
        <v>PU</v>
      </c>
      <c r="C3354" t="s">
        <v>747</v>
      </c>
      <c r="D3354" t="s">
        <v>4488</v>
      </c>
      <c r="E3354" s="116">
        <f t="shared" ca="1" si="157"/>
        <v>0</v>
      </c>
    </row>
    <row r="3355" spans="1:5" hidden="1">
      <c r="A3355" t="str">
        <f t="shared" si="158"/>
        <v>02</v>
      </c>
      <c r="B3355" t="str">
        <f t="shared" si="159"/>
        <v>PU</v>
      </c>
      <c r="C3355" t="s">
        <v>747</v>
      </c>
      <c r="D3355" t="s">
        <v>4489</v>
      </c>
      <c r="E3355" s="116">
        <f t="shared" ca="1" si="157"/>
        <v>0</v>
      </c>
    </row>
    <row r="3356" spans="1:5" hidden="1">
      <c r="A3356" t="str">
        <f t="shared" si="158"/>
        <v>04</v>
      </c>
      <c r="B3356" t="str">
        <f t="shared" si="159"/>
        <v>PU</v>
      </c>
      <c r="C3356" t="s">
        <v>747</v>
      </c>
      <c r="D3356" t="s">
        <v>4490</v>
      </c>
      <c r="E3356" s="116">
        <f t="shared" ca="1" si="157"/>
        <v>0</v>
      </c>
    </row>
    <row r="3357" spans="1:5" hidden="1">
      <c r="A3357" t="str">
        <f t="shared" si="158"/>
        <v>01</v>
      </c>
      <c r="B3357" t="str">
        <f t="shared" si="159"/>
        <v>PU</v>
      </c>
      <c r="C3357" t="s">
        <v>750</v>
      </c>
      <c r="D3357" t="s">
        <v>4491</v>
      </c>
      <c r="E3357" s="116">
        <f t="shared" ca="1" si="157"/>
        <v>0</v>
      </c>
    </row>
    <row r="3358" spans="1:5" hidden="1">
      <c r="A3358" t="str">
        <f t="shared" si="158"/>
        <v>05</v>
      </c>
      <c r="B3358" t="str">
        <f t="shared" si="159"/>
        <v>PU</v>
      </c>
      <c r="C3358" t="s">
        <v>750</v>
      </c>
      <c r="D3358" t="s">
        <v>4492</v>
      </c>
      <c r="E3358" s="116">
        <f t="shared" ca="1" si="157"/>
        <v>0</v>
      </c>
    </row>
    <row r="3359" spans="1:5" hidden="1">
      <c r="A3359" t="str">
        <f t="shared" si="158"/>
        <v>14</v>
      </c>
      <c r="B3359" t="str">
        <f t="shared" si="159"/>
        <v>PU</v>
      </c>
      <c r="C3359" t="s">
        <v>750</v>
      </c>
      <c r="D3359" t="s">
        <v>4493</v>
      </c>
      <c r="E3359" s="116">
        <f t="shared" ca="1" si="157"/>
        <v>0</v>
      </c>
    </row>
    <row r="3360" spans="1:5" hidden="1">
      <c r="A3360" t="str">
        <f t="shared" si="158"/>
        <v>100</v>
      </c>
      <c r="B3360" t="str">
        <f t="shared" si="159"/>
        <v>PU</v>
      </c>
      <c r="C3360" t="s">
        <v>750</v>
      </c>
      <c r="D3360" t="s">
        <v>4494</v>
      </c>
      <c r="E3360" s="116">
        <f ca="1">IFERROR(IF(B3360=0,VLOOKUP(C3360,INDIRECT($G$7&amp;$H$7),MATCH($A3360,INDIRECT($G$7&amp;$I$7),0),0),IF(B3360="W",VLOOKUP(C3360,INDIRECT($G$5&amp;$H$5),MATCH($A3360,INDIRECT($G$5&amp;$I$5),0),FALSE),VLOOKUP(C3360,INDIRECT($G$6&amp;$H$6),MATCH($A3360,INDIRECT($G$6&amp;$I$6),0),FALSE))),0)</f>
        <v>0</v>
      </c>
    </row>
    <row r="3361" spans="1:5" hidden="1">
      <c r="A3361" t="str">
        <f t="shared" si="158"/>
        <v>06</v>
      </c>
      <c r="B3361" t="str">
        <f t="shared" si="159"/>
        <v>PU</v>
      </c>
      <c r="C3361" t="s">
        <v>750</v>
      </c>
      <c r="D3361" t="s">
        <v>4495</v>
      </c>
      <c r="E3361" s="116">
        <f t="shared" ca="1" si="157"/>
        <v>0</v>
      </c>
    </row>
    <row r="3362" spans="1:5" hidden="1">
      <c r="A3362" t="str">
        <f t="shared" si="158"/>
        <v>12</v>
      </c>
      <c r="B3362" t="str">
        <f t="shared" si="159"/>
        <v>PU</v>
      </c>
      <c r="C3362" t="s">
        <v>750</v>
      </c>
      <c r="D3362" t="s">
        <v>4496</v>
      </c>
      <c r="E3362" s="116">
        <f t="shared" ca="1" si="157"/>
        <v>0</v>
      </c>
    </row>
    <row r="3363" spans="1:5" hidden="1">
      <c r="A3363" t="str">
        <f t="shared" si="158"/>
        <v>09</v>
      </c>
      <c r="B3363" t="str">
        <f t="shared" si="159"/>
        <v>PU</v>
      </c>
      <c r="C3363" t="s">
        <v>750</v>
      </c>
      <c r="D3363" t="s">
        <v>4497</v>
      </c>
      <c r="E3363" s="116">
        <f t="shared" ca="1" si="157"/>
        <v>0</v>
      </c>
    </row>
    <row r="3364" spans="1:5" hidden="1">
      <c r="A3364" t="str">
        <f t="shared" si="158"/>
        <v>11</v>
      </c>
      <c r="B3364" t="str">
        <f t="shared" si="159"/>
        <v>PU</v>
      </c>
      <c r="C3364" t="s">
        <v>750</v>
      </c>
      <c r="D3364" t="s">
        <v>4498</v>
      </c>
      <c r="E3364" s="116">
        <f t="shared" ca="1" si="157"/>
        <v>0</v>
      </c>
    </row>
    <row r="3365" spans="1:5" hidden="1">
      <c r="A3365" t="str">
        <f t="shared" si="158"/>
        <v>03</v>
      </c>
      <c r="B3365" t="str">
        <f t="shared" si="159"/>
        <v>PU</v>
      </c>
      <c r="C3365" t="s">
        <v>750</v>
      </c>
      <c r="D3365" t="s">
        <v>4499</v>
      </c>
      <c r="E3365" s="116">
        <f t="shared" ca="1" si="157"/>
        <v>0</v>
      </c>
    </row>
    <row r="3366" spans="1:5" hidden="1">
      <c r="A3366" t="str">
        <f t="shared" si="158"/>
        <v>02</v>
      </c>
      <c r="B3366" t="str">
        <f t="shared" si="159"/>
        <v>PU</v>
      </c>
      <c r="C3366" t="s">
        <v>750</v>
      </c>
      <c r="D3366" t="s">
        <v>4500</v>
      </c>
      <c r="E3366" s="116">
        <f t="shared" ca="1" si="157"/>
        <v>0</v>
      </c>
    </row>
    <row r="3367" spans="1:5" hidden="1">
      <c r="A3367" t="str">
        <f t="shared" si="158"/>
        <v>04</v>
      </c>
      <c r="B3367" t="str">
        <f t="shared" si="159"/>
        <v>PU</v>
      </c>
      <c r="C3367" t="s">
        <v>750</v>
      </c>
      <c r="D3367" t="s">
        <v>4501</v>
      </c>
      <c r="E3367" s="116">
        <f t="shared" ref="E3367:E3430" ca="1" si="160">IFERROR(IF(B3367=0,VLOOKUP(C3346,INDIRECT($G$7&amp;$H$7),MATCH($A3367,INDIRECT($G$7&amp;$I$7),0),0),IF(B3367="W",VLOOKUP(C3346,INDIRECT($G$5&amp;$H$5),MATCH($A3367,INDIRECT($G$5&amp;$I$5),0),FALSE),VLOOKUP(C3367,INDIRECT($G$6&amp;$H$6),MATCH($A3367,INDIRECT($G$6&amp;$I$6),0),FALSE))),0)</f>
        <v>0</v>
      </c>
    </row>
    <row r="3368" spans="1:5" hidden="1">
      <c r="A3368" t="str">
        <f t="shared" si="158"/>
        <v>01</v>
      </c>
      <c r="B3368" t="str">
        <f t="shared" si="159"/>
        <v>PU</v>
      </c>
      <c r="C3368" t="s">
        <v>752</v>
      </c>
      <c r="D3368" t="s">
        <v>4502</v>
      </c>
      <c r="E3368" s="116">
        <f t="shared" ca="1" si="160"/>
        <v>0</v>
      </c>
    </row>
    <row r="3369" spans="1:5" hidden="1">
      <c r="A3369" t="str">
        <f t="shared" si="158"/>
        <v>05</v>
      </c>
      <c r="B3369" t="str">
        <f t="shared" si="159"/>
        <v>PU</v>
      </c>
      <c r="C3369" t="s">
        <v>752</v>
      </c>
      <c r="D3369" t="s">
        <v>4503</v>
      </c>
      <c r="E3369" s="116">
        <f t="shared" ca="1" si="160"/>
        <v>0</v>
      </c>
    </row>
    <row r="3370" spans="1:5" hidden="1">
      <c r="A3370" t="str">
        <f t="shared" si="158"/>
        <v>14</v>
      </c>
      <c r="B3370" t="str">
        <f t="shared" si="159"/>
        <v>PU</v>
      </c>
      <c r="C3370" t="s">
        <v>752</v>
      </c>
      <c r="D3370" t="s">
        <v>4504</v>
      </c>
      <c r="E3370" s="116">
        <f t="shared" ca="1" si="160"/>
        <v>0</v>
      </c>
    </row>
    <row r="3371" spans="1:5" hidden="1">
      <c r="A3371" t="str">
        <f t="shared" si="158"/>
        <v>100</v>
      </c>
      <c r="B3371" t="str">
        <f t="shared" si="159"/>
        <v>PU</v>
      </c>
      <c r="C3371" t="s">
        <v>752</v>
      </c>
      <c r="D3371" t="s">
        <v>4505</v>
      </c>
      <c r="E3371" s="116">
        <f ca="1">IFERROR(IF(B3371=0,VLOOKUP(C3371,INDIRECT($G$7&amp;$H$7),MATCH($A3371,INDIRECT($G$7&amp;$I$7),0),0),IF(B3371="W",VLOOKUP(C3371,INDIRECT($G$5&amp;$H$5),MATCH($A3371,INDIRECT($G$5&amp;$I$5),0),FALSE),VLOOKUP(C3371,INDIRECT($G$6&amp;$H$6),MATCH($A3371,INDIRECT($G$6&amp;$I$6),0),FALSE))),0)</f>
        <v>0</v>
      </c>
    </row>
    <row r="3372" spans="1:5" hidden="1">
      <c r="A3372" t="str">
        <f t="shared" si="158"/>
        <v>06</v>
      </c>
      <c r="B3372" t="str">
        <f t="shared" si="159"/>
        <v>PU</v>
      </c>
      <c r="C3372" t="s">
        <v>752</v>
      </c>
      <c r="D3372" t="s">
        <v>4506</v>
      </c>
      <c r="E3372" s="116">
        <f t="shared" ca="1" si="160"/>
        <v>0</v>
      </c>
    </row>
    <row r="3373" spans="1:5" hidden="1">
      <c r="A3373" t="str">
        <f t="shared" si="158"/>
        <v>12</v>
      </c>
      <c r="B3373" t="str">
        <f t="shared" si="159"/>
        <v>PU</v>
      </c>
      <c r="C3373" t="s">
        <v>752</v>
      </c>
      <c r="D3373" t="s">
        <v>4507</v>
      </c>
      <c r="E3373" s="116">
        <f t="shared" ca="1" si="160"/>
        <v>0</v>
      </c>
    </row>
    <row r="3374" spans="1:5" hidden="1">
      <c r="A3374" t="str">
        <f t="shared" si="158"/>
        <v>09</v>
      </c>
      <c r="B3374" t="str">
        <f t="shared" si="159"/>
        <v>PU</v>
      </c>
      <c r="C3374" t="s">
        <v>752</v>
      </c>
      <c r="D3374" t="s">
        <v>4508</v>
      </c>
      <c r="E3374" s="116">
        <f t="shared" ca="1" si="160"/>
        <v>0</v>
      </c>
    </row>
    <row r="3375" spans="1:5" hidden="1">
      <c r="A3375" t="str">
        <f t="shared" si="158"/>
        <v>11</v>
      </c>
      <c r="B3375" t="str">
        <f t="shared" si="159"/>
        <v>PU</v>
      </c>
      <c r="C3375" t="s">
        <v>752</v>
      </c>
      <c r="D3375" t="s">
        <v>4509</v>
      </c>
      <c r="E3375" s="116">
        <f t="shared" ca="1" si="160"/>
        <v>0</v>
      </c>
    </row>
    <row r="3376" spans="1:5" hidden="1">
      <c r="A3376" t="str">
        <f t="shared" si="158"/>
        <v>03</v>
      </c>
      <c r="B3376" t="str">
        <f t="shared" si="159"/>
        <v>PU</v>
      </c>
      <c r="C3376" t="s">
        <v>752</v>
      </c>
      <c r="D3376" t="s">
        <v>4510</v>
      </c>
      <c r="E3376" s="116">
        <f t="shared" ca="1" si="160"/>
        <v>0</v>
      </c>
    </row>
    <row r="3377" spans="1:5" hidden="1">
      <c r="A3377" t="str">
        <f t="shared" si="158"/>
        <v>02</v>
      </c>
      <c r="B3377" t="str">
        <f t="shared" si="159"/>
        <v>PU</v>
      </c>
      <c r="C3377" t="s">
        <v>752</v>
      </c>
      <c r="D3377" t="s">
        <v>4511</v>
      </c>
      <c r="E3377" s="116">
        <f t="shared" ca="1" si="160"/>
        <v>0</v>
      </c>
    </row>
    <row r="3378" spans="1:5" hidden="1">
      <c r="A3378" t="str">
        <f t="shared" si="158"/>
        <v>04</v>
      </c>
      <c r="B3378" t="str">
        <f t="shared" si="159"/>
        <v>PU</v>
      </c>
      <c r="C3378" t="s">
        <v>752</v>
      </c>
      <c r="D3378" t="s">
        <v>4512</v>
      </c>
      <c r="E3378" s="116">
        <f t="shared" ca="1" si="160"/>
        <v>0</v>
      </c>
    </row>
    <row r="3379" spans="1:5" hidden="1">
      <c r="A3379" t="str">
        <f t="shared" si="158"/>
        <v>01</v>
      </c>
      <c r="B3379" t="str">
        <f t="shared" si="159"/>
        <v>PU</v>
      </c>
      <c r="C3379" t="s">
        <v>754</v>
      </c>
      <c r="D3379" t="s">
        <v>4513</v>
      </c>
      <c r="E3379" s="116">
        <f t="shared" ca="1" si="160"/>
        <v>0</v>
      </c>
    </row>
    <row r="3380" spans="1:5" hidden="1">
      <c r="A3380" t="str">
        <f t="shared" si="158"/>
        <v>05</v>
      </c>
      <c r="B3380" t="str">
        <f t="shared" si="159"/>
        <v>PU</v>
      </c>
      <c r="C3380" t="s">
        <v>754</v>
      </c>
      <c r="D3380" t="s">
        <v>4514</v>
      </c>
      <c r="E3380" s="116">
        <f t="shared" ca="1" si="160"/>
        <v>0</v>
      </c>
    </row>
    <row r="3381" spans="1:5" hidden="1">
      <c r="A3381" t="str">
        <f t="shared" si="158"/>
        <v>14</v>
      </c>
      <c r="B3381" t="str">
        <f t="shared" si="159"/>
        <v>PU</v>
      </c>
      <c r="C3381" t="s">
        <v>754</v>
      </c>
      <c r="D3381" t="s">
        <v>4515</v>
      </c>
      <c r="E3381" s="116">
        <f t="shared" ca="1" si="160"/>
        <v>0</v>
      </c>
    </row>
    <row r="3382" spans="1:5" hidden="1">
      <c r="A3382" t="str">
        <f t="shared" si="158"/>
        <v>100</v>
      </c>
      <c r="B3382" t="str">
        <f t="shared" si="159"/>
        <v>PU</v>
      </c>
      <c r="C3382" t="s">
        <v>754</v>
      </c>
      <c r="D3382" t="s">
        <v>4516</v>
      </c>
      <c r="E3382" s="116">
        <f ca="1">IFERROR(IF(B3382=0,VLOOKUP(C3382,INDIRECT($G$7&amp;$H$7),MATCH($A3382,INDIRECT($G$7&amp;$I$7),0),0),IF(B3382="W",VLOOKUP(C3382,INDIRECT($G$5&amp;$H$5),MATCH($A3382,INDIRECT($G$5&amp;$I$5),0),FALSE),VLOOKUP(C3382,INDIRECT($G$6&amp;$H$6),MATCH($A3382,INDIRECT($G$6&amp;$I$6),0),FALSE))),0)</f>
        <v>0</v>
      </c>
    </row>
    <row r="3383" spans="1:5" hidden="1">
      <c r="A3383" t="str">
        <f t="shared" si="158"/>
        <v>06</v>
      </c>
      <c r="B3383" t="str">
        <f t="shared" si="159"/>
        <v>PU</v>
      </c>
      <c r="C3383" t="s">
        <v>754</v>
      </c>
      <c r="D3383" t="s">
        <v>4517</v>
      </c>
      <c r="E3383" s="116">
        <f t="shared" ca="1" si="160"/>
        <v>0</v>
      </c>
    </row>
    <row r="3384" spans="1:5" hidden="1">
      <c r="A3384" t="str">
        <f t="shared" si="158"/>
        <v>12</v>
      </c>
      <c r="B3384" t="str">
        <f t="shared" si="159"/>
        <v>PU</v>
      </c>
      <c r="C3384" t="s">
        <v>754</v>
      </c>
      <c r="D3384" t="s">
        <v>4518</v>
      </c>
      <c r="E3384" s="116">
        <f t="shared" ca="1" si="160"/>
        <v>0</v>
      </c>
    </row>
    <row r="3385" spans="1:5" hidden="1">
      <c r="A3385" t="str">
        <f t="shared" si="158"/>
        <v>09</v>
      </c>
      <c r="B3385" t="str">
        <f t="shared" si="159"/>
        <v>PU</v>
      </c>
      <c r="C3385" t="s">
        <v>754</v>
      </c>
      <c r="D3385" t="s">
        <v>4519</v>
      </c>
      <c r="E3385" s="116">
        <f t="shared" ca="1" si="160"/>
        <v>0</v>
      </c>
    </row>
    <row r="3386" spans="1:5" hidden="1">
      <c r="A3386" t="str">
        <f t="shared" si="158"/>
        <v>11</v>
      </c>
      <c r="B3386" t="str">
        <f t="shared" si="159"/>
        <v>PU</v>
      </c>
      <c r="C3386" t="s">
        <v>754</v>
      </c>
      <c r="D3386" t="s">
        <v>4520</v>
      </c>
      <c r="E3386" s="116">
        <f t="shared" ca="1" si="160"/>
        <v>0</v>
      </c>
    </row>
    <row r="3387" spans="1:5" hidden="1">
      <c r="A3387" t="str">
        <f t="shared" si="158"/>
        <v>03</v>
      </c>
      <c r="B3387" t="str">
        <f t="shared" si="159"/>
        <v>PU</v>
      </c>
      <c r="C3387" t="s">
        <v>754</v>
      </c>
      <c r="D3387" t="s">
        <v>4521</v>
      </c>
      <c r="E3387" s="116">
        <f t="shared" ca="1" si="160"/>
        <v>0</v>
      </c>
    </row>
    <row r="3388" spans="1:5" hidden="1">
      <c r="A3388" t="str">
        <f t="shared" si="158"/>
        <v>02</v>
      </c>
      <c r="B3388" t="str">
        <f t="shared" si="159"/>
        <v>PU</v>
      </c>
      <c r="C3388" t="s">
        <v>754</v>
      </c>
      <c r="D3388" t="s">
        <v>4522</v>
      </c>
      <c r="E3388" s="116">
        <f t="shared" ca="1" si="160"/>
        <v>0</v>
      </c>
    </row>
    <row r="3389" spans="1:5" hidden="1">
      <c r="A3389" t="str">
        <f t="shared" si="158"/>
        <v>04</v>
      </c>
      <c r="B3389" t="str">
        <f t="shared" si="159"/>
        <v>PU</v>
      </c>
      <c r="C3389" t="s">
        <v>754</v>
      </c>
      <c r="D3389" t="s">
        <v>4523</v>
      </c>
      <c r="E3389" s="116">
        <f t="shared" ca="1" si="160"/>
        <v>0</v>
      </c>
    </row>
    <row r="3390" spans="1:5" hidden="1">
      <c r="A3390" t="str">
        <f t="shared" si="158"/>
        <v>01</v>
      </c>
      <c r="B3390" t="str">
        <f t="shared" si="159"/>
        <v>PU</v>
      </c>
      <c r="C3390" t="s">
        <v>756</v>
      </c>
      <c r="D3390" t="s">
        <v>4524</v>
      </c>
      <c r="E3390" s="116">
        <f t="shared" ca="1" si="160"/>
        <v>0</v>
      </c>
    </row>
    <row r="3391" spans="1:5" hidden="1">
      <c r="A3391" t="str">
        <f t="shared" si="158"/>
        <v>05</v>
      </c>
      <c r="B3391" t="str">
        <f t="shared" si="159"/>
        <v>PU</v>
      </c>
      <c r="C3391" t="s">
        <v>756</v>
      </c>
      <c r="D3391" t="s">
        <v>4525</v>
      </c>
      <c r="E3391" s="116">
        <f t="shared" ca="1" si="160"/>
        <v>0</v>
      </c>
    </row>
    <row r="3392" spans="1:5" hidden="1">
      <c r="A3392" t="str">
        <f t="shared" si="158"/>
        <v>14</v>
      </c>
      <c r="B3392" t="str">
        <f t="shared" si="159"/>
        <v>PU</v>
      </c>
      <c r="C3392" t="s">
        <v>756</v>
      </c>
      <c r="D3392" t="s">
        <v>4526</v>
      </c>
      <c r="E3392" s="116">
        <f t="shared" ca="1" si="160"/>
        <v>0</v>
      </c>
    </row>
    <row r="3393" spans="1:5" hidden="1">
      <c r="A3393" t="str">
        <f t="shared" si="158"/>
        <v>100</v>
      </c>
      <c r="B3393" t="str">
        <f t="shared" si="159"/>
        <v>PU</v>
      </c>
      <c r="C3393" t="s">
        <v>756</v>
      </c>
      <c r="D3393" t="s">
        <v>4527</v>
      </c>
      <c r="E3393" s="116">
        <f ca="1">IFERROR(IF(B3393=0,VLOOKUP(C3393,INDIRECT($G$7&amp;$H$7),MATCH($A3393,INDIRECT($G$7&amp;$I$7),0),0),IF(B3393="W",VLOOKUP(C3393,INDIRECT($G$5&amp;$H$5),MATCH($A3393,INDIRECT($G$5&amp;$I$5),0),FALSE),VLOOKUP(C3393,INDIRECT($G$6&amp;$H$6),MATCH($A3393,INDIRECT($G$6&amp;$I$6),0),FALSE))),0)</f>
        <v>0</v>
      </c>
    </row>
    <row r="3394" spans="1:5" hidden="1">
      <c r="A3394" t="str">
        <f t="shared" si="158"/>
        <v>06</v>
      </c>
      <c r="B3394" t="str">
        <f t="shared" si="159"/>
        <v>PU</v>
      </c>
      <c r="C3394" t="s">
        <v>756</v>
      </c>
      <c r="D3394" t="s">
        <v>4528</v>
      </c>
      <c r="E3394" s="116">
        <f t="shared" ca="1" si="160"/>
        <v>0</v>
      </c>
    </row>
    <row r="3395" spans="1:5" hidden="1">
      <c r="A3395" t="str">
        <f t="shared" si="158"/>
        <v>12</v>
      </c>
      <c r="B3395" t="str">
        <f t="shared" si="159"/>
        <v>PU</v>
      </c>
      <c r="C3395" t="s">
        <v>756</v>
      </c>
      <c r="D3395" t="s">
        <v>4529</v>
      </c>
      <c r="E3395" s="116">
        <f t="shared" ca="1" si="160"/>
        <v>0</v>
      </c>
    </row>
    <row r="3396" spans="1:5" hidden="1">
      <c r="A3396" t="str">
        <f t="shared" si="158"/>
        <v>09</v>
      </c>
      <c r="B3396" t="str">
        <f t="shared" si="159"/>
        <v>PU</v>
      </c>
      <c r="C3396" t="s">
        <v>756</v>
      </c>
      <c r="D3396" t="s">
        <v>4530</v>
      </c>
      <c r="E3396" s="116">
        <f t="shared" ca="1" si="160"/>
        <v>0</v>
      </c>
    </row>
    <row r="3397" spans="1:5" hidden="1">
      <c r="A3397" t="str">
        <f t="shared" si="158"/>
        <v>11</v>
      </c>
      <c r="B3397" t="str">
        <f t="shared" si="159"/>
        <v>PU</v>
      </c>
      <c r="C3397" t="s">
        <v>756</v>
      </c>
      <c r="D3397" t="s">
        <v>4531</v>
      </c>
      <c r="E3397" s="116">
        <f t="shared" ca="1" si="160"/>
        <v>0</v>
      </c>
    </row>
    <row r="3398" spans="1:5" hidden="1">
      <c r="A3398" t="str">
        <f t="shared" si="158"/>
        <v>03</v>
      </c>
      <c r="B3398" t="str">
        <f t="shared" si="159"/>
        <v>PU</v>
      </c>
      <c r="C3398" t="s">
        <v>756</v>
      </c>
      <c r="D3398" t="s">
        <v>4532</v>
      </c>
      <c r="E3398" s="116">
        <f t="shared" ca="1" si="160"/>
        <v>0</v>
      </c>
    </row>
    <row r="3399" spans="1:5" hidden="1">
      <c r="A3399" t="str">
        <f t="shared" si="158"/>
        <v>02</v>
      </c>
      <c r="B3399" t="str">
        <f t="shared" si="159"/>
        <v>PU</v>
      </c>
      <c r="C3399" t="s">
        <v>756</v>
      </c>
      <c r="D3399" t="s">
        <v>4533</v>
      </c>
      <c r="E3399" s="116">
        <f t="shared" ca="1" si="160"/>
        <v>0</v>
      </c>
    </row>
    <row r="3400" spans="1:5" hidden="1">
      <c r="A3400" t="str">
        <f t="shared" si="158"/>
        <v>04</v>
      </c>
      <c r="B3400" t="str">
        <f t="shared" si="159"/>
        <v>PU</v>
      </c>
      <c r="C3400" t="s">
        <v>756</v>
      </c>
      <c r="D3400" t="s">
        <v>4534</v>
      </c>
      <c r="E3400" s="116">
        <f t="shared" ca="1" si="160"/>
        <v>0</v>
      </c>
    </row>
    <row r="3401" spans="1:5" hidden="1">
      <c r="A3401" t="str">
        <f t="shared" si="158"/>
        <v>01</v>
      </c>
      <c r="B3401" t="str">
        <f t="shared" si="159"/>
        <v>PU</v>
      </c>
      <c r="C3401" t="s">
        <v>758</v>
      </c>
      <c r="D3401" t="s">
        <v>4535</v>
      </c>
      <c r="E3401" s="116">
        <f t="shared" ca="1" si="160"/>
        <v>0</v>
      </c>
    </row>
    <row r="3402" spans="1:5" hidden="1">
      <c r="A3402" t="str">
        <f t="shared" si="158"/>
        <v>05</v>
      </c>
      <c r="B3402" t="str">
        <f t="shared" si="159"/>
        <v>PU</v>
      </c>
      <c r="C3402" t="s">
        <v>758</v>
      </c>
      <c r="D3402" t="s">
        <v>4536</v>
      </c>
      <c r="E3402" s="116">
        <f t="shared" ca="1" si="160"/>
        <v>0</v>
      </c>
    </row>
    <row r="3403" spans="1:5" hidden="1">
      <c r="A3403" t="str">
        <f t="shared" ref="A3403:A3466" si="161">MID(D3403,LEN(C3403)+2,LEN(D3403)-LEN(C3403))</f>
        <v>14</v>
      </c>
      <c r="B3403" t="str">
        <f t="shared" ref="B3403:B3466" si="162">IF(IFERROR(FIND("PU",D3403,1),0)&lt;&gt;0,"PU",0)</f>
        <v>PU</v>
      </c>
      <c r="C3403" t="s">
        <v>758</v>
      </c>
      <c r="D3403" t="s">
        <v>4537</v>
      </c>
      <c r="E3403" s="116">
        <f t="shared" ca="1" si="160"/>
        <v>0</v>
      </c>
    </row>
    <row r="3404" spans="1:5" hidden="1">
      <c r="A3404" t="str">
        <f t="shared" si="161"/>
        <v>100</v>
      </c>
      <c r="B3404" t="str">
        <f t="shared" si="162"/>
        <v>PU</v>
      </c>
      <c r="C3404" t="s">
        <v>758</v>
      </c>
      <c r="D3404" t="s">
        <v>4538</v>
      </c>
      <c r="E3404" s="116">
        <f ca="1">IFERROR(IF(B3404=0,VLOOKUP(C3404,INDIRECT($G$7&amp;$H$7),MATCH($A3404,INDIRECT($G$7&amp;$I$7),0),0),IF(B3404="W",VLOOKUP(C3404,INDIRECT($G$5&amp;$H$5),MATCH($A3404,INDIRECT($G$5&amp;$I$5),0),FALSE),VLOOKUP(C3404,INDIRECT($G$6&amp;$H$6),MATCH($A3404,INDIRECT($G$6&amp;$I$6),0),FALSE))),0)</f>
        <v>0</v>
      </c>
    </row>
    <row r="3405" spans="1:5" hidden="1">
      <c r="A3405" t="str">
        <f t="shared" si="161"/>
        <v>06</v>
      </c>
      <c r="B3405" t="str">
        <f t="shared" si="162"/>
        <v>PU</v>
      </c>
      <c r="C3405" t="s">
        <v>758</v>
      </c>
      <c r="D3405" t="s">
        <v>4539</v>
      </c>
      <c r="E3405" s="116">
        <f t="shared" ca="1" si="160"/>
        <v>0</v>
      </c>
    </row>
    <row r="3406" spans="1:5" hidden="1">
      <c r="A3406" t="str">
        <f t="shared" si="161"/>
        <v>12</v>
      </c>
      <c r="B3406" t="str">
        <f t="shared" si="162"/>
        <v>PU</v>
      </c>
      <c r="C3406" t="s">
        <v>758</v>
      </c>
      <c r="D3406" t="s">
        <v>4540</v>
      </c>
      <c r="E3406" s="116">
        <f t="shared" ca="1" si="160"/>
        <v>0</v>
      </c>
    </row>
    <row r="3407" spans="1:5" hidden="1">
      <c r="A3407" t="str">
        <f t="shared" si="161"/>
        <v>09</v>
      </c>
      <c r="B3407" t="str">
        <f t="shared" si="162"/>
        <v>PU</v>
      </c>
      <c r="C3407" t="s">
        <v>758</v>
      </c>
      <c r="D3407" t="s">
        <v>4541</v>
      </c>
      <c r="E3407" s="116">
        <f t="shared" ca="1" si="160"/>
        <v>0</v>
      </c>
    </row>
    <row r="3408" spans="1:5" hidden="1">
      <c r="A3408" t="str">
        <f t="shared" si="161"/>
        <v>11</v>
      </c>
      <c r="B3408" t="str">
        <f t="shared" si="162"/>
        <v>PU</v>
      </c>
      <c r="C3408" t="s">
        <v>758</v>
      </c>
      <c r="D3408" t="s">
        <v>4542</v>
      </c>
      <c r="E3408" s="116">
        <f t="shared" ca="1" si="160"/>
        <v>0</v>
      </c>
    </row>
    <row r="3409" spans="1:5" hidden="1">
      <c r="A3409" t="str">
        <f t="shared" si="161"/>
        <v>03</v>
      </c>
      <c r="B3409" t="str">
        <f t="shared" si="162"/>
        <v>PU</v>
      </c>
      <c r="C3409" t="s">
        <v>758</v>
      </c>
      <c r="D3409" t="s">
        <v>4543</v>
      </c>
      <c r="E3409" s="116">
        <f t="shared" ca="1" si="160"/>
        <v>0</v>
      </c>
    </row>
    <row r="3410" spans="1:5" hidden="1">
      <c r="A3410" t="str">
        <f t="shared" si="161"/>
        <v>02</v>
      </c>
      <c r="B3410" t="str">
        <f t="shared" si="162"/>
        <v>PU</v>
      </c>
      <c r="C3410" t="s">
        <v>758</v>
      </c>
      <c r="D3410" t="s">
        <v>4544</v>
      </c>
      <c r="E3410" s="116">
        <f t="shared" ca="1" si="160"/>
        <v>0</v>
      </c>
    </row>
    <row r="3411" spans="1:5" hidden="1">
      <c r="A3411" t="str">
        <f t="shared" si="161"/>
        <v>04</v>
      </c>
      <c r="B3411" t="str">
        <f t="shared" si="162"/>
        <v>PU</v>
      </c>
      <c r="C3411" t="s">
        <v>758</v>
      </c>
      <c r="D3411" t="s">
        <v>4545</v>
      </c>
      <c r="E3411" s="116">
        <f t="shared" ca="1" si="160"/>
        <v>0</v>
      </c>
    </row>
    <row r="3412" spans="1:5" hidden="1">
      <c r="A3412" t="str">
        <f t="shared" si="161"/>
        <v>01</v>
      </c>
      <c r="B3412" t="str">
        <f t="shared" si="162"/>
        <v>PU</v>
      </c>
      <c r="C3412" t="s">
        <v>760</v>
      </c>
      <c r="D3412" t="s">
        <v>4546</v>
      </c>
      <c r="E3412" s="116">
        <f t="shared" ca="1" si="160"/>
        <v>0</v>
      </c>
    </row>
    <row r="3413" spans="1:5" hidden="1">
      <c r="A3413" t="str">
        <f t="shared" si="161"/>
        <v>05</v>
      </c>
      <c r="B3413" t="str">
        <f t="shared" si="162"/>
        <v>PU</v>
      </c>
      <c r="C3413" t="s">
        <v>760</v>
      </c>
      <c r="D3413" t="s">
        <v>4547</v>
      </c>
      <c r="E3413" s="116">
        <f t="shared" ca="1" si="160"/>
        <v>0</v>
      </c>
    </row>
    <row r="3414" spans="1:5" hidden="1">
      <c r="A3414" t="str">
        <f t="shared" si="161"/>
        <v>14</v>
      </c>
      <c r="B3414" t="str">
        <f t="shared" si="162"/>
        <v>PU</v>
      </c>
      <c r="C3414" t="s">
        <v>760</v>
      </c>
      <c r="D3414" t="s">
        <v>4548</v>
      </c>
      <c r="E3414" s="116">
        <f t="shared" ca="1" si="160"/>
        <v>0</v>
      </c>
    </row>
    <row r="3415" spans="1:5" hidden="1">
      <c r="A3415" t="str">
        <f t="shared" si="161"/>
        <v>100</v>
      </c>
      <c r="B3415" t="str">
        <f t="shared" si="162"/>
        <v>PU</v>
      </c>
      <c r="C3415" t="s">
        <v>760</v>
      </c>
      <c r="D3415" t="s">
        <v>4549</v>
      </c>
      <c r="E3415" s="116">
        <f ca="1">IFERROR(IF(B3415=0,VLOOKUP(C3415,INDIRECT($G$7&amp;$H$7),MATCH($A3415,INDIRECT($G$7&amp;$I$7),0),0),IF(B3415="W",VLOOKUP(C3415,INDIRECT($G$5&amp;$H$5),MATCH($A3415,INDIRECT($G$5&amp;$I$5),0),FALSE),VLOOKUP(C3415,INDIRECT($G$6&amp;$H$6),MATCH($A3415,INDIRECT($G$6&amp;$I$6),0),FALSE))),0)</f>
        <v>0</v>
      </c>
    </row>
    <row r="3416" spans="1:5" hidden="1">
      <c r="A3416" t="str">
        <f t="shared" si="161"/>
        <v>06</v>
      </c>
      <c r="B3416" t="str">
        <f t="shared" si="162"/>
        <v>PU</v>
      </c>
      <c r="C3416" t="s">
        <v>760</v>
      </c>
      <c r="D3416" t="s">
        <v>4550</v>
      </c>
      <c r="E3416" s="116">
        <f t="shared" ca="1" si="160"/>
        <v>0</v>
      </c>
    </row>
    <row r="3417" spans="1:5" hidden="1">
      <c r="A3417" t="str">
        <f t="shared" si="161"/>
        <v>12</v>
      </c>
      <c r="B3417" t="str">
        <f t="shared" si="162"/>
        <v>PU</v>
      </c>
      <c r="C3417" t="s">
        <v>760</v>
      </c>
      <c r="D3417" t="s">
        <v>4551</v>
      </c>
      <c r="E3417" s="116">
        <f t="shared" ca="1" si="160"/>
        <v>0</v>
      </c>
    </row>
    <row r="3418" spans="1:5" hidden="1">
      <c r="A3418" t="str">
        <f t="shared" si="161"/>
        <v>09</v>
      </c>
      <c r="B3418" t="str">
        <f t="shared" si="162"/>
        <v>PU</v>
      </c>
      <c r="C3418" t="s">
        <v>760</v>
      </c>
      <c r="D3418" t="s">
        <v>4552</v>
      </c>
      <c r="E3418" s="116">
        <f t="shared" ca="1" si="160"/>
        <v>0</v>
      </c>
    </row>
    <row r="3419" spans="1:5" hidden="1">
      <c r="A3419" t="str">
        <f t="shared" si="161"/>
        <v>11</v>
      </c>
      <c r="B3419" t="str">
        <f t="shared" si="162"/>
        <v>PU</v>
      </c>
      <c r="C3419" t="s">
        <v>760</v>
      </c>
      <c r="D3419" t="s">
        <v>4553</v>
      </c>
      <c r="E3419" s="116">
        <f t="shared" ca="1" si="160"/>
        <v>0</v>
      </c>
    </row>
    <row r="3420" spans="1:5" hidden="1">
      <c r="A3420" t="str">
        <f t="shared" si="161"/>
        <v>03</v>
      </c>
      <c r="B3420" t="str">
        <f t="shared" si="162"/>
        <v>PU</v>
      </c>
      <c r="C3420" t="s">
        <v>760</v>
      </c>
      <c r="D3420" t="s">
        <v>4554</v>
      </c>
      <c r="E3420" s="116">
        <f t="shared" ca="1" si="160"/>
        <v>0</v>
      </c>
    </row>
    <row r="3421" spans="1:5" hidden="1">
      <c r="A3421" t="str">
        <f t="shared" si="161"/>
        <v>02</v>
      </c>
      <c r="B3421" t="str">
        <f t="shared" si="162"/>
        <v>PU</v>
      </c>
      <c r="C3421" t="s">
        <v>760</v>
      </c>
      <c r="D3421" t="s">
        <v>4555</v>
      </c>
      <c r="E3421" s="116">
        <f t="shared" ca="1" si="160"/>
        <v>0</v>
      </c>
    </row>
    <row r="3422" spans="1:5" hidden="1">
      <c r="A3422" t="str">
        <f t="shared" si="161"/>
        <v>04</v>
      </c>
      <c r="B3422" t="str">
        <f t="shared" si="162"/>
        <v>PU</v>
      </c>
      <c r="C3422" t="s">
        <v>760</v>
      </c>
      <c r="D3422" t="s">
        <v>4556</v>
      </c>
      <c r="E3422" s="116">
        <f t="shared" ca="1" si="160"/>
        <v>0</v>
      </c>
    </row>
    <row r="3423" spans="1:5" hidden="1">
      <c r="A3423" t="str">
        <f t="shared" si="161"/>
        <v>01</v>
      </c>
      <c r="B3423" t="str">
        <f t="shared" si="162"/>
        <v>PU</v>
      </c>
      <c r="C3423" t="s">
        <v>762</v>
      </c>
      <c r="D3423" t="s">
        <v>4557</v>
      </c>
      <c r="E3423" s="116">
        <f t="shared" ca="1" si="160"/>
        <v>0</v>
      </c>
    </row>
    <row r="3424" spans="1:5" hidden="1">
      <c r="A3424" t="str">
        <f t="shared" si="161"/>
        <v>05</v>
      </c>
      <c r="B3424" t="str">
        <f t="shared" si="162"/>
        <v>PU</v>
      </c>
      <c r="C3424" t="s">
        <v>762</v>
      </c>
      <c r="D3424" t="s">
        <v>4558</v>
      </c>
      <c r="E3424" s="116">
        <f t="shared" ca="1" si="160"/>
        <v>0</v>
      </c>
    </row>
    <row r="3425" spans="1:5" hidden="1">
      <c r="A3425" t="str">
        <f t="shared" si="161"/>
        <v>14</v>
      </c>
      <c r="B3425" t="str">
        <f t="shared" si="162"/>
        <v>PU</v>
      </c>
      <c r="C3425" t="s">
        <v>762</v>
      </c>
      <c r="D3425" t="s">
        <v>4559</v>
      </c>
      <c r="E3425" s="116">
        <f t="shared" ca="1" si="160"/>
        <v>0</v>
      </c>
    </row>
    <row r="3426" spans="1:5" hidden="1">
      <c r="A3426" t="str">
        <f t="shared" si="161"/>
        <v>100</v>
      </c>
      <c r="B3426" t="str">
        <f t="shared" si="162"/>
        <v>PU</v>
      </c>
      <c r="C3426" t="s">
        <v>762</v>
      </c>
      <c r="D3426" t="s">
        <v>4560</v>
      </c>
      <c r="E3426" s="116">
        <f ca="1">IFERROR(IF(B3426=0,VLOOKUP(C3426,INDIRECT($G$7&amp;$H$7),MATCH($A3426,INDIRECT($G$7&amp;$I$7),0),0),IF(B3426="W",VLOOKUP(C3426,INDIRECT($G$5&amp;$H$5),MATCH($A3426,INDIRECT($G$5&amp;$I$5),0),FALSE),VLOOKUP(C3426,INDIRECT($G$6&amp;$H$6),MATCH($A3426,INDIRECT($G$6&amp;$I$6),0),FALSE))),0)</f>
        <v>0</v>
      </c>
    </row>
    <row r="3427" spans="1:5" hidden="1">
      <c r="A3427" t="str">
        <f t="shared" si="161"/>
        <v>06</v>
      </c>
      <c r="B3427" t="str">
        <f t="shared" si="162"/>
        <v>PU</v>
      </c>
      <c r="C3427" t="s">
        <v>762</v>
      </c>
      <c r="D3427" t="s">
        <v>4561</v>
      </c>
      <c r="E3427" s="116">
        <f t="shared" ca="1" si="160"/>
        <v>0</v>
      </c>
    </row>
    <row r="3428" spans="1:5" hidden="1">
      <c r="A3428" t="str">
        <f t="shared" si="161"/>
        <v>12</v>
      </c>
      <c r="B3428" t="str">
        <f t="shared" si="162"/>
        <v>PU</v>
      </c>
      <c r="C3428" t="s">
        <v>762</v>
      </c>
      <c r="D3428" t="s">
        <v>4562</v>
      </c>
      <c r="E3428" s="116">
        <f t="shared" ca="1" si="160"/>
        <v>0</v>
      </c>
    </row>
    <row r="3429" spans="1:5" hidden="1">
      <c r="A3429" t="str">
        <f t="shared" si="161"/>
        <v>09</v>
      </c>
      <c r="B3429" t="str">
        <f t="shared" si="162"/>
        <v>PU</v>
      </c>
      <c r="C3429" t="s">
        <v>762</v>
      </c>
      <c r="D3429" t="s">
        <v>4563</v>
      </c>
      <c r="E3429" s="116">
        <f t="shared" ca="1" si="160"/>
        <v>0</v>
      </c>
    </row>
    <row r="3430" spans="1:5" hidden="1">
      <c r="A3430" t="str">
        <f t="shared" si="161"/>
        <v>11</v>
      </c>
      <c r="B3430" t="str">
        <f t="shared" si="162"/>
        <v>PU</v>
      </c>
      <c r="C3430" t="s">
        <v>762</v>
      </c>
      <c r="D3430" t="s">
        <v>4564</v>
      </c>
      <c r="E3430" s="116">
        <f t="shared" ca="1" si="160"/>
        <v>0</v>
      </c>
    </row>
    <row r="3431" spans="1:5" hidden="1">
      <c r="A3431" t="str">
        <f t="shared" si="161"/>
        <v>03</v>
      </c>
      <c r="B3431" t="str">
        <f t="shared" si="162"/>
        <v>PU</v>
      </c>
      <c r="C3431" t="s">
        <v>762</v>
      </c>
      <c r="D3431" t="s">
        <v>4565</v>
      </c>
      <c r="E3431" s="116">
        <f t="shared" ref="E3431:E3494" ca="1" si="163">IFERROR(IF(B3431=0,VLOOKUP(C3410,INDIRECT($G$7&amp;$H$7),MATCH($A3431,INDIRECT($G$7&amp;$I$7),0),0),IF(B3431="W",VLOOKUP(C3410,INDIRECT($G$5&amp;$H$5),MATCH($A3431,INDIRECT($G$5&amp;$I$5),0),FALSE),VLOOKUP(C3431,INDIRECT($G$6&amp;$H$6),MATCH($A3431,INDIRECT($G$6&amp;$I$6),0),FALSE))),0)</f>
        <v>0</v>
      </c>
    </row>
    <row r="3432" spans="1:5" hidden="1">
      <c r="A3432" t="str">
        <f t="shared" si="161"/>
        <v>02</v>
      </c>
      <c r="B3432" t="str">
        <f t="shared" si="162"/>
        <v>PU</v>
      </c>
      <c r="C3432" t="s">
        <v>762</v>
      </c>
      <c r="D3432" t="s">
        <v>4566</v>
      </c>
      <c r="E3432" s="116">
        <f t="shared" ca="1" si="163"/>
        <v>0</v>
      </c>
    </row>
    <row r="3433" spans="1:5" hidden="1">
      <c r="A3433" t="str">
        <f t="shared" si="161"/>
        <v>04</v>
      </c>
      <c r="B3433" t="str">
        <f t="shared" si="162"/>
        <v>PU</v>
      </c>
      <c r="C3433" t="s">
        <v>762</v>
      </c>
      <c r="D3433" t="s">
        <v>4567</v>
      </c>
      <c r="E3433" s="116">
        <f t="shared" ca="1" si="163"/>
        <v>0</v>
      </c>
    </row>
    <row r="3434" spans="1:5" hidden="1">
      <c r="A3434" t="str">
        <f t="shared" si="161"/>
        <v>01</v>
      </c>
      <c r="B3434" t="str">
        <f t="shared" si="162"/>
        <v>PU</v>
      </c>
      <c r="C3434" t="s">
        <v>764</v>
      </c>
      <c r="D3434" t="s">
        <v>4568</v>
      </c>
      <c r="E3434" s="116">
        <f t="shared" ca="1" si="163"/>
        <v>0</v>
      </c>
    </row>
    <row r="3435" spans="1:5" hidden="1">
      <c r="A3435" t="str">
        <f t="shared" si="161"/>
        <v>05</v>
      </c>
      <c r="B3435" t="str">
        <f t="shared" si="162"/>
        <v>PU</v>
      </c>
      <c r="C3435" t="s">
        <v>764</v>
      </c>
      <c r="D3435" t="s">
        <v>4569</v>
      </c>
      <c r="E3435" s="116">
        <f t="shared" ca="1" si="163"/>
        <v>0</v>
      </c>
    </row>
    <row r="3436" spans="1:5" hidden="1">
      <c r="A3436" t="str">
        <f t="shared" si="161"/>
        <v>14</v>
      </c>
      <c r="B3436" t="str">
        <f t="shared" si="162"/>
        <v>PU</v>
      </c>
      <c r="C3436" t="s">
        <v>764</v>
      </c>
      <c r="D3436" t="s">
        <v>4570</v>
      </c>
      <c r="E3436" s="116">
        <f t="shared" ca="1" si="163"/>
        <v>0</v>
      </c>
    </row>
    <row r="3437" spans="1:5" hidden="1">
      <c r="A3437" t="str">
        <f t="shared" si="161"/>
        <v>100</v>
      </c>
      <c r="B3437" t="str">
        <f t="shared" si="162"/>
        <v>PU</v>
      </c>
      <c r="C3437" t="s">
        <v>764</v>
      </c>
      <c r="D3437" t="s">
        <v>4571</v>
      </c>
      <c r="E3437" s="116">
        <f ca="1">IFERROR(IF(B3437=0,VLOOKUP(C3437,INDIRECT($G$7&amp;$H$7),MATCH($A3437,INDIRECT($G$7&amp;$I$7),0),0),IF(B3437="W",VLOOKUP(C3437,INDIRECT($G$5&amp;$H$5),MATCH($A3437,INDIRECT($G$5&amp;$I$5),0),FALSE),VLOOKUP(C3437,INDIRECT($G$6&amp;$H$6),MATCH($A3437,INDIRECT($G$6&amp;$I$6),0),FALSE))),0)</f>
        <v>0</v>
      </c>
    </row>
    <row r="3438" spans="1:5" hidden="1">
      <c r="A3438" t="str">
        <f t="shared" si="161"/>
        <v>06</v>
      </c>
      <c r="B3438" t="str">
        <f t="shared" si="162"/>
        <v>PU</v>
      </c>
      <c r="C3438" t="s">
        <v>764</v>
      </c>
      <c r="D3438" t="s">
        <v>4572</v>
      </c>
      <c r="E3438" s="116">
        <f t="shared" ca="1" si="163"/>
        <v>0</v>
      </c>
    </row>
    <row r="3439" spans="1:5" hidden="1">
      <c r="A3439" t="str">
        <f t="shared" si="161"/>
        <v>12</v>
      </c>
      <c r="B3439" t="str">
        <f t="shared" si="162"/>
        <v>PU</v>
      </c>
      <c r="C3439" t="s">
        <v>764</v>
      </c>
      <c r="D3439" t="s">
        <v>4573</v>
      </c>
      <c r="E3439" s="116">
        <f t="shared" ca="1" si="163"/>
        <v>0</v>
      </c>
    </row>
    <row r="3440" spans="1:5" hidden="1">
      <c r="A3440" t="str">
        <f t="shared" si="161"/>
        <v>09</v>
      </c>
      <c r="B3440" t="str">
        <f t="shared" si="162"/>
        <v>PU</v>
      </c>
      <c r="C3440" t="s">
        <v>764</v>
      </c>
      <c r="D3440" t="s">
        <v>4574</v>
      </c>
      <c r="E3440" s="116">
        <f t="shared" ca="1" si="163"/>
        <v>0</v>
      </c>
    </row>
    <row r="3441" spans="1:5" hidden="1">
      <c r="A3441" t="str">
        <f t="shared" si="161"/>
        <v>11</v>
      </c>
      <c r="B3441" t="str">
        <f t="shared" si="162"/>
        <v>PU</v>
      </c>
      <c r="C3441" t="s">
        <v>764</v>
      </c>
      <c r="D3441" t="s">
        <v>4575</v>
      </c>
      <c r="E3441" s="116">
        <f t="shared" ca="1" si="163"/>
        <v>0</v>
      </c>
    </row>
    <row r="3442" spans="1:5" hidden="1">
      <c r="A3442" t="str">
        <f t="shared" si="161"/>
        <v>03</v>
      </c>
      <c r="B3442" t="str">
        <f t="shared" si="162"/>
        <v>PU</v>
      </c>
      <c r="C3442" t="s">
        <v>764</v>
      </c>
      <c r="D3442" t="s">
        <v>4576</v>
      </c>
      <c r="E3442" s="116">
        <f t="shared" ca="1" si="163"/>
        <v>0</v>
      </c>
    </row>
    <row r="3443" spans="1:5" hidden="1">
      <c r="A3443" t="str">
        <f t="shared" si="161"/>
        <v>02</v>
      </c>
      <c r="B3443" t="str">
        <f t="shared" si="162"/>
        <v>PU</v>
      </c>
      <c r="C3443" t="s">
        <v>764</v>
      </c>
      <c r="D3443" t="s">
        <v>4577</v>
      </c>
      <c r="E3443" s="116">
        <f t="shared" ca="1" si="163"/>
        <v>0</v>
      </c>
    </row>
    <row r="3444" spans="1:5" hidden="1">
      <c r="A3444" t="str">
        <f t="shared" si="161"/>
        <v>04</v>
      </c>
      <c r="B3444" t="str">
        <f t="shared" si="162"/>
        <v>PU</v>
      </c>
      <c r="C3444" t="s">
        <v>764</v>
      </c>
      <c r="D3444" t="s">
        <v>4578</v>
      </c>
      <c r="E3444" s="116">
        <f t="shared" ca="1" si="163"/>
        <v>0</v>
      </c>
    </row>
    <row r="3445" spans="1:5" hidden="1">
      <c r="A3445" t="str">
        <f t="shared" si="161"/>
        <v>01</v>
      </c>
      <c r="B3445" t="str">
        <f t="shared" si="162"/>
        <v>PU</v>
      </c>
      <c r="C3445" t="s">
        <v>766</v>
      </c>
      <c r="D3445" t="s">
        <v>4579</v>
      </c>
      <c r="E3445" s="116">
        <f t="shared" ca="1" si="163"/>
        <v>0</v>
      </c>
    </row>
    <row r="3446" spans="1:5" hidden="1">
      <c r="A3446" t="str">
        <f t="shared" si="161"/>
        <v>05</v>
      </c>
      <c r="B3446" t="str">
        <f t="shared" si="162"/>
        <v>PU</v>
      </c>
      <c r="C3446" t="s">
        <v>766</v>
      </c>
      <c r="D3446" t="s">
        <v>4580</v>
      </c>
      <c r="E3446" s="116">
        <f t="shared" ca="1" si="163"/>
        <v>0</v>
      </c>
    </row>
    <row r="3447" spans="1:5" hidden="1">
      <c r="A3447" t="str">
        <f t="shared" si="161"/>
        <v>14</v>
      </c>
      <c r="B3447" t="str">
        <f t="shared" si="162"/>
        <v>PU</v>
      </c>
      <c r="C3447" t="s">
        <v>766</v>
      </c>
      <c r="D3447" t="s">
        <v>4581</v>
      </c>
      <c r="E3447" s="116">
        <f t="shared" ca="1" si="163"/>
        <v>0</v>
      </c>
    </row>
    <row r="3448" spans="1:5" hidden="1">
      <c r="A3448" t="str">
        <f t="shared" si="161"/>
        <v>100</v>
      </c>
      <c r="B3448" t="str">
        <f t="shared" si="162"/>
        <v>PU</v>
      </c>
      <c r="C3448" t="s">
        <v>766</v>
      </c>
      <c r="D3448" t="s">
        <v>4582</v>
      </c>
      <c r="E3448" s="116">
        <f ca="1">IFERROR(IF(B3448=0,VLOOKUP(C3448,INDIRECT($G$7&amp;$H$7),MATCH($A3448,INDIRECT($G$7&amp;$I$7),0),0),IF(B3448="W",VLOOKUP(C3448,INDIRECT($G$5&amp;$H$5),MATCH($A3448,INDIRECT($G$5&amp;$I$5),0),FALSE),VLOOKUP(C3448,INDIRECT($G$6&amp;$H$6),MATCH($A3448,INDIRECT($G$6&amp;$I$6),0),FALSE))),0)</f>
        <v>0</v>
      </c>
    </row>
    <row r="3449" spans="1:5" hidden="1">
      <c r="A3449" t="str">
        <f t="shared" si="161"/>
        <v>06</v>
      </c>
      <c r="B3449" t="str">
        <f t="shared" si="162"/>
        <v>PU</v>
      </c>
      <c r="C3449" t="s">
        <v>766</v>
      </c>
      <c r="D3449" t="s">
        <v>4583</v>
      </c>
      <c r="E3449" s="116">
        <f t="shared" ca="1" si="163"/>
        <v>0</v>
      </c>
    </row>
    <row r="3450" spans="1:5" hidden="1">
      <c r="A3450" t="str">
        <f t="shared" si="161"/>
        <v>12</v>
      </c>
      <c r="B3450" t="str">
        <f t="shared" si="162"/>
        <v>PU</v>
      </c>
      <c r="C3450" t="s">
        <v>766</v>
      </c>
      <c r="D3450" t="s">
        <v>4584</v>
      </c>
      <c r="E3450" s="116">
        <f t="shared" ca="1" si="163"/>
        <v>0</v>
      </c>
    </row>
    <row r="3451" spans="1:5" hidden="1">
      <c r="A3451" t="str">
        <f t="shared" si="161"/>
        <v>09</v>
      </c>
      <c r="B3451" t="str">
        <f t="shared" si="162"/>
        <v>PU</v>
      </c>
      <c r="C3451" t="s">
        <v>766</v>
      </c>
      <c r="D3451" t="s">
        <v>4585</v>
      </c>
      <c r="E3451" s="116">
        <f t="shared" ca="1" si="163"/>
        <v>0</v>
      </c>
    </row>
    <row r="3452" spans="1:5" hidden="1">
      <c r="A3452" t="str">
        <f t="shared" si="161"/>
        <v>11</v>
      </c>
      <c r="B3452" t="str">
        <f t="shared" si="162"/>
        <v>PU</v>
      </c>
      <c r="C3452" t="s">
        <v>766</v>
      </c>
      <c r="D3452" t="s">
        <v>4586</v>
      </c>
      <c r="E3452" s="116">
        <f t="shared" ca="1" si="163"/>
        <v>0</v>
      </c>
    </row>
    <row r="3453" spans="1:5" hidden="1">
      <c r="A3453" t="str">
        <f t="shared" si="161"/>
        <v>03</v>
      </c>
      <c r="B3453" t="str">
        <f t="shared" si="162"/>
        <v>PU</v>
      </c>
      <c r="C3453" t="s">
        <v>766</v>
      </c>
      <c r="D3453" t="s">
        <v>4587</v>
      </c>
      <c r="E3453" s="116">
        <f t="shared" ca="1" si="163"/>
        <v>0</v>
      </c>
    </row>
    <row r="3454" spans="1:5" hidden="1">
      <c r="A3454" t="str">
        <f t="shared" si="161"/>
        <v>02</v>
      </c>
      <c r="B3454" t="str">
        <f t="shared" si="162"/>
        <v>PU</v>
      </c>
      <c r="C3454" t="s">
        <v>766</v>
      </c>
      <c r="D3454" t="s">
        <v>4588</v>
      </c>
      <c r="E3454" s="116">
        <f t="shared" ca="1" si="163"/>
        <v>0</v>
      </c>
    </row>
    <row r="3455" spans="1:5" hidden="1">
      <c r="A3455" t="str">
        <f t="shared" si="161"/>
        <v>04</v>
      </c>
      <c r="B3455" t="str">
        <f t="shared" si="162"/>
        <v>PU</v>
      </c>
      <c r="C3455" t="s">
        <v>766</v>
      </c>
      <c r="D3455" t="s">
        <v>4589</v>
      </c>
      <c r="E3455" s="116">
        <f t="shared" ca="1" si="163"/>
        <v>0</v>
      </c>
    </row>
    <row r="3456" spans="1:5" hidden="1">
      <c r="A3456" t="str">
        <f t="shared" si="161"/>
        <v>01</v>
      </c>
      <c r="B3456" t="str">
        <f t="shared" si="162"/>
        <v>PU</v>
      </c>
      <c r="C3456" t="s">
        <v>768</v>
      </c>
      <c r="D3456" t="s">
        <v>4590</v>
      </c>
      <c r="E3456" s="116">
        <f t="shared" ca="1" si="163"/>
        <v>0</v>
      </c>
    </row>
    <row r="3457" spans="1:5" hidden="1">
      <c r="A3457" t="str">
        <f t="shared" si="161"/>
        <v>05</v>
      </c>
      <c r="B3457" t="str">
        <f t="shared" si="162"/>
        <v>PU</v>
      </c>
      <c r="C3457" t="s">
        <v>768</v>
      </c>
      <c r="D3457" t="s">
        <v>4591</v>
      </c>
      <c r="E3457" s="116">
        <f t="shared" ca="1" si="163"/>
        <v>0</v>
      </c>
    </row>
    <row r="3458" spans="1:5" hidden="1">
      <c r="A3458" t="str">
        <f t="shared" si="161"/>
        <v>14</v>
      </c>
      <c r="B3458" t="str">
        <f t="shared" si="162"/>
        <v>PU</v>
      </c>
      <c r="C3458" t="s">
        <v>768</v>
      </c>
      <c r="D3458" t="s">
        <v>4592</v>
      </c>
      <c r="E3458" s="116">
        <f t="shared" ca="1" si="163"/>
        <v>0</v>
      </c>
    </row>
    <row r="3459" spans="1:5" hidden="1">
      <c r="A3459" t="str">
        <f t="shared" si="161"/>
        <v>100</v>
      </c>
      <c r="B3459" t="str">
        <f t="shared" si="162"/>
        <v>PU</v>
      </c>
      <c r="C3459" t="s">
        <v>768</v>
      </c>
      <c r="D3459" t="s">
        <v>4593</v>
      </c>
      <c r="E3459" s="116">
        <f ca="1">IFERROR(IF(B3459=0,VLOOKUP(C3459,INDIRECT($G$7&amp;$H$7),MATCH($A3459,INDIRECT($G$7&amp;$I$7),0),0),IF(B3459="W",VLOOKUP(C3459,INDIRECT($G$5&amp;$H$5),MATCH($A3459,INDIRECT($G$5&amp;$I$5),0),FALSE),VLOOKUP(C3459,INDIRECT($G$6&amp;$H$6),MATCH($A3459,INDIRECT($G$6&amp;$I$6),0),FALSE))),0)</f>
        <v>0</v>
      </c>
    </row>
    <row r="3460" spans="1:5" hidden="1">
      <c r="A3460" t="str">
        <f t="shared" si="161"/>
        <v>06</v>
      </c>
      <c r="B3460" t="str">
        <f t="shared" si="162"/>
        <v>PU</v>
      </c>
      <c r="C3460" t="s">
        <v>768</v>
      </c>
      <c r="D3460" t="s">
        <v>4594</v>
      </c>
      <c r="E3460" s="116">
        <f t="shared" ca="1" si="163"/>
        <v>0</v>
      </c>
    </row>
    <row r="3461" spans="1:5" hidden="1">
      <c r="A3461" t="str">
        <f t="shared" si="161"/>
        <v>12</v>
      </c>
      <c r="B3461" t="str">
        <f t="shared" si="162"/>
        <v>PU</v>
      </c>
      <c r="C3461" t="s">
        <v>768</v>
      </c>
      <c r="D3461" t="s">
        <v>4595</v>
      </c>
      <c r="E3461" s="116">
        <f t="shared" ca="1" si="163"/>
        <v>0</v>
      </c>
    </row>
    <row r="3462" spans="1:5" hidden="1">
      <c r="A3462" t="str">
        <f t="shared" si="161"/>
        <v>09</v>
      </c>
      <c r="B3462" t="str">
        <f t="shared" si="162"/>
        <v>PU</v>
      </c>
      <c r="C3462" t="s">
        <v>768</v>
      </c>
      <c r="D3462" t="s">
        <v>4596</v>
      </c>
      <c r="E3462" s="116">
        <f t="shared" ca="1" si="163"/>
        <v>0</v>
      </c>
    </row>
    <row r="3463" spans="1:5" hidden="1">
      <c r="A3463" t="str">
        <f t="shared" si="161"/>
        <v>11</v>
      </c>
      <c r="B3463" t="str">
        <f t="shared" si="162"/>
        <v>PU</v>
      </c>
      <c r="C3463" t="s">
        <v>768</v>
      </c>
      <c r="D3463" t="s">
        <v>4597</v>
      </c>
      <c r="E3463" s="116">
        <f t="shared" ca="1" si="163"/>
        <v>0</v>
      </c>
    </row>
    <row r="3464" spans="1:5" hidden="1">
      <c r="A3464" t="str">
        <f t="shared" si="161"/>
        <v>03</v>
      </c>
      <c r="B3464" t="str">
        <f t="shared" si="162"/>
        <v>PU</v>
      </c>
      <c r="C3464" t="s">
        <v>768</v>
      </c>
      <c r="D3464" t="s">
        <v>4598</v>
      </c>
      <c r="E3464" s="116">
        <f t="shared" ca="1" si="163"/>
        <v>0</v>
      </c>
    </row>
    <row r="3465" spans="1:5" hidden="1">
      <c r="A3465" t="str">
        <f t="shared" si="161"/>
        <v>02</v>
      </c>
      <c r="B3465" t="str">
        <f t="shared" si="162"/>
        <v>PU</v>
      </c>
      <c r="C3465" t="s">
        <v>768</v>
      </c>
      <c r="D3465" t="s">
        <v>4599</v>
      </c>
      <c r="E3465" s="116">
        <f t="shared" ca="1" si="163"/>
        <v>0</v>
      </c>
    </row>
    <row r="3466" spans="1:5" hidden="1">
      <c r="A3466" t="str">
        <f t="shared" si="161"/>
        <v>04</v>
      </c>
      <c r="B3466" t="str">
        <f t="shared" si="162"/>
        <v>PU</v>
      </c>
      <c r="C3466" t="s">
        <v>768</v>
      </c>
      <c r="D3466" t="s">
        <v>4600</v>
      </c>
      <c r="E3466" s="116">
        <f t="shared" ca="1" si="163"/>
        <v>0</v>
      </c>
    </row>
    <row r="3467" spans="1:5" hidden="1">
      <c r="A3467" t="str">
        <f t="shared" ref="A3467:A3530" si="164">MID(D3467,LEN(C3467)+2,LEN(D3467)-LEN(C3467))</f>
        <v>01</v>
      </c>
      <c r="B3467" t="str">
        <f t="shared" ref="B3467:B3530" si="165">IF(IFERROR(FIND("PU",D3467,1),0)&lt;&gt;0,"PU",0)</f>
        <v>PU</v>
      </c>
      <c r="C3467" t="s">
        <v>770</v>
      </c>
      <c r="D3467" t="s">
        <v>4601</v>
      </c>
      <c r="E3467" s="116">
        <f t="shared" ca="1" si="163"/>
        <v>0</v>
      </c>
    </row>
    <row r="3468" spans="1:5" hidden="1">
      <c r="A3468" t="str">
        <f t="shared" si="164"/>
        <v>05</v>
      </c>
      <c r="B3468" t="str">
        <f t="shared" si="165"/>
        <v>PU</v>
      </c>
      <c r="C3468" t="s">
        <v>770</v>
      </c>
      <c r="D3468" t="s">
        <v>4602</v>
      </c>
      <c r="E3468" s="116">
        <f t="shared" ca="1" si="163"/>
        <v>0</v>
      </c>
    </row>
    <row r="3469" spans="1:5" hidden="1">
      <c r="A3469" t="str">
        <f t="shared" si="164"/>
        <v>14</v>
      </c>
      <c r="B3469" t="str">
        <f t="shared" si="165"/>
        <v>PU</v>
      </c>
      <c r="C3469" t="s">
        <v>770</v>
      </c>
      <c r="D3469" t="s">
        <v>4603</v>
      </c>
      <c r="E3469" s="116">
        <f t="shared" ca="1" si="163"/>
        <v>0</v>
      </c>
    </row>
    <row r="3470" spans="1:5" hidden="1">
      <c r="A3470" t="str">
        <f t="shared" si="164"/>
        <v>100</v>
      </c>
      <c r="B3470" t="str">
        <f t="shared" si="165"/>
        <v>PU</v>
      </c>
      <c r="C3470" t="s">
        <v>770</v>
      </c>
      <c r="D3470" t="s">
        <v>4604</v>
      </c>
      <c r="E3470" s="116">
        <f ca="1">IFERROR(IF(B3470=0,VLOOKUP(C3470,INDIRECT($G$7&amp;$H$7),MATCH($A3470,INDIRECT($G$7&amp;$I$7),0),0),IF(B3470="W",VLOOKUP(C3470,INDIRECT($G$5&amp;$H$5),MATCH($A3470,INDIRECT($G$5&amp;$I$5),0),FALSE),VLOOKUP(C3470,INDIRECT($G$6&amp;$H$6),MATCH($A3470,INDIRECT($G$6&amp;$I$6),0),FALSE))),0)</f>
        <v>0</v>
      </c>
    </row>
    <row r="3471" spans="1:5" hidden="1">
      <c r="A3471" t="str">
        <f t="shared" si="164"/>
        <v>06</v>
      </c>
      <c r="B3471" t="str">
        <f t="shared" si="165"/>
        <v>PU</v>
      </c>
      <c r="C3471" t="s">
        <v>770</v>
      </c>
      <c r="D3471" t="s">
        <v>4605</v>
      </c>
      <c r="E3471" s="116">
        <f t="shared" ca="1" si="163"/>
        <v>0</v>
      </c>
    </row>
    <row r="3472" spans="1:5" hidden="1">
      <c r="A3472" t="str">
        <f t="shared" si="164"/>
        <v>12</v>
      </c>
      <c r="B3472" t="str">
        <f t="shared" si="165"/>
        <v>PU</v>
      </c>
      <c r="C3472" t="s">
        <v>770</v>
      </c>
      <c r="D3472" t="s">
        <v>4606</v>
      </c>
      <c r="E3472" s="116">
        <f t="shared" ca="1" si="163"/>
        <v>0</v>
      </c>
    </row>
    <row r="3473" spans="1:5" hidden="1">
      <c r="A3473" t="str">
        <f t="shared" si="164"/>
        <v>09</v>
      </c>
      <c r="B3473" t="str">
        <f t="shared" si="165"/>
        <v>PU</v>
      </c>
      <c r="C3473" t="s">
        <v>770</v>
      </c>
      <c r="D3473" t="s">
        <v>4607</v>
      </c>
      <c r="E3473" s="116">
        <f t="shared" ca="1" si="163"/>
        <v>0</v>
      </c>
    </row>
    <row r="3474" spans="1:5" hidden="1">
      <c r="A3474" t="str">
        <f t="shared" si="164"/>
        <v>11</v>
      </c>
      <c r="B3474" t="str">
        <f t="shared" si="165"/>
        <v>PU</v>
      </c>
      <c r="C3474" t="s">
        <v>770</v>
      </c>
      <c r="D3474" t="s">
        <v>4608</v>
      </c>
      <c r="E3474" s="116">
        <f t="shared" ca="1" si="163"/>
        <v>0</v>
      </c>
    </row>
    <row r="3475" spans="1:5" hidden="1">
      <c r="A3475" t="str">
        <f t="shared" si="164"/>
        <v>03</v>
      </c>
      <c r="B3475" t="str">
        <f t="shared" si="165"/>
        <v>PU</v>
      </c>
      <c r="C3475" t="s">
        <v>770</v>
      </c>
      <c r="D3475" t="s">
        <v>4609</v>
      </c>
      <c r="E3475" s="116">
        <f t="shared" ca="1" si="163"/>
        <v>0</v>
      </c>
    </row>
    <row r="3476" spans="1:5" hidden="1">
      <c r="A3476" t="str">
        <f t="shared" si="164"/>
        <v>02</v>
      </c>
      <c r="B3476" t="str">
        <f t="shared" si="165"/>
        <v>PU</v>
      </c>
      <c r="C3476" t="s">
        <v>770</v>
      </c>
      <c r="D3476" t="s">
        <v>4610</v>
      </c>
      <c r="E3476" s="116">
        <f t="shared" ca="1" si="163"/>
        <v>0</v>
      </c>
    </row>
    <row r="3477" spans="1:5" hidden="1">
      <c r="A3477" t="str">
        <f t="shared" si="164"/>
        <v>04</v>
      </c>
      <c r="B3477" t="str">
        <f t="shared" si="165"/>
        <v>PU</v>
      </c>
      <c r="C3477" t="s">
        <v>770</v>
      </c>
      <c r="D3477" t="s">
        <v>4611</v>
      </c>
      <c r="E3477" s="116">
        <f t="shared" ca="1" si="163"/>
        <v>0</v>
      </c>
    </row>
    <row r="3478" spans="1:5" hidden="1">
      <c r="A3478" t="str">
        <f t="shared" si="164"/>
        <v>01</v>
      </c>
      <c r="B3478" t="str">
        <f t="shared" si="165"/>
        <v>PU</v>
      </c>
      <c r="C3478" t="s">
        <v>771</v>
      </c>
      <c r="D3478" t="s">
        <v>4612</v>
      </c>
      <c r="E3478" s="116">
        <f t="shared" ca="1" si="163"/>
        <v>0</v>
      </c>
    </row>
    <row r="3479" spans="1:5" hidden="1">
      <c r="A3479" t="str">
        <f t="shared" si="164"/>
        <v>05</v>
      </c>
      <c r="B3479" t="str">
        <f t="shared" si="165"/>
        <v>PU</v>
      </c>
      <c r="C3479" t="s">
        <v>771</v>
      </c>
      <c r="D3479" t="s">
        <v>4613</v>
      </c>
      <c r="E3479" s="116">
        <f t="shared" ca="1" si="163"/>
        <v>0</v>
      </c>
    </row>
    <row r="3480" spans="1:5" hidden="1">
      <c r="A3480" t="str">
        <f t="shared" si="164"/>
        <v>14</v>
      </c>
      <c r="B3480" t="str">
        <f t="shared" si="165"/>
        <v>PU</v>
      </c>
      <c r="C3480" t="s">
        <v>771</v>
      </c>
      <c r="D3480" t="s">
        <v>4614</v>
      </c>
      <c r="E3480" s="116">
        <f t="shared" ca="1" si="163"/>
        <v>0</v>
      </c>
    </row>
    <row r="3481" spans="1:5" hidden="1">
      <c r="A3481" t="str">
        <f t="shared" si="164"/>
        <v>100</v>
      </c>
      <c r="B3481" t="str">
        <f t="shared" si="165"/>
        <v>PU</v>
      </c>
      <c r="C3481" t="s">
        <v>771</v>
      </c>
      <c r="D3481" t="s">
        <v>4615</v>
      </c>
      <c r="E3481" s="116">
        <f ca="1">IFERROR(IF(B3481=0,VLOOKUP(C3481,INDIRECT($G$7&amp;$H$7),MATCH($A3481,INDIRECT($G$7&amp;$I$7),0),0),IF(B3481="W",VLOOKUP(C3481,INDIRECT($G$5&amp;$H$5),MATCH($A3481,INDIRECT($G$5&amp;$I$5),0),FALSE),VLOOKUP(C3481,INDIRECT($G$6&amp;$H$6),MATCH($A3481,INDIRECT($G$6&amp;$I$6),0),FALSE))),0)</f>
        <v>0</v>
      </c>
    </row>
    <row r="3482" spans="1:5" hidden="1">
      <c r="A3482" t="str">
        <f t="shared" si="164"/>
        <v>06</v>
      </c>
      <c r="B3482" t="str">
        <f t="shared" si="165"/>
        <v>PU</v>
      </c>
      <c r="C3482" t="s">
        <v>771</v>
      </c>
      <c r="D3482" t="s">
        <v>4616</v>
      </c>
      <c r="E3482" s="116">
        <f t="shared" ca="1" si="163"/>
        <v>0</v>
      </c>
    </row>
    <row r="3483" spans="1:5" hidden="1">
      <c r="A3483" t="str">
        <f t="shared" si="164"/>
        <v>12</v>
      </c>
      <c r="B3483" t="str">
        <f t="shared" si="165"/>
        <v>PU</v>
      </c>
      <c r="C3483" t="s">
        <v>771</v>
      </c>
      <c r="D3483" t="s">
        <v>4617</v>
      </c>
      <c r="E3483" s="116">
        <f t="shared" ca="1" si="163"/>
        <v>0</v>
      </c>
    </row>
    <row r="3484" spans="1:5" hidden="1">
      <c r="A3484" t="str">
        <f t="shared" si="164"/>
        <v>09</v>
      </c>
      <c r="B3484" t="str">
        <f t="shared" si="165"/>
        <v>PU</v>
      </c>
      <c r="C3484" t="s">
        <v>771</v>
      </c>
      <c r="D3484" t="s">
        <v>4618</v>
      </c>
      <c r="E3484" s="116">
        <f t="shared" ca="1" si="163"/>
        <v>0</v>
      </c>
    </row>
    <row r="3485" spans="1:5" hidden="1">
      <c r="A3485" t="str">
        <f t="shared" si="164"/>
        <v>11</v>
      </c>
      <c r="B3485" t="str">
        <f t="shared" si="165"/>
        <v>PU</v>
      </c>
      <c r="C3485" t="s">
        <v>771</v>
      </c>
      <c r="D3485" t="s">
        <v>4619</v>
      </c>
      <c r="E3485" s="116">
        <f t="shared" ca="1" si="163"/>
        <v>0</v>
      </c>
    </row>
    <row r="3486" spans="1:5" hidden="1">
      <c r="A3486" t="str">
        <f t="shared" si="164"/>
        <v>03</v>
      </c>
      <c r="B3486" t="str">
        <f t="shared" si="165"/>
        <v>PU</v>
      </c>
      <c r="C3486" t="s">
        <v>771</v>
      </c>
      <c r="D3486" t="s">
        <v>4620</v>
      </c>
      <c r="E3486" s="116">
        <f t="shared" ca="1" si="163"/>
        <v>0</v>
      </c>
    </row>
    <row r="3487" spans="1:5" hidden="1">
      <c r="A3487" t="str">
        <f t="shared" si="164"/>
        <v>02</v>
      </c>
      <c r="B3487" t="str">
        <f t="shared" si="165"/>
        <v>PU</v>
      </c>
      <c r="C3487" t="s">
        <v>771</v>
      </c>
      <c r="D3487" t="s">
        <v>4621</v>
      </c>
      <c r="E3487" s="116">
        <f t="shared" ca="1" si="163"/>
        <v>0</v>
      </c>
    </row>
    <row r="3488" spans="1:5" hidden="1">
      <c r="A3488" t="str">
        <f t="shared" si="164"/>
        <v>04</v>
      </c>
      <c r="B3488" t="str">
        <f t="shared" si="165"/>
        <v>PU</v>
      </c>
      <c r="C3488" t="s">
        <v>771</v>
      </c>
      <c r="D3488" t="s">
        <v>4622</v>
      </c>
      <c r="E3488" s="116">
        <f t="shared" ca="1" si="163"/>
        <v>0</v>
      </c>
    </row>
    <row r="3489" spans="1:5" hidden="1">
      <c r="A3489" t="str">
        <f t="shared" si="164"/>
        <v>01</v>
      </c>
      <c r="B3489" t="str">
        <f t="shared" si="165"/>
        <v>PU</v>
      </c>
      <c r="C3489" t="s">
        <v>774</v>
      </c>
      <c r="D3489" t="s">
        <v>4623</v>
      </c>
      <c r="E3489" s="116">
        <f t="shared" ca="1" si="163"/>
        <v>0</v>
      </c>
    </row>
    <row r="3490" spans="1:5" hidden="1">
      <c r="A3490" t="str">
        <f t="shared" si="164"/>
        <v>05</v>
      </c>
      <c r="B3490" t="str">
        <f t="shared" si="165"/>
        <v>PU</v>
      </c>
      <c r="C3490" t="s">
        <v>774</v>
      </c>
      <c r="D3490" t="s">
        <v>4624</v>
      </c>
      <c r="E3490" s="116">
        <f t="shared" ca="1" si="163"/>
        <v>0</v>
      </c>
    </row>
    <row r="3491" spans="1:5" hidden="1">
      <c r="A3491" t="str">
        <f t="shared" si="164"/>
        <v>14</v>
      </c>
      <c r="B3491" t="str">
        <f t="shared" si="165"/>
        <v>PU</v>
      </c>
      <c r="C3491" t="s">
        <v>774</v>
      </c>
      <c r="D3491" t="s">
        <v>4625</v>
      </c>
      <c r="E3491" s="116">
        <f t="shared" ca="1" si="163"/>
        <v>0</v>
      </c>
    </row>
    <row r="3492" spans="1:5" hidden="1">
      <c r="A3492" t="str">
        <f t="shared" si="164"/>
        <v>100</v>
      </c>
      <c r="B3492" t="str">
        <f t="shared" si="165"/>
        <v>PU</v>
      </c>
      <c r="C3492" t="s">
        <v>774</v>
      </c>
      <c r="D3492" t="s">
        <v>4626</v>
      </c>
      <c r="E3492" s="116">
        <f ca="1">IFERROR(IF(B3492=0,VLOOKUP(C3492,INDIRECT($G$7&amp;$H$7),MATCH($A3492,INDIRECT($G$7&amp;$I$7),0),0),IF(B3492="W",VLOOKUP(C3492,INDIRECT($G$5&amp;$H$5),MATCH($A3492,INDIRECT($G$5&amp;$I$5),0),FALSE),VLOOKUP(C3492,INDIRECT($G$6&amp;$H$6),MATCH($A3492,INDIRECT($G$6&amp;$I$6),0),FALSE))),0)</f>
        <v>0</v>
      </c>
    </row>
    <row r="3493" spans="1:5" hidden="1">
      <c r="A3493" t="str">
        <f t="shared" si="164"/>
        <v>06</v>
      </c>
      <c r="B3493" t="str">
        <f t="shared" si="165"/>
        <v>PU</v>
      </c>
      <c r="C3493" t="s">
        <v>774</v>
      </c>
      <c r="D3493" t="s">
        <v>4627</v>
      </c>
      <c r="E3493" s="116">
        <f t="shared" ca="1" si="163"/>
        <v>0</v>
      </c>
    </row>
    <row r="3494" spans="1:5" hidden="1">
      <c r="A3494" t="str">
        <f t="shared" si="164"/>
        <v>12</v>
      </c>
      <c r="B3494" t="str">
        <f t="shared" si="165"/>
        <v>PU</v>
      </c>
      <c r="C3494" t="s">
        <v>774</v>
      </c>
      <c r="D3494" t="s">
        <v>4628</v>
      </c>
      <c r="E3494" s="116">
        <f t="shared" ca="1" si="163"/>
        <v>0</v>
      </c>
    </row>
    <row r="3495" spans="1:5" hidden="1">
      <c r="A3495" t="str">
        <f t="shared" si="164"/>
        <v>09</v>
      </c>
      <c r="B3495" t="str">
        <f t="shared" si="165"/>
        <v>PU</v>
      </c>
      <c r="C3495" t="s">
        <v>774</v>
      </c>
      <c r="D3495" t="s">
        <v>4629</v>
      </c>
      <c r="E3495" s="116">
        <f t="shared" ref="E3495:E3557" ca="1" si="166">IFERROR(IF(B3495=0,VLOOKUP(C3474,INDIRECT($G$7&amp;$H$7),MATCH($A3495,INDIRECT($G$7&amp;$I$7),0),0),IF(B3495="W",VLOOKUP(C3474,INDIRECT($G$5&amp;$H$5),MATCH($A3495,INDIRECT($G$5&amp;$I$5),0),FALSE),VLOOKUP(C3495,INDIRECT($G$6&amp;$H$6),MATCH($A3495,INDIRECT($G$6&amp;$I$6),0),FALSE))),0)</f>
        <v>0</v>
      </c>
    </row>
    <row r="3496" spans="1:5" hidden="1">
      <c r="A3496" t="str">
        <f t="shared" si="164"/>
        <v>11</v>
      </c>
      <c r="B3496" t="str">
        <f t="shared" si="165"/>
        <v>PU</v>
      </c>
      <c r="C3496" t="s">
        <v>774</v>
      </c>
      <c r="D3496" t="s">
        <v>4630</v>
      </c>
      <c r="E3496" s="116">
        <f t="shared" ca="1" si="166"/>
        <v>0</v>
      </c>
    </row>
    <row r="3497" spans="1:5" hidden="1">
      <c r="A3497" t="str">
        <f t="shared" si="164"/>
        <v>03</v>
      </c>
      <c r="B3497" t="str">
        <f t="shared" si="165"/>
        <v>PU</v>
      </c>
      <c r="C3497" t="s">
        <v>774</v>
      </c>
      <c r="D3497" t="s">
        <v>4631</v>
      </c>
      <c r="E3497" s="116">
        <f t="shared" ca="1" si="166"/>
        <v>0</v>
      </c>
    </row>
    <row r="3498" spans="1:5" hidden="1">
      <c r="A3498" t="str">
        <f t="shared" si="164"/>
        <v>02</v>
      </c>
      <c r="B3498" t="str">
        <f t="shared" si="165"/>
        <v>PU</v>
      </c>
      <c r="C3498" t="s">
        <v>774</v>
      </c>
      <c r="D3498" t="s">
        <v>4632</v>
      </c>
      <c r="E3498" s="116">
        <f t="shared" ca="1" si="166"/>
        <v>0</v>
      </c>
    </row>
    <row r="3499" spans="1:5" hidden="1">
      <c r="A3499" t="str">
        <f t="shared" si="164"/>
        <v>04</v>
      </c>
      <c r="B3499" t="str">
        <f t="shared" si="165"/>
        <v>PU</v>
      </c>
      <c r="C3499" t="s">
        <v>774</v>
      </c>
      <c r="D3499" t="s">
        <v>4633</v>
      </c>
      <c r="E3499" s="116">
        <f t="shared" ca="1" si="166"/>
        <v>0</v>
      </c>
    </row>
    <row r="3500" spans="1:5" hidden="1">
      <c r="A3500" t="str">
        <f t="shared" si="164"/>
        <v>01</v>
      </c>
      <c r="B3500" t="str">
        <f t="shared" si="165"/>
        <v>PU</v>
      </c>
      <c r="C3500" t="s">
        <v>775</v>
      </c>
      <c r="D3500" t="s">
        <v>4634</v>
      </c>
      <c r="E3500" s="116">
        <f t="shared" ca="1" si="166"/>
        <v>0</v>
      </c>
    </row>
    <row r="3501" spans="1:5" hidden="1">
      <c r="A3501" t="str">
        <f t="shared" si="164"/>
        <v>05</v>
      </c>
      <c r="B3501" t="str">
        <f t="shared" si="165"/>
        <v>PU</v>
      </c>
      <c r="C3501" t="s">
        <v>775</v>
      </c>
      <c r="D3501" t="s">
        <v>4635</v>
      </c>
      <c r="E3501" s="116">
        <f t="shared" ca="1" si="166"/>
        <v>0</v>
      </c>
    </row>
    <row r="3502" spans="1:5" hidden="1">
      <c r="A3502" t="str">
        <f t="shared" si="164"/>
        <v>14</v>
      </c>
      <c r="B3502" t="str">
        <f t="shared" si="165"/>
        <v>PU</v>
      </c>
      <c r="C3502" t="s">
        <v>775</v>
      </c>
      <c r="D3502" t="s">
        <v>4636</v>
      </c>
      <c r="E3502" s="116">
        <f t="shared" ca="1" si="166"/>
        <v>0</v>
      </c>
    </row>
    <row r="3503" spans="1:5" hidden="1">
      <c r="A3503" t="str">
        <f t="shared" si="164"/>
        <v>100</v>
      </c>
      <c r="B3503" t="str">
        <f t="shared" si="165"/>
        <v>PU</v>
      </c>
      <c r="C3503" t="s">
        <v>775</v>
      </c>
      <c r="D3503" t="s">
        <v>4637</v>
      </c>
      <c r="E3503" s="116">
        <f ca="1">IFERROR(IF(B3503=0,VLOOKUP(C3503,INDIRECT($G$7&amp;$H$7),MATCH($A3503,INDIRECT($G$7&amp;$I$7),0),0),IF(B3503="W",VLOOKUP(C3503,INDIRECT($G$5&amp;$H$5),MATCH($A3503,INDIRECT($G$5&amp;$I$5),0),FALSE),VLOOKUP(C3503,INDIRECT($G$6&amp;$H$6),MATCH($A3503,INDIRECT($G$6&amp;$I$6),0),FALSE))),0)</f>
        <v>0</v>
      </c>
    </row>
    <row r="3504" spans="1:5" hidden="1">
      <c r="A3504" t="str">
        <f t="shared" si="164"/>
        <v>06</v>
      </c>
      <c r="B3504" t="str">
        <f t="shared" si="165"/>
        <v>PU</v>
      </c>
      <c r="C3504" t="s">
        <v>775</v>
      </c>
      <c r="D3504" t="s">
        <v>4638</v>
      </c>
      <c r="E3504" s="116">
        <f t="shared" ca="1" si="166"/>
        <v>0</v>
      </c>
    </row>
    <row r="3505" spans="1:5" hidden="1">
      <c r="A3505" t="str">
        <f t="shared" si="164"/>
        <v>12</v>
      </c>
      <c r="B3505" t="str">
        <f t="shared" si="165"/>
        <v>PU</v>
      </c>
      <c r="C3505" t="s">
        <v>775</v>
      </c>
      <c r="D3505" t="s">
        <v>4639</v>
      </c>
      <c r="E3505" s="116">
        <f t="shared" ca="1" si="166"/>
        <v>0</v>
      </c>
    </row>
    <row r="3506" spans="1:5" hidden="1">
      <c r="A3506" t="str">
        <f t="shared" si="164"/>
        <v>09</v>
      </c>
      <c r="B3506" t="str">
        <f t="shared" si="165"/>
        <v>PU</v>
      </c>
      <c r="C3506" t="s">
        <v>775</v>
      </c>
      <c r="D3506" t="s">
        <v>4640</v>
      </c>
      <c r="E3506" s="116">
        <f t="shared" ca="1" si="166"/>
        <v>0</v>
      </c>
    </row>
    <row r="3507" spans="1:5" hidden="1">
      <c r="A3507" t="str">
        <f t="shared" si="164"/>
        <v>11</v>
      </c>
      <c r="B3507" t="str">
        <f t="shared" si="165"/>
        <v>PU</v>
      </c>
      <c r="C3507" t="s">
        <v>775</v>
      </c>
      <c r="D3507" t="s">
        <v>4641</v>
      </c>
      <c r="E3507" s="116">
        <f t="shared" ca="1" si="166"/>
        <v>0</v>
      </c>
    </row>
    <row r="3508" spans="1:5" hidden="1">
      <c r="A3508" t="str">
        <f t="shared" si="164"/>
        <v>03</v>
      </c>
      <c r="B3508" t="str">
        <f t="shared" si="165"/>
        <v>PU</v>
      </c>
      <c r="C3508" t="s">
        <v>775</v>
      </c>
      <c r="D3508" t="s">
        <v>4642</v>
      </c>
      <c r="E3508" s="116">
        <f t="shared" ca="1" si="166"/>
        <v>0</v>
      </c>
    </row>
    <row r="3509" spans="1:5" hidden="1">
      <c r="A3509" t="str">
        <f t="shared" si="164"/>
        <v>02</v>
      </c>
      <c r="B3509" t="str">
        <f t="shared" si="165"/>
        <v>PU</v>
      </c>
      <c r="C3509" t="s">
        <v>775</v>
      </c>
      <c r="D3509" t="s">
        <v>4643</v>
      </c>
      <c r="E3509" s="116">
        <f t="shared" ca="1" si="166"/>
        <v>0</v>
      </c>
    </row>
    <row r="3510" spans="1:5" hidden="1">
      <c r="A3510" t="str">
        <f t="shared" si="164"/>
        <v>04</v>
      </c>
      <c r="B3510" t="str">
        <f t="shared" si="165"/>
        <v>PU</v>
      </c>
      <c r="C3510" t="s">
        <v>775</v>
      </c>
      <c r="D3510" t="s">
        <v>4644</v>
      </c>
      <c r="E3510" s="116">
        <f t="shared" ca="1" si="166"/>
        <v>0</v>
      </c>
    </row>
    <row r="3511" spans="1:5" hidden="1">
      <c r="A3511" t="str">
        <f t="shared" si="164"/>
        <v>01</v>
      </c>
      <c r="B3511" t="str">
        <f t="shared" si="165"/>
        <v>PU</v>
      </c>
      <c r="C3511" t="s">
        <v>778</v>
      </c>
      <c r="D3511" t="s">
        <v>4645</v>
      </c>
      <c r="E3511" s="116">
        <f t="shared" ca="1" si="166"/>
        <v>0</v>
      </c>
    </row>
    <row r="3512" spans="1:5" hidden="1">
      <c r="A3512" t="str">
        <f t="shared" si="164"/>
        <v>05</v>
      </c>
      <c r="B3512" t="str">
        <f t="shared" si="165"/>
        <v>PU</v>
      </c>
      <c r="C3512" t="s">
        <v>778</v>
      </c>
      <c r="D3512" t="s">
        <v>4646</v>
      </c>
      <c r="E3512" s="116">
        <f t="shared" ca="1" si="166"/>
        <v>0</v>
      </c>
    </row>
    <row r="3513" spans="1:5" hidden="1">
      <c r="A3513" t="str">
        <f t="shared" si="164"/>
        <v>14</v>
      </c>
      <c r="B3513" t="str">
        <f t="shared" si="165"/>
        <v>PU</v>
      </c>
      <c r="C3513" t="s">
        <v>778</v>
      </c>
      <c r="D3513" t="s">
        <v>4647</v>
      </c>
      <c r="E3513" s="116">
        <f t="shared" ca="1" si="166"/>
        <v>0</v>
      </c>
    </row>
    <row r="3514" spans="1:5" hidden="1">
      <c r="A3514" t="str">
        <f t="shared" si="164"/>
        <v>100</v>
      </c>
      <c r="B3514" t="str">
        <f t="shared" si="165"/>
        <v>PU</v>
      </c>
      <c r="C3514" t="s">
        <v>778</v>
      </c>
      <c r="D3514" t="s">
        <v>4648</v>
      </c>
      <c r="E3514" s="116">
        <f ca="1">IFERROR(IF(B3514=0,VLOOKUP(C3514,INDIRECT($G$7&amp;$H$7),MATCH($A3514,INDIRECT($G$7&amp;$I$7),0),0),IF(B3514="W",VLOOKUP(C3514,INDIRECT($G$5&amp;$H$5),MATCH($A3514,INDIRECT($G$5&amp;$I$5),0),FALSE),VLOOKUP(C3514,INDIRECT($G$6&amp;$H$6),MATCH($A3514,INDIRECT($G$6&amp;$I$6),0),FALSE))),0)</f>
        <v>0</v>
      </c>
    </row>
    <row r="3515" spans="1:5" hidden="1">
      <c r="A3515" t="str">
        <f t="shared" si="164"/>
        <v>06</v>
      </c>
      <c r="B3515" t="str">
        <f t="shared" si="165"/>
        <v>PU</v>
      </c>
      <c r="C3515" t="s">
        <v>778</v>
      </c>
      <c r="D3515" t="s">
        <v>4649</v>
      </c>
      <c r="E3515" s="116">
        <f t="shared" ca="1" si="166"/>
        <v>0</v>
      </c>
    </row>
    <row r="3516" spans="1:5" hidden="1">
      <c r="A3516" t="str">
        <f t="shared" si="164"/>
        <v>12</v>
      </c>
      <c r="B3516" t="str">
        <f t="shared" si="165"/>
        <v>PU</v>
      </c>
      <c r="C3516" t="s">
        <v>778</v>
      </c>
      <c r="D3516" t="s">
        <v>4650</v>
      </c>
      <c r="E3516" s="116">
        <f t="shared" ca="1" si="166"/>
        <v>0</v>
      </c>
    </row>
    <row r="3517" spans="1:5" hidden="1">
      <c r="A3517" t="str">
        <f t="shared" si="164"/>
        <v>09</v>
      </c>
      <c r="B3517" t="str">
        <f t="shared" si="165"/>
        <v>PU</v>
      </c>
      <c r="C3517" t="s">
        <v>778</v>
      </c>
      <c r="D3517" t="s">
        <v>4651</v>
      </c>
      <c r="E3517" s="116">
        <f t="shared" ca="1" si="166"/>
        <v>0</v>
      </c>
    </row>
    <row r="3518" spans="1:5" hidden="1">
      <c r="A3518" t="str">
        <f t="shared" si="164"/>
        <v>11</v>
      </c>
      <c r="B3518" t="str">
        <f t="shared" si="165"/>
        <v>PU</v>
      </c>
      <c r="C3518" t="s">
        <v>778</v>
      </c>
      <c r="D3518" t="s">
        <v>4652</v>
      </c>
      <c r="E3518" s="116">
        <f t="shared" ca="1" si="166"/>
        <v>0</v>
      </c>
    </row>
    <row r="3519" spans="1:5" hidden="1">
      <c r="A3519" t="str">
        <f t="shared" si="164"/>
        <v>03</v>
      </c>
      <c r="B3519" t="str">
        <f t="shared" si="165"/>
        <v>PU</v>
      </c>
      <c r="C3519" t="s">
        <v>778</v>
      </c>
      <c r="D3519" t="s">
        <v>4653</v>
      </c>
      <c r="E3519" s="116">
        <f t="shared" ca="1" si="166"/>
        <v>0</v>
      </c>
    </row>
    <row r="3520" spans="1:5" hidden="1">
      <c r="A3520" t="str">
        <f t="shared" si="164"/>
        <v>02</v>
      </c>
      <c r="B3520" t="str">
        <f t="shared" si="165"/>
        <v>PU</v>
      </c>
      <c r="C3520" t="s">
        <v>778</v>
      </c>
      <c r="D3520" t="s">
        <v>4654</v>
      </c>
      <c r="E3520" s="116">
        <f t="shared" ca="1" si="166"/>
        <v>0</v>
      </c>
    </row>
    <row r="3521" spans="1:5" hidden="1">
      <c r="A3521" t="str">
        <f t="shared" si="164"/>
        <v>04</v>
      </c>
      <c r="B3521" t="str">
        <f t="shared" si="165"/>
        <v>PU</v>
      </c>
      <c r="C3521" t="s">
        <v>778</v>
      </c>
      <c r="D3521" t="s">
        <v>4655</v>
      </c>
      <c r="E3521" s="116">
        <f t="shared" ca="1" si="166"/>
        <v>0</v>
      </c>
    </row>
    <row r="3522" spans="1:5" hidden="1">
      <c r="A3522" t="str">
        <f t="shared" si="164"/>
        <v>01</v>
      </c>
      <c r="B3522" t="str">
        <f t="shared" si="165"/>
        <v>PU</v>
      </c>
      <c r="C3522" t="s">
        <v>780</v>
      </c>
      <c r="D3522" t="s">
        <v>4656</v>
      </c>
      <c r="E3522" s="116">
        <f t="shared" ca="1" si="166"/>
        <v>0</v>
      </c>
    </row>
    <row r="3523" spans="1:5" hidden="1">
      <c r="A3523" t="str">
        <f t="shared" si="164"/>
        <v>05</v>
      </c>
      <c r="B3523" t="str">
        <f t="shared" si="165"/>
        <v>PU</v>
      </c>
      <c r="C3523" t="s">
        <v>780</v>
      </c>
      <c r="D3523" t="s">
        <v>4657</v>
      </c>
      <c r="E3523" s="116">
        <f t="shared" ca="1" si="166"/>
        <v>0</v>
      </c>
    </row>
    <row r="3524" spans="1:5" hidden="1">
      <c r="A3524" t="str">
        <f t="shared" si="164"/>
        <v>14</v>
      </c>
      <c r="B3524" t="str">
        <f t="shared" si="165"/>
        <v>PU</v>
      </c>
      <c r="C3524" t="s">
        <v>780</v>
      </c>
      <c r="D3524" t="s">
        <v>4658</v>
      </c>
      <c r="E3524" s="116">
        <f t="shared" ca="1" si="166"/>
        <v>0</v>
      </c>
    </row>
    <row r="3525" spans="1:5" hidden="1">
      <c r="A3525" t="str">
        <f t="shared" si="164"/>
        <v>100</v>
      </c>
      <c r="B3525" t="str">
        <f t="shared" si="165"/>
        <v>PU</v>
      </c>
      <c r="C3525" t="s">
        <v>780</v>
      </c>
      <c r="D3525" t="s">
        <v>4659</v>
      </c>
      <c r="E3525" s="116">
        <f ca="1">IFERROR(IF(B3525=0,VLOOKUP(C3525,INDIRECT($G$7&amp;$H$7),MATCH($A3525,INDIRECT($G$7&amp;$I$7),0),0),IF(B3525="W",VLOOKUP(C3525,INDIRECT($G$5&amp;$H$5),MATCH($A3525,INDIRECT($G$5&amp;$I$5),0),FALSE),VLOOKUP(C3525,INDIRECT($G$6&amp;$H$6),MATCH($A3525,INDIRECT($G$6&amp;$I$6),0),FALSE))),0)</f>
        <v>0</v>
      </c>
    </row>
    <row r="3526" spans="1:5" hidden="1">
      <c r="A3526" t="str">
        <f t="shared" si="164"/>
        <v>06</v>
      </c>
      <c r="B3526" t="str">
        <f t="shared" si="165"/>
        <v>PU</v>
      </c>
      <c r="C3526" t="s">
        <v>780</v>
      </c>
      <c r="D3526" t="s">
        <v>4660</v>
      </c>
      <c r="E3526" s="116">
        <f t="shared" ca="1" si="166"/>
        <v>0</v>
      </c>
    </row>
    <row r="3527" spans="1:5" hidden="1">
      <c r="A3527" t="str">
        <f t="shared" si="164"/>
        <v>12</v>
      </c>
      <c r="B3527" t="str">
        <f t="shared" si="165"/>
        <v>PU</v>
      </c>
      <c r="C3527" t="s">
        <v>780</v>
      </c>
      <c r="D3527" t="s">
        <v>4661</v>
      </c>
      <c r="E3527" s="116">
        <f t="shared" ca="1" si="166"/>
        <v>0</v>
      </c>
    </row>
    <row r="3528" spans="1:5" hidden="1">
      <c r="A3528" t="str">
        <f t="shared" si="164"/>
        <v>09</v>
      </c>
      <c r="B3528" t="str">
        <f t="shared" si="165"/>
        <v>PU</v>
      </c>
      <c r="C3528" t="s">
        <v>780</v>
      </c>
      <c r="D3528" t="s">
        <v>4662</v>
      </c>
      <c r="E3528" s="116">
        <f t="shared" ca="1" si="166"/>
        <v>0</v>
      </c>
    </row>
    <row r="3529" spans="1:5" hidden="1">
      <c r="A3529" t="str">
        <f t="shared" si="164"/>
        <v>11</v>
      </c>
      <c r="B3529" t="str">
        <f t="shared" si="165"/>
        <v>PU</v>
      </c>
      <c r="C3529" t="s">
        <v>780</v>
      </c>
      <c r="D3529" t="s">
        <v>4663</v>
      </c>
      <c r="E3529" s="116">
        <f t="shared" ca="1" si="166"/>
        <v>0</v>
      </c>
    </row>
    <row r="3530" spans="1:5" hidden="1">
      <c r="A3530" t="str">
        <f t="shared" si="164"/>
        <v>03</v>
      </c>
      <c r="B3530" t="str">
        <f t="shared" si="165"/>
        <v>PU</v>
      </c>
      <c r="C3530" t="s">
        <v>780</v>
      </c>
      <c r="D3530" t="s">
        <v>4664</v>
      </c>
      <c r="E3530" s="116">
        <f t="shared" ca="1" si="166"/>
        <v>0</v>
      </c>
    </row>
    <row r="3531" spans="1:5" hidden="1">
      <c r="A3531" t="str">
        <f t="shared" ref="A3531:A3594" si="167">MID(D3531,LEN(C3531)+2,LEN(D3531)-LEN(C3531))</f>
        <v>02</v>
      </c>
      <c r="B3531" t="str">
        <f t="shared" ref="B3531:B3594" si="168">IF(IFERROR(FIND("PU",D3531,1),0)&lt;&gt;0,"PU",0)</f>
        <v>PU</v>
      </c>
      <c r="C3531" t="s">
        <v>780</v>
      </c>
      <c r="D3531" t="s">
        <v>4665</v>
      </c>
      <c r="E3531" s="116">
        <f t="shared" ca="1" si="166"/>
        <v>0</v>
      </c>
    </row>
    <row r="3532" spans="1:5" hidden="1">
      <c r="A3532" t="str">
        <f t="shared" si="167"/>
        <v>04</v>
      </c>
      <c r="B3532" t="str">
        <f t="shared" si="168"/>
        <v>PU</v>
      </c>
      <c r="C3532" t="s">
        <v>780</v>
      </c>
      <c r="D3532" t="s">
        <v>4666</v>
      </c>
      <c r="E3532" s="116">
        <f t="shared" ca="1" si="166"/>
        <v>0</v>
      </c>
    </row>
    <row r="3533" spans="1:5" hidden="1">
      <c r="A3533" t="str">
        <f t="shared" si="167"/>
        <v>01</v>
      </c>
      <c r="B3533" t="str">
        <f t="shared" si="168"/>
        <v>PU</v>
      </c>
      <c r="C3533" t="s">
        <v>783</v>
      </c>
      <c r="D3533" t="s">
        <v>4667</v>
      </c>
      <c r="E3533" s="116">
        <f t="shared" ca="1" si="166"/>
        <v>0</v>
      </c>
    </row>
    <row r="3534" spans="1:5" hidden="1">
      <c r="A3534" t="str">
        <f t="shared" si="167"/>
        <v>05</v>
      </c>
      <c r="B3534" t="str">
        <f t="shared" si="168"/>
        <v>PU</v>
      </c>
      <c r="C3534" t="s">
        <v>783</v>
      </c>
      <c r="D3534" t="s">
        <v>4668</v>
      </c>
      <c r="E3534" s="116">
        <f t="shared" ca="1" si="166"/>
        <v>0</v>
      </c>
    </row>
    <row r="3535" spans="1:5" hidden="1">
      <c r="A3535" t="str">
        <f t="shared" si="167"/>
        <v>14</v>
      </c>
      <c r="B3535" t="str">
        <f t="shared" si="168"/>
        <v>PU</v>
      </c>
      <c r="C3535" t="s">
        <v>783</v>
      </c>
      <c r="D3535" t="s">
        <v>4669</v>
      </c>
      <c r="E3535" s="116">
        <f t="shared" ca="1" si="166"/>
        <v>0</v>
      </c>
    </row>
    <row r="3536" spans="1:5" hidden="1">
      <c r="A3536" t="str">
        <f t="shared" si="167"/>
        <v>100</v>
      </c>
      <c r="B3536" t="str">
        <f t="shared" si="168"/>
        <v>PU</v>
      </c>
      <c r="C3536" t="s">
        <v>783</v>
      </c>
      <c r="D3536" t="s">
        <v>4670</v>
      </c>
      <c r="E3536" s="116">
        <f ca="1">IFERROR(IF(B3536=0,VLOOKUP(C3536,INDIRECT($G$7&amp;$H$7),MATCH($A3536,INDIRECT($G$7&amp;$I$7),0),0),IF(B3536="W",VLOOKUP(C3536,INDIRECT($G$5&amp;$H$5),MATCH($A3536,INDIRECT($G$5&amp;$I$5),0),FALSE),VLOOKUP(C3536,INDIRECT($G$6&amp;$H$6),MATCH($A3536,INDIRECT($G$6&amp;$I$6),0),FALSE))),0)</f>
        <v>0</v>
      </c>
    </row>
    <row r="3537" spans="1:5" hidden="1">
      <c r="A3537" t="str">
        <f t="shared" si="167"/>
        <v>06</v>
      </c>
      <c r="B3537" t="str">
        <f t="shared" si="168"/>
        <v>PU</v>
      </c>
      <c r="C3537" t="s">
        <v>783</v>
      </c>
      <c r="D3537" t="s">
        <v>4671</v>
      </c>
      <c r="E3537" s="116">
        <f t="shared" ca="1" si="166"/>
        <v>0</v>
      </c>
    </row>
    <row r="3538" spans="1:5" hidden="1">
      <c r="A3538" t="str">
        <f t="shared" si="167"/>
        <v>12</v>
      </c>
      <c r="B3538" t="str">
        <f t="shared" si="168"/>
        <v>PU</v>
      </c>
      <c r="C3538" t="s">
        <v>783</v>
      </c>
      <c r="D3538" t="s">
        <v>4672</v>
      </c>
      <c r="E3538" s="116">
        <f t="shared" ca="1" si="166"/>
        <v>0</v>
      </c>
    </row>
    <row r="3539" spans="1:5" hidden="1">
      <c r="A3539" t="str">
        <f t="shared" si="167"/>
        <v>09</v>
      </c>
      <c r="B3539" t="str">
        <f t="shared" si="168"/>
        <v>PU</v>
      </c>
      <c r="C3539" t="s">
        <v>783</v>
      </c>
      <c r="D3539" t="s">
        <v>4673</v>
      </c>
      <c r="E3539" s="116">
        <f t="shared" ca="1" si="166"/>
        <v>0</v>
      </c>
    </row>
    <row r="3540" spans="1:5" hidden="1">
      <c r="A3540" t="str">
        <f t="shared" si="167"/>
        <v>11</v>
      </c>
      <c r="B3540" t="str">
        <f t="shared" si="168"/>
        <v>PU</v>
      </c>
      <c r="C3540" t="s">
        <v>783</v>
      </c>
      <c r="D3540" t="s">
        <v>4674</v>
      </c>
      <c r="E3540" s="116">
        <f t="shared" ca="1" si="166"/>
        <v>0</v>
      </c>
    </row>
    <row r="3541" spans="1:5" hidden="1">
      <c r="A3541" t="str">
        <f t="shared" si="167"/>
        <v>03</v>
      </c>
      <c r="B3541" t="str">
        <f t="shared" si="168"/>
        <v>PU</v>
      </c>
      <c r="C3541" t="s">
        <v>783</v>
      </c>
      <c r="D3541" t="s">
        <v>4675</v>
      </c>
      <c r="E3541" s="116">
        <f t="shared" ca="1" si="166"/>
        <v>0</v>
      </c>
    </row>
    <row r="3542" spans="1:5" hidden="1">
      <c r="A3542" t="str">
        <f t="shared" si="167"/>
        <v>02</v>
      </c>
      <c r="B3542" t="str">
        <f t="shared" si="168"/>
        <v>PU</v>
      </c>
      <c r="C3542" t="s">
        <v>783</v>
      </c>
      <c r="D3542" t="s">
        <v>4676</v>
      </c>
      <c r="E3542" s="116">
        <f t="shared" ca="1" si="166"/>
        <v>0</v>
      </c>
    </row>
    <row r="3543" spans="1:5" hidden="1">
      <c r="A3543" t="str">
        <f t="shared" si="167"/>
        <v>04</v>
      </c>
      <c r="B3543" t="str">
        <f t="shared" si="168"/>
        <v>PU</v>
      </c>
      <c r="C3543" t="s">
        <v>783</v>
      </c>
      <c r="D3543" t="s">
        <v>4677</v>
      </c>
      <c r="E3543" s="116">
        <f t="shared" ca="1" si="166"/>
        <v>0</v>
      </c>
    </row>
    <row r="3544" spans="1:5" hidden="1">
      <c r="A3544" t="str">
        <f t="shared" si="167"/>
        <v>01</v>
      </c>
      <c r="B3544" t="str">
        <f t="shared" si="168"/>
        <v>PU</v>
      </c>
      <c r="C3544" t="s">
        <v>785</v>
      </c>
      <c r="D3544" t="s">
        <v>4678</v>
      </c>
      <c r="E3544" s="116">
        <f t="shared" ca="1" si="166"/>
        <v>0</v>
      </c>
    </row>
    <row r="3545" spans="1:5" hidden="1">
      <c r="A3545" t="str">
        <f t="shared" si="167"/>
        <v>05</v>
      </c>
      <c r="B3545" t="str">
        <f t="shared" si="168"/>
        <v>PU</v>
      </c>
      <c r="C3545" t="s">
        <v>785</v>
      </c>
      <c r="D3545" t="s">
        <v>4679</v>
      </c>
      <c r="E3545" s="116">
        <f t="shared" ca="1" si="166"/>
        <v>0</v>
      </c>
    </row>
    <row r="3546" spans="1:5" hidden="1">
      <c r="A3546" t="str">
        <f t="shared" si="167"/>
        <v>14</v>
      </c>
      <c r="B3546" t="str">
        <f t="shared" si="168"/>
        <v>PU</v>
      </c>
      <c r="C3546" t="s">
        <v>785</v>
      </c>
      <c r="D3546" t="s">
        <v>4680</v>
      </c>
      <c r="E3546" s="116">
        <f t="shared" ca="1" si="166"/>
        <v>0</v>
      </c>
    </row>
    <row r="3547" spans="1:5" hidden="1">
      <c r="A3547" t="str">
        <f t="shared" si="167"/>
        <v>100</v>
      </c>
      <c r="B3547" t="str">
        <f t="shared" si="168"/>
        <v>PU</v>
      </c>
      <c r="C3547" t="s">
        <v>785</v>
      </c>
      <c r="D3547" t="s">
        <v>4681</v>
      </c>
      <c r="E3547" s="116">
        <f ca="1">IFERROR(IF(B3547=0,VLOOKUP(C3547,INDIRECT($G$7&amp;$H$7),MATCH($A3547,INDIRECT($G$7&amp;$I$7),0),0),IF(B3547="W",VLOOKUP(C3547,INDIRECT($G$5&amp;$H$5),MATCH($A3547,INDIRECT($G$5&amp;$I$5),0),FALSE),VLOOKUP(C3547,INDIRECT($G$6&amp;$H$6),MATCH($A3547,INDIRECT($G$6&amp;$I$6),0),FALSE))),0)</f>
        <v>0</v>
      </c>
    </row>
    <row r="3548" spans="1:5" hidden="1">
      <c r="A3548" t="str">
        <f t="shared" si="167"/>
        <v>06</v>
      </c>
      <c r="B3548" t="str">
        <f t="shared" si="168"/>
        <v>PU</v>
      </c>
      <c r="C3548" t="s">
        <v>785</v>
      </c>
      <c r="D3548" t="s">
        <v>4682</v>
      </c>
      <c r="E3548" s="116">
        <f t="shared" ca="1" si="166"/>
        <v>0</v>
      </c>
    </row>
    <row r="3549" spans="1:5" hidden="1">
      <c r="A3549" t="str">
        <f t="shared" si="167"/>
        <v>12</v>
      </c>
      <c r="B3549" t="str">
        <f t="shared" si="168"/>
        <v>PU</v>
      </c>
      <c r="C3549" t="s">
        <v>785</v>
      </c>
      <c r="D3549" t="s">
        <v>4683</v>
      </c>
      <c r="E3549" s="116">
        <f t="shared" ca="1" si="166"/>
        <v>0</v>
      </c>
    </row>
    <row r="3550" spans="1:5" hidden="1">
      <c r="A3550" t="str">
        <f t="shared" si="167"/>
        <v>09</v>
      </c>
      <c r="B3550" t="str">
        <f t="shared" si="168"/>
        <v>PU</v>
      </c>
      <c r="C3550" t="s">
        <v>785</v>
      </c>
      <c r="D3550" t="s">
        <v>4684</v>
      </c>
      <c r="E3550" s="116">
        <f t="shared" ca="1" si="166"/>
        <v>0</v>
      </c>
    </row>
    <row r="3551" spans="1:5" hidden="1">
      <c r="A3551" t="str">
        <f t="shared" si="167"/>
        <v>11</v>
      </c>
      <c r="B3551" t="str">
        <f t="shared" si="168"/>
        <v>PU</v>
      </c>
      <c r="C3551" t="s">
        <v>785</v>
      </c>
      <c r="D3551" t="s">
        <v>4685</v>
      </c>
      <c r="E3551" s="116">
        <f t="shared" ca="1" si="166"/>
        <v>0</v>
      </c>
    </row>
    <row r="3552" spans="1:5" hidden="1">
      <c r="A3552" t="str">
        <f t="shared" si="167"/>
        <v>03</v>
      </c>
      <c r="B3552" t="str">
        <f t="shared" si="168"/>
        <v>PU</v>
      </c>
      <c r="C3552" t="s">
        <v>785</v>
      </c>
      <c r="D3552" t="s">
        <v>4686</v>
      </c>
      <c r="E3552" s="116">
        <f t="shared" ca="1" si="166"/>
        <v>0</v>
      </c>
    </row>
    <row r="3553" spans="1:5" hidden="1">
      <c r="A3553" t="str">
        <f t="shared" si="167"/>
        <v>02</v>
      </c>
      <c r="B3553" t="str">
        <f t="shared" si="168"/>
        <v>PU</v>
      </c>
      <c r="C3553" t="s">
        <v>785</v>
      </c>
      <c r="D3553" t="s">
        <v>4687</v>
      </c>
      <c r="E3553" s="116">
        <f t="shared" ca="1" si="166"/>
        <v>0</v>
      </c>
    </row>
    <row r="3554" spans="1:5" hidden="1">
      <c r="A3554" t="str">
        <f t="shared" si="167"/>
        <v>04</v>
      </c>
      <c r="B3554" t="str">
        <f t="shared" si="168"/>
        <v>PU</v>
      </c>
      <c r="C3554" t="s">
        <v>785</v>
      </c>
      <c r="D3554" t="s">
        <v>4688</v>
      </c>
      <c r="E3554" s="116">
        <f t="shared" ca="1" si="166"/>
        <v>0</v>
      </c>
    </row>
    <row r="3555" spans="1:5" hidden="1">
      <c r="A3555" t="str">
        <f t="shared" si="167"/>
        <v>01</v>
      </c>
      <c r="B3555" t="str">
        <f t="shared" si="168"/>
        <v>PU</v>
      </c>
      <c r="C3555" t="s">
        <v>787</v>
      </c>
      <c r="D3555" t="s">
        <v>4689</v>
      </c>
      <c r="E3555" s="116">
        <f t="shared" ca="1" si="166"/>
        <v>0</v>
      </c>
    </row>
    <row r="3556" spans="1:5" hidden="1">
      <c r="A3556" t="str">
        <f t="shared" si="167"/>
        <v>05</v>
      </c>
      <c r="B3556" t="str">
        <f t="shared" si="168"/>
        <v>PU</v>
      </c>
      <c r="C3556" t="s">
        <v>787</v>
      </c>
      <c r="D3556" t="s">
        <v>4690</v>
      </c>
      <c r="E3556" s="116">
        <f t="shared" ca="1" si="166"/>
        <v>0</v>
      </c>
    </row>
    <row r="3557" spans="1:5" hidden="1">
      <c r="A3557" t="str">
        <f t="shared" si="167"/>
        <v>14</v>
      </c>
      <c r="B3557" t="str">
        <f t="shared" si="168"/>
        <v>PU</v>
      </c>
      <c r="C3557" t="s">
        <v>787</v>
      </c>
      <c r="D3557" t="s">
        <v>4691</v>
      </c>
      <c r="E3557" s="116">
        <f t="shared" ca="1" si="166"/>
        <v>0</v>
      </c>
    </row>
    <row r="3558" spans="1:5" hidden="1">
      <c r="A3558" t="str">
        <f t="shared" si="167"/>
        <v>100</v>
      </c>
      <c r="B3558" t="str">
        <f t="shared" si="168"/>
        <v>PU</v>
      </c>
      <c r="C3558" t="s">
        <v>787</v>
      </c>
      <c r="D3558" t="s">
        <v>4692</v>
      </c>
      <c r="E3558" s="116">
        <f ca="1">IFERROR(IF(B3558=0,VLOOKUP(C3558,INDIRECT($G$7&amp;$H$7),MATCH($A3558,INDIRECT($G$7&amp;$I$7),0),0),IF(B3558="W",VLOOKUP(C3558,INDIRECT($G$5&amp;$H$5),MATCH($A3558,INDIRECT($G$5&amp;$I$5),0),FALSE),VLOOKUP(C3558,INDIRECT($G$6&amp;$H$6),MATCH($A3558,INDIRECT($G$6&amp;$I$6),0),FALSE))),0)</f>
        <v>0</v>
      </c>
    </row>
    <row r="3559" spans="1:5" hidden="1">
      <c r="A3559" t="str">
        <f t="shared" si="167"/>
        <v>06</v>
      </c>
      <c r="B3559" t="str">
        <f t="shared" si="168"/>
        <v>PU</v>
      </c>
      <c r="C3559" t="s">
        <v>787</v>
      </c>
      <c r="D3559" t="s">
        <v>4693</v>
      </c>
      <c r="E3559" s="116">
        <f t="shared" ref="E3559:E3622" ca="1" si="169">IFERROR(IF(B3559=0,VLOOKUP(C3538,INDIRECT($G$7&amp;$H$7),MATCH($A3559,INDIRECT($G$7&amp;$I$7),0),0),IF(B3559="W",VLOOKUP(C3538,INDIRECT($G$5&amp;$H$5),MATCH($A3559,INDIRECT($G$5&amp;$I$5),0),FALSE),VLOOKUP(C3559,INDIRECT($G$6&amp;$H$6),MATCH($A3559,INDIRECT($G$6&amp;$I$6),0),FALSE))),0)</f>
        <v>0</v>
      </c>
    </row>
    <row r="3560" spans="1:5" hidden="1">
      <c r="A3560" t="str">
        <f t="shared" si="167"/>
        <v>12</v>
      </c>
      <c r="B3560" t="str">
        <f t="shared" si="168"/>
        <v>PU</v>
      </c>
      <c r="C3560" t="s">
        <v>787</v>
      </c>
      <c r="D3560" t="s">
        <v>4694</v>
      </c>
      <c r="E3560" s="116">
        <f t="shared" ca="1" si="169"/>
        <v>0</v>
      </c>
    </row>
    <row r="3561" spans="1:5" hidden="1">
      <c r="A3561" t="str">
        <f t="shared" si="167"/>
        <v>09</v>
      </c>
      <c r="B3561" t="str">
        <f t="shared" si="168"/>
        <v>PU</v>
      </c>
      <c r="C3561" t="s">
        <v>787</v>
      </c>
      <c r="D3561" t="s">
        <v>4695</v>
      </c>
      <c r="E3561" s="116">
        <f t="shared" ca="1" si="169"/>
        <v>0</v>
      </c>
    </row>
    <row r="3562" spans="1:5" hidden="1">
      <c r="A3562" t="str">
        <f t="shared" si="167"/>
        <v>11</v>
      </c>
      <c r="B3562" t="str">
        <f t="shared" si="168"/>
        <v>PU</v>
      </c>
      <c r="C3562" t="s">
        <v>787</v>
      </c>
      <c r="D3562" t="s">
        <v>4696</v>
      </c>
      <c r="E3562" s="116">
        <f t="shared" ca="1" si="169"/>
        <v>0</v>
      </c>
    </row>
    <row r="3563" spans="1:5" hidden="1">
      <c r="A3563" t="str">
        <f t="shared" si="167"/>
        <v>03</v>
      </c>
      <c r="B3563" t="str">
        <f t="shared" si="168"/>
        <v>PU</v>
      </c>
      <c r="C3563" t="s">
        <v>787</v>
      </c>
      <c r="D3563" t="s">
        <v>4697</v>
      </c>
      <c r="E3563" s="116">
        <f t="shared" ca="1" si="169"/>
        <v>0</v>
      </c>
    </row>
    <row r="3564" spans="1:5" hidden="1">
      <c r="A3564" t="str">
        <f t="shared" si="167"/>
        <v>02</v>
      </c>
      <c r="B3564" t="str">
        <f t="shared" si="168"/>
        <v>PU</v>
      </c>
      <c r="C3564" t="s">
        <v>787</v>
      </c>
      <c r="D3564" t="s">
        <v>4698</v>
      </c>
      <c r="E3564" s="116">
        <f t="shared" ca="1" si="169"/>
        <v>0</v>
      </c>
    </row>
    <row r="3565" spans="1:5" hidden="1">
      <c r="A3565" t="str">
        <f t="shared" si="167"/>
        <v>04</v>
      </c>
      <c r="B3565" t="str">
        <f t="shared" si="168"/>
        <v>PU</v>
      </c>
      <c r="C3565" t="s">
        <v>787</v>
      </c>
      <c r="D3565" t="s">
        <v>4699</v>
      </c>
      <c r="E3565" s="116">
        <f t="shared" ca="1" si="169"/>
        <v>0</v>
      </c>
    </row>
    <row r="3566" spans="1:5" hidden="1">
      <c r="A3566" t="str">
        <f t="shared" si="167"/>
        <v>01</v>
      </c>
      <c r="B3566" t="str">
        <f t="shared" si="168"/>
        <v>PU</v>
      </c>
      <c r="C3566" t="s">
        <v>871</v>
      </c>
      <c r="D3566" t="s">
        <v>4700</v>
      </c>
      <c r="E3566" s="116">
        <f t="shared" ca="1" si="169"/>
        <v>0</v>
      </c>
    </row>
    <row r="3567" spans="1:5" hidden="1">
      <c r="A3567" t="str">
        <f t="shared" si="167"/>
        <v>05</v>
      </c>
      <c r="B3567" t="str">
        <f t="shared" si="168"/>
        <v>PU</v>
      </c>
      <c r="C3567" t="s">
        <v>871</v>
      </c>
      <c r="D3567" t="s">
        <v>4701</v>
      </c>
      <c r="E3567" s="116">
        <f t="shared" ca="1" si="169"/>
        <v>0</v>
      </c>
    </row>
    <row r="3568" spans="1:5" hidden="1">
      <c r="A3568" t="str">
        <f t="shared" si="167"/>
        <v>14</v>
      </c>
      <c r="B3568" t="str">
        <f t="shared" si="168"/>
        <v>PU</v>
      </c>
      <c r="C3568" t="s">
        <v>871</v>
      </c>
      <c r="D3568" t="s">
        <v>4702</v>
      </c>
      <c r="E3568" s="116">
        <f t="shared" ca="1" si="169"/>
        <v>0</v>
      </c>
    </row>
    <row r="3569" spans="1:5" hidden="1">
      <c r="A3569" t="str">
        <f t="shared" si="167"/>
        <v>100</v>
      </c>
      <c r="B3569" t="str">
        <f t="shared" si="168"/>
        <v>PU</v>
      </c>
      <c r="C3569" t="s">
        <v>871</v>
      </c>
      <c r="D3569" t="s">
        <v>4703</v>
      </c>
      <c r="E3569" s="116">
        <f ca="1">IFERROR(IF(B3569=0,VLOOKUP(C3569,INDIRECT($G$7&amp;$H$7),MATCH($A3569,INDIRECT($G$7&amp;$I$7),0),0),IF(B3569="W",VLOOKUP(C3569,INDIRECT($G$5&amp;$H$5),MATCH($A3569,INDIRECT($G$5&amp;$I$5),0),FALSE),VLOOKUP(C3569,INDIRECT($G$6&amp;$H$6),MATCH($A3569,INDIRECT($G$6&amp;$I$6),0),FALSE))),0)</f>
        <v>0</v>
      </c>
    </row>
    <row r="3570" spans="1:5" hidden="1">
      <c r="A3570" t="str">
        <f t="shared" si="167"/>
        <v>06</v>
      </c>
      <c r="B3570" t="str">
        <f t="shared" si="168"/>
        <v>PU</v>
      </c>
      <c r="C3570" t="s">
        <v>871</v>
      </c>
      <c r="D3570" t="s">
        <v>4704</v>
      </c>
      <c r="E3570" s="116">
        <f t="shared" ca="1" si="169"/>
        <v>0</v>
      </c>
    </row>
    <row r="3571" spans="1:5" hidden="1">
      <c r="A3571" t="str">
        <f t="shared" si="167"/>
        <v>12</v>
      </c>
      <c r="B3571" t="str">
        <f t="shared" si="168"/>
        <v>PU</v>
      </c>
      <c r="C3571" t="s">
        <v>871</v>
      </c>
      <c r="D3571" t="s">
        <v>4705</v>
      </c>
      <c r="E3571" s="116">
        <f t="shared" ca="1" si="169"/>
        <v>0</v>
      </c>
    </row>
    <row r="3572" spans="1:5" hidden="1">
      <c r="A3572" t="str">
        <f t="shared" si="167"/>
        <v>09</v>
      </c>
      <c r="B3572" t="str">
        <f t="shared" si="168"/>
        <v>PU</v>
      </c>
      <c r="C3572" t="s">
        <v>871</v>
      </c>
      <c r="D3572" t="s">
        <v>4706</v>
      </c>
      <c r="E3572" s="116">
        <f t="shared" ca="1" si="169"/>
        <v>0</v>
      </c>
    </row>
    <row r="3573" spans="1:5" hidden="1">
      <c r="A3573" t="str">
        <f t="shared" si="167"/>
        <v>11</v>
      </c>
      <c r="B3573" t="str">
        <f t="shared" si="168"/>
        <v>PU</v>
      </c>
      <c r="C3573" t="s">
        <v>871</v>
      </c>
      <c r="D3573" t="s">
        <v>4707</v>
      </c>
      <c r="E3573" s="116">
        <f t="shared" ca="1" si="169"/>
        <v>0</v>
      </c>
    </row>
    <row r="3574" spans="1:5" hidden="1">
      <c r="A3574" t="str">
        <f t="shared" si="167"/>
        <v>03</v>
      </c>
      <c r="B3574" t="str">
        <f t="shared" si="168"/>
        <v>PU</v>
      </c>
      <c r="C3574" t="s">
        <v>871</v>
      </c>
      <c r="D3574" t="s">
        <v>4708</v>
      </c>
      <c r="E3574" s="116">
        <f t="shared" ca="1" si="169"/>
        <v>0</v>
      </c>
    </row>
    <row r="3575" spans="1:5" hidden="1">
      <c r="A3575" t="str">
        <f t="shared" si="167"/>
        <v>02</v>
      </c>
      <c r="B3575" t="str">
        <f t="shared" si="168"/>
        <v>PU</v>
      </c>
      <c r="C3575" t="s">
        <v>871</v>
      </c>
      <c r="D3575" t="s">
        <v>4709</v>
      </c>
      <c r="E3575" s="116">
        <f t="shared" ca="1" si="169"/>
        <v>0</v>
      </c>
    </row>
    <row r="3576" spans="1:5" hidden="1">
      <c r="A3576" t="str">
        <f t="shared" si="167"/>
        <v>04</v>
      </c>
      <c r="B3576" t="str">
        <f t="shared" si="168"/>
        <v>PU</v>
      </c>
      <c r="C3576" t="s">
        <v>871</v>
      </c>
      <c r="D3576" t="s">
        <v>4710</v>
      </c>
      <c r="E3576" s="116">
        <f t="shared" ca="1" si="169"/>
        <v>0</v>
      </c>
    </row>
    <row r="3577" spans="1:5" hidden="1">
      <c r="A3577" t="str">
        <f t="shared" si="167"/>
        <v>01</v>
      </c>
      <c r="B3577" t="str">
        <f t="shared" si="168"/>
        <v>PU</v>
      </c>
      <c r="C3577" t="s">
        <v>872</v>
      </c>
      <c r="D3577" t="s">
        <v>4711</v>
      </c>
      <c r="E3577" s="116">
        <f t="shared" ca="1" si="169"/>
        <v>0</v>
      </c>
    </row>
    <row r="3578" spans="1:5" hidden="1">
      <c r="A3578" t="str">
        <f t="shared" si="167"/>
        <v>05</v>
      </c>
      <c r="B3578" t="str">
        <f t="shared" si="168"/>
        <v>PU</v>
      </c>
      <c r="C3578" t="s">
        <v>872</v>
      </c>
      <c r="D3578" t="s">
        <v>4712</v>
      </c>
      <c r="E3578" s="116">
        <f t="shared" ca="1" si="169"/>
        <v>0</v>
      </c>
    </row>
    <row r="3579" spans="1:5" hidden="1">
      <c r="A3579" t="str">
        <f t="shared" si="167"/>
        <v>14</v>
      </c>
      <c r="B3579" t="str">
        <f t="shared" si="168"/>
        <v>PU</v>
      </c>
      <c r="C3579" t="s">
        <v>872</v>
      </c>
      <c r="D3579" t="s">
        <v>4713</v>
      </c>
      <c r="E3579" s="116">
        <f t="shared" ca="1" si="169"/>
        <v>0</v>
      </c>
    </row>
    <row r="3580" spans="1:5" hidden="1">
      <c r="A3580" t="str">
        <f t="shared" si="167"/>
        <v>100</v>
      </c>
      <c r="B3580" t="str">
        <f t="shared" si="168"/>
        <v>PU</v>
      </c>
      <c r="C3580" t="s">
        <v>872</v>
      </c>
      <c r="D3580" t="s">
        <v>4714</v>
      </c>
      <c r="E3580" s="116">
        <f ca="1">IFERROR(IF(B3580=0,VLOOKUP(C3580,INDIRECT($G$7&amp;$H$7),MATCH($A3580,INDIRECT($G$7&amp;$I$7),0),0),IF(B3580="W",VLOOKUP(C3580,INDIRECT($G$5&amp;$H$5),MATCH($A3580,INDIRECT($G$5&amp;$I$5),0),FALSE),VLOOKUP(C3580,INDIRECT($G$6&amp;$H$6),MATCH($A3580,INDIRECT($G$6&amp;$I$6),0),FALSE))),0)</f>
        <v>0</v>
      </c>
    </row>
    <row r="3581" spans="1:5" hidden="1">
      <c r="A3581" t="str">
        <f t="shared" si="167"/>
        <v>06</v>
      </c>
      <c r="B3581" t="str">
        <f t="shared" si="168"/>
        <v>PU</v>
      </c>
      <c r="C3581" t="s">
        <v>872</v>
      </c>
      <c r="D3581" t="s">
        <v>4715</v>
      </c>
      <c r="E3581" s="116">
        <f t="shared" ca="1" si="169"/>
        <v>0</v>
      </c>
    </row>
    <row r="3582" spans="1:5" hidden="1">
      <c r="A3582" t="str">
        <f t="shared" si="167"/>
        <v>12</v>
      </c>
      <c r="B3582" t="str">
        <f t="shared" si="168"/>
        <v>PU</v>
      </c>
      <c r="C3582" t="s">
        <v>872</v>
      </c>
      <c r="D3582" t="s">
        <v>4716</v>
      </c>
      <c r="E3582" s="116">
        <f t="shared" ca="1" si="169"/>
        <v>0</v>
      </c>
    </row>
    <row r="3583" spans="1:5" hidden="1">
      <c r="A3583" t="str">
        <f t="shared" si="167"/>
        <v>09</v>
      </c>
      <c r="B3583" t="str">
        <f t="shared" si="168"/>
        <v>PU</v>
      </c>
      <c r="C3583" t="s">
        <v>872</v>
      </c>
      <c r="D3583" t="s">
        <v>4717</v>
      </c>
      <c r="E3583" s="116">
        <f t="shared" ca="1" si="169"/>
        <v>0</v>
      </c>
    </row>
    <row r="3584" spans="1:5" hidden="1">
      <c r="A3584" t="str">
        <f t="shared" si="167"/>
        <v>11</v>
      </c>
      <c r="B3584" t="str">
        <f t="shared" si="168"/>
        <v>PU</v>
      </c>
      <c r="C3584" t="s">
        <v>872</v>
      </c>
      <c r="D3584" t="s">
        <v>4718</v>
      </c>
      <c r="E3584" s="116">
        <f t="shared" ca="1" si="169"/>
        <v>0</v>
      </c>
    </row>
    <row r="3585" spans="1:5" hidden="1">
      <c r="A3585" t="str">
        <f t="shared" si="167"/>
        <v>03</v>
      </c>
      <c r="B3585" t="str">
        <f t="shared" si="168"/>
        <v>PU</v>
      </c>
      <c r="C3585" t="s">
        <v>872</v>
      </c>
      <c r="D3585" t="s">
        <v>4719</v>
      </c>
      <c r="E3585" s="116">
        <f t="shared" ca="1" si="169"/>
        <v>0</v>
      </c>
    </row>
    <row r="3586" spans="1:5" hidden="1">
      <c r="A3586" t="str">
        <f t="shared" si="167"/>
        <v>02</v>
      </c>
      <c r="B3586" t="str">
        <f t="shared" si="168"/>
        <v>PU</v>
      </c>
      <c r="C3586" t="s">
        <v>872</v>
      </c>
      <c r="D3586" t="s">
        <v>4720</v>
      </c>
      <c r="E3586" s="116">
        <f t="shared" ca="1" si="169"/>
        <v>0</v>
      </c>
    </row>
    <row r="3587" spans="1:5" hidden="1">
      <c r="A3587" t="str">
        <f t="shared" si="167"/>
        <v>04</v>
      </c>
      <c r="B3587" t="str">
        <f t="shared" si="168"/>
        <v>PU</v>
      </c>
      <c r="C3587" t="s">
        <v>872</v>
      </c>
      <c r="D3587" t="s">
        <v>4721</v>
      </c>
      <c r="E3587" s="116">
        <f t="shared" ca="1" si="169"/>
        <v>0</v>
      </c>
    </row>
    <row r="3588" spans="1:5" hidden="1">
      <c r="A3588" t="str">
        <f t="shared" si="167"/>
        <v>01</v>
      </c>
      <c r="B3588" t="str">
        <f t="shared" si="168"/>
        <v>PU</v>
      </c>
      <c r="C3588" t="s">
        <v>873</v>
      </c>
      <c r="D3588" t="s">
        <v>4722</v>
      </c>
      <c r="E3588" s="116">
        <f t="shared" ca="1" si="169"/>
        <v>0</v>
      </c>
    </row>
    <row r="3589" spans="1:5" hidden="1">
      <c r="A3589" t="str">
        <f t="shared" si="167"/>
        <v>05</v>
      </c>
      <c r="B3589" t="str">
        <f t="shared" si="168"/>
        <v>PU</v>
      </c>
      <c r="C3589" t="s">
        <v>873</v>
      </c>
      <c r="D3589" t="s">
        <v>4723</v>
      </c>
      <c r="E3589" s="116">
        <f t="shared" ca="1" si="169"/>
        <v>0</v>
      </c>
    </row>
    <row r="3590" spans="1:5" hidden="1">
      <c r="A3590" t="str">
        <f t="shared" si="167"/>
        <v>14</v>
      </c>
      <c r="B3590" t="str">
        <f t="shared" si="168"/>
        <v>PU</v>
      </c>
      <c r="C3590" t="s">
        <v>873</v>
      </c>
      <c r="D3590" t="s">
        <v>4724</v>
      </c>
      <c r="E3590" s="116">
        <f t="shared" ca="1" si="169"/>
        <v>0</v>
      </c>
    </row>
    <row r="3591" spans="1:5" hidden="1">
      <c r="A3591" t="str">
        <f t="shared" si="167"/>
        <v>100</v>
      </c>
      <c r="B3591" t="str">
        <f t="shared" si="168"/>
        <v>PU</v>
      </c>
      <c r="C3591" t="s">
        <v>873</v>
      </c>
      <c r="D3591" t="s">
        <v>4725</v>
      </c>
      <c r="E3591" s="116">
        <f ca="1">IFERROR(IF(B3591=0,VLOOKUP(C3591,INDIRECT($G$7&amp;$H$7),MATCH($A3591,INDIRECT($G$7&amp;$I$7),0),0),IF(B3591="W",VLOOKUP(C3591,INDIRECT($G$5&amp;$H$5),MATCH($A3591,INDIRECT($G$5&amp;$I$5),0),FALSE),VLOOKUP(C3591,INDIRECT($G$6&amp;$H$6),MATCH($A3591,INDIRECT($G$6&amp;$I$6),0),FALSE))),0)</f>
        <v>0</v>
      </c>
    </row>
    <row r="3592" spans="1:5" hidden="1">
      <c r="A3592" t="str">
        <f t="shared" si="167"/>
        <v>06</v>
      </c>
      <c r="B3592" t="str">
        <f t="shared" si="168"/>
        <v>PU</v>
      </c>
      <c r="C3592" t="s">
        <v>873</v>
      </c>
      <c r="D3592" t="s">
        <v>4726</v>
      </c>
      <c r="E3592" s="116">
        <f t="shared" ca="1" si="169"/>
        <v>0</v>
      </c>
    </row>
    <row r="3593" spans="1:5" hidden="1">
      <c r="A3593" t="str">
        <f t="shared" si="167"/>
        <v>12</v>
      </c>
      <c r="B3593" t="str">
        <f t="shared" si="168"/>
        <v>PU</v>
      </c>
      <c r="C3593" t="s">
        <v>873</v>
      </c>
      <c r="D3593" t="s">
        <v>4727</v>
      </c>
      <c r="E3593" s="116">
        <f t="shared" ca="1" si="169"/>
        <v>0</v>
      </c>
    </row>
    <row r="3594" spans="1:5" hidden="1">
      <c r="A3594" t="str">
        <f t="shared" si="167"/>
        <v>09</v>
      </c>
      <c r="B3594" t="str">
        <f t="shared" si="168"/>
        <v>PU</v>
      </c>
      <c r="C3594" t="s">
        <v>873</v>
      </c>
      <c r="D3594" t="s">
        <v>4728</v>
      </c>
      <c r="E3594" s="116">
        <f t="shared" ca="1" si="169"/>
        <v>0</v>
      </c>
    </row>
    <row r="3595" spans="1:5" hidden="1">
      <c r="A3595" t="str">
        <f t="shared" ref="A3595:A3658" si="170">MID(D3595,LEN(C3595)+2,LEN(D3595)-LEN(C3595))</f>
        <v>11</v>
      </c>
      <c r="B3595" t="str">
        <f t="shared" ref="B3595:B3658" si="171">IF(IFERROR(FIND("PU",D3595,1),0)&lt;&gt;0,"PU",0)</f>
        <v>PU</v>
      </c>
      <c r="C3595" t="s">
        <v>873</v>
      </c>
      <c r="D3595" t="s">
        <v>4729</v>
      </c>
      <c r="E3595" s="116">
        <f t="shared" ca="1" si="169"/>
        <v>0</v>
      </c>
    </row>
    <row r="3596" spans="1:5" hidden="1">
      <c r="A3596" t="str">
        <f t="shared" si="170"/>
        <v>03</v>
      </c>
      <c r="B3596" t="str">
        <f t="shared" si="171"/>
        <v>PU</v>
      </c>
      <c r="C3596" t="s">
        <v>873</v>
      </c>
      <c r="D3596" t="s">
        <v>4730</v>
      </c>
      <c r="E3596" s="116">
        <f t="shared" ca="1" si="169"/>
        <v>0</v>
      </c>
    </row>
    <row r="3597" spans="1:5" hidden="1">
      <c r="A3597" t="str">
        <f t="shared" si="170"/>
        <v>02</v>
      </c>
      <c r="B3597" t="str">
        <f t="shared" si="171"/>
        <v>PU</v>
      </c>
      <c r="C3597" t="s">
        <v>873</v>
      </c>
      <c r="D3597" t="s">
        <v>4731</v>
      </c>
      <c r="E3597" s="116">
        <f t="shared" ca="1" si="169"/>
        <v>0</v>
      </c>
    </row>
    <row r="3598" spans="1:5" hidden="1">
      <c r="A3598" t="str">
        <f t="shared" si="170"/>
        <v>04</v>
      </c>
      <c r="B3598" t="str">
        <f t="shared" si="171"/>
        <v>PU</v>
      </c>
      <c r="C3598" t="s">
        <v>873</v>
      </c>
      <c r="D3598" t="s">
        <v>4732</v>
      </c>
      <c r="E3598" s="116">
        <f t="shared" ca="1" si="169"/>
        <v>0</v>
      </c>
    </row>
    <row r="3599" spans="1:5" hidden="1">
      <c r="A3599" t="str">
        <f t="shared" si="170"/>
        <v>01</v>
      </c>
      <c r="B3599" t="str">
        <f t="shared" si="171"/>
        <v>PU</v>
      </c>
      <c r="C3599" t="s">
        <v>874</v>
      </c>
      <c r="D3599" t="s">
        <v>4733</v>
      </c>
      <c r="E3599" s="116">
        <f t="shared" ca="1" si="169"/>
        <v>0</v>
      </c>
    </row>
    <row r="3600" spans="1:5" hidden="1">
      <c r="A3600" t="str">
        <f t="shared" si="170"/>
        <v>05</v>
      </c>
      <c r="B3600" t="str">
        <f t="shared" si="171"/>
        <v>PU</v>
      </c>
      <c r="C3600" t="s">
        <v>874</v>
      </c>
      <c r="D3600" t="s">
        <v>4734</v>
      </c>
      <c r="E3600" s="116">
        <f t="shared" ca="1" si="169"/>
        <v>0</v>
      </c>
    </row>
    <row r="3601" spans="1:5" hidden="1">
      <c r="A3601" t="str">
        <f t="shared" si="170"/>
        <v>14</v>
      </c>
      <c r="B3601" t="str">
        <f t="shared" si="171"/>
        <v>PU</v>
      </c>
      <c r="C3601" t="s">
        <v>874</v>
      </c>
      <c r="D3601" t="s">
        <v>4735</v>
      </c>
      <c r="E3601" s="116">
        <f t="shared" ca="1" si="169"/>
        <v>0</v>
      </c>
    </row>
    <row r="3602" spans="1:5" hidden="1">
      <c r="A3602" t="str">
        <f t="shared" si="170"/>
        <v>100</v>
      </c>
      <c r="B3602" t="str">
        <f t="shared" si="171"/>
        <v>PU</v>
      </c>
      <c r="C3602" t="s">
        <v>874</v>
      </c>
      <c r="D3602" t="s">
        <v>4736</v>
      </c>
      <c r="E3602" s="116">
        <f ca="1">IFERROR(IF(B3602=0,VLOOKUP(C3602,INDIRECT($G$7&amp;$H$7),MATCH($A3602,INDIRECT($G$7&amp;$I$7),0),0),IF(B3602="W",VLOOKUP(C3602,INDIRECT($G$5&amp;$H$5),MATCH($A3602,INDIRECT($G$5&amp;$I$5),0),FALSE),VLOOKUP(C3602,INDIRECT($G$6&amp;$H$6),MATCH($A3602,INDIRECT($G$6&amp;$I$6),0),FALSE))),0)</f>
        <v>0</v>
      </c>
    </row>
    <row r="3603" spans="1:5" hidden="1">
      <c r="A3603" t="str">
        <f t="shared" si="170"/>
        <v>06</v>
      </c>
      <c r="B3603" t="str">
        <f t="shared" si="171"/>
        <v>PU</v>
      </c>
      <c r="C3603" t="s">
        <v>874</v>
      </c>
      <c r="D3603" t="s">
        <v>4737</v>
      </c>
      <c r="E3603" s="116">
        <f t="shared" ca="1" si="169"/>
        <v>0</v>
      </c>
    </row>
    <row r="3604" spans="1:5" hidden="1">
      <c r="A3604" t="str">
        <f t="shared" si="170"/>
        <v>12</v>
      </c>
      <c r="B3604" t="str">
        <f t="shared" si="171"/>
        <v>PU</v>
      </c>
      <c r="C3604" t="s">
        <v>874</v>
      </c>
      <c r="D3604" t="s">
        <v>4738</v>
      </c>
      <c r="E3604" s="116">
        <f t="shared" ca="1" si="169"/>
        <v>0</v>
      </c>
    </row>
    <row r="3605" spans="1:5" hidden="1">
      <c r="A3605" t="str">
        <f t="shared" si="170"/>
        <v>09</v>
      </c>
      <c r="B3605" t="str">
        <f t="shared" si="171"/>
        <v>PU</v>
      </c>
      <c r="C3605" t="s">
        <v>874</v>
      </c>
      <c r="D3605" t="s">
        <v>4739</v>
      </c>
      <c r="E3605" s="116">
        <f t="shared" ca="1" si="169"/>
        <v>0</v>
      </c>
    </row>
    <row r="3606" spans="1:5" hidden="1">
      <c r="A3606" t="str">
        <f t="shared" si="170"/>
        <v>11</v>
      </c>
      <c r="B3606" t="str">
        <f t="shared" si="171"/>
        <v>PU</v>
      </c>
      <c r="C3606" t="s">
        <v>874</v>
      </c>
      <c r="D3606" t="s">
        <v>4740</v>
      </c>
      <c r="E3606" s="116">
        <f t="shared" ca="1" si="169"/>
        <v>0</v>
      </c>
    </row>
    <row r="3607" spans="1:5" hidden="1">
      <c r="A3607" t="str">
        <f t="shared" si="170"/>
        <v>03</v>
      </c>
      <c r="B3607" t="str">
        <f t="shared" si="171"/>
        <v>PU</v>
      </c>
      <c r="C3607" t="s">
        <v>874</v>
      </c>
      <c r="D3607" t="s">
        <v>4741</v>
      </c>
      <c r="E3607" s="116">
        <f t="shared" ca="1" si="169"/>
        <v>0</v>
      </c>
    </row>
    <row r="3608" spans="1:5" hidden="1">
      <c r="A3608" t="str">
        <f t="shared" si="170"/>
        <v>02</v>
      </c>
      <c r="B3608" t="str">
        <f t="shared" si="171"/>
        <v>PU</v>
      </c>
      <c r="C3608" t="s">
        <v>874</v>
      </c>
      <c r="D3608" t="s">
        <v>4742</v>
      </c>
      <c r="E3608" s="116">
        <f t="shared" ca="1" si="169"/>
        <v>0</v>
      </c>
    </row>
    <row r="3609" spans="1:5" hidden="1">
      <c r="A3609" t="str">
        <f t="shared" si="170"/>
        <v>04</v>
      </c>
      <c r="B3609" t="str">
        <f t="shared" si="171"/>
        <v>PU</v>
      </c>
      <c r="C3609" t="s">
        <v>874</v>
      </c>
      <c r="D3609" t="s">
        <v>4743</v>
      </c>
      <c r="E3609" s="116">
        <f t="shared" ca="1" si="169"/>
        <v>0</v>
      </c>
    </row>
    <row r="3610" spans="1:5" hidden="1">
      <c r="A3610" t="str">
        <f t="shared" si="170"/>
        <v>01</v>
      </c>
      <c r="B3610" t="str">
        <f t="shared" si="171"/>
        <v>PU</v>
      </c>
      <c r="C3610" t="s">
        <v>876</v>
      </c>
      <c r="D3610" t="s">
        <v>4744</v>
      </c>
      <c r="E3610" s="116">
        <f t="shared" ca="1" si="169"/>
        <v>0</v>
      </c>
    </row>
    <row r="3611" spans="1:5" hidden="1">
      <c r="A3611" t="str">
        <f t="shared" si="170"/>
        <v>05</v>
      </c>
      <c r="B3611" t="str">
        <f t="shared" si="171"/>
        <v>PU</v>
      </c>
      <c r="C3611" t="s">
        <v>876</v>
      </c>
      <c r="D3611" t="s">
        <v>4745</v>
      </c>
      <c r="E3611" s="116">
        <f t="shared" ca="1" si="169"/>
        <v>0</v>
      </c>
    </row>
    <row r="3612" spans="1:5" hidden="1">
      <c r="A3612" t="str">
        <f t="shared" si="170"/>
        <v>14</v>
      </c>
      <c r="B3612" t="str">
        <f t="shared" si="171"/>
        <v>PU</v>
      </c>
      <c r="C3612" t="s">
        <v>876</v>
      </c>
      <c r="D3612" t="s">
        <v>4746</v>
      </c>
      <c r="E3612" s="116">
        <f t="shared" ca="1" si="169"/>
        <v>0</v>
      </c>
    </row>
    <row r="3613" spans="1:5" hidden="1">
      <c r="A3613" t="str">
        <f t="shared" si="170"/>
        <v>100</v>
      </c>
      <c r="B3613" t="str">
        <f t="shared" si="171"/>
        <v>PU</v>
      </c>
      <c r="C3613" t="s">
        <v>876</v>
      </c>
      <c r="D3613" t="s">
        <v>4747</v>
      </c>
      <c r="E3613" s="116">
        <f ca="1">IFERROR(IF(B3613=0,VLOOKUP(C3613,INDIRECT($G$7&amp;$H$7),MATCH($A3613,INDIRECT($G$7&amp;$I$7),0),0),IF(B3613="W",VLOOKUP(C3613,INDIRECT($G$5&amp;$H$5),MATCH($A3613,INDIRECT($G$5&amp;$I$5),0),FALSE),VLOOKUP(C3613,INDIRECT($G$6&amp;$H$6),MATCH($A3613,INDIRECT($G$6&amp;$I$6),0),FALSE))),0)</f>
        <v>0</v>
      </c>
    </row>
    <row r="3614" spans="1:5" hidden="1">
      <c r="A3614" t="str">
        <f t="shared" si="170"/>
        <v>06</v>
      </c>
      <c r="B3614" t="str">
        <f t="shared" si="171"/>
        <v>PU</v>
      </c>
      <c r="C3614" t="s">
        <v>876</v>
      </c>
      <c r="D3614" t="s">
        <v>4748</v>
      </c>
      <c r="E3614" s="116">
        <f t="shared" ca="1" si="169"/>
        <v>0</v>
      </c>
    </row>
    <row r="3615" spans="1:5" hidden="1">
      <c r="A3615" t="str">
        <f t="shared" si="170"/>
        <v>12</v>
      </c>
      <c r="B3615" t="str">
        <f t="shared" si="171"/>
        <v>PU</v>
      </c>
      <c r="C3615" t="s">
        <v>876</v>
      </c>
      <c r="D3615" t="s">
        <v>4749</v>
      </c>
      <c r="E3615" s="116">
        <f t="shared" ca="1" si="169"/>
        <v>0</v>
      </c>
    </row>
    <row r="3616" spans="1:5" hidden="1">
      <c r="A3616" t="str">
        <f t="shared" si="170"/>
        <v>09</v>
      </c>
      <c r="B3616" t="str">
        <f t="shared" si="171"/>
        <v>PU</v>
      </c>
      <c r="C3616" t="s">
        <v>876</v>
      </c>
      <c r="D3616" t="s">
        <v>4750</v>
      </c>
      <c r="E3616" s="116">
        <f t="shared" ca="1" si="169"/>
        <v>0</v>
      </c>
    </row>
    <row r="3617" spans="1:5" hidden="1">
      <c r="A3617" t="str">
        <f t="shared" si="170"/>
        <v>11</v>
      </c>
      <c r="B3617" t="str">
        <f t="shared" si="171"/>
        <v>PU</v>
      </c>
      <c r="C3617" t="s">
        <v>876</v>
      </c>
      <c r="D3617" t="s">
        <v>4751</v>
      </c>
      <c r="E3617" s="116">
        <f t="shared" ca="1" si="169"/>
        <v>0</v>
      </c>
    </row>
    <row r="3618" spans="1:5" hidden="1">
      <c r="A3618" t="str">
        <f t="shared" si="170"/>
        <v>03</v>
      </c>
      <c r="B3618" t="str">
        <f t="shared" si="171"/>
        <v>PU</v>
      </c>
      <c r="C3618" t="s">
        <v>876</v>
      </c>
      <c r="D3618" t="s">
        <v>4752</v>
      </c>
      <c r="E3618" s="116">
        <f t="shared" ca="1" si="169"/>
        <v>0</v>
      </c>
    </row>
    <row r="3619" spans="1:5" hidden="1">
      <c r="A3619" t="str">
        <f t="shared" si="170"/>
        <v>02</v>
      </c>
      <c r="B3619" t="str">
        <f t="shared" si="171"/>
        <v>PU</v>
      </c>
      <c r="C3619" t="s">
        <v>876</v>
      </c>
      <c r="D3619" t="s">
        <v>4753</v>
      </c>
      <c r="E3619" s="116">
        <f t="shared" ca="1" si="169"/>
        <v>0</v>
      </c>
    </row>
    <row r="3620" spans="1:5" hidden="1">
      <c r="A3620" t="str">
        <f t="shared" si="170"/>
        <v>04</v>
      </c>
      <c r="B3620" t="str">
        <f t="shared" si="171"/>
        <v>PU</v>
      </c>
      <c r="C3620" t="s">
        <v>876</v>
      </c>
      <c r="D3620" t="s">
        <v>4754</v>
      </c>
      <c r="E3620" s="116">
        <f t="shared" ca="1" si="169"/>
        <v>0</v>
      </c>
    </row>
    <row r="3621" spans="1:5" hidden="1">
      <c r="A3621" t="str">
        <f t="shared" si="170"/>
        <v>01</v>
      </c>
      <c r="B3621" t="str">
        <f t="shared" si="171"/>
        <v>PU</v>
      </c>
      <c r="C3621" t="s">
        <v>878</v>
      </c>
      <c r="D3621" t="s">
        <v>4755</v>
      </c>
      <c r="E3621" s="116">
        <f t="shared" ca="1" si="169"/>
        <v>0</v>
      </c>
    </row>
    <row r="3622" spans="1:5" hidden="1">
      <c r="A3622" t="str">
        <f t="shared" si="170"/>
        <v>05</v>
      </c>
      <c r="B3622" t="str">
        <f t="shared" si="171"/>
        <v>PU</v>
      </c>
      <c r="C3622" t="s">
        <v>878</v>
      </c>
      <c r="D3622" t="s">
        <v>4756</v>
      </c>
      <c r="E3622" s="116">
        <f t="shared" ca="1" si="169"/>
        <v>0</v>
      </c>
    </row>
    <row r="3623" spans="1:5" hidden="1">
      <c r="A3623" t="str">
        <f t="shared" si="170"/>
        <v>14</v>
      </c>
      <c r="B3623" t="str">
        <f t="shared" si="171"/>
        <v>PU</v>
      </c>
      <c r="C3623" t="s">
        <v>878</v>
      </c>
      <c r="D3623" t="s">
        <v>4757</v>
      </c>
      <c r="E3623" s="116">
        <f t="shared" ref="E3623:E3686" ca="1" si="172">IFERROR(IF(B3623=0,VLOOKUP(C3602,INDIRECT($G$7&amp;$H$7),MATCH($A3623,INDIRECT($G$7&amp;$I$7),0),0),IF(B3623="W",VLOOKUP(C3602,INDIRECT($G$5&amp;$H$5),MATCH($A3623,INDIRECT($G$5&amp;$I$5),0),FALSE),VLOOKUP(C3623,INDIRECT($G$6&amp;$H$6),MATCH($A3623,INDIRECT($G$6&amp;$I$6),0),FALSE))),0)</f>
        <v>0</v>
      </c>
    </row>
    <row r="3624" spans="1:5" hidden="1">
      <c r="A3624" t="str">
        <f t="shared" si="170"/>
        <v>100</v>
      </c>
      <c r="B3624" t="str">
        <f t="shared" si="171"/>
        <v>PU</v>
      </c>
      <c r="C3624" t="s">
        <v>878</v>
      </c>
      <c r="D3624" t="s">
        <v>4758</v>
      </c>
      <c r="E3624" s="116">
        <f ca="1">IFERROR(IF(B3624=0,VLOOKUP(C3624,INDIRECT($G$7&amp;$H$7),MATCH($A3624,INDIRECT($G$7&amp;$I$7),0),0),IF(B3624="W",VLOOKUP(C3624,INDIRECT($G$5&amp;$H$5),MATCH($A3624,INDIRECT($G$5&amp;$I$5),0),FALSE),VLOOKUP(C3624,INDIRECT($G$6&amp;$H$6),MATCH($A3624,INDIRECT($G$6&amp;$I$6),0),FALSE))),0)</f>
        <v>0</v>
      </c>
    </row>
    <row r="3625" spans="1:5" hidden="1">
      <c r="A3625" t="str">
        <f t="shared" si="170"/>
        <v>06</v>
      </c>
      <c r="B3625" t="str">
        <f t="shared" si="171"/>
        <v>PU</v>
      </c>
      <c r="C3625" t="s">
        <v>878</v>
      </c>
      <c r="D3625" t="s">
        <v>4759</v>
      </c>
      <c r="E3625" s="116">
        <f t="shared" ca="1" si="172"/>
        <v>0</v>
      </c>
    </row>
    <row r="3626" spans="1:5" hidden="1">
      <c r="A3626" t="str">
        <f t="shared" si="170"/>
        <v>12</v>
      </c>
      <c r="B3626" t="str">
        <f t="shared" si="171"/>
        <v>PU</v>
      </c>
      <c r="C3626" t="s">
        <v>878</v>
      </c>
      <c r="D3626" t="s">
        <v>4760</v>
      </c>
      <c r="E3626" s="116">
        <f t="shared" ca="1" si="172"/>
        <v>0</v>
      </c>
    </row>
    <row r="3627" spans="1:5" hidden="1">
      <c r="A3627" t="str">
        <f t="shared" si="170"/>
        <v>09</v>
      </c>
      <c r="B3627" t="str">
        <f t="shared" si="171"/>
        <v>PU</v>
      </c>
      <c r="C3627" t="s">
        <v>878</v>
      </c>
      <c r="D3627" t="s">
        <v>4761</v>
      </c>
      <c r="E3627" s="116">
        <f t="shared" ca="1" si="172"/>
        <v>0</v>
      </c>
    </row>
    <row r="3628" spans="1:5" hidden="1">
      <c r="A3628" t="str">
        <f t="shared" si="170"/>
        <v>11</v>
      </c>
      <c r="B3628" t="str">
        <f t="shared" si="171"/>
        <v>PU</v>
      </c>
      <c r="C3628" t="s">
        <v>878</v>
      </c>
      <c r="D3628" t="s">
        <v>4762</v>
      </c>
      <c r="E3628" s="116">
        <f t="shared" ca="1" si="172"/>
        <v>0</v>
      </c>
    </row>
    <row r="3629" spans="1:5" hidden="1">
      <c r="A3629" t="str">
        <f t="shared" si="170"/>
        <v>03</v>
      </c>
      <c r="B3629" t="str">
        <f t="shared" si="171"/>
        <v>PU</v>
      </c>
      <c r="C3629" t="s">
        <v>878</v>
      </c>
      <c r="D3629" t="s">
        <v>4763</v>
      </c>
      <c r="E3629" s="116">
        <f t="shared" ca="1" si="172"/>
        <v>0</v>
      </c>
    </row>
    <row r="3630" spans="1:5" hidden="1">
      <c r="A3630" t="str">
        <f t="shared" si="170"/>
        <v>02</v>
      </c>
      <c r="B3630" t="str">
        <f t="shared" si="171"/>
        <v>PU</v>
      </c>
      <c r="C3630" t="s">
        <v>878</v>
      </c>
      <c r="D3630" t="s">
        <v>4764</v>
      </c>
      <c r="E3630" s="116">
        <f t="shared" ca="1" si="172"/>
        <v>0</v>
      </c>
    </row>
    <row r="3631" spans="1:5" hidden="1">
      <c r="A3631" t="str">
        <f t="shared" si="170"/>
        <v>04</v>
      </c>
      <c r="B3631" t="str">
        <f t="shared" si="171"/>
        <v>PU</v>
      </c>
      <c r="C3631" t="s">
        <v>878</v>
      </c>
      <c r="D3631" t="s">
        <v>4765</v>
      </c>
      <c r="E3631" s="116">
        <f t="shared" ca="1" si="172"/>
        <v>0</v>
      </c>
    </row>
    <row r="3632" spans="1:5" hidden="1">
      <c r="A3632" t="str">
        <f t="shared" si="170"/>
        <v>01</v>
      </c>
      <c r="B3632" t="str">
        <f t="shared" si="171"/>
        <v>PU</v>
      </c>
      <c r="C3632" t="s">
        <v>880</v>
      </c>
      <c r="D3632" t="s">
        <v>4766</v>
      </c>
      <c r="E3632" s="116">
        <f t="shared" ca="1" si="172"/>
        <v>0</v>
      </c>
    </row>
    <row r="3633" spans="1:5" hidden="1">
      <c r="A3633" t="str">
        <f t="shared" si="170"/>
        <v>05</v>
      </c>
      <c r="B3633" t="str">
        <f t="shared" si="171"/>
        <v>PU</v>
      </c>
      <c r="C3633" t="s">
        <v>880</v>
      </c>
      <c r="D3633" t="s">
        <v>4767</v>
      </c>
      <c r="E3633" s="116">
        <f t="shared" ca="1" si="172"/>
        <v>0</v>
      </c>
    </row>
    <row r="3634" spans="1:5" hidden="1">
      <c r="A3634" t="str">
        <f t="shared" si="170"/>
        <v>14</v>
      </c>
      <c r="B3634" t="str">
        <f t="shared" si="171"/>
        <v>PU</v>
      </c>
      <c r="C3634" t="s">
        <v>880</v>
      </c>
      <c r="D3634" t="s">
        <v>4768</v>
      </c>
      <c r="E3634" s="116">
        <f t="shared" ca="1" si="172"/>
        <v>0</v>
      </c>
    </row>
    <row r="3635" spans="1:5" hidden="1">
      <c r="A3635" t="str">
        <f t="shared" si="170"/>
        <v>100</v>
      </c>
      <c r="B3635" t="str">
        <f t="shared" si="171"/>
        <v>PU</v>
      </c>
      <c r="C3635" t="s">
        <v>880</v>
      </c>
      <c r="D3635" t="s">
        <v>4769</v>
      </c>
      <c r="E3635" s="116">
        <f ca="1">IFERROR(IF(B3635=0,VLOOKUP(C3635,INDIRECT($G$7&amp;$H$7),MATCH($A3635,INDIRECT($G$7&amp;$I$7),0),0),IF(B3635="W",VLOOKUP(C3635,INDIRECT($G$5&amp;$H$5),MATCH($A3635,INDIRECT($G$5&amp;$I$5),0),FALSE),VLOOKUP(C3635,INDIRECT($G$6&amp;$H$6),MATCH($A3635,INDIRECT($G$6&amp;$I$6),0),FALSE))),0)</f>
        <v>0</v>
      </c>
    </row>
    <row r="3636" spans="1:5" hidden="1">
      <c r="A3636" t="str">
        <f t="shared" si="170"/>
        <v>06</v>
      </c>
      <c r="B3636" t="str">
        <f t="shared" si="171"/>
        <v>PU</v>
      </c>
      <c r="C3636" t="s">
        <v>880</v>
      </c>
      <c r="D3636" t="s">
        <v>4770</v>
      </c>
      <c r="E3636" s="116">
        <f t="shared" ca="1" si="172"/>
        <v>0</v>
      </c>
    </row>
    <row r="3637" spans="1:5" hidden="1">
      <c r="A3637" t="str">
        <f t="shared" si="170"/>
        <v>12</v>
      </c>
      <c r="B3637" t="str">
        <f t="shared" si="171"/>
        <v>PU</v>
      </c>
      <c r="C3637" t="s">
        <v>880</v>
      </c>
      <c r="D3637" t="s">
        <v>4771</v>
      </c>
      <c r="E3637" s="116">
        <f t="shared" ca="1" si="172"/>
        <v>0</v>
      </c>
    </row>
    <row r="3638" spans="1:5" hidden="1">
      <c r="A3638" t="str">
        <f t="shared" si="170"/>
        <v>09</v>
      </c>
      <c r="B3638" t="str">
        <f t="shared" si="171"/>
        <v>PU</v>
      </c>
      <c r="C3638" t="s">
        <v>880</v>
      </c>
      <c r="D3638" t="s">
        <v>4772</v>
      </c>
      <c r="E3638" s="116">
        <f t="shared" ca="1" si="172"/>
        <v>0</v>
      </c>
    </row>
    <row r="3639" spans="1:5" hidden="1">
      <c r="A3639" t="str">
        <f t="shared" si="170"/>
        <v>11</v>
      </c>
      <c r="B3639" t="str">
        <f t="shared" si="171"/>
        <v>PU</v>
      </c>
      <c r="C3639" t="s">
        <v>880</v>
      </c>
      <c r="D3639" t="s">
        <v>4773</v>
      </c>
      <c r="E3639" s="116">
        <f t="shared" ca="1" si="172"/>
        <v>0</v>
      </c>
    </row>
    <row r="3640" spans="1:5" hidden="1">
      <c r="A3640" t="str">
        <f t="shared" si="170"/>
        <v>03</v>
      </c>
      <c r="B3640" t="str">
        <f t="shared" si="171"/>
        <v>PU</v>
      </c>
      <c r="C3640" t="s">
        <v>880</v>
      </c>
      <c r="D3640" t="s">
        <v>4774</v>
      </c>
      <c r="E3640" s="116">
        <f t="shared" ca="1" si="172"/>
        <v>0</v>
      </c>
    </row>
    <row r="3641" spans="1:5" hidden="1">
      <c r="A3641" t="str">
        <f t="shared" si="170"/>
        <v>02</v>
      </c>
      <c r="B3641" t="str">
        <f t="shared" si="171"/>
        <v>PU</v>
      </c>
      <c r="C3641" t="s">
        <v>880</v>
      </c>
      <c r="D3641" t="s">
        <v>4775</v>
      </c>
      <c r="E3641" s="116">
        <f t="shared" ca="1" si="172"/>
        <v>0</v>
      </c>
    </row>
    <row r="3642" spans="1:5" hidden="1">
      <c r="A3642" t="str">
        <f t="shared" si="170"/>
        <v>04</v>
      </c>
      <c r="B3642" t="str">
        <f t="shared" si="171"/>
        <v>PU</v>
      </c>
      <c r="C3642" t="s">
        <v>880</v>
      </c>
      <c r="D3642" t="s">
        <v>4776</v>
      </c>
      <c r="E3642" s="116">
        <f t="shared" ca="1" si="172"/>
        <v>0</v>
      </c>
    </row>
    <row r="3643" spans="1:5" hidden="1">
      <c r="A3643" t="str">
        <f t="shared" si="170"/>
        <v>01</v>
      </c>
      <c r="B3643" t="str">
        <f t="shared" si="171"/>
        <v>PU</v>
      </c>
      <c r="C3643" t="s">
        <v>882</v>
      </c>
      <c r="D3643" t="s">
        <v>4777</v>
      </c>
      <c r="E3643" s="116">
        <f t="shared" ca="1" si="172"/>
        <v>0</v>
      </c>
    </row>
    <row r="3644" spans="1:5" hidden="1">
      <c r="A3644" t="str">
        <f t="shared" si="170"/>
        <v>05</v>
      </c>
      <c r="B3644" t="str">
        <f t="shared" si="171"/>
        <v>PU</v>
      </c>
      <c r="C3644" t="s">
        <v>882</v>
      </c>
      <c r="D3644" t="s">
        <v>4778</v>
      </c>
      <c r="E3644" s="116">
        <f t="shared" ca="1" si="172"/>
        <v>0</v>
      </c>
    </row>
    <row r="3645" spans="1:5" hidden="1">
      <c r="A3645" t="str">
        <f t="shared" si="170"/>
        <v>14</v>
      </c>
      <c r="B3645" t="str">
        <f t="shared" si="171"/>
        <v>PU</v>
      </c>
      <c r="C3645" t="s">
        <v>882</v>
      </c>
      <c r="D3645" t="s">
        <v>4779</v>
      </c>
      <c r="E3645" s="116">
        <f t="shared" ca="1" si="172"/>
        <v>0</v>
      </c>
    </row>
    <row r="3646" spans="1:5" hidden="1">
      <c r="A3646" t="str">
        <f t="shared" si="170"/>
        <v>100</v>
      </c>
      <c r="B3646" t="str">
        <f t="shared" si="171"/>
        <v>PU</v>
      </c>
      <c r="C3646" t="s">
        <v>882</v>
      </c>
      <c r="D3646" t="s">
        <v>4780</v>
      </c>
      <c r="E3646" s="116">
        <f ca="1">IFERROR(IF(B3646=0,VLOOKUP(C3646,INDIRECT($G$7&amp;$H$7),MATCH($A3646,INDIRECT($G$7&amp;$I$7),0),0),IF(B3646="W",VLOOKUP(C3646,INDIRECT($G$5&amp;$H$5),MATCH($A3646,INDIRECT($G$5&amp;$I$5),0),FALSE),VLOOKUP(C3646,INDIRECT($G$6&amp;$H$6),MATCH($A3646,INDIRECT($G$6&amp;$I$6),0),FALSE))),0)</f>
        <v>0</v>
      </c>
    </row>
    <row r="3647" spans="1:5" hidden="1">
      <c r="A3647" t="str">
        <f t="shared" si="170"/>
        <v>06</v>
      </c>
      <c r="B3647" t="str">
        <f t="shared" si="171"/>
        <v>PU</v>
      </c>
      <c r="C3647" t="s">
        <v>882</v>
      </c>
      <c r="D3647" t="s">
        <v>4781</v>
      </c>
      <c r="E3647" s="116">
        <f t="shared" ca="1" si="172"/>
        <v>0</v>
      </c>
    </row>
    <row r="3648" spans="1:5" hidden="1">
      <c r="A3648" t="str">
        <f t="shared" si="170"/>
        <v>12</v>
      </c>
      <c r="B3648" t="str">
        <f t="shared" si="171"/>
        <v>PU</v>
      </c>
      <c r="C3648" t="s">
        <v>882</v>
      </c>
      <c r="D3648" t="s">
        <v>4782</v>
      </c>
      <c r="E3648" s="116">
        <f t="shared" ca="1" si="172"/>
        <v>0</v>
      </c>
    </row>
    <row r="3649" spans="1:5" hidden="1">
      <c r="A3649" t="str">
        <f t="shared" si="170"/>
        <v>09</v>
      </c>
      <c r="B3649" t="str">
        <f t="shared" si="171"/>
        <v>PU</v>
      </c>
      <c r="C3649" t="s">
        <v>882</v>
      </c>
      <c r="D3649" t="s">
        <v>4783</v>
      </c>
      <c r="E3649" s="116">
        <f t="shared" ca="1" si="172"/>
        <v>0</v>
      </c>
    </row>
    <row r="3650" spans="1:5" hidden="1">
      <c r="A3650" t="str">
        <f t="shared" si="170"/>
        <v>11</v>
      </c>
      <c r="B3650" t="str">
        <f t="shared" si="171"/>
        <v>PU</v>
      </c>
      <c r="C3650" t="s">
        <v>882</v>
      </c>
      <c r="D3650" t="s">
        <v>4784</v>
      </c>
      <c r="E3650" s="116">
        <f t="shared" ca="1" si="172"/>
        <v>0</v>
      </c>
    </row>
    <row r="3651" spans="1:5" hidden="1">
      <c r="A3651" t="str">
        <f t="shared" si="170"/>
        <v>03</v>
      </c>
      <c r="B3651" t="str">
        <f t="shared" si="171"/>
        <v>PU</v>
      </c>
      <c r="C3651" t="s">
        <v>882</v>
      </c>
      <c r="D3651" t="s">
        <v>4785</v>
      </c>
      <c r="E3651" s="116">
        <f t="shared" ca="1" si="172"/>
        <v>0</v>
      </c>
    </row>
    <row r="3652" spans="1:5" hidden="1">
      <c r="A3652" t="str">
        <f t="shared" si="170"/>
        <v>02</v>
      </c>
      <c r="B3652" t="str">
        <f t="shared" si="171"/>
        <v>PU</v>
      </c>
      <c r="C3652" t="s">
        <v>882</v>
      </c>
      <c r="D3652" t="s">
        <v>4786</v>
      </c>
      <c r="E3652" s="116">
        <f t="shared" ca="1" si="172"/>
        <v>0</v>
      </c>
    </row>
    <row r="3653" spans="1:5" hidden="1">
      <c r="A3653" t="str">
        <f t="shared" si="170"/>
        <v>04</v>
      </c>
      <c r="B3653" t="str">
        <f t="shared" si="171"/>
        <v>PU</v>
      </c>
      <c r="C3653" t="s">
        <v>882</v>
      </c>
      <c r="D3653" t="s">
        <v>4787</v>
      </c>
      <c r="E3653" s="116">
        <f t="shared" ca="1" si="172"/>
        <v>0</v>
      </c>
    </row>
    <row r="3654" spans="1:5" hidden="1">
      <c r="A3654" t="str">
        <f t="shared" si="170"/>
        <v>01</v>
      </c>
      <c r="B3654" t="str">
        <f t="shared" si="171"/>
        <v>PU</v>
      </c>
      <c r="C3654" t="s">
        <v>884</v>
      </c>
      <c r="D3654" t="s">
        <v>4788</v>
      </c>
      <c r="E3654" s="116">
        <f t="shared" ca="1" si="172"/>
        <v>0</v>
      </c>
    </row>
    <row r="3655" spans="1:5" hidden="1">
      <c r="A3655" t="str">
        <f t="shared" si="170"/>
        <v>05</v>
      </c>
      <c r="B3655" t="str">
        <f t="shared" si="171"/>
        <v>PU</v>
      </c>
      <c r="C3655" t="s">
        <v>884</v>
      </c>
      <c r="D3655" t="s">
        <v>4789</v>
      </c>
      <c r="E3655" s="116">
        <f t="shared" ca="1" si="172"/>
        <v>0</v>
      </c>
    </row>
    <row r="3656" spans="1:5" hidden="1">
      <c r="A3656" t="str">
        <f t="shared" si="170"/>
        <v>14</v>
      </c>
      <c r="B3656" t="str">
        <f t="shared" si="171"/>
        <v>PU</v>
      </c>
      <c r="C3656" t="s">
        <v>884</v>
      </c>
      <c r="D3656" t="s">
        <v>4790</v>
      </c>
      <c r="E3656" s="116">
        <f t="shared" ca="1" si="172"/>
        <v>0</v>
      </c>
    </row>
    <row r="3657" spans="1:5" hidden="1">
      <c r="A3657" t="str">
        <f t="shared" si="170"/>
        <v>100</v>
      </c>
      <c r="B3657" t="str">
        <f t="shared" si="171"/>
        <v>PU</v>
      </c>
      <c r="C3657" t="s">
        <v>884</v>
      </c>
      <c r="D3657" t="s">
        <v>4791</v>
      </c>
      <c r="E3657" s="116">
        <f ca="1">IFERROR(IF(B3657=0,VLOOKUP(C3657,INDIRECT($G$7&amp;$H$7),MATCH($A3657,INDIRECT($G$7&amp;$I$7),0),0),IF(B3657="W",VLOOKUP(C3657,INDIRECT($G$5&amp;$H$5),MATCH($A3657,INDIRECT($G$5&amp;$I$5),0),FALSE),VLOOKUP(C3657,INDIRECT($G$6&amp;$H$6),MATCH($A3657,INDIRECT($G$6&amp;$I$6),0),FALSE))),0)</f>
        <v>0</v>
      </c>
    </row>
    <row r="3658" spans="1:5" hidden="1">
      <c r="A3658" t="str">
        <f t="shared" si="170"/>
        <v>06</v>
      </c>
      <c r="B3658" t="str">
        <f t="shared" si="171"/>
        <v>PU</v>
      </c>
      <c r="C3658" t="s">
        <v>884</v>
      </c>
      <c r="D3658" t="s">
        <v>4792</v>
      </c>
      <c r="E3658" s="116">
        <f t="shared" ca="1" si="172"/>
        <v>0</v>
      </c>
    </row>
    <row r="3659" spans="1:5" hidden="1">
      <c r="A3659" t="str">
        <f t="shared" ref="A3659:A3722" si="173">MID(D3659,LEN(C3659)+2,LEN(D3659)-LEN(C3659))</f>
        <v>12</v>
      </c>
      <c r="B3659" t="str">
        <f t="shared" ref="B3659:B3722" si="174">IF(IFERROR(FIND("PU",D3659,1),0)&lt;&gt;0,"PU",0)</f>
        <v>PU</v>
      </c>
      <c r="C3659" t="s">
        <v>884</v>
      </c>
      <c r="D3659" t="s">
        <v>4793</v>
      </c>
      <c r="E3659" s="116">
        <f t="shared" ca="1" si="172"/>
        <v>0</v>
      </c>
    </row>
    <row r="3660" spans="1:5" hidden="1">
      <c r="A3660" t="str">
        <f t="shared" si="173"/>
        <v>09</v>
      </c>
      <c r="B3660" t="str">
        <f t="shared" si="174"/>
        <v>PU</v>
      </c>
      <c r="C3660" t="s">
        <v>884</v>
      </c>
      <c r="D3660" t="s">
        <v>4794</v>
      </c>
      <c r="E3660" s="116">
        <f t="shared" ca="1" si="172"/>
        <v>0</v>
      </c>
    </row>
    <row r="3661" spans="1:5" hidden="1">
      <c r="A3661" t="str">
        <f t="shared" si="173"/>
        <v>11</v>
      </c>
      <c r="B3661" t="str">
        <f t="shared" si="174"/>
        <v>PU</v>
      </c>
      <c r="C3661" t="s">
        <v>884</v>
      </c>
      <c r="D3661" t="s">
        <v>4795</v>
      </c>
      <c r="E3661" s="116">
        <f t="shared" ca="1" si="172"/>
        <v>0</v>
      </c>
    </row>
    <row r="3662" spans="1:5" hidden="1">
      <c r="A3662" t="str">
        <f t="shared" si="173"/>
        <v>03</v>
      </c>
      <c r="B3662" t="str">
        <f t="shared" si="174"/>
        <v>PU</v>
      </c>
      <c r="C3662" t="s">
        <v>884</v>
      </c>
      <c r="D3662" t="s">
        <v>4796</v>
      </c>
      <c r="E3662" s="116">
        <f t="shared" ca="1" si="172"/>
        <v>0</v>
      </c>
    </row>
    <row r="3663" spans="1:5" hidden="1">
      <c r="A3663" t="str">
        <f t="shared" si="173"/>
        <v>02</v>
      </c>
      <c r="B3663" t="str">
        <f t="shared" si="174"/>
        <v>PU</v>
      </c>
      <c r="C3663" t="s">
        <v>884</v>
      </c>
      <c r="D3663" t="s">
        <v>4797</v>
      </c>
      <c r="E3663" s="116">
        <f t="shared" ca="1" si="172"/>
        <v>0</v>
      </c>
    </row>
    <row r="3664" spans="1:5" hidden="1">
      <c r="A3664" t="str">
        <f t="shared" si="173"/>
        <v>04</v>
      </c>
      <c r="B3664" t="str">
        <f t="shared" si="174"/>
        <v>PU</v>
      </c>
      <c r="C3664" t="s">
        <v>884</v>
      </c>
      <c r="D3664" t="s">
        <v>4798</v>
      </c>
      <c r="E3664" s="116">
        <f t="shared" ca="1" si="172"/>
        <v>0</v>
      </c>
    </row>
    <row r="3665" spans="1:5" hidden="1">
      <c r="A3665" t="str">
        <f t="shared" si="173"/>
        <v>01</v>
      </c>
      <c r="B3665" t="str">
        <f t="shared" si="174"/>
        <v>PU</v>
      </c>
      <c r="C3665" t="s">
        <v>886</v>
      </c>
      <c r="D3665" t="s">
        <v>4799</v>
      </c>
      <c r="E3665" s="116">
        <f t="shared" ca="1" si="172"/>
        <v>0</v>
      </c>
    </row>
    <row r="3666" spans="1:5" hidden="1">
      <c r="A3666" t="str">
        <f t="shared" si="173"/>
        <v>05</v>
      </c>
      <c r="B3666" t="str">
        <f t="shared" si="174"/>
        <v>PU</v>
      </c>
      <c r="C3666" t="s">
        <v>886</v>
      </c>
      <c r="D3666" t="s">
        <v>4800</v>
      </c>
      <c r="E3666" s="116">
        <f t="shared" ca="1" si="172"/>
        <v>0</v>
      </c>
    </row>
    <row r="3667" spans="1:5" hidden="1">
      <c r="A3667" t="str">
        <f t="shared" si="173"/>
        <v>14</v>
      </c>
      <c r="B3667" t="str">
        <f t="shared" si="174"/>
        <v>PU</v>
      </c>
      <c r="C3667" t="s">
        <v>886</v>
      </c>
      <c r="D3667" t="s">
        <v>4801</v>
      </c>
      <c r="E3667" s="116">
        <f t="shared" ca="1" si="172"/>
        <v>0</v>
      </c>
    </row>
    <row r="3668" spans="1:5" hidden="1">
      <c r="A3668" t="str">
        <f t="shared" si="173"/>
        <v>100</v>
      </c>
      <c r="B3668" t="str">
        <f t="shared" si="174"/>
        <v>PU</v>
      </c>
      <c r="C3668" t="s">
        <v>886</v>
      </c>
      <c r="D3668" t="s">
        <v>4802</v>
      </c>
      <c r="E3668" s="116">
        <f ca="1">IFERROR(IF(B3668=0,VLOOKUP(C3668,INDIRECT($G$7&amp;$H$7),MATCH($A3668,INDIRECT($G$7&amp;$I$7),0),0),IF(B3668="W",VLOOKUP(C3668,INDIRECT($G$5&amp;$H$5),MATCH($A3668,INDIRECT($G$5&amp;$I$5),0),FALSE),VLOOKUP(C3668,INDIRECT($G$6&amp;$H$6),MATCH($A3668,INDIRECT($G$6&amp;$I$6),0),FALSE))),0)</f>
        <v>0</v>
      </c>
    </row>
    <row r="3669" spans="1:5" hidden="1">
      <c r="A3669" t="str">
        <f t="shared" si="173"/>
        <v>06</v>
      </c>
      <c r="B3669" t="str">
        <f t="shared" si="174"/>
        <v>PU</v>
      </c>
      <c r="C3669" t="s">
        <v>886</v>
      </c>
      <c r="D3669" t="s">
        <v>4803</v>
      </c>
      <c r="E3669" s="116">
        <f t="shared" ca="1" si="172"/>
        <v>0</v>
      </c>
    </row>
    <row r="3670" spans="1:5" hidden="1">
      <c r="A3670" t="str">
        <f t="shared" si="173"/>
        <v>12</v>
      </c>
      <c r="B3670" t="str">
        <f t="shared" si="174"/>
        <v>PU</v>
      </c>
      <c r="C3670" t="s">
        <v>886</v>
      </c>
      <c r="D3670" t="s">
        <v>4804</v>
      </c>
      <c r="E3670" s="116">
        <f t="shared" ca="1" si="172"/>
        <v>0</v>
      </c>
    </row>
    <row r="3671" spans="1:5" hidden="1">
      <c r="A3671" t="str">
        <f t="shared" si="173"/>
        <v>09</v>
      </c>
      <c r="B3671" t="str">
        <f t="shared" si="174"/>
        <v>PU</v>
      </c>
      <c r="C3671" t="s">
        <v>886</v>
      </c>
      <c r="D3671" t="s">
        <v>4805</v>
      </c>
      <c r="E3671" s="116">
        <f t="shared" ca="1" si="172"/>
        <v>0</v>
      </c>
    </row>
    <row r="3672" spans="1:5" hidden="1">
      <c r="A3672" t="str">
        <f t="shared" si="173"/>
        <v>11</v>
      </c>
      <c r="B3672" t="str">
        <f t="shared" si="174"/>
        <v>PU</v>
      </c>
      <c r="C3672" t="s">
        <v>886</v>
      </c>
      <c r="D3672" t="s">
        <v>4806</v>
      </c>
      <c r="E3672" s="116">
        <f t="shared" ca="1" si="172"/>
        <v>0</v>
      </c>
    </row>
    <row r="3673" spans="1:5" hidden="1">
      <c r="A3673" t="str">
        <f t="shared" si="173"/>
        <v>03</v>
      </c>
      <c r="B3673" t="str">
        <f t="shared" si="174"/>
        <v>PU</v>
      </c>
      <c r="C3673" t="s">
        <v>886</v>
      </c>
      <c r="D3673" t="s">
        <v>4807</v>
      </c>
      <c r="E3673" s="116">
        <f t="shared" ca="1" si="172"/>
        <v>0</v>
      </c>
    </row>
    <row r="3674" spans="1:5" hidden="1">
      <c r="A3674" t="str">
        <f t="shared" si="173"/>
        <v>02</v>
      </c>
      <c r="B3674" t="str">
        <f t="shared" si="174"/>
        <v>PU</v>
      </c>
      <c r="C3674" t="s">
        <v>886</v>
      </c>
      <c r="D3674" t="s">
        <v>4808</v>
      </c>
      <c r="E3674" s="116">
        <f t="shared" ca="1" si="172"/>
        <v>0</v>
      </c>
    </row>
    <row r="3675" spans="1:5" hidden="1">
      <c r="A3675" t="str">
        <f t="shared" si="173"/>
        <v>04</v>
      </c>
      <c r="B3675" t="str">
        <f t="shared" si="174"/>
        <v>PU</v>
      </c>
      <c r="C3675" t="s">
        <v>886</v>
      </c>
      <c r="D3675" t="s">
        <v>4809</v>
      </c>
      <c r="E3675" s="116">
        <f t="shared" ca="1" si="172"/>
        <v>0</v>
      </c>
    </row>
    <row r="3676" spans="1:5" hidden="1">
      <c r="A3676" t="str">
        <f t="shared" si="173"/>
        <v>01</v>
      </c>
      <c r="B3676" t="str">
        <f t="shared" si="174"/>
        <v>PU</v>
      </c>
      <c r="C3676" t="s">
        <v>888</v>
      </c>
      <c r="D3676" t="s">
        <v>4810</v>
      </c>
      <c r="E3676" s="116">
        <f t="shared" ca="1" si="172"/>
        <v>0</v>
      </c>
    </row>
    <row r="3677" spans="1:5" hidden="1">
      <c r="A3677" t="str">
        <f t="shared" si="173"/>
        <v>05</v>
      </c>
      <c r="B3677" t="str">
        <f t="shared" si="174"/>
        <v>PU</v>
      </c>
      <c r="C3677" t="s">
        <v>888</v>
      </c>
      <c r="D3677" t="s">
        <v>4811</v>
      </c>
      <c r="E3677" s="116">
        <f t="shared" ca="1" si="172"/>
        <v>0</v>
      </c>
    </row>
    <row r="3678" spans="1:5" hidden="1">
      <c r="A3678" t="str">
        <f t="shared" si="173"/>
        <v>14</v>
      </c>
      <c r="B3678" t="str">
        <f t="shared" si="174"/>
        <v>PU</v>
      </c>
      <c r="C3678" t="s">
        <v>888</v>
      </c>
      <c r="D3678" t="s">
        <v>4812</v>
      </c>
      <c r="E3678" s="116">
        <f t="shared" ca="1" si="172"/>
        <v>0</v>
      </c>
    </row>
    <row r="3679" spans="1:5" hidden="1">
      <c r="A3679" t="str">
        <f t="shared" si="173"/>
        <v>100</v>
      </c>
      <c r="B3679" t="str">
        <f t="shared" si="174"/>
        <v>PU</v>
      </c>
      <c r="C3679" t="s">
        <v>888</v>
      </c>
      <c r="D3679" t="s">
        <v>4813</v>
      </c>
      <c r="E3679" s="116">
        <f ca="1">IFERROR(IF(B3679=0,VLOOKUP(C3679,INDIRECT($G$7&amp;$H$7),MATCH($A3679,INDIRECT($G$7&amp;$I$7),0),0),IF(B3679="W",VLOOKUP(C3679,INDIRECT($G$5&amp;$H$5),MATCH($A3679,INDIRECT($G$5&amp;$I$5),0),FALSE),VLOOKUP(C3679,INDIRECT($G$6&amp;$H$6),MATCH($A3679,INDIRECT($G$6&amp;$I$6),0),FALSE))),0)</f>
        <v>0</v>
      </c>
    </row>
    <row r="3680" spans="1:5" hidden="1">
      <c r="A3680" t="str">
        <f t="shared" si="173"/>
        <v>06</v>
      </c>
      <c r="B3680" t="str">
        <f t="shared" si="174"/>
        <v>PU</v>
      </c>
      <c r="C3680" t="s">
        <v>888</v>
      </c>
      <c r="D3680" t="s">
        <v>4814</v>
      </c>
      <c r="E3680" s="116">
        <f t="shared" ca="1" si="172"/>
        <v>0</v>
      </c>
    </row>
    <row r="3681" spans="1:5" hidden="1">
      <c r="A3681" t="str">
        <f t="shared" si="173"/>
        <v>12</v>
      </c>
      <c r="B3681" t="str">
        <f t="shared" si="174"/>
        <v>PU</v>
      </c>
      <c r="C3681" t="s">
        <v>888</v>
      </c>
      <c r="D3681" t="s">
        <v>4815</v>
      </c>
      <c r="E3681" s="116">
        <f t="shared" ca="1" si="172"/>
        <v>0</v>
      </c>
    </row>
    <row r="3682" spans="1:5" hidden="1">
      <c r="A3682" t="str">
        <f t="shared" si="173"/>
        <v>09</v>
      </c>
      <c r="B3682" t="str">
        <f t="shared" si="174"/>
        <v>PU</v>
      </c>
      <c r="C3682" t="s">
        <v>888</v>
      </c>
      <c r="D3682" t="s">
        <v>4816</v>
      </c>
      <c r="E3682" s="116">
        <f t="shared" ca="1" si="172"/>
        <v>0</v>
      </c>
    </row>
    <row r="3683" spans="1:5" hidden="1">
      <c r="A3683" t="str">
        <f t="shared" si="173"/>
        <v>11</v>
      </c>
      <c r="B3683" t="str">
        <f t="shared" si="174"/>
        <v>PU</v>
      </c>
      <c r="C3683" t="s">
        <v>888</v>
      </c>
      <c r="D3683" t="s">
        <v>4817</v>
      </c>
      <c r="E3683" s="116">
        <f t="shared" ca="1" si="172"/>
        <v>0</v>
      </c>
    </row>
    <row r="3684" spans="1:5" hidden="1">
      <c r="A3684" t="str">
        <f t="shared" si="173"/>
        <v>03</v>
      </c>
      <c r="B3684" t="str">
        <f t="shared" si="174"/>
        <v>PU</v>
      </c>
      <c r="C3684" t="s">
        <v>888</v>
      </c>
      <c r="D3684" t="s">
        <v>4818</v>
      </c>
      <c r="E3684" s="116">
        <f t="shared" ca="1" si="172"/>
        <v>0</v>
      </c>
    </row>
    <row r="3685" spans="1:5" hidden="1">
      <c r="A3685" t="str">
        <f t="shared" si="173"/>
        <v>02</v>
      </c>
      <c r="B3685" t="str">
        <f t="shared" si="174"/>
        <v>PU</v>
      </c>
      <c r="C3685" t="s">
        <v>888</v>
      </c>
      <c r="D3685" t="s">
        <v>4819</v>
      </c>
      <c r="E3685" s="116">
        <f t="shared" ca="1" si="172"/>
        <v>0</v>
      </c>
    </row>
    <row r="3686" spans="1:5" hidden="1">
      <c r="A3686" t="str">
        <f t="shared" si="173"/>
        <v>04</v>
      </c>
      <c r="B3686" t="str">
        <f t="shared" si="174"/>
        <v>PU</v>
      </c>
      <c r="C3686" t="s">
        <v>888</v>
      </c>
      <c r="D3686" t="s">
        <v>4820</v>
      </c>
      <c r="E3686" s="116">
        <f t="shared" ca="1" si="172"/>
        <v>0</v>
      </c>
    </row>
    <row r="3687" spans="1:5" hidden="1">
      <c r="A3687" t="str">
        <f t="shared" si="173"/>
        <v>01</v>
      </c>
      <c r="B3687" t="str">
        <f t="shared" si="174"/>
        <v>PU</v>
      </c>
      <c r="C3687" t="s">
        <v>891</v>
      </c>
      <c r="D3687" t="s">
        <v>4821</v>
      </c>
      <c r="E3687" s="116">
        <f t="shared" ref="E3687:E3750" ca="1" si="175">IFERROR(IF(B3687=0,VLOOKUP(C3666,INDIRECT($G$7&amp;$H$7),MATCH($A3687,INDIRECT($G$7&amp;$I$7),0),0),IF(B3687="W",VLOOKUP(C3666,INDIRECT($G$5&amp;$H$5),MATCH($A3687,INDIRECT($G$5&amp;$I$5),0),FALSE),VLOOKUP(C3687,INDIRECT($G$6&amp;$H$6),MATCH($A3687,INDIRECT($G$6&amp;$I$6),0),FALSE))),0)</f>
        <v>0</v>
      </c>
    </row>
    <row r="3688" spans="1:5" hidden="1">
      <c r="A3688" t="str">
        <f t="shared" si="173"/>
        <v>05</v>
      </c>
      <c r="B3688" t="str">
        <f t="shared" si="174"/>
        <v>PU</v>
      </c>
      <c r="C3688" t="s">
        <v>891</v>
      </c>
      <c r="D3688" t="s">
        <v>4822</v>
      </c>
      <c r="E3688" s="116">
        <f t="shared" ca="1" si="175"/>
        <v>0</v>
      </c>
    </row>
    <row r="3689" spans="1:5" hidden="1">
      <c r="A3689" t="str">
        <f t="shared" si="173"/>
        <v>14</v>
      </c>
      <c r="B3689" t="str">
        <f t="shared" si="174"/>
        <v>PU</v>
      </c>
      <c r="C3689" t="s">
        <v>891</v>
      </c>
      <c r="D3689" t="s">
        <v>4823</v>
      </c>
      <c r="E3689" s="116">
        <f t="shared" ca="1" si="175"/>
        <v>0</v>
      </c>
    </row>
    <row r="3690" spans="1:5" hidden="1">
      <c r="A3690" t="str">
        <f t="shared" si="173"/>
        <v>100</v>
      </c>
      <c r="B3690" t="str">
        <f t="shared" si="174"/>
        <v>PU</v>
      </c>
      <c r="C3690" t="s">
        <v>891</v>
      </c>
      <c r="D3690" t="s">
        <v>4824</v>
      </c>
      <c r="E3690" s="116">
        <f ca="1">IFERROR(IF(B3690=0,VLOOKUP(C3690,INDIRECT($G$7&amp;$H$7),MATCH($A3690,INDIRECT($G$7&amp;$I$7),0),0),IF(B3690="W",VLOOKUP(C3690,INDIRECT($G$5&amp;$H$5),MATCH($A3690,INDIRECT($G$5&amp;$I$5),0),FALSE),VLOOKUP(C3690,INDIRECT($G$6&amp;$H$6),MATCH($A3690,INDIRECT($G$6&amp;$I$6),0),FALSE))),0)</f>
        <v>0</v>
      </c>
    </row>
    <row r="3691" spans="1:5" hidden="1">
      <c r="A3691" t="str">
        <f t="shared" si="173"/>
        <v>06</v>
      </c>
      <c r="B3691" t="str">
        <f t="shared" si="174"/>
        <v>PU</v>
      </c>
      <c r="C3691" t="s">
        <v>891</v>
      </c>
      <c r="D3691" t="s">
        <v>4825</v>
      </c>
      <c r="E3691" s="116">
        <f t="shared" ca="1" si="175"/>
        <v>0</v>
      </c>
    </row>
    <row r="3692" spans="1:5" hidden="1">
      <c r="A3692" t="str">
        <f t="shared" si="173"/>
        <v>12</v>
      </c>
      <c r="B3692" t="str">
        <f t="shared" si="174"/>
        <v>PU</v>
      </c>
      <c r="C3692" t="s">
        <v>891</v>
      </c>
      <c r="D3692" t="s">
        <v>4826</v>
      </c>
      <c r="E3692" s="116">
        <f t="shared" ca="1" si="175"/>
        <v>0</v>
      </c>
    </row>
    <row r="3693" spans="1:5" hidden="1">
      <c r="A3693" t="str">
        <f t="shared" si="173"/>
        <v>09</v>
      </c>
      <c r="B3693" t="str">
        <f t="shared" si="174"/>
        <v>PU</v>
      </c>
      <c r="C3693" t="s">
        <v>891</v>
      </c>
      <c r="D3693" t="s">
        <v>4827</v>
      </c>
      <c r="E3693" s="116">
        <f t="shared" ca="1" si="175"/>
        <v>0</v>
      </c>
    </row>
    <row r="3694" spans="1:5" hidden="1">
      <c r="A3694" t="str">
        <f t="shared" si="173"/>
        <v>11</v>
      </c>
      <c r="B3694" t="str">
        <f t="shared" si="174"/>
        <v>PU</v>
      </c>
      <c r="C3694" t="s">
        <v>891</v>
      </c>
      <c r="D3694" t="s">
        <v>4828</v>
      </c>
      <c r="E3694" s="116">
        <f t="shared" ca="1" si="175"/>
        <v>0</v>
      </c>
    </row>
    <row r="3695" spans="1:5" hidden="1">
      <c r="A3695" t="str">
        <f t="shared" si="173"/>
        <v>03</v>
      </c>
      <c r="B3695" t="str">
        <f t="shared" si="174"/>
        <v>PU</v>
      </c>
      <c r="C3695" t="s">
        <v>891</v>
      </c>
      <c r="D3695" t="s">
        <v>4829</v>
      </c>
      <c r="E3695" s="116">
        <f t="shared" ca="1" si="175"/>
        <v>0</v>
      </c>
    </row>
    <row r="3696" spans="1:5" hidden="1">
      <c r="A3696" t="str">
        <f t="shared" si="173"/>
        <v>02</v>
      </c>
      <c r="B3696" t="str">
        <f t="shared" si="174"/>
        <v>PU</v>
      </c>
      <c r="C3696" t="s">
        <v>891</v>
      </c>
      <c r="D3696" t="s">
        <v>4830</v>
      </c>
      <c r="E3696" s="116">
        <f t="shared" ca="1" si="175"/>
        <v>0</v>
      </c>
    </row>
    <row r="3697" spans="1:5" hidden="1">
      <c r="A3697" t="str">
        <f t="shared" si="173"/>
        <v>04</v>
      </c>
      <c r="B3697" t="str">
        <f t="shared" si="174"/>
        <v>PU</v>
      </c>
      <c r="C3697" t="s">
        <v>891</v>
      </c>
      <c r="D3697" t="s">
        <v>4831</v>
      </c>
      <c r="E3697" s="116">
        <f t="shared" ca="1" si="175"/>
        <v>0</v>
      </c>
    </row>
    <row r="3698" spans="1:5" hidden="1">
      <c r="A3698" t="str">
        <f t="shared" si="173"/>
        <v>01</v>
      </c>
      <c r="B3698" t="str">
        <f t="shared" si="174"/>
        <v>PU</v>
      </c>
      <c r="C3698" t="s">
        <v>893</v>
      </c>
      <c r="D3698" t="s">
        <v>4832</v>
      </c>
      <c r="E3698" s="116">
        <f t="shared" ca="1" si="175"/>
        <v>0</v>
      </c>
    </row>
    <row r="3699" spans="1:5" hidden="1">
      <c r="A3699" t="str">
        <f t="shared" si="173"/>
        <v>05</v>
      </c>
      <c r="B3699" t="str">
        <f t="shared" si="174"/>
        <v>PU</v>
      </c>
      <c r="C3699" t="s">
        <v>893</v>
      </c>
      <c r="D3699" t="s">
        <v>4833</v>
      </c>
      <c r="E3699" s="116">
        <f t="shared" ca="1" si="175"/>
        <v>0</v>
      </c>
    </row>
    <row r="3700" spans="1:5" hidden="1">
      <c r="A3700" t="str">
        <f t="shared" si="173"/>
        <v>14</v>
      </c>
      <c r="B3700" t="str">
        <f t="shared" si="174"/>
        <v>PU</v>
      </c>
      <c r="C3700" t="s">
        <v>893</v>
      </c>
      <c r="D3700" t="s">
        <v>4834</v>
      </c>
      <c r="E3700" s="116">
        <f t="shared" ca="1" si="175"/>
        <v>0</v>
      </c>
    </row>
    <row r="3701" spans="1:5" hidden="1">
      <c r="A3701" t="str">
        <f t="shared" si="173"/>
        <v>100</v>
      </c>
      <c r="B3701" t="str">
        <f t="shared" si="174"/>
        <v>PU</v>
      </c>
      <c r="C3701" t="s">
        <v>893</v>
      </c>
      <c r="D3701" t="s">
        <v>4835</v>
      </c>
      <c r="E3701" s="116">
        <f ca="1">IFERROR(IF(B3701=0,VLOOKUP(C3701,INDIRECT($G$7&amp;$H$7),MATCH($A3701,INDIRECT($G$7&amp;$I$7),0),0),IF(B3701="W",VLOOKUP(C3701,INDIRECT($G$5&amp;$H$5),MATCH($A3701,INDIRECT($G$5&amp;$I$5),0),FALSE),VLOOKUP(C3701,INDIRECT($G$6&amp;$H$6),MATCH($A3701,INDIRECT($G$6&amp;$I$6),0),FALSE))),0)</f>
        <v>0</v>
      </c>
    </row>
    <row r="3702" spans="1:5" hidden="1">
      <c r="A3702" t="str">
        <f t="shared" si="173"/>
        <v>06</v>
      </c>
      <c r="B3702" t="str">
        <f t="shared" si="174"/>
        <v>PU</v>
      </c>
      <c r="C3702" t="s">
        <v>893</v>
      </c>
      <c r="D3702" t="s">
        <v>4836</v>
      </c>
      <c r="E3702" s="116">
        <f t="shared" ca="1" si="175"/>
        <v>0</v>
      </c>
    </row>
    <row r="3703" spans="1:5" hidden="1">
      <c r="A3703" t="str">
        <f t="shared" si="173"/>
        <v>12</v>
      </c>
      <c r="B3703" t="str">
        <f t="shared" si="174"/>
        <v>PU</v>
      </c>
      <c r="C3703" t="s">
        <v>893</v>
      </c>
      <c r="D3703" t="s">
        <v>4837</v>
      </c>
      <c r="E3703" s="116">
        <f t="shared" ca="1" si="175"/>
        <v>0</v>
      </c>
    </row>
    <row r="3704" spans="1:5" hidden="1">
      <c r="A3704" t="str">
        <f t="shared" si="173"/>
        <v>09</v>
      </c>
      <c r="B3704" t="str">
        <f t="shared" si="174"/>
        <v>PU</v>
      </c>
      <c r="C3704" t="s">
        <v>893</v>
      </c>
      <c r="D3704" t="s">
        <v>4838</v>
      </c>
      <c r="E3704" s="116">
        <f t="shared" ca="1" si="175"/>
        <v>0</v>
      </c>
    </row>
    <row r="3705" spans="1:5" hidden="1">
      <c r="A3705" t="str">
        <f t="shared" si="173"/>
        <v>11</v>
      </c>
      <c r="B3705" t="str">
        <f t="shared" si="174"/>
        <v>PU</v>
      </c>
      <c r="C3705" t="s">
        <v>893</v>
      </c>
      <c r="D3705" t="s">
        <v>4839</v>
      </c>
      <c r="E3705" s="116">
        <f t="shared" ca="1" si="175"/>
        <v>0</v>
      </c>
    </row>
    <row r="3706" spans="1:5" hidden="1">
      <c r="A3706" t="str">
        <f t="shared" si="173"/>
        <v>03</v>
      </c>
      <c r="B3706" t="str">
        <f t="shared" si="174"/>
        <v>PU</v>
      </c>
      <c r="C3706" t="s">
        <v>893</v>
      </c>
      <c r="D3706" t="s">
        <v>4840</v>
      </c>
      <c r="E3706" s="116">
        <f t="shared" ca="1" si="175"/>
        <v>0</v>
      </c>
    </row>
    <row r="3707" spans="1:5" hidden="1">
      <c r="A3707" t="str">
        <f t="shared" si="173"/>
        <v>02</v>
      </c>
      <c r="B3707" t="str">
        <f t="shared" si="174"/>
        <v>PU</v>
      </c>
      <c r="C3707" t="s">
        <v>893</v>
      </c>
      <c r="D3707" t="s">
        <v>4841</v>
      </c>
      <c r="E3707" s="116">
        <f t="shared" ca="1" si="175"/>
        <v>0</v>
      </c>
    </row>
    <row r="3708" spans="1:5" hidden="1">
      <c r="A3708" t="str">
        <f t="shared" si="173"/>
        <v>04</v>
      </c>
      <c r="B3708" t="str">
        <f t="shared" si="174"/>
        <v>PU</v>
      </c>
      <c r="C3708" t="s">
        <v>893</v>
      </c>
      <c r="D3708" t="s">
        <v>4842</v>
      </c>
      <c r="E3708" s="116">
        <f t="shared" ca="1" si="175"/>
        <v>0</v>
      </c>
    </row>
    <row r="3709" spans="1:5" hidden="1">
      <c r="A3709" t="str">
        <f t="shared" si="173"/>
        <v>01</v>
      </c>
      <c r="B3709" t="str">
        <f t="shared" si="174"/>
        <v>PU</v>
      </c>
      <c r="C3709" t="s">
        <v>895</v>
      </c>
      <c r="D3709" t="s">
        <v>4843</v>
      </c>
      <c r="E3709" s="116">
        <f t="shared" ca="1" si="175"/>
        <v>0</v>
      </c>
    </row>
    <row r="3710" spans="1:5" hidden="1">
      <c r="A3710" t="str">
        <f t="shared" si="173"/>
        <v>05</v>
      </c>
      <c r="B3710" t="str">
        <f t="shared" si="174"/>
        <v>PU</v>
      </c>
      <c r="C3710" t="s">
        <v>895</v>
      </c>
      <c r="D3710" t="s">
        <v>4844</v>
      </c>
      <c r="E3710" s="116">
        <f t="shared" ca="1" si="175"/>
        <v>0</v>
      </c>
    </row>
    <row r="3711" spans="1:5" hidden="1">
      <c r="A3711" t="str">
        <f t="shared" si="173"/>
        <v>14</v>
      </c>
      <c r="B3711" t="str">
        <f t="shared" si="174"/>
        <v>PU</v>
      </c>
      <c r="C3711" t="s">
        <v>895</v>
      </c>
      <c r="D3711" t="s">
        <v>4845</v>
      </c>
      <c r="E3711" s="116">
        <f t="shared" ca="1" si="175"/>
        <v>0</v>
      </c>
    </row>
    <row r="3712" spans="1:5" hidden="1">
      <c r="A3712" t="str">
        <f t="shared" si="173"/>
        <v>100</v>
      </c>
      <c r="B3712" t="str">
        <f t="shared" si="174"/>
        <v>PU</v>
      </c>
      <c r="C3712" t="s">
        <v>895</v>
      </c>
      <c r="D3712" t="s">
        <v>4846</v>
      </c>
      <c r="E3712" s="116">
        <f ca="1">IFERROR(IF(B3712=0,VLOOKUP(C3712,INDIRECT($G$7&amp;$H$7),MATCH($A3712,INDIRECT($G$7&amp;$I$7),0),0),IF(B3712="W",VLOOKUP(C3712,INDIRECT($G$5&amp;$H$5),MATCH($A3712,INDIRECT($G$5&amp;$I$5),0),FALSE),VLOOKUP(C3712,INDIRECT($G$6&amp;$H$6),MATCH($A3712,INDIRECT($G$6&amp;$I$6),0),FALSE))),0)</f>
        <v>0</v>
      </c>
    </row>
    <row r="3713" spans="1:5" hidden="1">
      <c r="A3713" t="str">
        <f t="shared" si="173"/>
        <v>06</v>
      </c>
      <c r="B3713" t="str">
        <f t="shared" si="174"/>
        <v>PU</v>
      </c>
      <c r="C3713" t="s">
        <v>895</v>
      </c>
      <c r="D3713" t="s">
        <v>4847</v>
      </c>
      <c r="E3713" s="116">
        <f t="shared" ca="1" si="175"/>
        <v>0</v>
      </c>
    </row>
    <row r="3714" spans="1:5" hidden="1">
      <c r="A3714" t="str">
        <f t="shared" si="173"/>
        <v>12</v>
      </c>
      <c r="B3714" t="str">
        <f t="shared" si="174"/>
        <v>PU</v>
      </c>
      <c r="C3714" t="s">
        <v>895</v>
      </c>
      <c r="D3714" t="s">
        <v>4848</v>
      </c>
      <c r="E3714" s="116">
        <f t="shared" ca="1" si="175"/>
        <v>0</v>
      </c>
    </row>
    <row r="3715" spans="1:5" hidden="1">
      <c r="A3715" t="str">
        <f t="shared" si="173"/>
        <v>09</v>
      </c>
      <c r="B3715" t="str">
        <f t="shared" si="174"/>
        <v>PU</v>
      </c>
      <c r="C3715" t="s">
        <v>895</v>
      </c>
      <c r="D3715" t="s">
        <v>4849</v>
      </c>
      <c r="E3715" s="116">
        <f t="shared" ca="1" si="175"/>
        <v>0</v>
      </c>
    </row>
    <row r="3716" spans="1:5" hidden="1">
      <c r="A3716" t="str">
        <f t="shared" si="173"/>
        <v>11</v>
      </c>
      <c r="B3716" t="str">
        <f t="shared" si="174"/>
        <v>PU</v>
      </c>
      <c r="C3716" t="s">
        <v>895</v>
      </c>
      <c r="D3716" t="s">
        <v>4850</v>
      </c>
      <c r="E3716" s="116">
        <f t="shared" ca="1" si="175"/>
        <v>0</v>
      </c>
    </row>
    <row r="3717" spans="1:5" hidden="1">
      <c r="A3717" t="str">
        <f t="shared" si="173"/>
        <v>03</v>
      </c>
      <c r="B3717" t="str">
        <f t="shared" si="174"/>
        <v>PU</v>
      </c>
      <c r="C3717" t="s">
        <v>895</v>
      </c>
      <c r="D3717" t="s">
        <v>4851</v>
      </c>
      <c r="E3717" s="116">
        <f t="shared" ca="1" si="175"/>
        <v>0</v>
      </c>
    </row>
    <row r="3718" spans="1:5" hidden="1">
      <c r="A3718" t="str">
        <f t="shared" si="173"/>
        <v>02</v>
      </c>
      <c r="B3718" t="str">
        <f t="shared" si="174"/>
        <v>PU</v>
      </c>
      <c r="C3718" t="s">
        <v>895</v>
      </c>
      <c r="D3718" t="s">
        <v>4852</v>
      </c>
      <c r="E3718" s="116">
        <f t="shared" ca="1" si="175"/>
        <v>0</v>
      </c>
    </row>
    <row r="3719" spans="1:5" hidden="1">
      <c r="A3719" t="str">
        <f t="shared" si="173"/>
        <v>04</v>
      </c>
      <c r="B3719" t="str">
        <f t="shared" si="174"/>
        <v>PU</v>
      </c>
      <c r="C3719" t="s">
        <v>895</v>
      </c>
      <c r="D3719" t="s">
        <v>4853</v>
      </c>
      <c r="E3719" s="116">
        <f t="shared" ca="1" si="175"/>
        <v>0</v>
      </c>
    </row>
    <row r="3720" spans="1:5" hidden="1">
      <c r="A3720" t="str">
        <f t="shared" si="173"/>
        <v>01</v>
      </c>
      <c r="B3720" t="str">
        <f t="shared" si="174"/>
        <v>PU</v>
      </c>
      <c r="C3720" t="s">
        <v>789</v>
      </c>
      <c r="D3720" t="s">
        <v>4854</v>
      </c>
      <c r="E3720" s="116">
        <f t="shared" ca="1" si="175"/>
        <v>0</v>
      </c>
    </row>
    <row r="3721" spans="1:5" hidden="1">
      <c r="A3721" t="str">
        <f t="shared" si="173"/>
        <v>05</v>
      </c>
      <c r="B3721" t="str">
        <f t="shared" si="174"/>
        <v>PU</v>
      </c>
      <c r="C3721" t="s">
        <v>789</v>
      </c>
      <c r="D3721" t="s">
        <v>4855</v>
      </c>
      <c r="E3721" s="116">
        <f t="shared" ca="1" si="175"/>
        <v>0</v>
      </c>
    </row>
    <row r="3722" spans="1:5" hidden="1">
      <c r="A3722" t="str">
        <f t="shared" si="173"/>
        <v>14</v>
      </c>
      <c r="B3722" t="str">
        <f t="shared" si="174"/>
        <v>PU</v>
      </c>
      <c r="C3722" t="s">
        <v>789</v>
      </c>
      <c r="D3722" t="s">
        <v>4856</v>
      </c>
      <c r="E3722" s="116">
        <f t="shared" ca="1" si="175"/>
        <v>0</v>
      </c>
    </row>
    <row r="3723" spans="1:5" hidden="1">
      <c r="A3723" t="str">
        <f t="shared" ref="A3723:A3786" si="176">MID(D3723,LEN(C3723)+2,LEN(D3723)-LEN(C3723))</f>
        <v>100</v>
      </c>
      <c r="B3723" t="str">
        <f t="shared" ref="B3723:B3786" si="177">IF(IFERROR(FIND("PU",D3723,1),0)&lt;&gt;0,"PU",0)</f>
        <v>PU</v>
      </c>
      <c r="C3723" t="s">
        <v>789</v>
      </c>
      <c r="D3723" t="s">
        <v>4857</v>
      </c>
      <c r="E3723" s="116">
        <f ca="1">IFERROR(IF(B3723=0,VLOOKUP(C3723,INDIRECT($G$7&amp;$H$7),MATCH($A3723,INDIRECT($G$7&amp;$I$7),0),0),IF(B3723="W",VLOOKUP(C3723,INDIRECT($G$5&amp;$H$5),MATCH($A3723,INDIRECT($G$5&amp;$I$5),0),FALSE),VLOOKUP(C3723,INDIRECT($G$6&amp;$H$6),MATCH($A3723,INDIRECT($G$6&amp;$I$6),0),FALSE))),0)</f>
        <v>0</v>
      </c>
    </row>
    <row r="3724" spans="1:5" hidden="1">
      <c r="A3724" t="str">
        <f t="shared" si="176"/>
        <v>06</v>
      </c>
      <c r="B3724" t="str">
        <f t="shared" si="177"/>
        <v>PU</v>
      </c>
      <c r="C3724" t="s">
        <v>789</v>
      </c>
      <c r="D3724" t="s">
        <v>4858</v>
      </c>
      <c r="E3724" s="116">
        <f t="shared" ca="1" si="175"/>
        <v>0</v>
      </c>
    </row>
    <row r="3725" spans="1:5" hidden="1">
      <c r="A3725" t="str">
        <f t="shared" si="176"/>
        <v>12</v>
      </c>
      <c r="B3725" t="str">
        <f t="shared" si="177"/>
        <v>PU</v>
      </c>
      <c r="C3725" t="s">
        <v>789</v>
      </c>
      <c r="D3725" t="s">
        <v>4859</v>
      </c>
      <c r="E3725" s="116">
        <f t="shared" ca="1" si="175"/>
        <v>0</v>
      </c>
    </row>
    <row r="3726" spans="1:5" hidden="1">
      <c r="A3726" t="str">
        <f t="shared" si="176"/>
        <v>09</v>
      </c>
      <c r="B3726" t="str">
        <f t="shared" si="177"/>
        <v>PU</v>
      </c>
      <c r="C3726" t="s">
        <v>789</v>
      </c>
      <c r="D3726" t="s">
        <v>4860</v>
      </c>
      <c r="E3726" s="116">
        <f t="shared" ca="1" si="175"/>
        <v>0</v>
      </c>
    </row>
    <row r="3727" spans="1:5" hidden="1">
      <c r="A3727" t="str">
        <f t="shared" si="176"/>
        <v>11</v>
      </c>
      <c r="B3727" t="str">
        <f t="shared" si="177"/>
        <v>PU</v>
      </c>
      <c r="C3727" t="s">
        <v>789</v>
      </c>
      <c r="D3727" t="s">
        <v>4861</v>
      </c>
      <c r="E3727" s="116">
        <f t="shared" ca="1" si="175"/>
        <v>0</v>
      </c>
    </row>
    <row r="3728" spans="1:5" hidden="1">
      <c r="A3728" t="str">
        <f t="shared" si="176"/>
        <v>03</v>
      </c>
      <c r="B3728" t="str">
        <f t="shared" si="177"/>
        <v>PU</v>
      </c>
      <c r="C3728" t="s">
        <v>789</v>
      </c>
      <c r="D3728" t="s">
        <v>4862</v>
      </c>
      <c r="E3728" s="116">
        <f t="shared" ca="1" si="175"/>
        <v>0</v>
      </c>
    </row>
    <row r="3729" spans="1:5" hidden="1">
      <c r="A3729" t="str">
        <f t="shared" si="176"/>
        <v>02</v>
      </c>
      <c r="B3729" t="str">
        <f t="shared" si="177"/>
        <v>PU</v>
      </c>
      <c r="C3729" t="s">
        <v>789</v>
      </c>
      <c r="D3729" t="s">
        <v>4863</v>
      </c>
      <c r="E3729" s="116">
        <f t="shared" ca="1" si="175"/>
        <v>0</v>
      </c>
    </row>
    <row r="3730" spans="1:5" hidden="1">
      <c r="A3730" t="str">
        <f t="shared" si="176"/>
        <v>04</v>
      </c>
      <c r="B3730" t="str">
        <f t="shared" si="177"/>
        <v>PU</v>
      </c>
      <c r="C3730" t="s">
        <v>789</v>
      </c>
      <c r="D3730" t="s">
        <v>4864</v>
      </c>
      <c r="E3730" s="116">
        <f t="shared" ca="1" si="175"/>
        <v>0</v>
      </c>
    </row>
    <row r="3731" spans="1:5" hidden="1">
      <c r="A3731" t="str">
        <f t="shared" si="176"/>
        <v>01</v>
      </c>
      <c r="B3731" t="str">
        <f t="shared" si="177"/>
        <v>PU</v>
      </c>
      <c r="C3731" t="s">
        <v>790</v>
      </c>
      <c r="D3731" t="s">
        <v>4865</v>
      </c>
      <c r="E3731" s="116">
        <f t="shared" ca="1" si="175"/>
        <v>0</v>
      </c>
    </row>
    <row r="3732" spans="1:5" hidden="1">
      <c r="A3732" t="str">
        <f t="shared" si="176"/>
        <v>05</v>
      </c>
      <c r="B3732" t="str">
        <f t="shared" si="177"/>
        <v>PU</v>
      </c>
      <c r="C3732" t="s">
        <v>790</v>
      </c>
      <c r="D3732" t="s">
        <v>4866</v>
      </c>
      <c r="E3732" s="116">
        <f t="shared" ca="1" si="175"/>
        <v>0</v>
      </c>
    </row>
    <row r="3733" spans="1:5" hidden="1">
      <c r="A3733" t="str">
        <f t="shared" si="176"/>
        <v>14</v>
      </c>
      <c r="B3733" t="str">
        <f t="shared" si="177"/>
        <v>PU</v>
      </c>
      <c r="C3733" t="s">
        <v>790</v>
      </c>
      <c r="D3733" t="s">
        <v>4867</v>
      </c>
      <c r="E3733" s="116">
        <f t="shared" ca="1" si="175"/>
        <v>0</v>
      </c>
    </row>
    <row r="3734" spans="1:5" hidden="1">
      <c r="A3734" t="str">
        <f t="shared" si="176"/>
        <v>100</v>
      </c>
      <c r="B3734" t="str">
        <f t="shared" si="177"/>
        <v>PU</v>
      </c>
      <c r="C3734" t="s">
        <v>790</v>
      </c>
      <c r="D3734" t="s">
        <v>4868</v>
      </c>
      <c r="E3734" s="116">
        <f ca="1">IFERROR(IF(B3734=0,VLOOKUP(C3734,INDIRECT($G$7&amp;$H$7),MATCH($A3734,INDIRECT($G$7&amp;$I$7),0),0),IF(B3734="W",VLOOKUP(C3734,INDIRECT($G$5&amp;$H$5),MATCH($A3734,INDIRECT($G$5&amp;$I$5),0),FALSE),VLOOKUP(C3734,INDIRECT($G$6&amp;$H$6),MATCH($A3734,INDIRECT($G$6&amp;$I$6),0),FALSE))),0)</f>
        <v>0</v>
      </c>
    </row>
    <row r="3735" spans="1:5" hidden="1">
      <c r="A3735" t="str">
        <f t="shared" si="176"/>
        <v>06</v>
      </c>
      <c r="B3735" t="str">
        <f t="shared" si="177"/>
        <v>PU</v>
      </c>
      <c r="C3735" t="s">
        <v>790</v>
      </c>
      <c r="D3735" t="s">
        <v>4869</v>
      </c>
      <c r="E3735" s="116">
        <f t="shared" ca="1" si="175"/>
        <v>0</v>
      </c>
    </row>
    <row r="3736" spans="1:5" hidden="1">
      <c r="A3736" t="str">
        <f t="shared" si="176"/>
        <v>12</v>
      </c>
      <c r="B3736" t="str">
        <f t="shared" si="177"/>
        <v>PU</v>
      </c>
      <c r="C3736" t="s">
        <v>790</v>
      </c>
      <c r="D3736" t="s">
        <v>4870</v>
      </c>
      <c r="E3736" s="116">
        <f t="shared" ca="1" si="175"/>
        <v>0</v>
      </c>
    </row>
    <row r="3737" spans="1:5" hidden="1">
      <c r="A3737" t="str">
        <f t="shared" si="176"/>
        <v>09</v>
      </c>
      <c r="B3737" t="str">
        <f t="shared" si="177"/>
        <v>PU</v>
      </c>
      <c r="C3737" t="s">
        <v>790</v>
      </c>
      <c r="D3737" t="s">
        <v>4871</v>
      </c>
      <c r="E3737" s="116">
        <f t="shared" ca="1" si="175"/>
        <v>0</v>
      </c>
    </row>
    <row r="3738" spans="1:5" hidden="1">
      <c r="A3738" t="str">
        <f t="shared" si="176"/>
        <v>11</v>
      </c>
      <c r="B3738" t="str">
        <f t="shared" si="177"/>
        <v>PU</v>
      </c>
      <c r="C3738" t="s">
        <v>790</v>
      </c>
      <c r="D3738" t="s">
        <v>4872</v>
      </c>
      <c r="E3738" s="116">
        <f t="shared" ca="1" si="175"/>
        <v>0</v>
      </c>
    </row>
    <row r="3739" spans="1:5" hidden="1">
      <c r="A3739" t="str">
        <f t="shared" si="176"/>
        <v>03</v>
      </c>
      <c r="B3739" t="str">
        <f t="shared" si="177"/>
        <v>PU</v>
      </c>
      <c r="C3739" t="s">
        <v>790</v>
      </c>
      <c r="D3739" t="s">
        <v>4873</v>
      </c>
      <c r="E3739" s="116">
        <f t="shared" ca="1" si="175"/>
        <v>0</v>
      </c>
    </row>
    <row r="3740" spans="1:5" hidden="1">
      <c r="A3740" t="str">
        <f t="shared" si="176"/>
        <v>02</v>
      </c>
      <c r="B3740" t="str">
        <f t="shared" si="177"/>
        <v>PU</v>
      </c>
      <c r="C3740" t="s">
        <v>790</v>
      </c>
      <c r="D3740" t="s">
        <v>4874</v>
      </c>
      <c r="E3740" s="116">
        <f t="shared" ca="1" si="175"/>
        <v>0</v>
      </c>
    </row>
    <row r="3741" spans="1:5" hidden="1">
      <c r="A3741" t="str">
        <f t="shared" si="176"/>
        <v>04</v>
      </c>
      <c r="B3741" t="str">
        <f t="shared" si="177"/>
        <v>PU</v>
      </c>
      <c r="C3741" t="s">
        <v>790</v>
      </c>
      <c r="D3741" t="s">
        <v>4875</v>
      </c>
      <c r="E3741" s="116">
        <f t="shared" ca="1" si="175"/>
        <v>0</v>
      </c>
    </row>
    <row r="3742" spans="1:5" hidden="1">
      <c r="A3742" t="str">
        <f t="shared" si="176"/>
        <v>01</v>
      </c>
      <c r="B3742" t="str">
        <f t="shared" si="177"/>
        <v>PU</v>
      </c>
      <c r="C3742" t="s">
        <v>792</v>
      </c>
      <c r="D3742" t="s">
        <v>4876</v>
      </c>
      <c r="E3742" s="116">
        <f t="shared" ca="1" si="175"/>
        <v>0</v>
      </c>
    </row>
    <row r="3743" spans="1:5" hidden="1">
      <c r="A3743" t="str">
        <f t="shared" si="176"/>
        <v>05</v>
      </c>
      <c r="B3743" t="str">
        <f t="shared" si="177"/>
        <v>PU</v>
      </c>
      <c r="C3743" t="s">
        <v>792</v>
      </c>
      <c r="D3743" t="s">
        <v>4877</v>
      </c>
      <c r="E3743" s="116">
        <f t="shared" ca="1" si="175"/>
        <v>0</v>
      </c>
    </row>
    <row r="3744" spans="1:5" hidden="1">
      <c r="A3744" t="str">
        <f t="shared" si="176"/>
        <v>14</v>
      </c>
      <c r="B3744" t="str">
        <f t="shared" si="177"/>
        <v>PU</v>
      </c>
      <c r="C3744" t="s">
        <v>792</v>
      </c>
      <c r="D3744" t="s">
        <v>4878</v>
      </c>
      <c r="E3744" s="116">
        <f t="shared" ca="1" si="175"/>
        <v>0</v>
      </c>
    </row>
    <row r="3745" spans="1:5" hidden="1">
      <c r="A3745" t="str">
        <f t="shared" si="176"/>
        <v>100</v>
      </c>
      <c r="B3745" t="str">
        <f t="shared" si="177"/>
        <v>PU</v>
      </c>
      <c r="C3745" t="s">
        <v>792</v>
      </c>
      <c r="D3745" t="s">
        <v>4879</v>
      </c>
      <c r="E3745" s="116">
        <f ca="1">IFERROR(IF(B3745=0,VLOOKUP(C3745,INDIRECT($G$7&amp;$H$7),MATCH($A3745,INDIRECT($G$7&amp;$I$7),0),0),IF(B3745="W",VLOOKUP(C3745,INDIRECT($G$5&amp;$H$5),MATCH($A3745,INDIRECT($G$5&amp;$I$5),0),FALSE),VLOOKUP(C3745,INDIRECT($G$6&amp;$H$6),MATCH($A3745,INDIRECT($G$6&amp;$I$6),0),FALSE))),0)</f>
        <v>0</v>
      </c>
    </row>
    <row r="3746" spans="1:5" hidden="1">
      <c r="A3746" t="str">
        <f t="shared" si="176"/>
        <v>06</v>
      </c>
      <c r="B3746" t="str">
        <f t="shared" si="177"/>
        <v>PU</v>
      </c>
      <c r="C3746" t="s">
        <v>792</v>
      </c>
      <c r="D3746" t="s">
        <v>4880</v>
      </c>
      <c r="E3746" s="116">
        <f t="shared" ca="1" si="175"/>
        <v>0</v>
      </c>
    </row>
    <row r="3747" spans="1:5" hidden="1">
      <c r="A3747" t="str">
        <f t="shared" si="176"/>
        <v>12</v>
      </c>
      <c r="B3747" t="str">
        <f t="shared" si="177"/>
        <v>PU</v>
      </c>
      <c r="C3747" t="s">
        <v>792</v>
      </c>
      <c r="D3747" t="s">
        <v>4881</v>
      </c>
      <c r="E3747" s="116">
        <f t="shared" ca="1" si="175"/>
        <v>0</v>
      </c>
    </row>
    <row r="3748" spans="1:5" hidden="1">
      <c r="A3748" t="str">
        <f t="shared" si="176"/>
        <v>09</v>
      </c>
      <c r="B3748" t="str">
        <f t="shared" si="177"/>
        <v>PU</v>
      </c>
      <c r="C3748" t="s">
        <v>792</v>
      </c>
      <c r="D3748" t="s">
        <v>4882</v>
      </c>
      <c r="E3748" s="116">
        <f t="shared" ca="1" si="175"/>
        <v>0</v>
      </c>
    </row>
    <row r="3749" spans="1:5" hidden="1">
      <c r="A3749" t="str">
        <f t="shared" si="176"/>
        <v>11</v>
      </c>
      <c r="B3749" t="str">
        <f t="shared" si="177"/>
        <v>PU</v>
      </c>
      <c r="C3749" t="s">
        <v>792</v>
      </c>
      <c r="D3749" t="s">
        <v>4883</v>
      </c>
      <c r="E3749" s="116">
        <f t="shared" ca="1" si="175"/>
        <v>0</v>
      </c>
    </row>
    <row r="3750" spans="1:5" hidden="1">
      <c r="A3750" t="str">
        <f t="shared" si="176"/>
        <v>03</v>
      </c>
      <c r="B3750" t="str">
        <f t="shared" si="177"/>
        <v>PU</v>
      </c>
      <c r="C3750" t="s">
        <v>792</v>
      </c>
      <c r="D3750" t="s">
        <v>4884</v>
      </c>
      <c r="E3750" s="116">
        <f t="shared" ca="1" si="175"/>
        <v>0</v>
      </c>
    </row>
    <row r="3751" spans="1:5" hidden="1">
      <c r="A3751" t="str">
        <f t="shared" si="176"/>
        <v>02</v>
      </c>
      <c r="B3751" t="str">
        <f t="shared" si="177"/>
        <v>PU</v>
      </c>
      <c r="C3751" t="s">
        <v>792</v>
      </c>
      <c r="D3751" t="s">
        <v>4885</v>
      </c>
      <c r="E3751" s="116">
        <f t="shared" ref="E3751:E3814" ca="1" si="178">IFERROR(IF(B3751=0,VLOOKUP(C3730,INDIRECT($G$7&amp;$H$7),MATCH($A3751,INDIRECT($G$7&amp;$I$7),0),0),IF(B3751="W",VLOOKUP(C3730,INDIRECT($G$5&amp;$H$5),MATCH($A3751,INDIRECT($G$5&amp;$I$5),0),FALSE),VLOOKUP(C3751,INDIRECT($G$6&amp;$H$6),MATCH($A3751,INDIRECT($G$6&amp;$I$6),0),FALSE))),0)</f>
        <v>0</v>
      </c>
    </row>
    <row r="3752" spans="1:5" hidden="1">
      <c r="A3752" t="str">
        <f t="shared" si="176"/>
        <v>04</v>
      </c>
      <c r="B3752" t="str">
        <f t="shared" si="177"/>
        <v>PU</v>
      </c>
      <c r="C3752" t="s">
        <v>792</v>
      </c>
      <c r="D3752" t="s">
        <v>4886</v>
      </c>
      <c r="E3752" s="116">
        <f t="shared" ca="1" si="178"/>
        <v>0</v>
      </c>
    </row>
    <row r="3753" spans="1:5" hidden="1">
      <c r="A3753" t="str">
        <f t="shared" si="176"/>
        <v>01</v>
      </c>
      <c r="B3753" t="str">
        <f t="shared" si="177"/>
        <v>PU</v>
      </c>
      <c r="C3753" t="s">
        <v>793</v>
      </c>
      <c r="D3753" t="s">
        <v>4887</v>
      </c>
      <c r="E3753" s="116">
        <f t="shared" ca="1" si="178"/>
        <v>0</v>
      </c>
    </row>
    <row r="3754" spans="1:5" hidden="1">
      <c r="A3754" t="str">
        <f t="shared" si="176"/>
        <v>05</v>
      </c>
      <c r="B3754" t="str">
        <f t="shared" si="177"/>
        <v>PU</v>
      </c>
      <c r="C3754" t="s">
        <v>793</v>
      </c>
      <c r="D3754" t="s">
        <v>4888</v>
      </c>
      <c r="E3754" s="116">
        <f t="shared" ca="1" si="178"/>
        <v>0</v>
      </c>
    </row>
    <row r="3755" spans="1:5" hidden="1">
      <c r="A3755" t="str">
        <f t="shared" si="176"/>
        <v>14</v>
      </c>
      <c r="B3755" t="str">
        <f t="shared" si="177"/>
        <v>PU</v>
      </c>
      <c r="C3755" t="s">
        <v>793</v>
      </c>
      <c r="D3755" t="s">
        <v>4889</v>
      </c>
      <c r="E3755" s="116">
        <f t="shared" ca="1" si="178"/>
        <v>0</v>
      </c>
    </row>
    <row r="3756" spans="1:5" hidden="1">
      <c r="A3756" t="str">
        <f t="shared" si="176"/>
        <v>100</v>
      </c>
      <c r="B3756" t="str">
        <f t="shared" si="177"/>
        <v>PU</v>
      </c>
      <c r="C3756" t="s">
        <v>793</v>
      </c>
      <c r="D3756" t="s">
        <v>4890</v>
      </c>
      <c r="E3756" s="116">
        <f ca="1">IFERROR(IF(B3756=0,VLOOKUP(C3756,INDIRECT($G$7&amp;$H$7),MATCH($A3756,INDIRECT($G$7&amp;$I$7),0),0),IF(B3756="W",VLOOKUP(C3756,INDIRECT($G$5&amp;$H$5),MATCH($A3756,INDIRECT($G$5&amp;$I$5),0),FALSE),VLOOKUP(C3756,INDIRECT($G$6&amp;$H$6),MATCH($A3756,INDIRECT($G$6&amp;$I$6),0),FALSE))),0)</f>
        <v>0</v>
      </c>
    </row>
    <row r="3757" spans="1:5" hidden="1">
      <c r="A3757" t="str">
        <f t="shared" si="176"/>
        <v>06</v>
      </c>
      <c r="B3757" t="str">
        <f t="shared" si="177"/>
        <v>PU</v>
      </c>
      <c r="C3757" t="s">
        <v>793</v>
      </c>
      <c r="D3757" t="s">
        <v>4891</v>
      </c>
      <c r="E3757" s="116">
        <f t="shared" ca="1" si="178"/>
        <v>0</v>
      </c>
    </row>
    <row r="3758" spans="1:5" hidden="1">
      <c r="A3758" t="str">
        <f t="shared" si="176"/>
        <v>12</v>
      </c>
      <c r="B3758" t="str">
        <f t="shared" si="177"/>
        <v>PU</v>
      </c>
      <c r="C3758" t="s">
        <v>793</v>
      </c>
      <c r="D3758" t="s">
        <v>4892</v>
      </c>
      <c r="E3758" s="116">
        <f t="shared" ca="1" si="178"/>
        <v>0</v>
      </c>
    </row>
    <row r="3759" spans="1:5" hidden="1">
      <c r="A3759" t="str">
        <f t="shared" si="176"/>
        <v>09</v>
      </c>
      <c r="B3759" t="str">
        <f t="shared" si="177"/>
        <v>PU</v>
      </c>
      <c r="C3759" t="s">
        <v>793</v>
      </c>
      <c r="D3759" t="s">
        <v>4893</v>
      </c>
      <c r="E3759" s="116">
        <f t="shared" ca="1" si="178"/>
        <v>0</v>
      </c>
    </row>
    <row r="3760" spans="1:5" hidden="1">
      <c r="A3760" t="str">
        <f t="shared" si="176"/>
        <v>11</v>
      </c>
      <c r="B3760" t="str">
        <f t="shared" si="177"/>
        <v>PU</v>
      </c>
      <c r="C3760" t="s">
        <v>793</v>
      </c>
      <c r="D3760" t="s">
        <v>4894</v>
      </c>
      <c r="E3760" s="116">
        <f t="shared" ca="1" si="178"/>
        <v>0</v>
      </c>
    </row>
    <row r="3761" spans="1:5" hidden="1">
      <c r="A3761" t="str">
        <f t="shared" si="176"/>
        <v>03</v>
      </c>
      <c r="B3761" t="str">
        <f t="shared" si="177"/>
        <v>PU</v>
      </c>
      <c r="C3761" t="s">
        <v>793</v>
      </c>
      <c r="D3761" t="s">
        <v>4895</v>
      </c>
      <c r="E3761" s="116">
        <f t="shared" ca="1" si="178"/>
        <v>0</v>
      </c>
    </row>
    <row r="3762" spans="1:5" hidden="1">
      <c r="A3762" t="str">
        <f t="shared" si="176"/>
        <v>02</v>
      </c>
      <c r="B3762" t="str">
        <f t="shared" si="177"/>
        <v>PU</v>
      </c>
      <c r="C3762" t="s">
        <v>793</v>
      </c>
      <c r="D3762" t="s">
        <v>4896</v>
      </c>
      <c r="E3762" s="116">
        <f t="shared" ca="1" si="178"/>
        <v>0</v>
      </c>
    </row>
    <row r="3763" spans="1:5" hidden="1">
      <c r="A3763" t="str">
        <f t="shared" si="176"/>
        <v>04</v>
      </c>
      <c r="B3763" t="str">
        <f t="shared" si="177"/>
        <v>PU</v>
      </c>
      <c r="C3763" t="s">
        <v>793</v>
      </c>
      <c r="D3763" t="s">
        <v>4897</v>
      </c>
      <c r="E3763" s="116">
        <f t="shared" ca="1" si="178"/>
        <v>0</v>
      </c>
    </row>
    <row r="3764" spans="1:5" hidden="1">
      <c r="A3764" t="str">
        <f t="shared" si="176"/>
        <v>01</v>
      </c>
      <c r="B3764" t="str">
        <f t="shared" si="177"/>
        <v>PU</v>
      </c>
      <c r="C3764" t="s">
        <v>794</v>
      </c>
      <c r="D3764" t="s">
        <v>4898</v>
      </c>
      <c r="E3764" s="116">
        <f t="shared" ca="1" si="178"/>
        <v>0</v>
      </c>
    </row>
    <row r="3765" spans="1:5" hidden="1">
      <c r="A3765" t="str">
        <f t="shared" si="176"/>
        <v>05</v>
      </c>
      <c r="B3765" t="str">
        <f t="shared" si="177"/>
        <v>PU</v>
      </c>
      <c r="C3765" t="s">
        <v>794</v>
      </c>
      <c r="D3765" t="s">
        <v>4899</v>
      </c>
      <c r="E3765" s="116">
        <f t="shared" ca="1" si="178"/>
        <v>0</v>
      </c>
    </row>
    <row r="3766" spans="1:5" hidden="1">
      <c r="A3766" t="str">
        <f t="shared" si="176"/>
        <v>14</v>
      </c>
      <c r="B3766" t="str">
        <f t="shared" si="177"/>
        <v>PU</v>
      </c>
      <c r="C3766" t="s">
        <v>794</v>
      </c>
      <c r="D3766" t="s">
        <v>4900</v>
      </c>
      <c r="E3766" s="116">
        <f t="shared" ca="1" si="178"/>
        <v>0</v>
      </c>
    </row>
    <row r="3767" spans="1:5" hidden="1">
      <c r="A3767" t="str">
        <f t="shared" si="176"/>
        <v>100</v>
      </c>
      <c r="B3767" t="str">
        <f t="shared" si="177"/>
        <v>PU</v>
      </c>
      <c r="C3767" t="s">
        <v>794</v>
      </c>
      <c r="D3767" t="s">
        <v>4901</v>
      </c>
      <c r="E3767" s="116">
        <f ca="1">IFERROR(IF(B3767=0,VLOOKUP(C3767,INDIRECT($G$7&amp;$H$7),MATCH($A3767,INDIRECT($G$7&amp;$I$7),0),0),IF(B3767="W",VLOOKUP(C3767,INDIRECT($G$5&amp;$H$5),MATCH($A3767,INDIRECT($G$5&amp;$I$5),0),FALSE),VLOOKUP(C3767,INDIRECT($G$6&amp;$H$6),MATCH($A3767,INDIRECT($G$6&amp;$I$6),0),FALSE))),0)</f>
        <v>0</v>
      </c>
    </row>
    <row r="3768" spans="1:5" hidden="1">
      <c r="A3768" t="str">
        <f t="shared" si="176"/>
        <v>06</v>
      </c>
      <c r="B3768" t="str">
        <f t="shared" si="177"/>
        <v>PU</v>
      </c>
      <c r="C3768" t="s">
        <v>794</v>
      </c>
      <c r="D3768" t="s">
        <v>4902</v>
      </c>
      <c r="E3768" s="116">
        <f t="shared" ca="1" si="178"/>
        <v>0</v>
      </c>
    </row>
    <row r="3769" spans="1:5" hidden="1">
      <c r="A3769" t="str">
        <f t="shared" si="176"/>
        <v>12</v>
      </c>
      <c r="B3769" t="str">
        <f t="shared" si="177"/>
        <v>PU</v>
      </c>
      <c r="C3769" t="s">
        <v>794</v>
      </c>
      <c r="D3769" t="s">
        <v>4903</v>
      </c>
      <c r="E3769" s="116">
        <f t="shared" ca="1" si="178"/>
        <v>0</v>
      </c>
    </row>
    <row r="3770" spans="1:5" hidden="1">
      <c r="A3770" t="str">
        <f t="shared" si="176"/>
        <v>09</v>
      </c>
      <c r="B3770" t="str">
        <f t="shared" si="177"/>
        <v>PU</v>
      </c>
      <c r="C3770" t="s">
        <v>794</v>
      </c>
      <c r="D3770" t="s">
        <v>4904</v>
      </c>
      <c r="E3770" s="116">
        <f t="shared" ca="1" si="178"/>
        <v>0</v>
      </c>
    </row>
    <row r="3771" spans="1:5" hidden="1">
      <c r="A3771" t="str">
        <f t="shared" si="176"/>
        <v>11</v>
      </c>
      <c r="B3771" t="str">
        <f t="shared" si="177"/>
        <v>PU</v>
      </c>
      <c r="C3771" t="s">
        <v>794</v>
      </c>
      <c r="D3771" t="s">
        <v>4905</v>
      </c>
      <c r="E3771" s="116">
        <f t="shared" ca="1" si="178"/>
        <v>0</v>
      </c>
    </row>
    <row r="3772" spans="1:5" hidden="1">
      <c r="A3772" t="str">
        <f t="shared" si="176"/>
        <v>03</v>
      </c>
      <c r="B3772" t="str">
        <f t="shared" si="177"/>
        <v>PU</v>
      </c>
      <c r="C3772" t="s">
        <v>794</v>
      </c>
      <c r="D3772" t="s">
        <v>4906</v>
      </c>
      <c r="E3772" s="116">
        <f t="shared" ca="1" si="178"/>
        <v>0</v>
      </c>
    </row>
    <row r="3773" spans="1:5" hidden="1">
      <c r="A3773" t="str">
        <f t="shared" si="176"/>
        <v>02</v>
      </c>
      <c r="B3773" t="str">
        <f t="shared" si="177"/>
        <v>PU</v>
      </c>
      <c r="C3773" t="s">
        <v>794</v>
      </c>
      <c r="D3773" t="s">
        <v>4907</v>
      </c>
      <c r="E3773" s="116">
        <f t="shared" ca="1" si="178"/>
        <v>0</v>
      </c>
    </row>
    <row r="3774" spans="1:5" hidden="1">
      <c r="A3774" t="str">
        <f t="shared" si="176"/>
        <v>04</v>
      </c>
      <c r="B3774" t="str">
        <f t="shared" si="177"/>
        <v>PU</v>
      </c>
      <c r="C3774" t="s">
        <v>794</v>
      </c>
      <c r="D3774" t="s">
        <v>4908</v>
      </c>
      <c r="E3774" s="116">
        <f t="shared" ca="1" si="178"/>
        <v>0</v>
      </c>
    </row>
    <row r="3775" spans="1:5" hidden="1">
      <c r="A3775" t="str">
        <f t="shared" si="176"/>
        <v>01</v>
      </c>
      <c r="B3775" t="str">
        <f t="shared" si="177"/>
        <v>PU</v>
      </c>
      <c r="C3775" t="s">
        <v>797</v>
      </c>
      <c r="D3775" t="s">
        <v>4909</v>
      </c>
      <c r="E3775" s="116">
        <f t="shared" ca="1" si="178"/>
        <v>0</v>
      </c>
    </row>
    <row r="3776" spans="1:5" hidden="1">
      <c r="A3776" t="str">
        <f t="shared" si="176"/>
        <v>05</v>
      </c>
      <c r="B3776" t="str">
        <f t="shared" si="177"/>
        <v>PU</v>
      </c>
      <c r="C3776" t="s">
        <v>797</v>
      </c>
      <c r="D3776" t="s">
        <v>4910</v>
      </c>
      <c r="E3776" s="116">
        <f t="shared" ca="1" si="178"/>
        <v>0</v>
      </c>
    </row>
    <row r="3777" spans="1:5" hidden="1">
      <c r="A3777" t="str">
        <f t="shared" si="176"/>
        <v>14</v>
      </c>
      <c r="B3777" t="str">
        <f t="shared" si="177"/>
        <v>PU</v>
      </c>
      <c r="C3777" t="s">
        <v>797</v>
      </c>
      <c r="D3777" t="s">
        <v>4911</v>
      </c>
      <c r="E3777" s="116">
        <f t="shared" ca="1" si="178"/>
        <v>0</v>
      </c>
    </row>
    <row r="3778" spans="1:5" hidden="1">
      <c r="A3778" t="str">
        <f t="shared" si="176"/>
        <v>100</v>
      </c>
      <c r="B3778" t="str">
        <f t="shared" si="177"/>
        <v>PU</v>
      </c>
      <c r="C3778" t="s">
        <v>797</v>
      </c>
      <c r="D3778" t="s">
        <v>4912</v>
      </c>
      <c r="E3778" s="116">
        <f ca="1">IFERROR(IF(B3778=0,VLOOKUP(C3778,INDIRECT($G$7&amp;$H$7),MATCH($A3778,INDIRECT($G$7&amp;$I$7),0),0),IF(B3778="W",VLOOKUP(C3778,INDIRECT($G$5&amp;$H$5),MATCH($A3778,INDIRECT($G$5&amp;$I$5),0),FALSE),VLOOKUP(C3778,INDIRECT($G$6&amp;$H$6),MATCH($A3778,INDIRECT($G$6&amp;$I$6),0),FALSE))),0)</f>
        <v>0</v>
      </c>
    </row>
    <row r="3779" spans="1:5" hidden="1">
      <c r="A3779" t="str">
        <f t="shared" si="176"/>
        <v>06</v>
      </c>
      <c r="B3779" t="str">
        <f t="shared" si="177"/>
        <v>PU</v>
      </c>
      <c r="C3779" t="s">
        <v>797</v>
      </c>
      <c r="D3779" t="s">
        <v>4913</v>
      </c>
      <c r="E3779" s="116">
        <f t="shared" ca="1" si="178"/>
        <v>0</v>
      </c>
    </row>
    <row r="3780" spans="1:5" hidden="1">
      <c r="A3780" t="str">
        <f t="shared" si="176"/>
        <v>12</v>
      </c>
      <c r="B3780" t="str">
        <f t="shared" si="177"/>
        <v>PU</v>
      </c>
      <c r="C3780" t="s">
        <v>797</v>
      </c>
      <c r="D3780" t="s">
        <v>4914</v>
      </c>
      <c r="E3780" s="116">
        <f t="shared" ca="1" si="178"/>
        <v>0</v>
      </c>
    </row>
    <row r="3781" spans="1:5" hidden="1">
      <c r="A3781" t="str">
        <f t="shared" si="176"/>
        <v>09</v>
      </c>
      <c r="B3781" t="str">
        <f t="shared" si="177"/>
        <v>PU</v>
      </c>
      <c r="C3781" t="s">
        <v>797</v>
      </c>
      <c r="D3781" t="s">
        <v>4915</v>
      </c>
      <c r="E3781" s="116">
        <f t="shared" ca="1" si="178"/>
        <v>0</v>
      </c>
    </row>
    <row r="3782" spans="1:5" hidden="1">
      <c r="A3782" t="str">
        <f t="shared" si="176"/>
        <v>11</v>
      </c>
      <c r="B3782" t="str">
        <f t="shared" si="177"/>
        <v>PU</v>
      </c>
      <c r="C3782" t="s">
        <v>797</v>
      </c>
      <c r="D3782" t="s">
        <v>4916</v>
      </c>
      <c r="E3782" s="116">
        <f t="shared" ca="1" si="178"/>
        <v>0</v>
      </c>
    </row>
    <row r="3783" spans="1:5" hidden="1">
      <c r="A3783" t="str">
        <f t="shared" si="176"/>
        <v>03</v>
      </c>
      <c r="B3783" t="str">
        <f t="shared" si="177"/>
        <v>PU</v>
      </c>
      <c r="C3783" t="s">
        <v>797</v>
      </c>
      <c r="D3783" t="s">
        <v>4917</v>
      </c>
      <c r="E3783" s="116">
        <f t="shared" ca="1" si="178"/>
        <v>0</v>
      </c>
    </row>
    <row r="3784" spans="1:5" hidden="1">
      <c r="A3784" t="str">
        <f t="shared" si="176"/>
        <v>02</v>
      </c>
      <c r="B3784" t="str">
        <f t="shared" si="177"/>
        <v>PU</v>
      </c>
      <c r="C3784" t="s">
        <v>797</v>
      </c>
      <c r="D3784" t="s">
        <v>4918</v>
      </c>
      <c r="E3784" s="116">
        <f t="shared" ca="1" si="178"/>
        <v>0</v>
      </c>
    </row>
    <row r="3785" spans="1:5" hidden="1">
      <c r="A3785" t="str">
        <f t="shared" si="176"/>
        <v>04</v>
      </c>
      <c r="B3785" t="str">
        <f t="shared" si="177"/>
        <v>PU</v>
      </c>
      <c r="C3785" t="s">
        <v>797</v>
      </c>
      <c r="D3785" t="s">
        <v>4919</v>
      </c>
      <c r="E3785" s="116">
        <f t="shared" ca="1" si="178"/>
        <v>0</v>
      </c>
    </row>
    <row r="3786" spans="1:5" hidden="1">
      <c r="A3786" t="str">
        <f t="shared" si="176"/>
        <v>01</v>
      </c>
      <c r="B3786" t="str">
        <f t="shared" si="177"/>
        <v>PU</v>
      </c>
      <c r="C3786" t="s">
        <v>798</v>
      </c>
      <c r="D3786" t="s">
        <v>4920</v>
      </c>
      <c r="E3786" s="116">
        <f t="shared" ca="1" si="178"/>
        <v>0</v>
      </c>
    </row>
    <row r="3787" spans="1:5" hidden="1">
      <c r="A3787" t="str">
        <f t="shared" ref="A3787:A3850" si="179">MID(D3787,LEN(C3787)+2,LEN(D3787)-LEN(C3787))</f>
        <v>05</v>
      </c>
      <c r="B3787" t="str">
        <f t="shared" ref="B3787:B3850" si="180">IF(IFERROR(FIND("PU",D3787,1),0)&lt;&gt;0,"PU",0)</f>
        <v>PU</v>
      </c>
      <c r="C3787" t="s">
        <v>798</v>
      </c>
      <c r="D3787" t="s">
        <v>4921</v>
      </c>
      <c r="E3787" s="116">
        <f t="shared" ca="1" si="178"/>
        <v>0</v>
      </c>
    </row>
    <row r="3788" spans="1:5" hidden="1">
      <c r="A3788" t="str">
        <f t="shared" si="179"/>
        <v>14</v>
      </c>
      <c r="B3788" t="str">
        <f t="shared" si="180"/>
        <v>PU</v>
      </c>
      <c r="C3788" t="s">
        <v>798</v>
      </c>
      <c r="D3788" t="s">
        <v>4922</v>
      </c>
      <c r="E3788" s="116">
        <f t="shared" ca="1" si="178"/>
        <v>0</v>
      </c>
    </row>
    <row r="3789" spans="1:5" hidden="1">
      <c r="A3789" t="str">
        <f t="shared" si="179"/>
        <v>100</v>
      </c>
      <c r="B3789" t="str">
        <f t="shared" si="180"/>
        <v>PU</v>
      </c>
      <c r="C3789" t="s">
        <v>798</v>
      </c>
      <c r="D3789" t="s">
        <v>4923</v>
      </c>
      <c r="E3789" s="116">
        <f ca="1">IFERROR(IF(B3789=0,VLOOKUP(C3789,INDIRECT($G$7&amp;$H$7),MATCH($A3789,INDIRECT($G$7&amp;$I$7),0),0),IF(B3789="W",VLOOKUP(C3789,INDIRECT($G$5&amp;$H$5),MATCH($A3789,INDIRECT($G$5&amp;$I$5),0),FALSE),VLOOKUP(C3789,INDIRECT($G$6&amp;$H$6),MATCH($A3789,INDIRECT($G$6&amp;$I$6),0),FALSE))),0)</f>
        <v>0</v>
      </c>
    </row>
    <row r="3790" spans="1:5" hidden="1">
      <c r="A3790" t="str">
        <f t="shared" si="179"/>
        <v>06</v>
      </c>
      <c r="B3790" t="str">
        <f t="shared" si="180"/>
        <v>PU</v>
      </c>
      <c r="C3790" t="s">
        <v>798</v>
      </c>
      <c r="D3790" t="s">
        <v>4924</v>
      </c>
      <c r="E3790" s="116">
        <f t="shared" ca="1" si="178"/>
        <v>0</v>
      </c>
    </row>
    <row r="3791" spans="1:5" hidden="1">
      <c r="A3791" t="str">
        <f t="shared" si="179"/>
        <v>12</v>
      </c>
      <c r="B3791" t="str">
        <f t="shared" si="180"/>
        <v>PU</v>
      </c>
      <c r="C3791" t="s">
        <v>798</v>
      </c>
      <c r="D3791" t="s">
        <v>4925</v>
      </c>
      <c r="E3791" s="116">
        <f t="shared" ca="1" si="178"/>
        <v>0</v>
      </c>
    </row>
    <row r="3792" spans="1:5" hidden="1">
      <c r="A3792" t="str">
        <f t="shared" si="179"/>
        <v>09</v>
      </c>
      <c r="B3792" t="str">
        <f t="shared" si="180"/>
        <v>PU</v>
      </c>
      <c r="C3792" t="s">
        <v>798</v>
      </c>
      <c r="D3792" t="s">
        <v>4926</v>
      </c>
      <c r="E3792" s="116">
        <f t="shared" ca="1" si="178"/>
        <v>0</v>
      </c>
    </row>
    <row r="3793" spans="1:5" hidden="1">
      <c r="A3793" t="str">
        <f t="shared" si="179"/>
        <v>11</v>
      </c>
      <c r="B3793" t="str">
        <f t="shared" si="180"/>
        <v>PU</v>
      </c>
      <c r="C3793" t="s">
        <v>798</v>
      </c>
      <c r="D3793" t="s">
        <v>4927</v>
      </c>
      <c r="E3793" s="116">
        <f t="shared" ca="1" si="178"/>
        <v>0</v>
      </c>
    </row>
    <row r="3794" spans="1:5" hidden="1">
      <c r="A3794" t="str">
        <f t="shared" si="179"/>
        <v>03</v>
      </c>
      <c r="B3794" t="str">
        <f t="shared" si="180"/>
        <v>PU</v>
      </c>
      <c r="C3794" t="s">
        <v>798</v>
      </c>
      <c r="D3794" t="s">
        <v>4928</v>
      </c>
      <c r="E3794" s="116">
        <f t="shared" ca="1" si="178"/>
        <v>0</v>
      </c>
    </row>
    <row r="3795" spans="1:5" hidden="1">
      <c r="A3795" t="str">
        <f t="shared" si="179"/>
        <v>02</v>
      </c>
      <c r="B3795" t="str">
        <f t="shared" si="180"/>
        <v>PU</v>
      </c>
      <c r="C3795" t="s">
        <v>798</v>
      </c>
      <c r="D3795" t="s">
        <v>4929</v>
      </c>
      <c r="E3795" s="116">
        <f t="shared" ca="1" si="178"/>
        <v>0</v>
      </c>
    </row>
    <row r="3796" spans="1:5" hidden="1">
      <c r="A3796" t="str">
        <f t="shared" si="179"/>
        <v>04</v>
      </c>
      <c r="B3796" t="str">
        <f t="shared" si="180"/>
        <v>PU</v>
      </c>
      <c r="C3796" t="s">
        <v>798</v>
      </c>
      <c r="D3796" t="s">
        <v>4930</v>
      </c>
      <c r="E3796" s="116">
        <f t="shared" ca="1" si="178"/>
        <v>0</v>
      </c>
    </row>
    <row r="3797" spans="1:5" hidden="1">
      <c r="A3797" t="str">
        <f t="shared" si="179"/>
        <v>01</v>
      </c>
      <c r="B3797" t="str">
        <f t="shared" si="180"/>
        <v>PU</v>
      </c>
      <c r="C3797" t="s">
        <v>799</v>
      </c>
      <c r="D3797" t="s">
        <v>4931</v>
      </c>
      <c r="E3797" s="116">
        <f t="shared" ca="1" si="178"/>
        <v>0</v>
      </c>
    </row>
    <row r="3798" spans="1:5" hidden="1">
      <c r="A3798" t="str">
        <f t="shared" si="179"/>
        <v>05</v>
      </c>
      <c r="B3798" t="str">
        <f t="shared" si="180"/>
        <v>PU</v>
      </c>
      <c r="C3798" t="s">
        <v>799</v>
      </c>
      <c r="D3798" t="s">
        <v>4932</v>
      </c>
      <c r="E3798" s="116">
        <f t="shared" ca="1" si="178"/>
        <v>0</v>
      </c>
    </row>
    <row r="3799" spans="1:5" hidden="1">
      <c r="A3799" t="str">
        <f t="shared" si="179"/>
        <v>14</v>
      </c>
      <c r="B3799" t="str">
        <f t="shared" si="180"/>
        <v>PU</v>
      </c>
      <c r="C3799" t="s">
        <v>799</v>
      </c>
      <c r="D3799" t="s">
        <v>4933</v>
      </c>
      <c r="E3799" s="116">
        <f t="shared" ca="1" si="178"/>
        <v>0</v>
      </c>
    </row>
    <row r="3800" spans="1:5" hidden="1">
      <c r="A3800" t="str">
        <f t="shared" si="179"/>
        <v>100</v>
      </c>
      <c r="B3800" t="str">
        <f t="shared" si="180"/>
        <v>PU</v>
      </c>
      <c r="C3800" t="s">
        <v>799</v>
      </c>
      <c r="D3800" t="s">
        <v>4934</v>
      </c>
      <c r="E3800" s="116">
        <f ca="1">IFERROR(IF(B3800=0,VLOOKUP(C3800,INDIRECT($G$7&amp;$H$7),MATCH($A3800,INDIRECT($G$7&amp;$I$7),0),0),IF(B3800="W",VLOOKUP(C3800,INDIRECT($G$5&amp;$H$5),MATCH($A3800,INDIRECT($G$5&amp;$I$5),0),FALSE),VLOOKUP(C3800,INDIRECT($G$6&amp;$H$6),MATCH($A3800,INDIRECT($G$6&amp;$I$6),0),FALSE))),0)</f>
        <v>0</v>
      </c>
    </row>
    <row r="3801" spans="1:5" hidden="1">
      <c r="A3801" t="str">
        <f t="shared" si="179"/>
        <v>06</v>
      </c>
      <c r="B3801" t="str">
        <f t="shared" si="180"/>
        <v>PU</v>
      </c>
      <c r="C3801" t="s">
        <v>799</v>
      </c>
      <c r="D3801" t="s">
        <v>4935</v>
      </c>
      <c r="E3801" s="116">
        <f t="shared" ca="1" si="178"/>
        <v>0</v>
      </c>
    </row>
    <row r="3802" spans="1:5" hidden="1">
      <c r="A3802" t="str">
        <f t="shared" si="179"/>
        <v>12</v>
      </c>
      <c r="B3802" t="str">
        <f t="shared" si="180"/>
        <v>PU</v>
      </c>
      <c r="C3802" t="s">
        <v>799</v>
      </c>
      <c r="D3802" t="s">
        <v>4936</v>
      </c>
      <c r="E3802" s="116">
        <f t="shared" ca="1" si="178"/>
        <v>0</v>
      </c>
    </row>
    <row r="3803" spans="1:5" hidden="1">
      <c r="A3803" t="str">
        <f t="shared" si="179"/>
        <v>09</v>
      </c>
      <c r="B3803" t="str">
        <f t="shared" si="180"/>
        <v>PU</v>
      </c>
      <c r="C3803" t="s">
        <v>799</v>
      </c>
      <c r="D3803" t="s">
        <v>4937</v>
      </c>
      <c r="E3803" s="116">
        <f t="shared" ca="1" si="178"/>
        <v>0</v>
      </c>
    </row>
    <row r="3804" spans="1:5" hidden="1">
      <c r="A3804" t="str">
        <f t="shared" si="179"/>
        <v>11</v>
      </c>
      <c r="B3804" t="str">
        <f t="shared" si="180"/>
        <v>PU</v>
      </c>
      <c r="C3804" t="s">
        <v>799</v>
      </c>
      <c r="D3804" t="s">
        <v>4938</v>
      </c>
      <c r="E3804" s="116">
        <f t="shared" ca="1" si="178"/>
        <v>0</v>
      </c>
    </row>
    <row r="3805" spans="1:5" hidden="1">
      <c r="A3805" t="str">
        <f t="shared" si="179"/>
        <v>03</v>
      </c>
      <c r="B3805" t="str">
        <f t="shared" si="180"/>
        <v>PU</v>
      </c>
      <c r="C3805" t="s">
        <v>799</v>
      </c>
      <c r="D3805" t="s">
        <v>4939</v>
      </c>
      <c r="E3805" s="116">
        <f t="shared" ca="1" si="178"/>
        <v>0</v>
      </c>
    </row>
    <row r="3806" spans="1:5" hidden="1">
      <c r="A3806" t="str">
        <f t="shared" si="179"/>
        <v>02</v>
      </c>
      <c r="B3806" t="str">
        <f t="shared" si="180"/>
        <v>PU</v>
      </c>
      <c r="C3806" t="s">
        <v>799</v>
      </c>
      <c r="D3806" t="s">
        <v>4940</v>
      </c>
      <c r="E3806" s="116">
        <f t="shared" ca="1" si="178"/>
        <v>0</v>
      </c>
    </row>
    <row r="3807" spans="1:5" hidden="1">
      <c r="A3807" t="str">
        <f t="shared" si="179"/>
        <v>04</v>
      </c>
      <c r="B3807" t="str">
        <f t="shared" si="180"/>
        <v>PU</v>
      </c>
      <c r="C3807" t="s">
        <v>799</v>
      </c>
      <c r="D3807" t="s">
        <v>4941</v>
      </c>
      <c r="E3807" s="116">
        <f t="shared" ca="1" si="178"/>
        <v>0</v>
      </c>
    </row>
    <row r="3808" spans="1:5" hidden="1">
      <c r="A3808" t="str">
        <f t="shared" si="179"/>
        <v>01</v>
      </c>
      <c r="B3808" t="str">
        <f t="shared" si="180"/>
        <v>PU</v>
      </c>
      <c r="C3808" t="s">
        <v>801</v>
      </c>
      <c r="D3808" t="s">
        <v>4942</v>
      </c>
      <c r="E3808" s="116">
        <f t="shared" ca="1" si="178"/>
        <v>0</v>
      </c>
    </row>
    <row r="3809" spans="1:5" hidden="1">
      <c r="A3809" t="str">
        <f t="shared" si="179"/>
        <v>05</v>
      </c>
      <c r="B3809" t="str">
        <f t="shared" si="180"/>
        <v>PU</v>
      </c>
      <c r="C3809" t="s">
        <v>801</v>
      </c>
      <c r="D3809" t="s">
        <v>4943</v>
      </c>
      <c r="E3809" s="116">
        <f t="shared" ca="1" si="178"/>
        <v>0</v>
      </c>
    </row>
    <row r="3810" spans="1:5" hidden="1">
      <c r="A3810" t="str">
        <f t="shared" si="179"/>
        <v>14</v>
      </c>
      <c r="B3810" t="str">
        <f t="shared" si="180"/>
        <v>PU</v>
      </c>
      <c r="C3810" t="s">
        <v>801</v>
      </c>
      <c r="D3810" t="s">
        <v>4944</v>
      </c>
      <c r="E3810" s="116">
        <f t="shared" ca="1" si="178"/>
        <v>0</v>
      </c>
    </row>
    <row r="3811" spans="1:5" hidden="1">
      <c r="A3811" t="str">
        <f t="shared" si="179"/>
        <v>100</v>
      </c>
      <c r="B3811" t="str">
        <f t="shared" si="180"/>
        <v>PU</v>
      </c>
      <c r="C3811" t="s">
        <v>801</v>
      </c>
      <c r="D3811" t="s">
        <v>4945</v>
      </c>
      <c r="E3811" s="116">
        <f ca="1">IFERROR(IF(B3811=0,VLOOKUP(C3811,INDIRECT($G$7&amp;$H$7),MATCH($A3811,INDIRECT($G$7&amp;$I$7),0),0),IF(B3811="W",VLOOKUP(C3811,INDIRECT($G$5&amp;$H$5),MATCH($A3811,INDIRECT($G$5&amp;$I$5),0),FALSE),VLOOKUP(C3811,INDIRECT($G$6&amp;$H$6),MATCH($A3811,INDIRECT($G$6&amp;$I$6),0),FALSE))),0)</f>
        <v>0</v>
      </c>
    </row>
    <row r="3812" spans="1:5" hidden="1">
      <c r="A3812" t="str">
        <f t="shared" si="179"/>
        <v>06</v>
      </c>
      <c r="B3812" t="str">
        <f t="shared" si="180"/>
        <v>PU</v>
      </c>
      <c r="C3812" t="s">
        <v>801</v>
      </c>
      <c r="D3812" t="s">
        <v>4946</v>
      </c>
      <c r="E3812" s="116">
        <f t="shared" ca="1" si="178"/>
        <v>0</v>
      </c>
    </row>
    <row r="3813" spans="1:5" hidden="1">
      <c r="A3813" t="str">
        <f t="shared" si="179"/>
        <v>12</v>
      </c>
      <c r="B3813" t="str">
        <f t="shared" si="180"/>
        <v>PU</v>
      </c>
      <c r="C3813" t="s">
        <v>801</v>
      </c>
      <c r="D3813" t="s">
        <v>4947</v>
      </c>
      <c r="E3813" s="116">
        <f t="shared" ca="1" si="178"/>
        <v>0</v>
      </c>
    </row>
    <row r="3814" spans="1:5" hidden="1">
      <c r="A3814" t="str">
        <f t="shared" si="179"/>
        <v>09</v>
      </c>
      <c r="B3814" t="str">
        <f t="shared" si="180"/>
        <v>PU</v>
      </c>
      <c r="C3814" t="s">
        <v>801</v>
      </c>
      <c r="D3814" t="s">
        <v>4948</v>
      </c>
      <c r="E3814" s="116">
        <f t="shared" ca="1" si="178"/>
        <v>0</v>
      </c>
    </row>
    <row r="3815" spans="1:5" hidden="1">
      <c r="A3815" t="str">
        <f t="shared" si="179"/>
        <v>11</v>
      </c>
      <c r="B3815" t="str">
        <f t="shared" si="180"/>
        <v>PU</v>
      </c>
      <c r="C3815" t="s">
        <v>801</v>
      </c>
      <c r="D3815" t="s">
        <v>4949</v>
      </c>
      <c r="E3815" s="116">
        <f t="shared" ref="E3815:E3878" ca="1" si="181">IFERROR(IF(B3815=0,VLOOKUP(C3794,INDIRECT($G$7&amp;$H$7),MATCH($A3815,INDIRECT($G$7&amp;$I$7),0),0),IF(B3815="W",VLOOKUP(C3794,INDIRECT($G$5&amp;$H$5),MATCH($A3815,INDIRECT($G$5&amp;$I$5),0),FALSE),VLOOKUP(C3815,INDIRECT($G$6&amp;$H$6),MATCH($A3815,INDIRECT($G$6&amp;$I$6),0),FALSE))),0)</f>
        <v>0</v>
      </c>
    </row>
    <row r="3816" spans="1:5" hidden="1">
      <c r="A3816" t="str">
        <f t="shared" si="179"/>
        <v>03</v>
      </c>
      <c r="B3816" t="str">
        <f t="shared" si="180"/>
        <v>PU</v>
      </c>
      <c r="C3816" t="s">
        <v>801</v>
      </c>
      <c r="D3816" t="s">
        <v>4950</v>
      </c>
      <c r="E3816" s="116">
        <f t="shared" ca="1" si="181"/>
        <v>0</v>
      </c>
    </row>
    <row r="3817" spans="1:5" hidden="1">
      <c r="A3817" t="str">
        <f t="shared" si="179"/>
        <v>02</v>
      </c>
      <c r="B3817" t="str">
        <f t="shared" si="180"/>
        <v>PU</v>
      </c>
      <c r="C3817" t="s">
        <v>801</v>
      </c>
      <c r="D3817" t="s">
        <v>4951</v>
      </c>
      <c r="E3817" s="116">
        <f t="shared" ca="1" si="181"/>
        <v>0</v>
      </c>
    </row>
    <row r="3818" spans="1:5" hidden="1">
      <c r="A3818" t="str">
        <f t="shared" si="179"/>
        <v>04</v>
      </c>
      <c r="B3818" t="str">
        <f t="shared" si="180"/>
        <v>PU</v>
      </c>
      <c r="C3818" t="s">
        <v>801</v>
      </c>
      <c r="D3818" t="s">
        <v>4952</v>
      </c>
      <c r="E3818" s="116">
        <f t="shared" ca="1" si="181"/>
        <v>0</v>
      </c>
    </row>
    <row r="3819" spans="1:5" hidden="1">
      <c r="A3819" t="str">
        <f t="shared" si="179"/>
        <v>01</v>
      </c>
      <c r="B3819" t="str">
        <f t="shared" si="180"/>
        <v>PU</v>
      </c>
      <c r="C3819" t="s">
        <v>803</v>
      </c>
      <c r="D3819" t="s">
        <v>4953</v>
      </c>
      <c r="E3819" s="116">
        <f t="shared" ca="1" si="181"/>
        <v>0</v>
      </c>
    </row>
    <row r="3820" spans="1:5" hidden="1">
      <c r="A3820" t="str">
        <f t="shared" si="179"/>
        <v>05</v>
      </c>
      <c r="B3820" t="str">
        <f t="shared" si="180"/>
        <v>PU</v>
      </c>
      <c r="C3820" t="s">
        <v>803</v>
      </c>
      <c r="D3820" t="s">
        <v>4954</v>
      </c>
      <c r="E3820" s="116">
        <f t="shared" ca="1" si="181"/>
        <v>0</v>
      </c>
    </row>
    <row r="3821" spans="1:5" hidden="1">
      <c r="A3821" t="str">
        <f t="shared" si="179"/>
        <v>14</v>
      </c>
      <c r="B3821" t="str">
        <f t="shared" si="180"/>
        <v>PU</v>
      </c>
      <c r="C3821" t="s">
        <v>803</v>
      </c>
      <c r="D3821" t="s">
        <v>4955</v>
      </c>
      <c r="E3821" s="116">
        <f t="shared" ca="1" si="181"/>
        <v>0</v>
      </c>
    </row>
    <row r="3822" spans="1:5" hidden="1">
      <c r="A3822" t="str">
        <f t="shared" si="179"/>
        <v>100</v>
      </c>
      <c r="B3822" t="str">
        <f t="shared" si="180"/>
        <v>PU</v>
      </c>
      <c r="C3822" t="s">
        <v>803</v>
      </c>
      <c r="D3822" t="s">
        <v>4956</v>
      </c>
      <c r="E3822" s="116">
        <f ca="1">IFERROR(IF(B3822=0,VLOOKUP(C3822,INDIRECT($G$7&amp;$H$7),MATCH($A3822,INDIRECT($G$7&amp;$I$7),0),0),IF(B3822="W",VLOOKUP(C3822,INDIRECT($G$5&amp;$H$5),MATCH($A3822,INDIRECT($G$5&amp;$I$5),0),FALSE),VLOOKUP(C3822,INDIRECT($G$6&amp;$H$6),MATCH($A3822,INDIRECT($G$6&amp;$I$6),0),FALSE))),0)</f>
        <v>0</v>
      </c>
    </row>
    <row r="3823" spans="1:5" hidden="1">
      <c r="A3823" t="str">
        <f t="shared" si="179"/>
        <v>06</v>
      </c>
      <c r="B3823" t="str">
        <f t="shared" si="180"/>
        <v>PU</v>
      </c>
      <c r="C3823" t="s">
        <v>803</v>
      </c>
      <c r="D3823" t="s">
        <v>4957</v>
      </c>
      <c r="E3823" s="116">
        <f t="shared" ca="1" si="181"/>
        <v>0</v>
      </c>
    </row>
    <row r="3824" spans="1:5" hidden="1">
      <c r="A3824" t="str">
        <f t="shared" si="179"/>
        <v>12</v>
      </c>
      <c r="B3824" t="str">
        <f t="shared" si="180"/>
        <v>PU</v>
      </c>
      <c r="C3824" t="s">
        <v>803</v>
      </c>
      <c r="D3824" t="s">
        <v>4958</v>
      </c>
      <c r="E3824" s="116">
        <f t="shared" ca="1" si="181"/>
        <v>0</v>
      </c>
    </row>
    <row r="3825" spans="1:5" hidden="1">
      <c r="A3825" t="str">
        <f t="shared" si="179"/>
        <v>09</v>
      </c>
      <c r="B3825" t="str">
        <f t="shared" si="180"/>
        <v>PU</v>
      </c>
      <c r="C3825" t="s">
        <v>803</v>
      </c>
      <c r="D3825" t="s">
        <v>4959</v>
      </c>
      <c r="E3825" s="116">
        <f t="shared" ca="1" si="181"/>
        <v>0</v>
      </c>
    </row>
    <row r="3826" spans="1:5" hidden="1">
      <c r="A3826" t="str">
        <f t="shared" si="179"/>
        <v>11</v>
      </c>
      <c r="B3826" t="str">
        <f t="shared" si="180"/>
        <v>PU</v>
      </c>
      <c r="C3826" t="s">
        <v>803</v>
      </c>
      <c r="D3826" t="s">
        <v>4960</v>
      </c>
      <c r="E3826" s="116">
        <f t="shared" ca="1" si="181"/>
        <v>0</v>
      </c>
    </row>
    <row r="3827" spans="1:5" hidden="1">
      <c r="A3827" t="str">
        <f t="shared" si="179"/>
        <v>03</v>
      </c>
      <c r="B3827" t="str">
        <f t="shared" si="180"/>
        <v>PU</v>
      </c>
      <c r="C3827" t="s">
        <v>803</v>
      </c>
      <c r="D3827" t="s">
        <v>4961</v>
      </c>
      <c r="E3827" s="116">
        <f t="shared" ca="1" si="181"/>
        <v>0</v>
      </c>
    </row>
    <row r="3828" spans="1:5" hidden="1">
      <c r="A3828" t="str">
        <f t="shared" si="179"/>
        <v>02</v>
      </c>
      <c r="B3828" t="str">
        <f t="shared" si="180"/>
        <v>PU</v>
      </c>
      <c r="C3828" t="s">
        <v>803</v>
      </c>
      <c r="D3828" t="s">
        <v>4962</v>
      </c>
      <c r="E3828" s="116">
        <f t="shared" ca="1" si="181"/>
        <v>0</v>
      </c>
    </row>
    <row r="3829" spans="1:5" hidden="1">
      <c r="A3829" t="str">
        <f t="shared" si="179"/>
        <v>04</v>
      </c>
      <c r="B3829" t="str">
        <f t="shared" si="180"/>
        <v>PU</v>
      </c>
      <c r="C3829" t="s">
        <v>803</v>
      </c>
      <c r="D3829" t="s">
        <v>4963</v>
      </c>
      <c r="E3829" s="116">
        <f t="shared" ca="1" si="181"/>
        <v>0</v>
      </c>
    </row>
    <row r="3830" spans="1:5" hidden="1">
      <c r="A3830" t="str">
        <f t="shared" si="179"/>
        <v>01</v>
      </c>
      <c r="B3830" t="str">
        <f t="shared" si="180"/>
        <v>PU</v>
      </c>
      <c r="C3830" t="s">
        <v>804</v>
      </c>
      <c r="D3830" t="s">
        <v>4964</v>
      </c>
      <c r="E3830" s="116">
        <f t="shared" ca="1" si="181"/>
        <v>0</v>
      </c>
    </row>
    <row r="3831" spans="1:5" hidden="1">
      <c r="A3831" t="str">
        <f t="shared" si="179"/>
        <v>05</v>
      </c>
      <c r="B3831" t="str">
        <f t="shared" si="180"/>
        <v>PU</v>
      </c>
      <c r="C3831" t="s">
        <v>804</v>
      </c>
      <c r="D3831" t="s">
        <v>4965</v>
      </c>
      <c r="E3831" s="116">
        <f t="shared" ca="1" si="181"/>
        <v>0</v>
      </c>
    </row>
    <row r="3832" spans="1:5" hidden="1">
      <c r="A3832" t="str">
        <f t="shared" si="179"/>
        <v>14</v>
      </c>
      <c r="B3832" t="str">
        <f t="shared" si="180"/>
        <v>PU</v>
      </c>
      <c r="C3832" t="s">
        <v>804</v>
      </c>
      <c r="D3832" t="s">
        <v>4966</v>
      </c>
      <c r="E3832" s="116">
        <f t="shared" ca="1" si="181"/>
        <v>0</v>
      </c>
    </row>
    <row r="3833" spans="1:5" hidden="1">
      <c r="A3833" t="str">
        <f t="shared" si="179"/>
        <v>100</v>
      </c>
      <c r="B3833" t="str">
        <f t="shared" si="180"/>
        <v>PU</v>
      </c>
      <c r="C3833" t="s">
        <v>804</v>
      </c>
      <c r="D3833" t="s">
        <v>4967</v>
      </c>
      <c r="E3833" s="116">
        <f ca="1">IFERROR(IF(B3833=0,VLOOKUP(C3833,INDIRECT($G$7&amp;$H$7),MATCH($A3833,INDIRECT($G$7&amp;$I$7),0),0),IF(B3833="W",VLOOKUP(C3833,INDIRECT($G$5&amp;$H$5),MATCH($A3833,INDIRECT($G$5&amp;$I$5),0),FALSE),VLOOKUP(C3833,INDIRECT($G$6&amp;$H$6),MATCH($A3833,INDIRECT($G$6&amp;$I$6),0),FALSE))),0)</f>
        <v>0</v>
      </c>
    </row>
    <row r="3834" spans="1:5" hidden="1">
      <c r="A3834" t="str">
        <f t="shared" si="179"/>
        <v>06</v>
      </c>
      <c r="B3834" t="str">
        <f t="shared" si="180"/>
        <v>PU</v>
      </c>
      <c r="C3834" t="s">
        <v>804</v>
      </c>
      <c r="D3834" t="s">
        <v>4968</v>
      </c>
      <c r="E3834" s="116">
        <f t="shared" ca="1" si="181"/>
        <v>0</v>
      </c>
    </row>
    <row r="3835" spans="1:5" hidden="1">
      <c r="A3835" t="str">
        <f t="shared" si="179"/>
        <v>12</v>
      </c>
      <c r="B3835" t="str">
        <f t="shared" si="180"/>
        <v>PU</v>
      </c>
      <c r="C3835" t="s">
        <v>804</v>
      </c>
      <c r="D3835" t="s">
        <v>4969</v>
      </c>
      <c r="E3835" s="116">
        <f t="shared" ca="1" si="181"/>
        <v>0</v>
      </c>
    </row>
    <row r="3836" spans="1:5" hidden="1">
      <c r="A3836" t="str">
        <f t="shared" si="179"/>
        <v>09</v>
      </c>
      <c r="B3836" t="str">
        <f t="shared" si="180"/>
        <v>PU</v>
      </c>
      <c r="C3836" t="s">
        <v>804</v>
      </c>
      <c r="D3836" t="s">
        <v>4970</v>
      </c>
      <c r="E3836" s="116">
        <f t="shared" ca="1" si="181"/>
        <v>0</v>
      </c>
    </row>
    <row r="3837" spans="1:5" hidden="1">
      <c r="A3837" t="str">
        <f t="shared" si="179"/>
        <v>11</v>
      </c>
      <c r="B3837" t="str">
        <f t="shared" si="180"/>
        <v>PU</v>
      </c>
      <c r="C3837" t="s">
        <v>804</v>
      </c>
      <c r="D3837" t="s">
        <v>4971</v>
      </c>
      <c r="E3837" s="116">
        <f t="shared" ca="1" si="181"/>
        <v>0</v>
      </c>
    </row>
    <row r="3838" spans="1:5" hidden="1">
      <c r="A3838" t="str">
        <f t="shared" si="179"/>
        <v>03</v>
      </c>
      <c r="B3838" t="str">
        <f t="shared" si="180"/>
        <v>PU</v>
      </c>
      <c r="C3838" t="s">
        <v>804</v>
      </c>
      <c r="D3838" t="s">
        <v>4972</v>
      </c>
      <c r="E3838" s="116">
        <f t="shared" ca="1" si="181"/>
        <v>0</v>
      </c>
    </row>
    <row r="3839" spans="1:5" hidden="1">
      <c r="A3839" t="str">
        <f t="shared" si="179"/>
        <v>02</v>
      </c>
      <c r="B3839" t="str">
        <f t="shared" si="180"/>
        <v>PU</v>
      </c>
      <c r="C3839" t="s">
        <v>804</v>
      </c>
      <c r="D3839" t="s">
        <v>4973</v>
      </c>
      <c r="E3839" s="116">
        <f t="shared" ca="1" si="181"/>
        <v>0</v>
      </c>
    </row>
    <row r="3840" spans="1:5" hidden="1">
      <c r="A3840" t="str">
        <f t="shared" si="179"/>
        <v>04</v>
      </c>
      <c r="B3840" t="str">
        <f t="shared" si="180"/>
        <v>PU</v>
      </c>
      <c r="C3840" t="s">
        <v>804</v>
      </c>
      <c r="D3840" t="s">
        <v>4974</v>
      </c>
      <c r="E3840" s="116">
        <f t="shared" ca="1" si="181"/>
        <v>0</v>
      </c>
    </row>
    <row r="3841" spans="1:5" hidden="1">
      <c r="A3841" t="str">
        <f t="shared" si="179"/>
        <v>01</v>
      </c>
      <c r="B3841" t="str">
        <f t="shared" si="180"/>
        <v>PU</v>
      </c>
      <c r="C3841" t="s">
        <v>806</v>
      </c>
      <c r="D3841" t="s">
        <v>4975</v>
      </c>
      <c r="E3841" s="116">
        <f t="shared" ca="1" si="181"/>
        <v>0</v>
      </c>
    </row>
    <row r="3842" spans="1:5" hidden="1">
      <c r="A3842" t="str">
        <f t="shared" si="179"/>
        <v>05</v>
      </c>
      <c r="B3842" t="str">
        <f t="shared" si="180"/>
        <v>PU</v>
      </c>
      <c r="C3842" t="s">
        <v>806</v>
      </c>
      <c r="D3842" t="s">
        <v>4976</v>
      </c>
      <c r="E3842" s="116">
        <f t="shared" ca="1" si="181"/>
        <v>0</v>
      </c>
    </row>
    <row r="3843" spans="1:5" hidden="1">
      <c r="A3843" t="str">
        <f t="shared" si="179"/>
        <v>14</v>
      </c>
      <c r="B3843" t="str">
        <f t="shared" si="180"/>
        <v>PU</v>
      </c>
      <c r="C3843" t="s">
        <v>806</v>
      </c>
      <c r="D3843" t="s">
        <v>4977</v>
      </c>
      <c r="E3843" s="116">
        <f t="shared" ca="1" si="181"/>
        <v>0</v>
      </c>
    </row>
    <row r="3844" spans="1:5" hidden="1">
      <c r="A3844" t="str">
        <f t="shared" si="179"/>
        <v>100</v>
      </c>
      <c r="B3844" t="str">
        <f t="shared" si="180"/>
        <v>PU</v>
      </c>
      <c r="C3844" t="s">
        <v>806</v>
      </c>
      <c r="D3844" t="s">
        <v>4978</v>
      </c>
      <c r="E3844" s="116">
        <f ca="1">IFERROR(IF(B3844=0,VLOOKUP(C3844,INDIRECT($G$7&amp;$H$7),MATCH($A3844,INDIRECT($G$7&amp;$I$7),0),0),IF(B3844="W",VLOOKUP(C3844,INDIRECT($G$5&amp;$H$5),MATCH($A3844,INDIRECT($G$5&amp;$I$5),0),FALSE),VLOOKUP(C3844,INDIRECT($G$6&amp;$H$6),MATCH($A3844,INDIRECT($G$6&amp;$I$6),0),FALSE))),0)</f>
        <v>0</v>
      </c>
    </row>
    <row r="3845" spans="1:5" hidden="1">
      <c r="A3845" t="str">
        <f t="shared" si="179"/>
        <v>06</v>
      </c>
      <c r="B3845" t="str">
        <f t="shared" si="180"/>
        <v>PU</v>
      </c>
      <c r="C3845" t="s">
        <v>806</v>
      </c>
      <c r="D3845" t="s">
        <v>4979</v>
      </c>
      <c r="E3845" s="116">
        <f t="shared" ca="1" si="181"/>
        <v>0</v>
      </c>
    </row>
    <row r="3846" spans="1:5" hidden="1">
      <c r="A3846" t="str">
        <f t="shared" si="179"/>
        <v>12</v>
      </c>
      <c r="B3846" t="str">
        <f t="shared" si="180"/>
        <v>PU</v>
      </c>
      <c r="C3846" t="s">
        <v>806</v>
      </c>
      <c r="D3846" t="s">
        <v>4980</v>
      </c>
      <c r="E3846" s="116">
        <f t="shared" ca="1" si="181"/>
        <v>0</v>
      </c>
    </row>
    <row r="3847" spans="1:5" hidden="1">
      <c r="A3847" t="str">
        <f t="shared" si="179"/>
        <v>09</v>
      </c>
      <c r="B3847" t="str">
        <f t="shared" si="180"/>
        <v>PU</v>
      </c>
      <c r="C3847" t="s">
        <v>806</v>
      </c>
      <c r="D3847" t="s">
        <v>4981</v>
      </c>
      <c r="E3847" s="116">
        <f t="shared" ca="1" si="181"/>
        <v>0</v>
      </c>
    </row>
    <row r="3848" spans="1:5" hidden="1">
      <c r="A3848" t="str">
        <f t="shared" si="179"/>
        <v>11</v>
      </c>
      <c r="B3848" t="str">
        <f t="shared" si="180"/>
        <v>PU</v>
      </c>
      <c r="C3848" t="s">
        <v>806</v>
      </c>
      <c r="D3848" t="s">
        <v>4982</v>
      </c>
      <c r="E3848" s="116">
        <f t="shared" ca="1" si="181"/>
        <v>0</v>
      </c>
    </row>
    <row r="3849" spans="1:5" hidden="1">
      <c r="A3849" t="str">
        <f t="shared" si="179"/>
        <v>03</v>
      </c>
      <c r="B3849" t="str">
        <f t="shared" si="180"/>
        <v>PU</v>
      </c>
      <c r="C3849" t="s">
        <v>806</v>
      </c>
      <c r="D3849" t="s">
        <v>4983</v>
      </c>
      <c r="E3849" s="116">
        <f t="shared" ca="1" si="181"/>
        <v>0</v>
      </c>
    </row>
    <row r="3850" spans="1:5" hidden="1">
      <c r="A3850" t="str">
        <f t="shared" si="179"/>
        <v>02</v>
      </c>
      <c r="B3850" t="str">
        <f t="shared" si="180"/>
        <v>PU</v>
      </c>
      <c r="C3850" t="s">
        <v>806</v>
      </c>
      <c r="D3850" t="s">
        <v>4984</v>
      </c>
      <c r="E3850" s="116">
        <f t="shared" ca="1" si="181"/>
        <v>0</v>
      </c>
    </row>
    <row r="3851" spans="1:5" hidden="1">
      <c r="A3851" t="str">
        <f t="shared" ref="A3851:A3914" si="182">MID(D3851,LEN(C3851)+2,LEN(D3851)-LEN(C3851))</f>
        <v>04</v>
      </c>
      <c r="B3851" t="str">
        <f t="shared" ref="B3851:B3914" si="183">IF(IFERROR(FIND("PU",D3851,1),0)&lt;&gt;0,"PU",0)</f>
        <v>PU</v>
      </c>
      <c r="C3851" t="s">
        <v>806</v>
      </c>
      <c r="D3851" t="s">
        <v>4985</v>
      </c>
      <c r="E3851" s="116">
        <f t="shared" ca="1" si="181"/>
        <v>0</v>
      </c>
    </row>
    <row r="3852" spans="1:5" hidden="1">
      <c r="A3852" t="str">
        <f t="shared" si="182"/>
        <v>01</v>
      </c>
      <c r="B3852" t="str">
        <f t="shared" si="183"/>
        <v>PU</v>
      </c>
      <c r="C3852" t="s">
        <v>807</v>
      </c>
      <c r="D3852" t="s">
        <v>4986</v>
      </c>
      <c r="E3852" s="116">
        <f t="shared" ca="1" si="181"/>
        <v>0</v>
      </c>
    </row>
    <row r="3853" spans="1:5" hidden="1">
      <c r="A3853" t="str">
        <f t="shared" si="182"/>
        <v>05</v>
      </c>
      <c r="B3853" t="str">
        <f t="shared" si="183"/>
        <v>PU</v>
      </c>
      <c r="C3853" t="s">
        <v>807</v>
      </c>
      <c r="D3853" t="s">
        <v>4987</v>
      </c>
      <c r="E3853" s="116">
        <f t="shared" ca="1" si="181"/>
        <v>0</v>
      </c>
    </row>
    <row r="3854" spans="1:5" hidden="1">
      <c r="A3854" t="str">
        <f t="shared" si="182"/>
        <v>14</v>
      </c>
      <c r="B3854" t="str">
        <f t="shared" si="183"/>
        <v>PU</v>
      </c>
      <c r="C3854" t="s">
        <v>807</v>
      </c>
      <c r="D3854" t="s">
        <v>4988</v>
      </c>
      <c r="E3854" s="116">
        <f t="shared" ca="1" si="181"/>
        <v>0</v>
      </c>
    </row>
    <row r="3855" spans="1:5" hidden="1">
      <c r="A3855" t="str">
        <f t="shared" si="182"/>
        <v>100</v>
      </c>
      <c r="B3855" t="str">
        <f t="shared" si="183"/>
        <v>PU</v>
      </c>
      <c r="C3855" t="s">
        <v>807</v>
      </c>
      <c r="D3855" t="s">
        <v>4989</v>
      </c>
      <c r="E3855" s="116">
        <f ca="1">IFERROR(IF(B3855=0,VLOOKUP(C3855,INDIRECT($G$7&amp;$H$7),MATCH($A3855,INDIRECT($G$7&amp;$I$7),0),0),IF(B3855="W",VLOOKUP(C3855,INDIRECT($G$5&amp;$H$5),MATCH($A3855,INDIRECT($G$5&amp;$I$5),0),FALSE),VLOOKUP(C3855,INDIRECT($G$6&amp;$H$6),MATCH($A3855,INDIRECT($G$6&amp;$I$6),0),FALSE))),0)</f>
        <v>0</v>
      </c>
    </row>
    <row r="3856" spans="1:5" hidden="1">
      <c r="A3856" t="str">
        <f t="shared" si="182"/>
        <v>06</v>
      </c>
      <c r="B3856" t="str">
        <f t="shared" si="183"/>
        <v>PU</v>
      </c>
      <c r="C3856" t="s">
        <v>807</v>
      </c>
      <c r="D3856" t="s">
        <v>4990</v>
      </c>
      <c r="E3856" s="116">
        <f t="shared" ca="1" si="181"/>
        <v>0</v>
      </c>
    </row>
    <row r="3857" spans="1:5" hidden="1">
      <c r="A3857" t="str">
        <f t="shared" si="182"/>
        <v>12</v>
      </c>
      <c r="B3857" t="str">
        <f t="shared" si="183"/>
        <v>PU</v>
      </c>
      <c r="C3857" t="s">
        <v>807</v>
      </c>
      <c r="D3857" t="s">
        <v>4991</v>
      </c>
      <c r="E3857" s="116">
        <f t="shared" ca="1" si="181"/>
        <v>0</v>
      </c>
    </row>
    <row r="3858" spans="1:5" hidden="1">
      <c r="A3858" t="str">
        <f t="shared" si="182"/>
        <v>09</v>
      </c>
      <c r="B3858" t="str">
        <f t="shared" si="183"/>
        <v>PU</v>
      </c>
      <c r="C3858" t="s">
        <v>807</v>
      </c>
      <c r="D3858" t="s">
        <v>4992</v>
      </c>
      <c r="E3858" s="116">
        <f t="shared" ca="1" si="181"/>
        <v>0</v>
      </c>
    </row>
    <row r="3859" spans="1:5" hidden="1">
      <c r="A3859" t="str">
        <f t="shared" si="182"/>
        <v>11</v>
      </c>
      <c r="B3859" t="str">
        <f t="shared" si="183"/>
        <v>PU</v>
      </c>
      <c r="C3859" t="s">
        <v>807</v>
      </c>
      <c r="D3859" t="s">
        <v>4993</v>
      </c>
      <c r="E3859" s="116">
        <f t="shared" ca="1" si="181"/>
        <v>0</v>
      </c>
    </row>
    <row r="3860" spans="1:5" hidden="1">
      <c r="A3860" t="str">
        <f t="shared" si="182"/>
        <v>03</v>
      </c>
      <c r="B3860" t="str">
        <f t="shared" si="183"/>
        <v>PU</v>
      </c>
      <c r="C3860" t="s">
        <v>807</v>
      </c>
      <c r="D3860" t="s">
        <v>4994</v>
      </c>
      <c r="E3860" s="116">
        <f t="shared" ca="1" si="181"/>
        <v>0</v>
      </c>
    </row>
    <row r="3861" spans="1:5" hidden="1">
      <c r="A3861" t="str">
        <f t="shared" si="182"/>
        <v>02</v>
      </c>
      <c r="B3861" t="str">
        <f t="shared" si="183"/>
        <v>PU</v>
      </c>
      <c r="C3861" t="s">
        <v>807</v>
      </c>
      <c r="D3861" t="s">
        <v>4995</v>
      </c>
      <c r="E3861" s="116">
        <f t="shared" ca="1" si="181"/>
        <v>0</v>
      </c>
    </row>
    <row r="3862" spans="1:5" hidden="1">
      <c r="A3862" t="str">
        <f t="shared" si="182"/>
        <v>04</v>
      </c>
      <c r="B3862" t="str">
        <f t="shared" si="183"/>
        <v>PU</v>
      </c>
      <c r="C3862" t="s">
        <v>807</v>
      </c>
      <c r="D3862" t="s">
        <v>4996</v>
      </c>
      <c r="E3862" s="116">
        <f t="shared" ca="1" si="181"/>
        <v>0</v>
      </c>
    </row>
    <row r="3863" spans="1:5" hidden="1">
      <c r="A3863" t="str">
        <f t="shared" si="182"/>
        <v>01</v>
      </c>
      <c r="B3863" t="str">
        <f t="shared" si="183"/>
        <v>PU</v>
      </c>
      <c r="C3863" t="s">
        <v>810</v>
      </c>
      <c r="D3863" t="s">
        <v>4997</v>
      </c>
      <c r="E3863" s="116">
        <f t="shared" ca="1" si="181"/>
        <v>0</v>
      </c>
    </row>
    <row r="3864" spans="1:5" hidden="1">
      <c r="A3864" t="str">
        <f t="shared" si="182"/>
        <v>05</v>
      </c>
      <c r="B3864" t="str">
        <f t="shared" si="183"/>
        <v>PU</v>
      </c>
      <c r="C3864" t="s">
        <v>810</v>
      </c>
      <c r="D3864" t="s">
        <v>4998</v>
      </c>
      <c r="E3864" s="116">
        <f t="shared" ca="1" si="181"/>
        <v>0</v>
      </c>
    </row>
    <row r="3865" spans="1:5" hidden="1">
      <c r="A3865" t="str">
        <f t="shared" si="182"/>
        <v>14</v>
      </c>
      <c r="B3865" t="str">
        <f t="shared" si="183"/>
        <v>PU</v>
      </c>
      <c r="C3865" t="s">
        <v>810</v>
      </c>
      <c r="D3865" t="s">
        <v>4999</v>
      </c>
      <c r="E3865" s="116">
        <f t="shared" ca="1" si="181"/>
        <v>0</v>
      </c>
    </row>
    <row r="3866" spans="1:5" hidden="1">
      <c r="A3866" t="str">
        <f t="shared" si="182"/>
        <v>100</v>
      </c>
      <c r="B3866" t="str">
        <f t="shared" si="183"/>
        <v>PU</v>
      </c>
      <c r="C3866" t="s">
        <v>810</v>
      </c>
      <c r="D3866" t="s">
        <v>5000</v>
      </c>
      <c r="E3866" s="116">
        <f ca="1">IFERROR(IF(B3866=0,VLOOKUP(C3866,INDIRECT($G$7&amp;$H$7),MATCH($A3866,INDIRECT($G$7&amp;$I$7),0),0),IF(B3866="W",VLOOKUP(C3866,INDIRECT($G$5&amp;$H$5),MATCH($A3866,INDIRECT($G$5&amp;$I$5),0),FALSE),VLOOKUP(C3866,INDIRECT($G$6&amp;$H$6),MATCH($A3866,INDIRECT($G$6&amp;$I$6),0),FALSE))),0)</f>
        <v>0</v>
      </c>
    </row>
    <row r="3867" spans="1:5" hidden="1">
      <c r="A3867" t="str">
        <f t="shared" si="182"/>
        <v>06</v>
      </c>
      <c r="B3867" t="str">
        <f t="shared" si="183"/>
        <v>PU</v>
      </c>
      <c r="C3867" t="s">
        <v>810</v>
      </c>
      <c r="D3867" t="s">
        <v>5001</v>
      </c>
      <c r="E3867" s="116">
        <f t="shared" ca="1" si="181"/>
        <v>0</v>
      </c>
    </row>
    <row r="3868" spans="1:5" hidden="1">
      <c r="A3868" t="str">
        <f t="shared" si="182"/>
        <v>12</v>
      </c>
      <c r="B3868" t="str">
        <f t="shared" si="183"/>
        <v>PU</v>
      </c>
      <c r="C3868" t="s">
        <v>810</v>
      </c>
      <c r="D3868" t="s">
        <v>5002</v>
      </c>
      <c r="E3868" s="116">
        <f t="shared" ca="1" si="181"/>
        <v>0</v>
      </c>
    </row>
    <row r="3869" spans="1:5" hidden="1">
      <c r="A3869" t="str">
        <f t="shared" si="182"/>
        <v>09</v>
      </c>
      <c r="B3869" t="str">
        <f t="shared" si="183"/>
        <v>PU</v>
      </c>
      <c r="C3869" t="s">
        <v>810</v>
      </c>
      <c r="D3869" t="s">
        <v>5003</v>
      </c>
      <c r="E3869" s="116">
        <f t="shared" ca="1" si="181"/>
        <v>0</v>
      </c>
    </row>
    <row r="3870" spans="1:5" hidden="1">
      <c r="A3870" t="str">
        <f t="shared" si="182"/>
        <v>11</v>
      </c>
      <c r="B3870" t="str">
        <f t="shared" si="183"/>
        <v>PU</v>
      </c>
      <c r="C3870" t="s">
        <v>810</v>
      </c>
      <c r="D3870" t="s">
        <v>5004</v>
      </c>
      <c r="E3870" s="116">
        <f t="shared" ca="1" si="181"/>
        <v>0</v>
      </c>
    </row>
    <row r="3871" spans="1:5" hidden="1">
      <c r="A3871" t="str">
        <f t="shared" si="182"/>
        <v>03</v>
      </c>
      <c r="B3871" t="str">
        <f t="shared" si="183"/>
        <v>PU</v>
      </c>
      <c r="C3871" t="s">
        <v>810</v>
      </c>
      <c r="D3871" t="s">
        <v>5005</v>
      </c>
      <c r="E3871" s="116">
        <f t="shared" ca="1" si="181"/>
        <v>0</v>
      </c>
    </row>
    <row r="3872" spans="1:5" hidden="1">
      <c r="A3872" t="str">
        <f t="shared" si="182"/>
        <v>02</v>
      </c>
      <c r="B3872" t="str">
        <f t="shared" si="183"/>
        <v>PU</v>
      </c>
      <c r="C3872" t="s">
        <v>810</v>
      </c>
      <c r="D3872" t="s">
        <v>5006</v>
      </c>
      <c r="E3872" s="116">
        <f t="shared" ca="1" si="181"/>
        <v>0</v>
      </c>
    </row>
    <row r="3873" spans="1:5" hidden="1">
      <c r="A3873" t="str">
        <f t="shared" si="182"/>
        <v>04</v>
      </c>
      <c r="B3873" t="str">
        <f t="shared" si="183"/>
        <v>PU</v>
      </c>
      <c r="C3873" t="s">
        <v>810</v>
      </c>
      <c r="D3873" t="s">
        <v>5007</v>
      </c>
      <c r="E3873" s="116">
        <f t="shared" ca="1" si="181"/>
        <v>0</v>
      </c>
    </row>
    <row r="3874" spans="1:5" hidden="1">
      <c r="A3874" t="str">
        <f t="shared" si="182"/>
        <v>01</v>
      </c>
      <c r="B3874" t="str">
        <f t="shared" si="183"/>
        <v>PU</v>
      </c>
      <c r="C3874" t="s">
        <v>812</v>
      </c>
      <c r="D3874" t="s">
        <v>5008</v>
      </c>
      <c r="E3874" s="116">
        <f t="shared" ca="1" si="181"/>
        <v>0</v>
      </c>
    </row>
    <row r="3875" spans="1:5" hidden="1">
      <c r="A3875" t="str">
        <f t="shared" si="182"/>
        <v>05</v>
      </c>
      <c r="B3875" t="str">
        <f t="shared" si="183"/>
        <v>PU</v>
      </c>
      <c r="C3875" t="s">
        <v>812</v>
      </c>
      <c r="D3875" t="s">
        <v>5009</v>
      </c>
      <c r="E3875" s="116">
        <f t="shared" ca="1" si="181"/>
        <v>0</v>
      </c>
    </row>
    <row r="3876" spans="1:5" hidden="1">
      <c r="A3876" t="str">
        <f t="shared" si="182"/>
        <v>14</v>
      </c>
      <c r="B3876" t="str">
        <f t="shared" si="183"/>
        <v>PU</v>
      </c>
      <c r="C3876" t="s">
        <v>812</v>
      </c>
      <c r="D3876" t="s">
        <v>5010</v>
      </c>
      <c r="E3876" s="116">
        <f t="shared" ca="1" si="181"/>
        <v>0</v>
      </c>
    </row>
    <row r="3877" spans="1:5" hidden="1">
      <c r="A3877" t="str">
        <f t="shared" si="182"/>
        <v>100</v>
      </c>
      <c r="B3877" t="str">
        <f t="shared" si="183"/>
        <v>PU</v>
      </c>
      <c r="C3877" t="s">
        <v>812</v>
      </c>
      <c r="D3877" t="s">
        <v>5011</v>
      </c>
      <c r="E3877" s="116">
        <f ca="1">IFERROR(IF(B3877=0,VLOOKUP(C3877,INDIRECT($G$7&amp;$H$7),MATCH($A3877,INDIRECT($G$7&amp;$I$7),0),0),IF(B3877="W",VLOOKUP(C3877,INDIRECT($G$5&amp;$H$5),MATCH($A3877,INDIRECT($G$5&amp;$I$5),0),FALSE),VLOOKUP(C3877,INDIRECT($G$6&amp;$H$6),MATCH($A3877,INDIRECT($G$6&amp;$I$6),0),FALSE))),0)</f>
        <v>0</v>
      </c>
    </row>
    <row r="3878" spans="1:5" hidden="1">
      <c r="A3878" t="str">
        <f t="shared" si="182"/>
        <v>06</v>
      </c>
      <c r="B3878" t="str">
        <f t="shared" si="183"/>
        <v>PU</v>
      </c>
      <c r="C3878" t="s">
        <v>812</v>
      </c>
      <c r="D3878" t="s">
        <v>5012</v>
      </c>
      <c r="E3878" s="116">
        <f t="shared" ca="1" si="181"/>
        <v>0</v>
      </c>
    </row>
    <row r="3879" spans="1:5" hidden="1">
      <c r="A3879" t="str">
        <f t="shared" si="182"/>
        <v>12</v>
      </c>
      <c r="B3879" t="str">
        <f t="shared" si="183"/>
        <v>PU</v>
      </c>
      <c r="C3879" t="s">
        <v>812</v>
      </c>
      <c r="D3879" t="s">
        <v>5013</v>
      </c>
      <c r="E3879" s="116">
        <f t="shared" ref="E3879:E3942" ca="1" si="184">IFERROR(IF(B3879=0,VLOOKUP(C3858,INDIRECT($G$7&amp;$H$7),MATCH($A3879,INDIRECT($G$7&amp;$I$7),0),0),IF(B3879="W",VLOOKUP(C3858,INDIRECT($G$5&amp;$H$5),MATCH($A3879,INDIRECT($G$5&amp;$I$5),0),FALSE),VLOOKUP(C3879,INDIRECT($G$6&amp;$H$6),MATCH($A3879,INDIRECT($G$6&amp;$I$6),0),FALSE))),0)</f>
        <v>0</v>
      </c>
    </row>
    <row r="3880" spans="1:5" hidden="1">
      <c r="A3880" t="str">
        <f t="shared" si="182"/>
        <v>09</v>
      </c>
      <c r="B3880" t="str">
        <f t="shared" si="183"/>
        <v>PU</v>
      </c>
      <c r="C3880" t="s">
        <v>812</v>
      </c>
      <c r="D3880" t="s">
        <v>5014</v>
      </c>
      <c r="E3880" s="116">
        <f t="shared" ca="1" si="184"/>
        <v>0</v>
      </c>
    </row>
    <row r="3881" spans="1:5" hidden="1">
      <c r="A3881" t="str">
        <f t="shared" si="182"/>
        <v>11</v>
      </c>
      <c r="B3881" t="str">
        <f t="shared" si="183"/>
        <v>PU</v>
      </c>
      <c r="C3881" t="s">
        <v>812</v>
      </c>
      <c r="D3881" t="s">
        <v>5015</v>
      </c>
      <c r="E3881" s="116">
        <f t="shared" ca="1" si="184"/>
        <v>0</v>
      </c>
    </row>
    <row r="3882" spans="1:5" hidden="1">
      <c r="A3882" t="str">
        <f t="shared" si="182"/>
        <v>03</v>
      </c>
      <c r="B3882" t="str">
        <f t="shared" si="183"/>
        <v>PU</v>
      </c>
      <c r="C3882" t="s">
        <v>812</v>
      </c>
      <c r="D3882" t="s">
        <v>5016</v>
      </c>
      <c r="E3882" s="116">
        <f t="shared" ca="1" si="184"/>
        <v>0</v>
      </c>
    </row>
    <row r="3883" spans="1:5" hidden="1">
      <c r="A3883" t="str">
        <f t="shared" si="182"/>
        <v>02</v>
      </c>
      <c r="B3883" t="str">
        <f t="shared" si="183"/>
        <v>PU</v>
      </c>
      <c r="C3883" t="s">
        <v>812</v>
      </c>
      <c r="D3883" t="s">
        <v>5017</v>
      </c>
      <c r="E3883" s="116">
        <f t="shared" ca="1" si="184"/>
        <v>0</v>
      </c>
    </row>
    <row r="3884" spans="1:5" hidden="1">
      <c r="A3884" t="str">
        <f t="shared" si="182"/>
        <v>04</v>
      </c>
      <c r="B3884" t="str">
        <f t="shared" si="183"/>
        <v>PU</v>
      </c>
      <c r="C3884" t="s">
        <v>812</v>
      </c>
      <c r="D3884" t="s">
        <v>5018</v>
      </c>
      <c r="E3884" s="116">
        <f t="shared" ca="1" si="184"/>
        <v>0</v>
      </c>
    </row>
    <row r="3885" spans="1:5" hidden="1">
      <c r="A3885" t="str">
        <f t="shared" si="182"/>
        <v>01</v>
      </c>
      <c r="B3885" t="str">
        <f t="shared" si="183"/>
        <v>PU</v>
      </c>
      <c r="C3885" t="s">
        <v>814</v>
      </c>
      <c r="D3885" t="s">
        <v>5019</v>
      </c>
      <c r="E3885" s="116">
        <f t="shared" ca="1" si="184"/>
        <v>0</v>
      </c>
    </row>
    <row r="3886" spans="1:5" hidden="1">
      <c r="A3886" t="str">
        <f t="shared" si="182"/>
        <v>05</v>
      </c>
      <c r="B3886" t="str">
        <f t="shared" si="183"/>
        <v>PU</v>
      </c>
      <c r="C3886" t="s">
        <v>814</v>
      </c>
      <c r="D3886" t="s">
        <v>5020</v>
      </c>
      <c r="E3886" s="116">
        <f t="shared" ca="1" si="184"/>
        <v>0</v>
      </c>
    </row>
    <row r="3887" spans="1:5" hidden="1">
      <c r="A3887" t="str">
        <f t="shared" si="182"/>
        <v>14</v>
      </c>
      <c r="B3887" t="str">
        <f t="shared" si="183"/>
        <v>PU</v>
      </c>
      <c r="C3887" t="s">
        <v>814</v>
      </c>
      <c r="D3887" t="s">
        <v>5021</v>
      </c>
      <c r="E3887" s="116">
        <f t="shared" ca="1" si="184"/>
        <v>0</v>
      </c>
    </row>
    <row r="3888" spans="1:5" hidden="1">
      <c r="A3888" t="str">
        <f t="shared" si="182"/>
        <v>100</v>
      </c>
      <c r="B3888" t="str">
        <f t="shared" si="183"/>
        <v>PU</v>
      </c>
      <c r="C3888" t="s">
        <v>814</v>
      </c>
      <c r="D3888" t="s">
        <v>5022</v>
      </c>
      <c r="E3888" s="116">
        <f ca="1">IFERROR(IF(B3888=0,VLOOKUP(C3888,INDIRECT($G$7&amp;$H$7),MATCH($A3888,INDIRECT($G$7&amp;$I$7),0),0),IF(B3888="W",VLOOKUP(C3888,INDIRECT($G$5&amp;$H$5),MATCH($A3888,INDIRECT($G$5&amp;$I$5),0),FALSE),VLOOKUP(C3888,INDIRECT($G$6&amp;$H$6),MATCH($A3888,INDIRECT($G$6&amp;$I$6),0),FALSE))),0)</f>
        <v>0</v>
      </c>
    </row>
    <row r="3889" spans="1:5" hidden="1">
      <c r="A3889" t="str">
        <f t="shared" si="182"/>
        <v>06</v>
      </c>
      <c r="B3889" t="str">
        <f t="shared" si="183"/>
        <v>PU</v>
      </c>
      <c r="C3889" t="s">
        <v>814</v>
      </c>
      <c r="D3889" t="s">
        <v>5023</v>
      </c>
      <c r="E3889" s="116">
        <f t="shared" ca="1" si="184"/>
        <v>0</v>
      </c>
    </row>
    <row r="3890" spans="1:5" hidden="1">
      <c r="A3890" t="str">
        <f t="shared" si="182"/>
        <v>12</v>
      </c>
      <c r="B3890" t="str">
        <f t="shared" si="183"/>
        <v>PU</v>
      </c>
      <c r="C3890" t="s">
        <v>814</v>
      </c>
      <c r="D3890" t="s">
        <v>5024</v>
      </c>
      <c r="E3890" s="116">
        <f t="shared" ca="1" si="184"/>
        <v>0</v>
      </c>
    </row>
    <row r="3891" spans="1:5" hidden="1">
      <c r="A3891" t="str">
        <f t="shared" si="182"/>
        <v>09</v>
      </c>
      <c r="B3891" t="str">
        <f t="shared" si="183"/>
        <v>PU</v>
      </c>
      <c r="C3891" t="s">
        <v>814</v>
      </c>
      <c r="D3891" t="s">
        <v>5025</v>
      </c>
      <c r="E3891" s="116">
        <f t="shared" ca="1" si="184"/>
        <v>0</v>
      </c>
    </row>
    <row r="3892" spans="1:5" hidden="1">
      <c r="A3892" t="str">
        <f t="shared" si="182"/>
        <v>11</v>
      </c>
      <c r="B3892" t="str">
        <f t="shared" si="183"/>
        <v>PU</v>
      </c>
      <c r="C3892" t="s">
        <v>814</v>
      </c>
      <c r="D3892" t="s">
        <v>5026</v>
      </c>
      <c r="E3892" s="116">
        <f t="shared" ca="1" si="184"/>
        <v>0</v>
      </c>
    </row>
    <row r="3893" spans="1:5" hidden="1">
      <c r="A3893" t="str">
        <f t="shared" si="182"/>
        <v>03</v>
      </c>
      <c r="B3893" t="str">
        <f t="shared" si="183"/>
        <v>PU</v>
      </c>
      <c r="C3893" t="s">
        <v>814</v>
      </c>
      <c r="D3893" t="s">
        <v>5027</v>
      </c>
      <c r="E3893" s="116">
        <f t="shared" ca="1" si="184"/>
        <v>0</v>
      </c>
    </row>
    <row r="3894" spans="1:5" hidden="1">
      <c r="A3894" t="str">
        <f t="shared" si="182"/>
        <v>02</v>
      </c>
      <c r="B3894" t="str">
        <f t="shared" si="183"/>
        <v>PU</v>
      </c>
      <c r="C3894" t="s">
        <v>814</v>
      </c>
      <c r="D3894" t="s">
        <v>5028</v>
      </c>
      <c r="E3894" s="116">
        <f t="shared" ca="1" si="184"/>
        <v>0</v>
      </c>
    </row>
    <row r="3895" spans="1:5" hidden="1">
      <c r="A3895" t="str">
        <f t="shared" si="182"/>
        <v>04</v>
      </c>
      <c r="B3895" t="str">
        <f t="shared" si="183"/>
        <v>PU</v>
      </c>
      <c r="C3895" t="s">
        <v>814</v>
      </c>
      <c r="D3895" t="s">
        <v>5029</v>
      </c>
      <c r="E3895" s="116">
        <f t="shared" ca="1" si="184"/>
        <v>0</v>
      </c>
    </row>
    <row r="3896" spans="1:5" hidden="1">
      <c r="A3896" t="str">
        <f t="shared" si="182"/>
        <v>01</v>
      </c>
      <c r="B3896" t="str">
        <f t="shared" si="183"/>
        <v>PU</v>
      </c>
      <c r="C3896" t="s">
        <v>816</v>
      </c>
      <c r="D3896" t="s">
        <v>5030</v>
      </c>
      <c r="E3896" s="116">
        <f t="shared" ca="1" si="184"/>
        <v>0</v>
      </c>
    </row>
    <row r="3897" spans="1:5" hidden="1">
      <c r="A3897" t="str">
        <f t="shared" si="182"/>
        <v>05</v>
      </c>
      <c r="B3897" t="str">
        <f t="shared" si="183"/>
        <v>PU</v>
      </c>
      <c r="C3897" t="s">
        <v>816</v>
      </c>
      <c r="D3897" t="s">
        <v>5031</v>
      </c>
      <c r="E3897" s="116">
        <f t="shared" ca="1" si="184"/>
        <v>0</v>
      </c>
    </row>
    <row r="3898" spans="1:5" hidden="1">
      <c r="A3898" t="str">
        <f t="shared" si="182"/>
        <v>14</v>
      </c>
      <c r="B3898" t="str">
        <f t="shared" si="183"/>
        <v>PU</v>
      </c>
      <c r="C3898" t="s">
        <v>816</v>
      </c>
      <c r="D3898" t="s">
        <v>5032</v>
      </c>
      <c r="E3898" s="116">
        <f t="shared" ca="1" si="184"/>
        <v>0</v>
      </c>
    </row>
    <row r="3899" spans="1:5" hidden="1">
      <c r="A3899" t="str">
        <f t="shared" si="182"/>
        <v>100</v>
      </c>
      <c r="B3899" t="str">
        <f t="shared" si="183"/>
        <v>PU</v>
      </c>
      <c r="C3899" t="s">
        <v>816</v>
      </c>
      <c r="D3899" t="s">
        <v>5033</v>
      </c>
      <c r="E3899" s="116">
        <f ca="1">IFERROR(IF(B3899=0,VLOOKUP(C3899,INDIRECT($G$7&amp;$H$7),MATCH($A3899,INDIRECT($G$7&amp;$I$7),0),0),IF(B3899="W",VLOOKUP(C3899,INDIRECT($G$5&amp;$H$5),MATCH($A3899,INDIRECT($G$5&amp;$I$5),0),FALSE),VLOOKUP(C3899,INDIRECT($G$6&amp;$H$6),MATCH($A3899,INDIRECT($G$6&amp;$I$6),0),FALSE))),0)</f>
        <v>0</v>
      </c>
    </row>
    <row r="3900" spans="1:5" hidden="1">
      <c r="A3900" t="str">
        <f t="shared" si="182"/>
        <v>06</v>
      </c>
      <c r="B3900" t="str">
        <f t="shared" si="183"/>
        <v>PU</v>
      </c>
      <c r="C3900" t="s">
        <v>816</v>
      </c>
      <c r="D3900" t="s">
        <v>5034</v>
      </c>
      <c r="E3900" s="116">
        <f t="shared" ca="1" si="184"/>
        <v>0</v>
      </c>
    </row>
    <row r="3901" spans="1:5" hidden="1">
      <c r="A3901" t="str">
        <f t="shared" si="182"/>
        <v>12</v>
      </c>
      <c r="B3901" t="str">
        <f t="shared" si="183"/>
        <v>PU</v>
      </c>
      <c r="C3901" t="s">
        <v>816</v>
      </c>
      <c r="D3901" t="s">
        <v>5035</v>
      </c>
      <c r="E3901" s="116">
        <f t="shared" ca="1" si="184"/>
        <v>0</v>
      </c>
    </row>
    <row r="3902" spans="1:5" hidden="1">
      <c r="A3902" t="str">
        <f t="shared" si="182"/>
        <v>09</v>
      </c>
      <c r="B3902" t="str">
        <f t="shared" si="183"/>
        <v>PU</v>
      </c>
      <c r="C3902" t="s">
        <v>816</v>
      </c>
      <c r="D3902" t="s">
        <v>5036</v>
      </c>
      <c r="E3902" s="116">
        <f t="shared" ca="1" si="184"/>
        <v>0</v>
      </c>
    </row>
    <row r="3903" spans="1:5" hidden="1">
      <c r="A3903" t="str">
        <f t="shared" si="182"/>
        <v>11</v>
      </c>
      <c r="B3903" t="str">
        <f t="shared" si="183"/>
        <v>PU</v>
      </c>
      <c r="C3903" t="s">
        <v>816</v>
      </c>
      <c r="D3903" t="s">
        <v>5037</v>
      </c>
      <c r="E3903" s="116">
        <f t="shared" ca="1" si="184"/>
        <v>0</v>
      </c>
    </row>
    <row r="3904" spans="1:5" hidden="1">
      <c r="A3904" t="str">
        <f t="shared" si="182"/>
        <v>03</v>
      </c>
      <c r="B3904" t="str">
        <f t="shared" si="183"/>
        <v>PU</v>
      </c>
      <c r="C3904" t="s">
        <v>816</v>
      </c>
      <c r="D3904" t="s">
        <v>5038</v>
      </c>
      <c r="E3904" s="116">
        <f t="shared" ca="1" si="184"/>
        <v>0</v>
      </c>
    </row>
    <row r="3905" spans="1:5" hidden="1">
      <c r="A3905" t="str">
        <f t="shared" si="182"/>
        <v>02</v>
      </c>
      <c r="B3905" t="str">
        <f t="shared" si="183"/>
        <v>PU</v>
      </c>
      <c r="C3905" t="s">
        <v>816</v>
      </c>
      <c r="D3905" t="s">
        <v>5039</v>
      </c>
      <c r="E3905" s="116">
        <f t="shared" ca="1" si="184"/>
        <v>0</v>
      </c>
    </row>
    <row r="3906" spans="1:5" hidden="1">
      <c r="A3906" t="str">
        <f t="shared" si="182"/>
        <v>04</v>
      </c>
      <c r="B3906" t="str">
        <f t="shared" si="183"/>
        <v>PU</v>
      </c>
      <c r="C3906" t="s">
        <v>816</v>
      </c>
      <c r="D3906" t="s">
        <v>5040</v>
      </c>
      <c r="E3906" s="116">
        <f t="shared" ca="1" si="184"/>
        <v>0</v>
      </c>
    </row>
    <row r="3907" spans="1:5" hidden="1">
      <c r="A3907" t="str">
        <f t="shared" si="182"/>
        <v>01</v>
      </c>
      <c r="B3907" t="str">
        <f t="shared" si="183"/>
        <v>PU</v>
      </c>
      <c r="C3907" t="s">
        <v>818</v>
      </c>
      <c r="D3907" t="s">
        <v>5041</v>
      </c>
      <c r="E3907" s="116">
        <f t="shared" ca="1" si="184"/>
        <v>0</v>
      </c>
    </row>
    <row r="3908" spans="1:5" hidden="1">
      <c r="A3908" t="str">
        <f t="shared" si="182"/>
        <v>05</v>
      </c>
      <c r="B3908" t="str">
        <f t="shared" si="183"/>
        <v>PU</v>
      </c>
      <c r="C3908" t="s">
        <v>818</v>
      </c>
      <c r="D3908" t="s">
        <v>5042</v>
      </c>
      <c r="E3908" s="116">
        <f t="shared" ca="1" si="184"/>
        <v>0</v>
      </c>
    </row>
    <row r="3909" spans="1:5" hidden="1">
      <c r="A3909" t="str">
        <f t="shared" si="182"/>
        <v>14</v>
      </c>
      <c r="B3909" t="str">
        <f t="shared" si="183"/>
        <v>PU</v>
      </c>
      <c r="C3909" t="s">
        <v>818</v>
      </c>
      <c r="D3909" t="s">
        <v>5043</v>
      </c>
      <c r="E3909" s="116">
        <f t="shared" ca="1" si="184"/>
        <v>0</v>
      </c>
    </row>
    <row r="3910" spans="1:5" hidden="1">
      <c r="A3910" t="str">
        <f t="shared" si="182"/>
        <v>100</v>
      </c>
      <c r="B3910" t="str">
        <f t="shared" si="183"/>
        <v>PU</v>
      </c>
      <c r="C3910" t="s">
        <v>818</v>
      </c>
      <c r="D3910" t="s">
        <v>5044</v>
      </c>
      <c r="E3910" s="116">
        <f ca="1">IFERROR(IF(B3910=0,VLOOKUP(C3910,INDIRECT($G$7&amp;$H$7),MATCH($A3910,INDIRECT($G$7&amp;$I$7),0),0),IF(B3910="W",VLOOKUP(C3910,INDIRECT($G$5&amp;$H$5),MATCH($A3910,INDIRECT($G$5&amp;$I$5),0),FALSE),VLOOKUP(C3910,INDIRECT($G$6&amp;$H$6),MATCH($A3910,INDIRECT($G$6&amp;$I$6),0),FALSE))),0)</f>
        <v>0</v>
      </c>
    </row>
    <row r="3911" spans="1:5" hidden="1">
      <c r="A3911" t="str">
        <f t="shared" si="182"/>
        <v>06</v>
      </c>
      <c r="B3911" t="str">
        <f t="shared" si="183"/>
        <v>PU</v>
      </c>
      <c r="C3911" t="s">
        <v>818</v>
      </c>
      <c r="D3911" t="s">
        <v>5045</v>
      </c>
      <c r="E3911" s="116">
        <f t="shared" ca="1" si="184"/>
        <v>0</v>
      </c>
    </row>
    <row r="3912" spans="1:5" hidden="1">
      <c r="A3912" t="str">
        <f t="shared" si="182"/>
        <v>12</v>
      </c>
      <c r="B3912" t="str">
        <f t="shared" si="183"/>
        <v>PU</v>
      </c>
      <c r="C3912" t="s">
        <v>818</v>
      </c>
      <c r="D3912" t="s">
        <v>5046</v>
      </c>
      <c r="E3912" s="116">
        <f t="shared" ca="1" si="184"/>
        <v>0</v>
      </c>
    </row>
    <row r="3913" spans="1:5" hidden="1">
      <c r="A3913" t="str">
        <f t="shared" si="182"/>
        <v>09</v>
      </c>
      <c r="B3913" t="str">
        <f t="shared" si="183"/>
        <v>PU</v>
      </c>
      <c r="C3913" t="s">
        <v>818</v>
      </c>
      <c r="D3913" t="s">
        <v>5047</v>
      </c>
      <c r="E3913" s="116">
        <f t="shared" ca="1" si="184"/>
        <v>0</v>
      </c>
    </row>
    <row r="3914" spans="1:5" hidden="1">
      <c r="A3914" t="str">
        <f t="shared" si="182"/>
        <v>11</v>
      </c>
      <c r="B3914" t="str">
        <f t="shared" si="183"/>
        <v>PU</v>
      </c>
      <c r="C3914" t="s">
        <v>818</v>
      </c>
      <c r="D3914" t="s">
        <v>5048</v>
      </c>
      <c r="E3914" s="116">
        <f t="shared" ca="1" si="184"/>
        <v>0</v>
      </c>
    </row>
    <row r="3915" spans="1:5" hidden="1">
      <c r="A3915" t="str">
        <f t="shared" ref="A3915:A3978" si="185">MID(D3915,LEN(C3915)+2,LEN(D3915)-LEN(C3915))</f>
        <v>03</v>
      </c>
      <c r="B3915" t="str">
        <f t="shared" ref="B3915:B3978" si="186">IF(IFERROR(FIND("PU",D3915,1),0)&lt;&gt;0,"PU",0)</f>
        <v>PU</v>
      </c>
      <c r="C3915" t="s">
        <v>818</v>
      </c>
      <c r="D3915" t="s">
        <v>5049</v>
      </c>
      <c r="E3915" s="116">
        <f t="shared" ca="1" si="184"/>
        <v>0</v>
      </c>
    </row>
    <row r="3916" spans="1:5" hidden="1">
      <c r="A3916" t="str">
        <f t="shared" si="185"/>
        <v>02</v>
      </c>
      <c r="B3916" t="str">
        <f t="shared" si="186"/>
        <v>PU</v>
      </c>
      <c r="C3916" t="s">
        <v>818</v>
      </c>
      <c r="D3916" t="s">
        <v>5050</v>
      </c>
      <c r="E3916" s="116">
        <f t="shared" ca="1" si="184"/>
        <v>0</v>
      </c>
    </row>
    <row r="3917" spans="1:5" hidden="1">
      <c r="A3917" t="str">
        <f t="shared" si="185"/>
        <v>04</v>
      </c>
      <c r="B3917" t="str">
        <f t="shared" si="186"/>
        <v>PU</v>
      </c>
      <c r="C3917" t="s">
        <v>818</v>
      </c>
      <c r="D3917" t="s">
        <v>5051</v>
      </c>
      <c r="E3917" s="116">
        <f t="shared" ca="1" si="184"/>
        <v>0</v>
      </c>
    </row>
    <row r="3918" spans="1:5" hidden="1">
      <c r="A3918" t="str">
        <f t="shared" si="185"/>
        <v>01</v>
      </c>
      <c r="B3918" t="str">
        <f t="shared" si="186"/>
        <v>PU</v>
      </c>
      <c r="C3918" t="s">
        <v>820</v>
      </c>
      <c r="D3918" t="s">
        <v>5052</v>
      </c>
      <c r="E3918" s="116">
        <f t="shared" ca="1" si="184"/>
        <v>0</v>
      </c>
    </row>
    <row r="3919" spans="1:5" hidden="1">
      <c r="A3919" t="str">
        <f t="shared" si="185"/>
        <v>05</v>
      </c>
      <c r="B3919" t="str">
        <f t="shared" si="186"/>
        <v>PU</v>
      </c>
      <c r="C3919" t="s">
        <v>820</v>
      </c>
      <c r="D3919" t="s">
        <v>5053</v>
      </c>
      <c r="E3919" s="116">
        <f t="shared" ca="1" si="184"/>
        <v>0</v>
      </c>
    </row>
    <row r="3920" spans="1:5" hidden="1">
      <c r="A3920" t="str">
        <f t="shared" si="185"/>
        <v>14</v>
      </c>
      <c r="B3920" t="str">
        <f t="shared" si="186"/>
        <v>PU</v>
      </c>
      <c r="C3920" t="s">
        <v>820</v>
      </c>
      <c r="D3920" t="s">
        <v>5054</v>
      </c>
      <c r="E3920" s="116">
        <f t="shared" ca="1" si="184"/>
        <v>0</v>
      </c>
    </row>
    <row r="3921" spans="1:5" hidden="1">
      <c r="A3921" t="str">
        <f t="shared" si="185"/>
        <v>100</v>
      </c>
      <c r="B3921" t="str">
        <f t="shared" si="186"/>
        <v>PU</v>
      </c>
      <c r="C3921" t="s">
        <v>820</v>
      </c>
      <c r="D3921" t="s">
        <v>5055</v>
      </c>
      <c r="E3921" s="116">
        <f ca="1">IFERROR(IF(B3921=0,VLOOKUP(C3921,INDIRECT($G$7&amp;$H$7),MATCH($A3921,INDIRECT($G$7&amp;$I$7),0),0),IF(B3921="W",VLOOKUP(C3921,INDIRECT($G$5&amp;$H$5),MATCH($A3921,INDIRECT($G$5&amp;$I$5),0),FALSE),VLOOKUP(C3921,INDIRECT($G$6&amp;$H$6),MATCH($A3921,INDIRECT($G$6&amp;$I$6),0),FALSE))),0)</f>
        <v>0</v>
      </c>
    </row>
    <row r="3922" spans="1:5" hidden="1">
      <c r="A3922" t="str">
        <f t="shared" si="185"/>
        <v>06</v>
      </c>
      <c r="B3922" t="str">
        <f t="shared" si="186"/>
        <v>PU</v>
      </c>
      <c r="C3922" t="s">
        <v>820</v>
      </c>
      <c r="D3922" t="s">
        <v>5056</v>
      </c>
      <c r="E3922" s="116">
        <f t="shared" ca="1" si="184"/>
        <v>0</v>
      </c>
    </row>
    <row r="3923" spans="1:5" hidden="1">
      <c r="A3923" t="str">
        <f t="shared" si="185"/>
        <v>12</v>
      </c>
      <c r="B3923" t="str">
        <f t="shared" si="186"/>
        <v>PU</v>
      </c>
      <c r="C3923" t="s">
        <v>820</v>
      </c>
      <c r="D3923" t="s">
        <v>5057</v>
      </c>
      <c r="E3923" s="116">
        <f t="shared" ca="1" si="184"/>
        <v>0</v>
      </c>
    </row>
    <row r="3924" spans="1:5" hidden="1">
      <c r="A3924" t="str">
        <f t="shared" si="185"/>
        <v>09</v>
      </c>
      <c r="B3924" t="str">
        <f t="shared" si="186"/>
        <v>PU</v>
      </c>
      <c r="C3924" t="s">
        <v>820</v>
      </c>
      <c r="D3924" t="s">
        <v>5058</v>
      </c>
      <c r="E3924" s="116">
        <f t="shared" ca="1" si="184"/>
        <v>0</v>
      </c>
    </row>
    <row r="3925" spans="1:5" hidden="1">
      <c r="A3925" t="str">
        <f t="shared" si="185"/>
        <v>11</v>
      </c>
      <c r="B3925" t="str">
        <f t="shared" si="186"/>
        <v>PU</v>
      </c>
      <c r="C3925" t="s">
        <v>820</v>
      </c>
      <c r="D3925" t="s">
        <v>5059</v>
      </c>
      <c r="E3925" s="116">
        <f t="shared" ca="1" si="184"/>
        <v>0</v>
      </c>
    </row>
    <row r="3926" spans="1:5" hidden="1">
      <c r="A3926" t="str">
        <f t="shared" si="185"/>
        <v>03</v>
      </c>
      <c r="B3926" t="str">
        <f t="shared" si="186"/>
        <v>PU</v>
      </c>
      <c r="C3926" t="s">
        <v>820</v>
      </c>
      <c r="D3926" t="s">
        <v>5060</v>
      </c>
      <c r="E3926" s="116">
        <f t="shared" ca="1" si="184"/>
        <v>0</v>
      </c>
    </row>
    <row r="3927" spans="1:5" hidden="1">
      <c r="A3927" t="str">
        <f t="shared" si="185"/>
        <v>02</v>
      </c>
      <c r="B3927" t="str">
        <f t="shared" si="186"/>
        <v>PU</v>
      </c>
      <c r="C3927" t="s">
        <v>820</v>
      </c>
      <c r="D3927" t="s">
        <v>5061</v>
      </c>
      <c r="E3927" s="116">
        <f t="shared" ca="1" si="184"/>
        <v>0</v>
      </c>
    </row>
    <row r="3928" spans="1:5" hidden="1">
      <c r="A3928" t="str">
        <f t="shared" si="185"/>
        <v>04</v>
      </c>
      <c r="B3928" t="str">
        <f t="shared" si="186"/>
        <v>PU</v>
      </c>
      <c r="C3928" t="s">
        <v>820</v>
      </c>
      <c r="D3928" t="s">
        <v>5062</v>
      </c>
      <c r="E3928" s="116">
        <f t="shared" ca="1" si="184"/>
        <v>0</v>
      </c>
    </row>
    <row r="3929" spans="1:5" hidden="1">
      <c r="A3929" t="str">
        <f t="shared" si="185"/>
        <v>01</v>
      </c>
      <c r="B3929" t="str">
        <f t="shared" si="186"/>
        <v>PU</v>
      </c>
      <c r="C3929" t="s">
        <v>822</v>
      </c>
      <c r="D3929" t="s">
        <v>5063</v>
      </c>
      <c r="E3929" s="116">
        <f t="shared" ca="1" si="184"/>
        <v>0</v>
      </c>
    </row>
    <row r="3930" spans="1:5" hidden="1">
      <c r="A3930" t="str">
        <f t="shared" si="185"/>
        <v>05</v>
      </c>
      <c r="B3930" t="str">
        <f t="shared" si="186"/>
        <v>PU</v>
      </c>
      <c r="C3930" t="s">
        <v>822</v>
      </c>
      <c r="D3930" t="s">
        <v>5064</v>
      </c>
      <c r="E3930" s="116">
        <f t="shared" ca="1" si="184"/>
        <v>0</v>
      </c>
    </row>
    <row r="3931" spans="1:5" hidden="1">
      <c r="A3931" t="str">
        <f t="shared" si="185"/>
        <v>14</v>
      </c>
      <c r="B3931" t="str">
        <f t="shared" si="186"/>
        <v>PU</v>
      </c>
      <c r="C3931" t="s">
        <v>822</v>
      </c>
      <c r="D3931" t="s">
        <v>5065</v>
      </c>
      <c r="E3931" s="116">
        <f t="shared" ca="1" si="184"/>
        <v>0</v>
      </c>
    </row>
    <row r="3932" spans="1:5" hidden="1">
      <c r="A3932" t="str">
        <f t="shared" si="185"/>
        <v>100</v>
      </c>
      <c r="B3932" t="str">
        <f t="shared" si="186"/>
        <v>PU</v>
      </c>
      <c r="C3932" t="s">
        <v>822</v>
      </c>
      <c r="D3932" t="s">
        <v>5066</v>
      </c>
      <c r="E3932" s="116">
        <f ca="1">IFERROR(IF(B3932=0,VLOOKUP(C3932,INDIRECT($G$7&amp;$H$7),MATCH($A3932,INDIRECT($G$7&amp;$I$7),0),0),IF(B3932="W",VLOOKUP(C3932,INDIRECT($G$5&amp;$H$5),MATCH($A3932,INDIRECT($G$5&amp;$I$5),0),FALSE),VLOOKUP(C3932,INDIRECT($G$6&amp;$H$6),MATCH($A3932,INDIRECT($G$6&amp;$I$6),0),FALSE))),0)</f>
        <v>0</v>
      </c>
    </row>
    <row r="3933" spans="1:5" hidden="1">
      <c r="A3933" t="str">
        <f t="shared" si="185"/>
        <v>06</v>
      </c>
      <c r="B3933" t="str">
        <f t="shared" si="186"/>
        <v>PU</v>
      </c>
      <c r="C3933" t="s">
        <v>822</v>
      </c>
      <c r="D3933" t="s">
        <v>5067</v>
      </c>
      <c r="E3933" s="116">
        <f t="shared" ca="1" si="184"/>
        <v>0</v>
      </c>
    </row>
    <row r="3934" spans="1:5" hidden="1">
      <c r="A3934" t="str">
        <f t="shared" si="185"/>
        <v>12</v>
      </c>
      <c r="B3934" t="str">
        <f t="shared" si="186"/>
        <v>PU</v>
      </c>
      <c r="C3934" t="s">
        <v>822</v>
      </c>
      <c r="D3934" t="s">
        <v>5068</v>
      </c>
      <c r="E3934" s="116">
        <f t="shared" ca="1" si="184"/>
        <v>0</v>
      </c>
    </row>
    <row r="3935" spans="1:5" hidden="1">
      <c r="A3935" t="str">
        <f t="shared" si="185"/>
        <v>09</v>
      </c>
      <c r="B3935" t="str">
        <f t="shared" si="186"/>
        <v>PU</v>
      </c>
      <c r="C3935" t="s">
        <v>822</v>
      </c>
      <c r="D3935" t="s">
        <v>5069</v>
      </c>
      <c r="E3935" s="116">
        <f t="shared" ca="1" si="184"/>
        <v>0</v>
      </c>
    </row>
    <row r="3936" spans="1:5" hidden="1">
      <c r="A3936" t="str">
        <f t="shared" si="185"/>
        <v>11</v>
      </c>
      <c r="B3936" t="str">
        <f t="shared" si="186"/>
        <v>PU</v>
      </c>
      <c r="C3936" t="s">
        <v>822</v>
      </c>
      <c r="D3936" t="s">
        <v>5070</v>
      </c>
      <c r="E3936" s="116">
        <f t="shared" ca="1" si="184"/>
        <v>0</v>
      </c>
    </row>
    <row r="3937" spans="1:5" hidden="1">
      <c r="A3937" t="str">
        <f t="shared" si="185"/>
        <v>03</v>
      </c>
      <c r="B3937" t="str">
        <f t="shared" si="186"/>
        <v>PU</v>
      </c>
      <c r="C3937" t="s">
        <v>822</v>
      </c>
      <c r="D3937" t="s">
        <v>5071</v>
      </c>
      <c r="E3937" s="116">
        <f t="shared" ca="1" si="184"/>
        <v>0</v>
      </c>
    </row>
    <row r="3938" spans="1:5" hidden="1">
      <c r="A3938" t="str">
        <f t="shared" si="185"/>
        <v>02</v>
      </c>
      <c r="B3938" t="str">
        <f t="shared" si="186"/>
        <v>PU</v>
      </c>
      <c r="C3938" t="s">
        <v>822</v>
      </c>
      <c r="D3938" t="s">
        <v>5072</v>
      </c>
      <c r="E3938" s="116">
        <f t="shared" ca="1" si="184"/>
        <v>0</v>
      </c>
    </row>
    <row r="3939" spans="1:5" hidden="1">
      <c r="A3939" t="str">
        <f t="shared" si="185"/>
        <v>04</v>
      </c>
      <c r="B3939" t="str">
        <f t="shared" si="186"/>
        <v>PU</v>
      </c>
      <c r="C3939" t="s">
        <v>822</v>
      </c>
      <c r="D3939" t="s">
        <v>5073</v>
      </c>
      <c r="E3939" s="116">
        <f t="shared" ca="1" si="184"/>
        <v>0</v>
      </c>
    </row>
    <row r="3940" spans="1:5" hidden="1">
      <c r="A3940" t="str">
        <f t="shared" si="185"/>
        <v>01</v>
      </c>
      <c r="B3940" t="str">
        <f t="shared" si="186"/>
        <v>PU</v>
      </c>
      <c r="C3940" t="s">
        <v>824</v>
      </c>
      <c r="D3940" t="s">
        <v>5074</v>
      </c>
      <c r="E3940" s="116">
        <f t="shared" ca="1" si="184"/>
        <v>0</v>
      </c>
    </row>
    <row r="3941" spans="1:5" hidden="1">
      <c r="A3941" t="str">
        <f t="shared" si="185"/>
        <v>05</v>
      </c>
      <c r="B3941" t="str">
        <f t="shared" si="186"/>
        <v>PU</v>
      </c>
      <c r="C3941" t="s">
        <v>824</v>
      </c>
      <c r="D3941" t="s">
        <v>5075</v>
      </c>
      <c r="E3941" s="116">
        <f t="shared" ca="1" si="184"/>
        <v>0</v>
      </c>
    </row>
    <row r="3942" spans="1:5" hidden="1">
      <c r="A3942" t="str">
        <f t="shared" si="185"/>
        <v>14</v>
      </c>
      <c r="B3942" t="str">
        <f t="shared" si="186"/>
        <v>PU</v>
      </c>
      <c r="C3942" t="s">
        <v>824</v>
      </c>
      <c r="D3942" t="s">
        <v>5076</v>
      </c>
      <c r="E3942" s="116">
        <f t="shared" ca="1" si="184"/>
        <v>0</v>
      </c>
    </row>
    <row r="3943" spans="1:5" hidden="1">
      <c r="A3943" t="str">
        <f t="shared" si="185"/>
        <v>100</v>
      </c>
      <c r="B3943" t="str">
        <f t="shared" si="186"/>
        <v>PU</v>
      </c>
      <c r="C3943" t="s">
        <v>824</v>
      </c>
      <c r="D3943" t="s">
        <v>5077</v>
      </c>
      <c r="E3943" s="116">
        <f ca="1">IFERROR(IF(B3943=0,VLOOKUP(C3943,INDIRECT($G$7&amp;$H$7),MATCH($A3943,INDIRECT($G$7&amp;$I$7),0),0),IF(B3943="W",VLOOKUP(C3943,INDIRECT($G$5&amp;$H$5),MATCH($A3943,INDIRECT($G$5&amp;$I$5),0),FALSE),VLOOKUP(C3943,INDIRECT($G$6&amp;$H$6),MATCH($A3943,INDIRECT($G$6&amp;$I$6),0),FALSE))),0)</f>
        <v>0</v>
      </c>
    </row>
    <row r="3944" spans="1:5" hidden="1">
      <c r="A3944" t="str">
        <f t="shared" si="185"/>
        <v>06</v>
      </c>
      <c r="B3944" t="str">
        <f t="shared" si="186"/>
        <v>PU</v>
      </c>
      <c r="C3944" t="s">
        <v>824</v>
      </c>
      <c r="D3944" t="s">
        <v>5078</v>
      </c>
      <c r="E3944" s="116">
        <f t="shared" ref="E3944:E4006" ca="1" si="187">IFERROR(IF(B3944=0,VLOOKUP(C3923,INDIRECT($G$7&amp;$H$7),MATCH($A3944,INDIRECT($G$7&amp;$I$7),0),0),IF(B3944="W",VLOOKUP(C3923,INDIRECT($G$5&amp;$H$5),MATCH($A3944,INDIRECT($G$5&amp;$I$5),0),FALSE),VLOOKUP(C3944,INDIRECT($G$6&amp;$H$6),MATCH($A3944,INDIRECT($G$6&amp;$I$6),0),FALSE))),0)</f>
        <v>0</v>
      </c>
    </row>
    <row r="3945" spans="1:5" hidden="1">
      <c r="A3945" t="str">
        <f t="shared" si="185"/>
        <v>12</v>
      </c>
      <c r="B3945" t="str">
        <f t="shared" si="186"/>
        <v>PU</v>
      </c>
      <c r="C3945" t="s">
        <v>824</v>
      </c>
      <c r="D3945" t="s">
        <v>5079</v>
      </c>
      <c r="E3945" s="116">
        <f t="shared" ca="1" si="187"/>
        <v>0</v>
      </c>
    </row>
    <row r="3946" spans="1:5" hidden="1">
      <c r="A3946" t="str">
        <f t="shared" si="185"/>
        <v>09</v>
      </c>
      <c r="B3946" t="str">
        <f t="shared" si="186"/>
        <v>PU</v>
      </c>
      <c r="C3946" t="s">
        <v>824</v>
      </c>
      <c r="D3946" t="s">
        <v>5080</v>
      </c>
      <c r="E3946" s="116">
        <f t="shared" ca="1" si="187"/>
        <v>0</v>
      </c>
    </row>
    <row r="3947" spans="1:5" hidden="1">
      <c r="A3947" t="str">
        <f t="shared" si="185"/>
        <v>11</v>
      </c>
      <c r="B3947" t="str">
        <f t="shared" si="186"/>
        <v>PU</v>
      </c>
      <c r="C3947" t="s">
        <v>824</v>
      </c>
      <c r="D3947" t="s">
        <v>5081</v>
      </c>
      <c r="E3947" s="116">
        <f t="shared" ca="1" si="187"/>
        <v>0</v>
      </c>
    </row>
    <row r="3948" spans="1:5" hidden="1">
      <c r="A3948" t="str">
        <f t="shared" si="185"/>
        <v>03</v>
      </c>
      <c r="B3948" t="str">
        <f t="shared" si="186"/>
        <v>PU</v>
      </c>
      <c r="C3948" t="s">
        <v>824</v>
      </c>
      <c r="D3948" t="s">
        <v>5082</v>
      </c>
      <c r="E3948" s="116">
        <f t="shared" ca="1" si="187"/>
        <v>0</v>
      </c>
    </row>
    <row r="3949" spans="1:5" hidden="1">
      <c r="A3949" t="str">
        <f t="shared" si="185"/>
        <v>02</v>
      </c>
      <c r="B3949" t="str">
        <f t="shared" si="186"/>
        <v>PU</v>
      </c>
      <c r="C3949" t="s">
        <v>824</v>
      </c>
      <c r="D3949" t="s">
        <v>5083</v>
      </c>
      <c r="E3949" s="116">
        <f t="shared" ca="1" si="187"/>
        <v>0</v>
      </c>
    </row>
    <row r="3950" spans="1:5" hidden="1">
      <c r="A3950" t="str">
        <f t="shared" si="185"/>
        <v>04</v>
      </c>
      <c r="B3950" t="str">
        <f t="shared" si="186"/>
        <v>PU</v>
      </c>
      <c r="C3950" t="s">
        <v>824</v>
      </c>
      <c r="D3950" t="s">
        <v>5084</v>
      </c>
      <c r="E3950" s="116">
        <f t="shared" ca="1" si="187"/>
        <v>0</v>
      </c>
    </row>
    <row r="3951" spans="1:5" hidden="1">
      <c r="A3951" t="str">
        <f t="shared" si="185"/>
        <v>01</v>
      </c>
      <c r="B3951" t="str">
        <f t="shared" si="186"/>
        <v>PU</v>
      </c>
      <c r="C3951" t="s">
        <v>827</v>
      </c>
      <c r="D3951" t="s">
        <v>5085</v>
      </c>
      <c r="E3951" s="116">
        <f t="shared" ca="1" si="187"/>
        <v>0</v>
      </c>
    </row>
    <row r="3952" spans="1:5" hidden="1">
      <c r="A3952" t="str">
        <f t="shared" si="185"/>
        <v>05</v>
      </c>
      <c r="B3952" t="str">
        <f t="shared" si="186"/>
        <v>PU</v>
      </c>
      <c r="C3952" t="s">
        <v>827</v>
      </c>
      <c r="D3952" t="s">
        <v>5086</v>
      </c>
      <c r="E3952" s="116">
        <f t="shared" ca="1" si="187"/>
        <v>0</v>
      </c>
    </row>
    <row r="3953" spans="1:5" hidden="1">
      <c r="A3953" t="str">
        <f t="shared" si="185"/>
        <v>14</v>
      </c>
      <c r="B3953" t="str">
        <f t="shared" si="186"/>
        <v>PU</v>
      </c>
      <c r="C3953" t="s">
        <v>827</v>
      </c>
      <c r="D3953" t="s">
        <v>5087</v>
      </c>
      <c r="E3953" s="116">
        <f t="shared" ca="1" si="187"/>
        <v>0</v>
      </c>
    </row>
    <row r="3954" spans="1:5" hidden="1">
      <c r="A3954" t="str">
        <f t="shared" si="185"/>
        <v>100</v>
      </c>
      <c r="B3954" t="str">
        <f t="shared" si="186"/>
        <v>PU</v>
      </c>
      <c r="C3954" t="s">
        <v>827</v>
      </c>
      <c r="D3954" t="s">
        <v>5088</v>
      </c>
      <c r="E3954" s="116">
        <f ca="1">IFERROR(IF(B3954=0,VLOOKUP(C3954,INDIRECT($G$7&amp;$H$7),MATCH($A3954,INDIRECT($G$7&amp;$I$7),0),0),IF(B3954="W",VLOOKUP(C3954,INDIRECT($G$5&amp;$H$5),MATCH($A3954,INDIRECT($G$5&amp;$I$5),0),FALSE),VLOOKUP(C3954,INDIRECT($G$6&amp;$H$6),MATCH($A3954,INDIRECT($G$6&amp;$I$6),0),FALSE))),0)</f>
        <v>0</v>
      </c>
    </row>
    <row r="3955" spans="1:5" hidden="1">
      <c r="A3955" t="str">
        <f t="shared" si="185"/>
        <v>06</v>
      </c>
      <c r="B3955" t="str">
        <f t="shared" si="186"/>
        <v>PU</v>
      </c>
      <c r="C3955" t="s">
        <v>827</v>
      </c>
      <c r="D3955" t="s">
        <v>5089</v>
      </c>
      <c r="E3955" s="116">
        <f t="shared" ca="1" si="187"/>
        <v>0</v>
      </c>
    </row>
    <row r="3956" spans="1:5" hidden="1">
      <c r="A3956" t="str">
        <f t="shared" si="185"/>
        <v>12</v>
      </c>
      <c r="B3956" t="str">
        <f t="shared" si="186"/>
        <v>PU</v>
      </c>
      <c r="C3956" t="s">
        <v>827</v>
      </c>
      <c r="D3956" t="s">
        <v>5090</v>
      </c>
      <c r="E3956" s="116">
        <f t="shared" ca="1" si="187"/>
        <v>0</v>
      </c>
    </row>
    <row r="3957" spans="1:5" hidden="1">
      <c r="A3957" t="str">
        <f t="shared" si="185"/>
        <v>09</v>
      </c>
      <c r="B3957" t="str">
        <f t="shared" si="186"/>
        <v>PU</v>
      </c>
      <c r="C3957" t="s">
        <v>827</v>
      </c>
      <c r="D3957" t="s">
        <v>5091</v>
      </c>
      <c r="E3957" s="116">
        <f t="shared" ca="1" si="187"/>
        <v>0</v>
      </c>
    </row>
    <row r="3958" spans="1:5" hidden="1">
      <c r="A3958" t="str">
        <f t="shared" si="185"/>
        <v>11</v>
      </c>
      <c r="B3958" t="str">
        <f t="shared" si="186"/>
        <v>PU</v>
      </c>
      <c r="C3958" t="s">
        <v>827</v>
      </c>
      <c r="D3958" t="s">
        <v>5092</v>
      </c>
      <c r="E3958" s="116">
        <f t="shared" ca="1" si="187"/>
        <v>0</v>
      </c>
    </row>
    <row r="3959" spans="1:5" hidden="1">
      <c r="A3959" t="str">
        <f t="shared" si="185"/>
        <v>03</v>
      </c>
      <c r="B3959" t="str">
        <f t="shared" si="186"/>
        <v>PU</v>
      </c>
      <c r="C3959" t="s">
        <v>827</v>
      </c>
      <c r="D3959" t="s">
        <v>5093</v>
      </c>
      <c r="E3959" s="116">
        <f t="shared" ca="1" si="187"/>
        <v>0</v>
      </c>
    </row>
    <row r="3960" spans="1:5" hidden="1">
      <c r="A3960" t="str">
        <f t="shared" si="185"/>
        <v>02</v>
      </c>
      <c r="B3960" t="str">
        <f t="shared" si="186"/>
        <v>PU</v>
      </c>
      <c r="C3960" t="s">
        <v>827</v>
      </c>
      <c r="D3960" t="s">
        <v>5094</v>
      </c>
      <c r="E3960" s="116">
        <f t="shared" ca="1" si="187"/>
        <v>0</v>
      </c>
    </row>
    <row r="3961" spans="1:5" hidden="1">
      <c r="A3961" t="str">
        <f t="shared" si="185"/>
        <v>04</v>
      </c>
      <c r="B3961" t="str">
        <f t="shared" si="186"/>
        <v>PU</v>
      </c>
      <c r="C3961" t="s">
        <v>827</v>
      </c>
      <c r="D3961" t="s">
        <v>5095</v>
      </c>
      <c r="E3961" s="116">
        <f t="shared" ca="1" si="187"/>
        <v>0</v>
      </c>
    </row>
    <row r="3962" spans="1:5" hidden="1">
      <c r="A3962" t="str">
        <f t="shared" si="185"/>
        <v>01</v>
      </c>
      <c r="B3962" t="str">
        <f t="shared" si="186"/>
        <v>PU</v>
      </c>
      <c r="C3962" t="s">
        <v>829</v>
      </c>
      <c r="D3962" t="s">
        <v>5096</v>
      </c>
      <c r="E3962" s="116">
        <f t="shared" ca="1" si="187"/>
        <v>0</v>
      </c>
    </row>
    <row r="3963" spans="1:5" hidden="1">
      <c r="A3963" t="str">
        <f t="shared" si="185"/>
        <v>05</v>
      </c>
      <c r="B3963" t="str">
        <f t="shared" si="186"/>
        <v>PU</v>
      </c>
      <c r="C3963" t="s">
        <v>829</v>
      </c>
      <c r="D3963" t="s">
        <v>5097</v>
      </c>
      <c r="E3963" s="116">
        <f t="shared" ca="1" si="187"/>
        <v>0</v>
      </c>
    </row>
    <row r="3964" spans="1:5" hidden="1">
      <c r="A3964" t="str">
        <f t="shared" si="185"/>
        <v>14</v>
      </c>
      <c r="B3964" t="str">
        <f t="shared" si="186"/>
        <v>PU</v>
      </c>
      <c r="C3964" t="s">
        <v>829</v>
      </c>
      <c r="D3964" t="s">
        <v>5098</v>
      </c>
      <c r="E3964" s="116">
        <f t="shared" ca="1" si="187"/>
        <v>0</v>
      </c>
    </row>
    <row r="3965" spans="1:5" hidden="1">
      <c r="A3965" t="str">
        <f t="shared" si="185"/>
        <v>100</v>
      </c>
      <c r="B3965" t="str">
        <f t="shared" si="186"/>
        <v>PU</v>
      </c>
      <c r="C3965" t="s">
        <v>829</v>
      </c>
      <c r="D3965" t="s">
        <v>5099</v>
      </c>
      <c r="E3965" s="116">
        <f ca="1">IFERROR(IF(B3965=0,VLOOKUP(C3965,INDIRECT($G$7&amp;$H$7),MATCH($A3965,INDIRECT($G$7&amp;$I$7),0),0),IF(B3965="W",VLOOKUP(C3965,INDIRECT($G$5&amp;$H$5),MATCH($A3965,INDIRECT($G$5&amp;$I$5),0),FALSE),VLOOKUP(C3965,INDIRECT($G$6&amp;$H$6),MATCH($A3965,INDIRECT($G$6&amp;$I$6),0),FALSE))),0)</f>
        <v>0</v>
      </c>
    </row>
    <row r="3966" spans="1:5" hidden="1">
      <c r="A3966" t="str">
        <f t="shared" si="185"/>
        <v>06</v>
      </c>
      <c r="B3966" t="str">
        <f t="shared" si="186"/>
        <v>PU</v>
      </c>
      <c r="C3966" t="s">
        <v>829</v>
      </c>
      <c r="D3966" t="s">
        <v>5100</v>
      </c>
      <c r="E3966" s="116">
        <f t="shared" ca="1" si="187"/>
        <v>0</v>
      </c>
    </row>
    <row r="3967" spans="1:5" hidden="1">
      <c r="A3967" t="str">
        <f t="shared" si="185"/>
        <v>12</v>
      </c>
      <c r="B3967" t="str">
        <f t="shared" si="186"/>
        <v>PU</v>
      </c>
      <c r="C3967" t="s">
        <v>829</v>
      </c>
      <c r="D3967" t="s">
        <v>5101</v>
      </c>
      <c r="E3967" s="116">
        <f t="shared" ca="1" si="187"/>
        <v>0</v>
      </c>
    </row>
    <row r="3968" spans="1:5" hidden="1">
      <c r="A3968" t="str">
        <f t="shared" si="185"/>
        <v>09</v>
      </c>
      <c r="B3968" t="str">
        <f t="shared" si="186"/>
        <v>PU</v>
      </c>
      <c r="C3968" t="s">
        <v>829</v>
      </c>
      <c r="D3968" t="s">
        <v>5102</v>
      </c>
      <c r="E3968" s="116">
        <f t="shared" ca="1" si="187"/>
        <v>0</v>
      </c>
    </row>
    <row r="3969" spans="1:5" hidden="1">
      <c r="A3969" t="str">
        <f t="shared" si="185"/>
        <v>11</v>
      </c>
      <c r="B3969" t="str">
        <f t="shared" si="186"/>
        <v>PU</v>
      </c>
      <c r="C3969" t="s">
        <v>829</v>
      </c>
      <c r="D3969" t="s">
        <v>5103</v>
      </c>
      <c r="E3969" s="116">
        <f t="shared" ca="1" si="187"/>
        <v>0</v>
      </c>
    </row>
    <row r="3970" spans="1:5" hidden="1">
      <c r="A3970" t="str">
        <f t="shared" si="185"/>
        <v>03</v>
      </c>
      <c r="B3970" t="str">
        <f t="shared" si="186"/>
        <v>PU</v>
      </c>
      <c r="C3970" t="s">
        <v>829</v>
      </c>
      <c r="D3970" t="s">
        <v>5104</v>
      </c>
      <c r="E3970" s="116">
        <f t="shared" ca="1" si="187"/>
        <v>0</v>
      </c>
    </row>
    <row r="3971" spans="1:5" hidden="1">
      <c r="A3971" t="str">
        <f t="shared" si="185"/>
        <v>02</v>
      </c>
      <c r="B3971" t="str">
        <f t="shared" si="186"/>
        <v>PU</v>
      </c>
      <c r="C3971" t="s">
        <v>829</v>
      </c>
      <c r="D3971" t="s">
        <v>5105</v>
      </c>
      <c r="E3971" s="116">
        <f t="shared" ca="1" si="187"/>
        <v>0</v>
      </c>
    </row>
    <row r="3972" spans="1:5" hidden="1">
      <c r="A3972" t="str">
        <f t="shared" si="185"/>
        <v>04</v>
      </c>
      <c r="B3972" t="str">
        <f t="shared" si="186"/>
        <v>PU</v>
      </c>
      <c r="C3972" t="s">
        <v>829</v>
      </c>
      <c r="D3972" t="s">
        <v>5106</v>
      </c>
      <c r="E3972" s="116">
        <f t="shared" ca="1" si="187"/>
        <v>0</v>
      </c>
    </row>
    <row r="3973" spans="1:5" hidden="1">
      <c r="A3973" t="str">
        <f t="shared" si="185"/>
        <v>01</v>
      </c>
      <c r="B3973" t="str">
        <f t="shared" si="186"/>
        <v>PU</v>
      </c>
      <c r="C3973" t="s">
        <v>831</v>
      </c>
      <c r="D3973" t="s">
        <v>5107</v>
      </c>
      <c r="E3973" s="116">
        <f t="shared" ca="1" si="187"/>
        <v>0</v>
      </c>
    </row>
    <row r="3974" spans="1:5" hidden="1">
      <c r="A3974" t="str">
        <f t="shared" si="185"/>
        <v>05</v>
      </c>
      <c r="B3974" t="str">
        <f t="shared" si="186"/>
        <v>PU</v>
      </c>
      <c r="C3974" t="s">
        <v>831</v>
      </c>
      <c r="D3974" t="s">
        <v>5108</v>
      </c>
      <c r="E3974" s="116">
        <f t="shared" ca="1" si="187"/>
        <v>0</v>
      </c>
    </row>
    <row r="3975" spans="1:5" hidden="1">
      <c r="A3975" t="str">
        <f t="shared" si="185"/>
        <v>14</v>
      </c>
      <c r="B3975" t="str">
        <f t="shared" si="186"/>
        <v>PU</v>
      </c>
      <c r="C3975" t="s">
        <v>831</v>
      </c>
      <c r="D3975" t="s">
        <v>5109</v>
      </c>
      <c r="E3975" s="116">
        <f t="shared" ca="1" si="187"/>
        <v>0</v>
      </c>
    </row>
    <row r="3976" spans="1:5" hidden="1">
      <c r="A3976" t="str">
        <f t="shared" si="185"/>
        <v>100</v>
      </c>
      <c r="B3976" t="str">
        <f t="shared" si="186"/>
        <v>PU</v>
      </c>
      <c r="C3976" t="s">
        <v>831</v>
      </c>
      <c r="D3976" t="s">
        <v>5110</v>
      </c>
      <c r="E3976" s="116">
        <f ca="1">IFERROR(IF(B3976=0,VLOOKUP(C3976,INDIRECT($G$7&amp;$H$7),MATCH($A3976,INDIRECT($G$7&amp;$I$7),0),0),IF(B3976="W",VLOOKUP(C3976,INDIRECT($G$5&amp;$H$5),MATCH($A3976,INDIRECT($G$5&amp;$I$5),0),FALSE),VLOOKUP(C3976,INDIRECT($G$6&amp;$H$6),MATCH($A3976,INDIRECT($G$6&amp;$I$6),0),FALSE))),0)</f>
        <v>0</v>
      </c>
    </row>
    <row r="3977" spans="1:5" hidden="1">
      <c r="A3977" t="str">
        <f t="shared" si="185"/>
        <v>06</v>
      </c>
      <c r="B3977" t="str">
        <f t="shared" si="186"/>
        <v>PU</v>
      </c>
      <c r="C3977" t="s">
        <v>831</v>
      </c>
      <c r="D3977" t="s">
        <v>5111</v>
      </c>
      <c r="E3977" s="116">
        <f t="shared" ca="1" si="187"/>
        <v>0</v>
      </c>
    </row>
    <row r="3978" spans="1:5" hidden="1">
      <c r="A3978" t="str">
        <f t="shared" si="185"/>
        <v>12</v>
      </c>
      <c r="B3978" t="str">
        <f t="shared" si="186"/>
        <v>PU</v>
      </c>
      <c r="C3978" t="s">
        <v>831</v>
      </c>
      <c r="D3978" t="s">
        <v>5112</v>
      </c>
      <c r="E3978" s="116">
        <f t="shared" ca="1" si="187"/>
        <v>0</v>
      </c>
    </row>
    <row r="3979" spans="1:5" hidden="1">
      <c r="A3979" t="str">
        <f t="shared" ref="A3979:A4042" si="188">MID(D3979,LEN(C3979)+2,LEN(D3979)-LEN(C3979))</f>
        <v>09</v>
      </c>
      <c r="B3979" t="str">
        <f t="shared" ref="B3979:B4042" si="189">IF(IFERROR(FIND("PU",D3979,1),0)&lt;&gt;0,"PU",0)</f>
        <v>PU</v>
      </c>
      <c r="C3979" t="s">
        <v>831</v>
      </c>
      <c r="D3979" t="s">
        <v>5113</v>
      </c>
      <c r="E3979" s="116">
        <f t="shared" ca="1" si="187"/>
        <v>0</v>
      </c>
    </row>
    <row r="3980" spans="1:5" hidden="1">
      <c r="A3980" t="str">
        <f t="shared" si="188"/>
        <v>11</v>
      </c>
      <c r="B3980" t="str">
        <f t="shared" si="189"/>
        <v>PU</v>
      </c>
      <c r="C3980" t="s">
        <v>831</v>
      </c>
      <c r="D3980" t="s">
        <v>5114</v>
      </c>
      <c r="E3980" s="116">
        <f t="shared" ca="1" si="187"/>
        <v>0</v>
      </c>
    </row>
    <row r="3981" spans="1:5" hidden="1">
      <c r="A3981" t="str">
        <f t="shared" si="188"/>
        <v>03</v>
      </c>
      <c r="B3981" t="str">
        <f t="shared" si="189"/>
        <v>PU</v>
      </c>
      <c r="C3981" t="s">
        <v>831</v>
      </c>
      <c r="D3981" t="s">
        <v>5115</v>
      </c>
      <c r="E3981" s="116">
        <f t="shared" ca="1" si="187"/>
        <v>0</v>
      </c>
    </row>
    <row r="3982" spans="1:5" hidden="1">
      <c r="A3982" t="str">
        <f t="shared" si="188"/>
        <v>02</v>
      </c>
      <c r="B3982" t="str">
        <f t="shared" si="189"/>
        <v>PU</v>
      </c>
      <c r="C3982" t="s">
        <v>831</v>
      </c>
      <c r="D3982" t="s">
        <v>5116</v>
      </c>
      <c r="E3982" s="116">
        <f t="shared" ca="1" si="187"/>
        <v>0</v>
      </c>
    </row>
    <row r="3983" spans="1:5" hidden="1">
      <c r="A3983" t="str">
        <f t="shared" si="188"/>
        <v>04</v>
      </c>
      <c r="B3983" t="str">
        <f t="shared" si="189"/>
        <v>PU</v>
      </c>
      <c r="C3983" t="s">
        <v>831</v>
      </c>
      <c r="D3983" t="s">
        <v>5117</v>
      </c>
      <c r="E3983" s="116">
        <f t="shared" ca="1" si="187"/>
        <v>0</v>
      </c>
    </row>
    <row r="3984" spans="1:5" hidden="1">
      <c r="A3984" t="str">
        <f t="shared" si="188"/>
        <v>01</v>
      </c>
      <c r="B3984" t="str">
        <f t="shared" si="189"/>
        <v>PU</v>
      </c>
      <c r="C3984" t="s">
        <v>834</v>
      </c>
      <c r="D3984" t="s">
        <v>5118</v>
      </c>
      <c r="E3984" s="116">
        <f t="shared" ca="1" si="187"/>
        <v>0</v>
      </c>
    </row>
    <row r="3985" spans="1:5" hidden="1">
      <c r="A3985" t="str">
        <f t="shared" si="188"/>
        <v>05</v>
      </c>
      <c r="B3985" t="str">
        <f t="shared" si="189"/>
        <v>PU</v>
      </c>
      <c r="C3985" t="s">
        <v>834</v>
      </c>
      <c r="D3985" t="s">
        <v>5119</v>
      </c>
      <c r="E3985" s="116">
        <f t="shared" ca="1" si="187"/>
        <v>0</v>
      </c>
    </row>
    <row r="3986" spans="1:5" hidden="1">
      <c r="A3986" t="str">
        <f t="shared" si="188"/>
        <v>14</v>
      </c>
      <c r="B3986" t="str">
        <f t="shared" si="189"/>
        <v>PU</v>
      </c>
      <c r="C3986" t="s">
        <v>834</v>
      </c>
      <c r="D3986" t="s">
        <v>5120</v>
      </c>
      <c r="E3986" s="116">
        <f t="shared" ca="1" si="187"/>
        <v>0</v>
      </c>
    </row>
    <row r="3987" spans="1:5" hidden="1">
      <c r="A3987" t="str">
        <f t="shared" si="188"/>
        <v>100</v>
      </c>
      <c r="B3987" t="str">
        <f t="shared" si="189"/>
        <v>PU</v>
      </c>
      <c r="C3987" t="s">
        <v>834</v>
      </c>
      <c r="D3987" t="s">
        <v>5121</v>
      </c>
      <c r="E3987" s="116">
        <f ca="1">IFERROR(IF(B3987=0,VLOOKUP(C3987,INDIRECT($G$7&amp;$H$7),MATCH($A3987,INDIRECT($G$7&amp;$I$7),0),0),IF(B3987="W",VLOOKUP(C3987,INDIRECT($G$5&amp;$H$5),MATCH($A3987,INDIRECT($G$5&amp;$I$5),0),FALSE),VLOOKUP(C3987,INDIRECT($G$6&amp;$H$6),MATCH($A3987,INDIRECT($G$6&amp;$I$6),0),FALSE))),0)</f>
        <v>0</v>
      </c>
    </row>
    <row r="3988" spans="1:5" hidden="1">
      <c r="A3988" t="str">
        <f t="shared" si="188"/>
        <v>06</v>
      </c>
      <c r="B3988" t="str">
        <f t="shared" si="189"/>
        <v>PU</v>
      </c>
      <c r="C3988" t="s">
        <v>834</v>
      </c>
      <c r="D3988" t="s">
        <v>5122</v>
      </c>
      <c r="E3988" s="116">
        <f t="shared" ca="1" si="187"/>
        <v>0</v>
      </c>
    </row>
    <row r="3989" spans="1:5" hidden="1">
      <c r="A3989" t="str">
        <f t="shared" si="188"/>
        <v>12</v>
      </c>
      <c r="B3989" t="str">
        <f t="shared" si="189"/>
        <v>PU</v>
      </c>
      <c r="C3989" t="s">
        <v>834</v>
      </c>
      <c r="D3989" t="s">
        <v>5123</v>
      </c>
      <c r="E3989" s="116">
        <f t="shared" ca="1" si="187"/>
        <v>0</v>
      </c>
    </row>
    <row r="3990" spans="1:5" hidden="1">
      <c r="A3990" t="str">
        <f t="shared" si="188"/>
        <v>09</v>
      </c>
      <c r="B3990" t="str">
        <f t="shared" si="189"/>
        <v>PU</v>
      </c>
      <c r="C3990" t="s">
        <v>834</v>
      </c>
      <c r="D3990" t="s">
        <v>5124</v>
      </c>
      <c r="E3990" s="116">
        <f t="shared" ca="1" si="187"/>
        <v>0</v>
      </c>
    </row>
    <row r="3991" spans="1:5" hidden="1">
      <c r="A3991" t="str">
        <f t="shared" si="188"/>
        <v>11</v>
      </c>
      <c r="B3991" t="str">
        <f t="shared" si="189"/>
        <v>PU</v>
      </c>
      <c r="C3991" t="s">
        <v>834</v>
      </c>
      <c r="D3991" t="s">
        <v>5125</v>
      </c>
      <c r="E3991" s="116">
        <f t="shared" ca="1" si="187"/>
        <v>0</v>
      </c>
    </row>
    <row r="3992" spans="1:5" hidden="1">
      <c r="A3992" t="str">
        <f t="shared" si="188"/>
        <v>03</v>
      </c>
      <c r="B3992" t="str">
        <f t="shared" si="189"/>
        <v>PU</v>
      </c>
      <c r="C3992" t="s">
        <v>834</v>
      </c>
      <c r="D3992" t="s">
        <v>5126</v>
      </c>
      <c r="E3992" s="116">
        <f t="shared" ca="1" si="187"/>
        <v>0</v>
      </c>
    </row>
    <row r="3993" spans="1:5" hidden="1">
      <c r="A3993" t="str">
        <f t="shared" si="188"/>
        <v>02</v>
      </c>
      <c r="B3993" t="str">
        <f t="shared" si="189"/>
        <v>PU</v>
      </c>
      <c r="C3993" t="s">
        <v>834</v>
      </c>
      <c r="D3993" t="s">
        <v>5127</v>
      </c>
      <c r="E3993" s="116">
        <f t="shared" ca="1" si="187"/>
        <v>0</v>
      </c>
    </row>
    <row r="3994" spans="1:5" hidden="1">
      <c r="A3994" t="str">
        <f t="shared" si="188"/>
        <v>04</v>
      </c>
      <c r="B3994" t="str">
        <f t="shared" si="189"/>
        <v>PU</v>
      </c>
      <c r="C3994" t="s">
        <v>834</v>
      </c>
      <c r="D3994" t="s">
        <v>5128</v>
      </c>
      <c r="E3994" s="116">
        <f t="shared" ca="1" si="187"/>
        <v>0</v>
      </c>
    </row>
    <row r="3995" spans="1:5" hidden="1">
      <c r="A3995" t="str">
        <f t="shared" si="188"/>
        <v>01</v>
      </c>
      <c r="B3995" t="str">
        <f t="shared" si="189"/>
        <v>PU</v>
      </c>
      <c r="C3995" t="s">
        <v>836</v>
      </c>
      <c r="D3995" t="s">
        <v>5129</v>
      </c>
      <c r="E3995" s="116">
        <f t="shared" ca="1" si="187"/>
        <v>0</v>
      </c>
    </row>
    <row r="3996" spans="1:5" hidden="1">
      <c r="A3996" t="str">
        <f t="shared" si="188"/>
        <v>05</v>
      </c>
      <c r="B3996" t="str">
        <f t="shared" si="189"/>
        <v>PU</v>
      </c>
      <c r="C3996" t="s">
        <v>836</v>
      </c>
      <c r="D3996" t="s">
        <v>5130</v>
      </c>
      <c r="E3996" s="116">
        <f t="shared" ca="1" si="187"/>
        <v>0</v>
      </c>
    </row>
    <row r="3997" spans="1:5" hidden="1">
      <c r="A3997" t="str">
        <f t="shared" si="188"/>
        <v>14</v>
      </c>
      <c r="B3997" t="str">
        <f t="shared" si="189"/>
        <v>PU</v>
      </c>
      <c r="C3997" t="s">
        <v>836</v>
      </c>
      <c r="D3997" t="s">
        <v>5131</v>
      </c>
      <c r="E3997" s="116">
        <f t="shared" ca="1" si="187"/>
        <v>0</v>
      </c>
    </row>
    <row r="3998" spans="1:5" hidden="1">
      <c r="A3998" t="str">
        <f t="shared" si="188"/>
        <v>100</v>
      </c>
      <c r="B3998" t="str">
        <f t="shared" si="189"/>
        <v>PU</v>
      </c>
      <c r="C3998" t="s">
        <v>836</v>
      </c>
      <c r="D3998" t="s">
        <v>5132</v>
      </c>
      <c r="E3998" s="116">
        <f ca="1">IFERROR(IF(B3998=0,VLOOKUP(C3998,INDIRECT($G$7&amp;$H$7),MATCH($A3998,INDIRECT($G$7&amp;$I$7),0),0),IF(B3998="W",VLOOKUP(C3998,INDIRECT($G$5&amp;$H$5),MATCH($A3998,INDIRECT($G$5&amp;$I$5),0),FALSE),VLOOKUP(C3998,INDIRECT($G$6&amp;$H$6),MATCH($A3998,INDIRECT($G$6&amp;$I$6),0),FALSE))),0)</f>
        <v>0</v>
      </c>
    </row>
    <row r="3999" spans="1:5" hidden="1">
      <c r="A3999" t="str">
        <f t="shared" si="188"/>
        <v>06</v>
      </c>
      <c r="B3999" t="str">
        <f t="shared" si="189"/>
        <v>PU</v>
      </c>
      <c r="C3999" t="s">
        <v>836</v>
      </c>
      <c r="D3999" t="s">
        <v>5133</v>
      </c>
      <c r="E3999" s="116">
        <f t="shared" ca="1" si="187"/>
        <v>0</v>
      </c>
    </row>
    <row r="4000" spans="1:5" hidden="1">
      <c r="A4000" t="str">
        <f t="shared" si="188"/>
        <v>12</v>
      </c>
      <c r="B4000" t="str">
        <f t="shared" si="189"/>
        <v>PU</v>
      </c>
      <c r="C4000" t="s">
        <v>836</v>
      </c>
      <c r="D4000" t="s">
        <v>5134</v>
      </c>
      <c r="E4000" s="116">
        <f t="shared" ca="1" si="187"/>
        <v>0</v>
      </c>
    </row>
    <row r="4001" spans="1:5" hidden="1">
      <c r="A4001" t="str">
        <f t="shared" si="188"/>
        <v>09</v>
      </c>
      <c r="B4001" t="str">
        <f t="shared" si="189"/>
        <v>PU</v>
      </c>
      <c r="C4001" t="s">
        <v>836</v>
      </c>
      <c r="D4001" t="s">
        <v>5135</v>
      </c>
      <c r="E4001" s="116">
        <f t="shared" ca="1" si="187"/>
        <v>0</v>
      </c>
    </row>
    <row r="4002" spans="1:5" hidden="1">
      <c r="A4002" t="str">
        <f t="shared" si="188"/>
        <v>11</v>
      </c>
      <c r="B4002" t="str">
        <f t="shared" si="189"/>
        <v>PU</v>
      </c>
      <c r="C4002" t="s">
        <v>836</v>
      </c>
      <c r="D4002" t="s">
        <v>5136</v>
      </c>
      <c r="E4002" s="116">
        <f t="shared" ca="1" si="187"/>
        <v>0</v>
      </c>
    </row>
    <row r="4003" spans="1:5" hidden="1">
      <c r="A4003" t="str">
        <f t="shared" si="188"/>
        <v>03</v>
      </c>
      <c r="B4003" t="str">
        <f t="shared" si="189"/>
        <v>PU</v>
      </c>
      <c r="C4003" t="s">
        <v>836</v>
      </c>
      <c r="D4003" t="s">
        <v>5137</v>
      </c>
      <c r="E4003" s="116">
        <f t="shared" ca="1" si="187"/>
        <v>0</v>
      </c>
    </row>
    <row r="4004" spans="1:5" hidden="1">
      <c r="A4004" t="str">
        <f t="shared" si="188"/>
        <v>02</v>
      </c>
      <c r="B4004" t="str">
        <f t="shared" si="189"/>
        <v>PU</v>
      </c>
      <c r="C4004" t="s">
        <v>836</v>
      </c>
      <c r="D4004" t="s">
        <v>5138</v>
      </c>
      <c r="E4004" s="116">
        <f t="shared" ca="1" si="187"/>
        <v>0</v>
      </c>
    </row>
    <row r="4005" spans="1:5" hidden="1">
      <c r="A4005" t="str">
        <f t="shared" si="188"/>
        <v>04</v>
      </c>
      <c r="B4005" t="str">
        <f t="shared" si="189"/>
        <v>PU</v>
      </c>
      <c r="C4005" t="s">
        <v>836</v>
      </c>
      <c r="D4005" t="s">
        <v>5139</v>
      </c>
      <c r="E4005" s="116">
        <f t="shared" ca="1" si="187"/>
        <v>0</v>
      </c>
    </row>
    <row r="4006" spans="1:5" hidden="1">
      <c r="A4006" t="str">
        <f t="shared" si="188"/>
        <v>01</v>
      </c>
      <c r="B4006" t="str">
        <f t="shared" si="189"/>
        <v>PU</v>
      </c>
      <c r="C4006" t="s">
        <v>838</v>
      </c>
      <c r="D4006" t="s">
        <v>5140</v>
      </c>
      <c r="E4006" s="116">
        <f t="shared" ca="1" si="187"/>
        <v>0</v>
      </c>
    </row>
    <row r="4007" spans="1:5" hidden="1">
      <c r="A4007" t="str">
        <f t="shared" si="188"/>
        <v>05</v>
      </c>
      <c r="B4007" t="str">
        <f t="shared" si="189"/>
        <v>PU</v>
      </c>
      <c r="C4007" t="s">
        <v>838</v>
      </c>
      <c r="D4007" t="s">
        <v>5141</v>
      </c>
      <c r="E4007" s="116">
        <f t="shared" ref="E4007:E4070" ca="1" si="190">IFERROR(IF(B4007=0,VLOOKUP(C3986,INDIRECT($G$7&amp;$H$7),MATCH($A4007,INDIRECT($G$7&amp;$I$7),0),0),IF(B4007="W",VLOOKUP(C3986,INDIRECT($G$5&amp;$H$5),MATCH($A4007,INDIRECT($G$5&amp;$I$5),0),FALSE),VLOOKUP(C4007,INDIRECT($G$6&amp;$H$6),MATCH($A4007,INDIRECT($G$6&amp;$I$6),0),FALSE))),0)</f>
        <v>0</v>
      </c>
    </row>
    <row r="4008" spans="1:5" hidden="1">
      <c r="A4008" t="str">
        <f t="shared" si="188"/>
        <v>14</v>
      </c>
      <c r="B4008" t="str">
        <f t="shared" si="189"/>
        <v>PU</v>
      </c>
      <c r="C4008" t="s">
        <v>838</v>
      </c>
      <c r="D4008" t="s">
        <v>5142</v>
      </c>
      <c r="E4008" s="116">
        <f t="shared" ca="1" si="190"/>
        <v>0</v>
      </c>
    </row>
    <row r="4009" spans="1:5" hidden="1">
      <c r="A4009" t="str">
        <f t="shared" si="188"/>
        <v>100</v>
      </c>
      <c r="B4009" t="str">
        <f t="shared" si="189"/>
        <v>PU</v>
      </c>
      <c r="C4009" t="s">
        <v>838</v>
      </c>
      <c r="D4009" t="s">
        <v>5143</v>
      </c>
      <c r="E4009" s="116">
        <f ca="1">IFERROR(IF(B4009=0,VLOOKUP(C4009,INDIRECT($G$7&amp;$H$7),MATCH($A4009,INDIRECT($G$7&amp;$I$7),0),0),IF(B4009="W",VLOOKUP(C4009,INDIRECT($G$5&amp;$H$5),MATCH($A4009,INDIRECT($G$5&amp;$I$5),0),FALSE),VLOOKUP(C4009,INDIRECT($G$6&amp;$H$6),MATCH($A4009,INDIRECT($G$6&amp;$I$6),0),FALSE))),0)</f>
        <v>0</v>
      </c>
    </row>
    <row r="4010" spans="1:5" hidden="1">
      <c r="A4010" t="str">
        <f t="shared" si="188"/>
        <v>06</v>
      </c>
      <c r="B4010" t="str">
        <f t="shared" si="189"/>
        <v>PU</v>
      </c>
      <c r="C4010" t="s">
        <v>838</v>
      </c>
      <c r="D4010" t="s">
        <v>5144</v>
      </c>
      <c r="E4010" s="116">
        <f t="shared" ca="1" si="190"/>
        <v>0</v>
      </c>
    </row>
    <row r="4011" spans="1:5" hidden="1">
      <c r="A4011" t="str">
        <f t="shared" si="188"/>
        <v>12</v>
      </c>
      <c r="B4011" t="str">
        <f t="shared" si="189"/>
        <v>PU</v>
      </c>
      <c r="C4011" t="s">
        <v>838</v>
      </c>
      <c r="D4011" t="s">
        <v>5145</v>
      </c>
      <c r="E4011" s="116">
        <f t="shared" ca="1" si="190"/>
        <v>0</v>
      </c>
    </row>
    <row r="4012" spans="1:5" hidden="1">
      <c r="A4012" t="str">
        <f t="shared" si="188"/>
        <v>09</v>
      </c>
      <c r="B4012" t="str">
        <f t="shared" si="189"/>
        <v>PU</v>
      </c>
      <c r="C4012" t="s">
        <v>838</v>
      </c>
      <c r="D4012" t="s">
        <v>5146</v>
      </c>
      <c r="E4012" s="116">
        <f t="shared" ca="1" si="190"/>
        <v>0</v>
      </c>
    </row>
    <row r="4013" spans="1:5" hidden="1">
      <c r="A4013" t="str">
        <f t="shared" si="188"/>
        <v>11</v>
      </c>
      <c r="B4013" t="str">
        <f t="shared" si="189"/>
        <v>PU</v>
      </c>
      <c r="C4013" t="s">
        <v>838</v>
      </c>
      <c r="D4013" t="s">
        <v>5147</v>
      </c>
      <c r="E4013" s="116">
        <f t="shared" ca="1" si="190"/>
        <v>0</v>
      </c>
    </row>
    <row r="4014" spans="1:5" hidden="1">
      <c r="A4014" t="str">
        <f t="shared" si="188"/>
        <v>03</v>
      </c>
      <c r="B4014" t="str">
        <f t="shared" si="189"/>
        <v>PU</v>
      </c>
      <c r="C4014" t="s">
        <v>838</v>
      </c>
      <c r="D4014" t="s">
        <v>5148</v>
      </c>
      <c r="E4014" s="116">
        <f t="shared" ca="1" si="190"/>
        <v>0</v>
      </c>
    </row>
    <row r="4015" spans="1:5" hidden="1">
      <c r="A4015" t="str">
        <f t="shared" si="188"/>
        <v>02</v>
      </c>
      <c r="B4015" t="str">
        <f t="shared" si="189"/>
        <v>PU</v>
      </c>
      <c r="C4015" t="s">
        <v>838</v>
      </c>
      <c r="D4015" t="s">
        <v>5149</v>
      </c>
      <c r="E4015" s="116">
        <f t="shared" ca="1" si="190"/>
        <v>0</v>
      </c>
    </row>
    <row r="4016" spans="1:5" hidden="1">
      <c r="A4016" t="str">
        <f t="shared" si="188"/>
        <v>04</v>
      </c>
      <c r="B4016" t="str">
        <f t="shared" si="189"/>
        <v>PU</v>
      </c>
      <c r="C4016" t="s">
        <v>838</v>
      </c>
      <c r="D4016" t="s">
        <v>5150</v>
      </c>
      <c r="E4016" s="116">
        <f t="shared" ca="1" si="190"/>
        <v>0</v>
      </c>
    </row>
    <row r="4017" spans="1:5" hidden="1">
      <c r="A4017" t="str">
        <f t="shared" si="188"/>
        <v>01</v>
      </c>
      <c r="B4017" t="str">
        <f t="shared" si="189"/>
        <v>PU</v>
      </c>
      <c r="C4017" t="s">
        <v>840</v>
      </c>
      <c r="D4017" t="s">
        <v>5151</v>
      </c>
      <c r="E4017" s="116">
        <f t="shared" ca="1" si="190"/>
        <v>0</v>
      </c>
    </row>
    <row r="4018" spans="1:5" hidden="1">
      <c r="A4018" t="str">
        <f t="shared" si="188"/>
        <v>05</v>
      </c>
      <c r="B4018" t="str">
        <f t="shared" si="189"/>
        <v>PU</v>
      </c>
      <c r="C4018" t="s">
        <v>840</v>
      </c>
      <c r="D4018" t="s">
        <v>5152</v>
      </c>
      <c r="E4018" s="116">
        <f t="shared" ca="1" si="190"/>
        <v>0</v>
      </c>
    </row>
    <row r="4019" spans="1:5" hidden="1">
      <c r="A4019" t="str">
        <f t="shared" si="188"/>
        <v>14</v>
      </c>
      <c r="B4019" t="str">
        <f t="shared" si="189"/>
        <v>PU</v>
      </c>
      <c r="C4019" t="s">
        <v>840</v>
      </c>
      <c r="D4019" t="s">
        <v>5153</v>
      </c>
      <c r="E4019" s="116">
        <f t="shared" ca="1" si="190"/>
        <v>0</v>
      </c>
    </row>
    <row r="4020" spans="1:5" hidden="1">
      <c r="A4020" t="str">
        <f t="shared" si="188"/>
        <v>100</v>
      </c>
      <c r="B4020" t="str">
        <f t="shared" si="189"/>
        <v>PU</v>
      </c>
      <c r="C4020" t="s">
        <v>840</v>
      </c>
      <c r="D4020" t="s">
        <v>5154</v>
      </c>
      <c r="E4020" s="116">
        <f ca="1">IFERROR(IF(B4020=0,VLOOKUP(C4020,INDIRECT($G$7&amp;$H$7),MATCH($A4020,INDIRECT($G$7&amp;$I$7),0),0),IF(B4020="W",VLOOKUP(C4020,INDIRECT($G$5&amp;$H$5),MATCH($A4020,INDIRECT($G$5&amp;$I$5),0),FALSE),VLOOKUP(C4020,INDIRECT($G$6&amp;$H$6),MATCH($A4020,INDIRECT($G$6&amp;$I$6),0),FALSE))),0)</f>
        <v>0</v>
      </c>
    </row>
    <row r="4021" spans="1:5" hidden="1">
      <c r="A4021" t="str">
        <f t="shared" si="188"/>
        <v>06</v>
      </c>
      <c r="B4021" t="str">
        <f t="shared" si="189"/>
        <v>PU</v>
      </c>
      <c r="C4021" t="s">
        <v>840</v>
      </c>
      <c r="D4021" t="s">
        <v>5155</v>
      </c>
      <c r="E4021" s="116">
        <f t="shared" ca="1" si="190"/>
        <v>0</v>
      </c>
    </row>
    <row r="4022" spans="1:5" hidden="1">
      <c r="A4022" t="str">
        <f t="shared" si="188"/>
        <v>12</v>
      </c>
      <c r="B4022" t="str">
        <f t="shared" si="189"/>
        <v>PU</v>
      </c>
      <c r="C4022" t="s">
        <v>840</v>
      </c>
      <c r="D4022" t="s">
        <v>5156</v>
      </c>
      <c r="E4022" s="116">
        <f t="shared" ca="1" si="190"/>
        <v>0</v>
      </c>
    </row>
    <row r="4023" spans="1:5" hidden="1">
      <c r="A4023" t="str">
        <f t="shared" si="188"/>
        <v>09</v>
      </c>
      <c r="B4023" t="str">
        <f t="shared" si="189"/>
        <v>PU</v>
      </c>
      <c r="C4023" t="s">
        <v>840</v>
      </c>
      <c r="D4023" t="s">
        <v>5157</v>
      </c>
      <c r="E4023" s="116">
        <f t="shared" ca="1" si="190"/>
        <v>0</v>
      </c>
    </row>
    <row r="4024" spans="1:5" hidden="1">
      <c r="A4024" t="str">
        <f t="shared" si="188"/>
        <v>11</v>
      </c>
      <c r="B4024" t="str">
        <f t="shared" si="189"/>
        <v>PU</v>
      </c>
      <c r="C4024" t="s">
        <v>840</v>
      </c>
      <c r="D4024" t="s">
        <v>5158</v>
      </c>
      <c r="E4024" s="116">
        <f t="shared" ca="1" si="190"/>
        <v>0</v>
      </c>
    </row>
    <row r="4025" spans="1:5" hidden="1">
      <c r="A4025" t="str">
        <f t="shared" si="188"/>
        <v>03</v>
      </c>
      <c r="B4025" t="str">
        <f t="shared" si="189"/>
        <v>PU</v>
      </c>
      <c r="C4025" t="s">
        <v>840</v>
      </c>
      <c r="D4025" t="s">
        <v>5159</v>
      </c>
      <c r="E4025" s="116">
        <f t="shared" ca="1" si="190"/>
        <v>0</v>
      </c>
    </row>
    <row r="4026" spans="1:5" hidden="1">
      <c r="A4026" t="str">
        <f t="shared" si="188"/>
        <v>02</v>
      </c>
      <c r="B4026" t="str">
        <f t="shared" si="189"/>
        <v>PU</v>
      </c>
      <c r="C4026" t="s">
        <v>840</v>
      </c>
      <c r="D4026" t="s">
        <v>5160</v>
      </c>
      <c r="E4026" s="116">
        <f t="shared" ca="1" si="190"/>
        <v>0</v>
      </c>
    </row>
    <row r="4027" spans="1:5" hidden="1">
      <c r="A4027" t="str">
        <f t="shared" si="188"/>
        <v>04</v>
      </c>
      <c r="B4027" t="str">
        <f t="shared" si="189"/>
        <v>PU</v>
      </c>
      <c r="C4027" t="s">
        <v>840</v>
      </c>
      <c r="D4027" t="s">
        <v>5161</v>
      </c>
      <c r="E4027" s="116">
        <f t="shared" ca="1" si="190"/>
        <v>0</v>
      </c>
    </row>
    <row r="4028" spans="1:5" hidden="1">
      <c r="A4028" t="str">
        <f t="shared" si="188"/>
        <v>01</v>
      </c>
      <c r="B4028" t="str">
        <f t="shared" si="189"/>
        <v>PU</v>
      </c>
      <c r="C4028" t="s">
        <v>842</v>
      </c>
      <c r="D4028" t="s">
        <v>5162</v>
      </c>
      <c r="E4028" s="116">
        <f t="shared" ca="1" si="190"/>
        <v>0</v>
      </c>
    </row>
    <row r="4029" spans="1:5" hidden="1">
      <c r="A4029" t="str">
        <f t="shared" si="188"/>
        <v>05</v>
      </c>
      <c r="B4029" t="str">
        <f t="shared" si="189"/>
        <v>PU</v>
      </c>
      <c r="C4029" t="s">
        <v>842</v>
      </c>
      <c r="D4029" t="s">
        <v>5163</v>
      </c>
      <c r="E4029" s="116">
        <f t="shared" ca="1" si="190"/>
        <v>0</v>
      </c>
    </row>
    <row r="4030" spans="1:5" hidden="1">
      <c r="A4030" t="str">
        <f t="shared" si="188"/>
        <v>14</v>
      </c>
      <c r="B4030" t="str">
        <f t="shared" si="189"/>
        <v>PU</v>
      </c>
      <c r="C4030" t="s">
        <v>842</v>
      </c>
      <c r="D4030" t="s">
        <v>5164</v>
      </c>
      <c r="E4030" s="116">
        <f t="shared" ca="1" si="190"/>
        <v>0</v>
      </c>
    </row>
    <row r="4031" spans="1:5" hidden="1">
      <c r="A4031" t="str">
        <f t="shared" si="188"/>
        <v>100</v>
      </c>
      <c r="B4031" t="str">
        <f t="shared" si="189"/>
        <v>PU</v>
      </c>
      <c r="C4031" t="s">
        <v>842</v>
      </c>
      <c r="D4031" t="s">
        <v>5165</v>
      </c>
      <c r="E4031" s="116">
        <f ca="1">IFERROR(IF(B4031=0,VLOOKUP(C4031,INDIRECT($G$7&amp;$H$7),MATCH($A4031,INDIRECT($G$7&amp;$I$7),0),0),IF(B4031="W",VLOOKUP(C4031,INDIRECT($G$5&amp;$H$5),MATCH($A4031,INDIRECT($G$5&amp;$I$5),0),FALSE),VLOOKUP(C4031,INDIRECT($G$6&amp;$H$6),MATCH($A4031,INDIRECT($G$6&amp;$I$6),0),FALSE))),0)</f>
        <v>0</v>
      </c>
    </row>
    <row r="4032" spans="1:5" hidden="1">
      <c r="A4032" t="str">
        <f t="shared" si="188"/>
        <v>06</v>
      </c>
      <c r="B4032" t="str">
        <f t="shared" si="189"/>
        <v>PU</v>
      </c>
      <c r="C4032" t="s">
        <v>842</v>
      </c>
      <c r="D4032" t="s">
        <v>5166</v>
      </c>
      <c r="E4032" s="116">
        <f t="shared" ca="1" si="190"/>
        <v>0</v>
      </c>
    </row>
    <row r="4033" spans="1:5" hidden="1">
      <c r="A4033" t="str">
        <f t="shared" si="188"/>
        <v>12</v>
      </c>
      <c r="B4033" t="str">
        <f t="shared" si="189"/>
        <v>PU</v>
      </c>
      <c r="C4033" t="s">
        <v>842</v>
      </c>
      <c r="D4033" t="s">
        <v>5167</v>
      </c>
      <c r="E4033" s="116">
        <f t="shared" ca="1" si="190"/>
        <v>0</v>
      </c>
    </row>
    <row r="4034" spans="1:5" hidden="1">
      <c r="A4034" t="str">
        <f t="shared" si="188"/>
        <v>09</v>
      </c>
      <c r="B4034" t="str">
        <f t="shared" si="189"/>
        <v>PU</v>
      </c>
      <c r="C4034" t="s">
        <v>842</v>
      </c>
      <c r="D4034" t="s">
        <v>5168</v>
      </c>
      <c r="E4034" s="116">
        <f t="shared" ca="1" si="190"/>
        <v>0</v>
      </c>
    </row>
    <row r="4035" spans="1:5" hidden="1">
      <c r="A4035" t="str">
        <f t="shared" si="188"/>
        <v>11</v>
      </c>
      <c r="B4035" t="str">
        <f t="shared" si="189"/>
        <v>PU</v>
      </c>
      <c r="C4035" t="s">
        <v>842</v>
      </c>
      <c r="D4035" t="s">
        <v>5169</v>
      </c>
      <c r="E4035" s="116">
        <f t="shared" ca="1" si="190"/>
        <v>0</v>
      </c>
    </row>
    <row r="4036" spans="1:5" hidden="1">
      <c r="A4036" t="str">
        <f t="shared" si="188"/>
        <v>03</v>
      </c>
      <c r="B4036" t="str">
        <f t="shared" si="189"/>
        <v>PU</v>
      </c>
      <c r="C4036" t="s">
        <v>842</v>
      </c>
      <c r="D4036" t="s">
        <v>5170</v>
      </c>
      <c r="E4036" s="116">
        <f t="shared" ca="1" si="190"/>
        <v>0</v>
      </c>
    </row>
    <row r="4037" spans="1:5" hidden="1">
      <c r="A4037" t="str">
        <f t="shared" si="188"/>
        <v>02</v>
      </c>
      <c r="B4037" t="str">
        <f t="shared" si="189"/>
        <v>PU</v>
      </c>
      <c r="C4037" t="s">
        <v>842</v>
      </c>
      <c r="D4037" t="s">
        <v>5171</v>
      </c>
      <c r="E4037" s="116">
        <f t="shared" ca="1" si="190"/>
        <v>0</v>
      </c>
    </row>
    <row r="4038" spans="1:5" hidden="1">
      <c r="A4038" t="str">
        <f t="shared" si="188"/>
        <v>04</v>
      </c>
      <c r="B4038" t="str">
        <f t="shared" si="189"/>
        <v>PU</v>
      </c>
      <c r="C4038" t="s">
        <v>842</v>
      </c>
      <c r="D4038" t="s">
        <v>5172</v>
      </c>
      <c r="E4038" s="116">
        <f t="shared" ca="1" si="190"/>
        <v>0</v>
      </c>
    </row>
    <row r="4039" spans="1:5" hidden="1">
      <c r="A4039" t="str">
        <f t="shared" si="188"/>
        <v>01</v>
      </c>
      <c r="B4039" t="str">
        <f t="shared" si="189"/>
        <v>PU</v>
      </c>
      <c r="C4039" t="s">
        <v>844</v>
      </c>
      <c r="D4039" t="s">
        <v>5173</v>
      </c>
      <c r="E4039" s="116">
        <f t="shared" ca="1" si="190"/>
        <v>0</v>
      </c>
    </row>
    <row r="4040" spans="1:5" hidden="1">
      <c r="A4040" t="str">
        <f t="shared" si="188"/>
        <v>05</v>
      </c>
      <c r="B4040" t="str">
        <f t="shared" si="189"/>
        <v>PU</v>
      </c>
      <c r="C4040" t="s">
        <v>844</v>
      </c>
      <c r="D4040" t="s">
        <v>5174</v>
      </c>
      <c r="E4040" s="116">
        <f t="shared" ca="1" si="190"/>
        <v>0</v>
      </c>
    </row>
    <row r="4041" spans="1:5" hidden="1">
      <c r="A4041" t="str">
        <f t="shared" si="188"/>
        <v>14</v>
      </c>
      <c r="B4041" t="str">
        <f t="shared" si="189"/>
        <v>PU</v>
      </c>
      <c r="C4041" t="s">
        <v>844</v>
      </c>
      <c r="D4041" t="s">
        <v>5175</v>
      </c>
      <c r="E4041" s="116">
        <f t="shared" ca="1" si="190"/>
        <v>0</v>
      </c>
    </row>
    <row r="4042" spans="1:5" hidden="1">
      <c r="A4042" t="str">
        <f t="shared" si="188"/>
        <v>100</v>
      </c>
      <c r="B4042" t="str">
        <f t="shared" si="189"/>
        <v>PU</v>
      </c>
      <c r="C4042" t="s">
        <v>844</v>
      </c>
      <c r="D4042" t="s">
        <v>5176</v>
      </c>
      <c r="E4042" s="116">
        <f ca="1">IFERROR(IF(B4042=0,VLOOKUP(C4042,INDIRECT($G$7&amp;$H$7),MATCH($A4042,INDIRECT($G$7&amp;$I$7),0),0),IF(B4042="W",VLOOKUP(C4042,INDIRECT($G$5&amp;$H$5),MATCH($A4042,INDIRECT($G$5&amp;$I$5),0),FALSE),VLOOKUP(C4042,INDIRECT($G$6&amp;$H$6),MATCH($A4042,INDIRECT($G$6&amp;$I$6),0),FALSE))),0)</f>
        <v>0</v>
      </c>
    </row>
    <row r="4043" spans="1:5" hidden="1">
      <c r="A4043" t="str">
        <f t="shared" ref="A4043:A4106" si="191">MID(D4043,LEN(C4043)+2,LEN(D4043)-LEN(C4043))</f>
        <v>06</v>
      </c>
      <c r="B4043" t="str">
        <f t="shared" ref="B4043:B4106" si="192">IF(IFERROR(FIND("PU",D4043,1),0)&lt;&gt;0,"PU",0)</f>
        <v>PU</v>
      </c>
      <c r="C4043" t="s">
        <v>844</v>
      </c>
      <c r="D4043" t="s">
        <v>5177</v>
      </c>
      <c r="E4043" s="116">
        <f t="shared" ca="1" si="190"/>
        <v>0</v>
      </c>
    </row>
    <row r="4044" spans="1:5" hidden="1">
      <c r="A4044" t="str">
        <f t="shared" si="191"/>
        <v>12</v>
      </c>
      <c r="B4044" t="str">
        <f t="shared" si="192"/>
        <v>PU</v>
      </c>
      <c r="C4044" t="s">
        <v>844</v>
      </c>
      <c r="D4044" t="s">
        <v>5178</v>
      </c>
      <c r="E4044" s="116">
        <f t="shared" ca="1" si="190"/>
        <v>0</v>
      </c>
    </row>
    <row r="4045" spans="1:5" hidden="1">
      <c r="A4045" t="str">
        <f t="shared" si="191"/>
        <v>09</v>
      </c>
      <c r="B4045" t="str">
        <f t="shared" si="192"/>
        <v>PU</v>
      </c>
      <c r="C4045" t="s">
        <v>844</v>
      </c>
      <c r="D4045" t="s">
        <v>5179</v>
      </c>
      <c r="E4045" s="116">
        <f t="shared" ca="1" si="190"/>
        <v>0</v>
      </c>
    </row>
    <row r="4046" spans="1:5" hidden="1">
      <c r="A4046" t="str">
        <f t="shared" si="191"/>
        <v>11</v>
      </c>
      <c r="B4046" t="str">
        <f t="shared" si="192"/>
        <v>PU</v>
      </c>
      <c r="C4046" t="s">
        <v>844</v>
      </c>
      <c r="D4046" t="s">
        <v>5180</v>
      </c>
      <c r="E4046" s="116">
        <f t="shared" ca="1" si="190"/>
        <v>0</v>
      </c>
    </row>
    <row r="4047" spans="1:5" hidden="1">
      <c r="A4047" t="str">
        <f t="shared" si="191"/>
        <v>03</v>
      </c>
      <c r="B4047" t="str">
        <f t="shared" si="192"/>
        <v>PU</v>
      </c>
      <c r="C4047" t="s">
        <v>844</v>
      </c>
      <c r="D4047" t="s">
        <v>5181</v>
      </c>
      <c r="E4047" s="116">
        <f t="shared" ca="1" si="190"/>
        <v>0</v>
      </c>
    </row>
    <row r="4048" spans="1:5" hidden="1">
      <c r="A4048" t="str">
        <f t="shared" si="191"/>
        <v>02</v>
      </c>
      <c r="B4048" t="str">
        <f t="shared" si="192"/>
        <v>PU</v>
      </c>
      <c r="C4048" t="s">
        <v>844</v>
      </c>
      <c r="D4048" t="s">
        <v>5182</v>
      </c>
      <c r="E4048" s="116">
        <f t="shared" ca="1" si="190"/>
        <v>0</v>
      </c>
    </row>
    <row r="4049" spans="1:5" hidden="1">
      <c r="A4049" t="str">
        <f t="shared" si="191"/>
        <v>04</v>
      </c>
      <c r="B4049" t="str">
        <f t="shared" si="192"/>
        <v>PU</v>
      </c>
      <c r="C4049" t="s">
        <v>844</v>
      </c>
      <c r="D4049" t="s">
        <v>5183</v>
      </c>
      <c r="E4049" s="116">
        <f t="shared" ca="1" si="190"/>
        <v>0</v>
      </c>
    </row>
    <row r="4050" spans="1:5" hidden="1">
      <c r="A4050" t="str">
        <f t="shared" si="191"/>
        <v>01</v>
      </c>
      <c r="B4050" t="str">
        <f t="shared" si="192"/>
        <v>PU</v>
      </c>
      <c r="C4050" t="s">
        <v>847</v>
      </c>
      <c r="D4050" t="s">
        <v>5184</v>
      </c>
      <c r="E4050" s="116">
        <f t="shared" ca="1" si="190"/>
        <v>0</v>
      </c>
    </row>
    <row r="4051" spans="1:5" hidden="1">
      <c r="A4051" t="str">
        <f t="shared" si="191"/>
        <v>05</v>
      </c>
      <c r="B4051" t="str">
        <f t="shared" si="192"/>
        <v>PU</v>
      </c>
      <c r="C4051" t="s">
        <v>847</v>
      </c>
      <c r="D4051" t="s">
        <v>5185</v>
      </c>
      <c r="E4051" s="116">
        <f t="shared" ca="1" si="190"/>
        <v>0</v>
      </c>
    </row>
    <row r="4052" spans="1:5" hidden="1">
      <c r="A4052" t="str">
        <f t="shared" si="191"/>
        <v>14</v>
      </c>
      <c r="B4052" t="str">
        <f t="shared" si="192"/>
        <v>PU</v>
      </c>
      <c r="C4052" t="s">
        <v>847</v>
      </c>
      <c r="D4052" t="s">
        <v>5186</v>
      </c>
      <c r="E4052" s="116">
        <f t="shared" ca="1" si="190"/>
        <v>0</v>
      </c>
    </row>
    <row r="4053" spans="1:5" hidden="1">
      <c r="A4053" t="str">
        <f t="shared" si="191"/>
        <v>100</v>
      </c>
      <c r="B4053" t="str">
        <f t="shared" si="192"/>
        <v>PU</v>
      </c>
      <c r="C4053" t="s">
        <v>847</v>
      </c>
      <c r="D4053" t="s">
        <v>5187</v>
      </c>
      <c r="E4053" s="116">
        <f ca="1">IFERROR(IF(B4053=0,VLOOKUP(C4053,INDIRECT($G$7&amp;$H$7),MATCH($A4053,INDIRECT($G$7&amp;$I$7),0),0),IF(B4053="W",VLOOKUP(C4053,INDIRECT($G$5&amp;$H$5),MATCH($A4053,INDIRECT($G$5&amp;$I$5),0),FALSE),VLOOKUP(C4053,INDIRECT($G$6&amp;$H$6),MATCH($A4053,INDIRECT($G$6&amp;$I$6),0),FALSE))),0)</f>
        <v>0</v>
      </c>
    </row>
    <row r="4054" spans="1:5" hidden="1">
      <c r="A4054" t="str">
        <f t="shared" si="191"/>
        <v>06</v>
      </c>
      <c r="B4054" t="str">
        <f t="shared" si="192"/>
        <v>PU</v>
      </c>
      <c r="C4054" t="s">
        <v>847</v>
      </c>
      <c r="D4054" t="s">
        <v>5188</v>
      </c>
      <c r="E4054" s="116">
        <f t="shared" ca="1" si="190"/>
        <v>0</v>
      </c>
    </row>
    <row r="4055" spans="1:5" hidden="1">
      <c r="A4055" t="str">
        <f t="shared" si="191"/>
        <v>12</v>
      </c>
      <c r="B4055" t="str">
        <f t="shared" si="192"/>
        <v>PU</v>
      </c>
      <c r="C4055" t="s">
        <v>847</v>
      </c>
      <c r="D4055" t="s">
        <v>5189</v>
      </c>
      <c r="E4055" s="116">
        <f t="shared" ca="1" si="190"/>
        <v>0</v>
      </c>
    </row>
    <row r="4056" spans="1:5" hidden="1">
      <c r="A4056" t="str">
        <f t="shared" si="191"/>
        <v>09</v>
      </c>
      <c r="B4056" t="str">
        <f t="shared" si="192"/>
        <v>PU</v>
      </c>
      <c r="C4056" t="s">
        <v>847</v>
      </c>
      <c r="D4056" t="s">
        <v>5190</v>
      </c>
      <c r="E4056" s="116">
        <f t="shared" ca="1" si="190"/>
        <v>0</v>
      </c>
    </row>
    <row r="4057" spans="1:5" hidden="1">
      <c r="A4057" t="str">
        <f t="shared" si="191"/>
        <v>11</v>
      </c>
      <c r="B4057" t="str">
        <f t="shared" si="192"/>
        <v>PU</v>
      </c>
      <c r="C4057" t="s">
        <v>847</v>
      </c>
      <c r="D4057" t="s">
        <v>5191</v>
      </c>
      <c r="E4057" s="116">
        <f t="shared" ca="1" si="190"/>
        <v>0</v>
      </c>
    </row>
    <row r="4058" spans="1:5" hidden="1">
      <c r="A4058" t="str">
        <f t="shared" si="191"/>
        <v>03</v>
      </c>
      <c r="B4058" t="str">
        <f t="shared" si="192"/>
        <v>PU</v>
      </c>
      <c r="C4058" t="s">
        <v>847</v>
      </c>
      <c r="D4058" t="s">
        <v>5192</v>
      </c>
      <c r="E4058" s="116">
        <f t="shared" ca="1" si="190"/>
        <v>0</v>
      </c>
    </row>
    <row r="4059" spans="1:5" hidden="1">
      <c r="A4059" t="str">
        <f t="shared" si="191"/>
        <v>02</v>
      </c>
      <c r="B4059" t="str">
        <f t="shared" si="192"/>
        <v>PU</v>
      </c>
      <c r="C4059" t="s">
        <v>847</v>
      </c>
      <c r="D4059" t="s">
        <v>5193</v>
      </c>
      <c r="E4059" s="116">
        <f t="shared" ca="1" si="190"/>
        <v>0</v>
      </c>
    </row>
    <row r="4060" spans="1:5" hidden="1">
      <c r="A4060" t="str">
        <f t="shared" si="191"/>
        <v>04</v>
      </c>
      <c r="B4060" t="str">
        <f t="shared" si="192"/>
        <v>PU</v>
      </c>
      <c r="C4060" t="s">
        <v>847</v>
      </c>
      <c r="D4060" t="s">
        <v>5194</v>
      </c>
      <c r="E4060" s="116">
        <f t="shared" ca="1" si="190"/>
        <v>0</v>
      </c>
    </row>
    <row r="4061" spans="1:5" hidden="1">
      <c r="A4061" t="str">
        <f t="shared" si="191"/>
        <v>01</v>
      </c>
      <c r="B4061" t="str">
        <f t="shared" si="192"/>
        <v>PU</v>
      </c>
      <c r="C4061" t="s">
        <v>849</v>
      </c>
      <c r="D4061" t="s">
        <v>5195</v>
      </c>
      <c r="E4061" s="116">
        <f t="shared" ca="1" si="190"/>
        <v>0</v>
      </c>
    </row>
    <row r="4062" spans="1:5" hidden="1">
      <c r="A4062" t="str">
        <f t="shared" si="191"/>
        <v>05</v>
      </c>
      <c r="B4062" t="str">
        <f t="shared" si="192"/>
        <v>PU</v>
      </c>
      <c r="C4062" t="s">
        <v>849</v>
      </c>
      <c r="D4062" t="s">
        <v>5196</v>
      </c>
      <c r="E4062" s="116">
        <f t="shared" ca="1" si="190"/>
        <v>0</v>
      </c>
    </row>
    <row r="4063" spans="1:5" hidden="1">
      <c r="A4063" t="str">
        <f t="shared" si="191"/>
        <v>14</v>
      </c>
      <c r="B4063" t="str">
        <f t="shared" si="192"/>
        <v>PU</v>
      </c>
      <c r="C4063" t="s">
        <v>849</v>
      </c>
      <c r="D4063" t="s">
        <v>5197</v>
      </c>
      <c r="E4063" s="116">
        <f t="shared" ca="1" si="190"/>
        <v>0</v>
      </c>
    </row>
    <row r="4064" spans="1:5" hidden="1">
      <c r="A4064" t="str">
        <f t="shared" si="191"/>
        <v>100</v>
      </c>
      <c r="B4064" t="str">
        <f t="shared" si="192"/>
        <v>PU</v>
      </c>
      <c r="C4064" t="s">
        <v>849</v>
      </c>
      <c r="D4064" t="s">
        <v>5198</v>
      </c>
      <c r="E4064" s="116">
        <f ca="1">IFERROR(IF(B4064=0,VLOOKUP(C4064,INDIRECT($G$7&amp;$H$7),MATCH($A4064,INDIRECT($G$7&amp;$I$7),0),0),IF(B4064="W",VLOOKUP(C4064,INDIRECT($G$5&amp;$H$5),MATCH($A4064,INDIRECT($G$5&amp;$I$5),0),FALSE),VLOOKUP(C4064,INDIRECT($G$6&amp;$H$6),MATCH($A4064,INDIRECT($G$6&amp;$I$6),0),FALSE))),0)</f>
        <v>0</v>
      </c>
    </row>
    <row r="4065" spans="1:5" hidden="1">
      <c r="A4065" t="str">
        <f t="shared" si="191"/>
        <v>06</v>
      </c>
      <c r="B4065" t="str">
        <f t="shared" si="192"/>
        <v>PU</v>
      </c>
      <c r="C4065" t="s">
        <v>849</v>
      </c>
      <c r="D4065" t="s">
        <v>5199</v>
      </c>
      <c r="E4065" s="116">
        <f t="shared" ca="1" si="190"/>
        <v>0</v>
      </c>
    </row>
    <row r="4066" spans="1:5" hidden="1">
      <c r="A4066" t="str">
        <f t="shared" si="191"/>
        <v>12</v>
      </c>
      <c r="B4066" t="str">
        <f t="shared" si="192"/>
        <v>PU</v>
      </c>
      <c r="C4066" t="s">
        <v>849</v>
      </c>
      <c r="D4066" t="s">
        <v>5200</v>
      </c>
      <c r="E4066" s="116">
        <f t="shared" ca="1" si="190"/>
        <v>0</v>
      </c>
    </row>
    <row r="4067" spans="1:5" hidden="1">
      <c r="A4067" t="str">
        <f t="shared" si="191"/>
        <v>09</v>
      </c>
      <c r="B4067" t="str">
        <f t="shared" si="192"/>
        <v>PU</v>
      </c>
      <c r="C4067" t="s">
        <v>849</v>
      </c>
      <c r="D4067" t="s">
        <v>5201</v>
      </c>
      <c r="E4067" s="116">
        <f t="shared" ca="1" si="190"/>
        <v>0</v>
      </c>
    </row>
    <row r="4068" spans="1:5" hidden="1">
      <c r="A4068" t="str">
        <f t="shared" si="191"/>
        <v>11</v>
      </c>
      <c r="B4068" t="str">
        <f t="shared" si="192"/>
        <v>PU</v>
      </c>
      <c r="C4068" t="s">
        <v>849</v>
      </c>
      <c r="D4068" t="s">
        <v>5202</v>
      </c>
      <c r="E4068" s="116">
        <f t="shared" ca="1" si="190"/>
        <v>0</v>
      </c>
    </row>
    <row r="4069" spans="1:5" hidden="1">
      <c r="A4069" t="str">
        <f t="shared" si="191"/>
        <v>03</v>
      </c>
      <c r="B4069" t="str">
        <f t="shared" si="192"/>
        <v>PU</v>
      </c>
      <c r="C4069" t="s">
        <v>849</v>
      </c>
      <c r="D4069" t="s">
        <v>5203</v>
      </c>
      <c r="E4069" s="116">
        <f t="shared" ca="1" si="190"/>
        <v>0</v>
      </c>
    </row>
    <row r="4070" spans="1:5" hidden="1">
      <c r="A4070" t="str">
        <f t="shared" si="191"/>
        <v>02</v>
      </c>
      <c r="B4070" t="str">
        <f t="shared" si="192"/>
        <v>PU</v>
      </c>
      <c r="C4070" t="s">
        <v>849</v>
      </c>
      <c r="D4070" t="s">
        <v>5204</v>
      </c>
      <c r="E4070" s="116">
        <f t="shared" ca="1" si="190"/>
        <v>0</v>
      </c>
    </row>
    <row r="4071" spans="1:5" hidden="1">
      <c r="A4071" t="str">
        <f t="shared" si="191"/>
        <v>04</v>
      </c>
      <c r="B4071" t="str">
        <f t="shared" si="192"/>
        <v>PU</v>
      </c>
      <c r="C4071" t="s">
        <v>849</v>
      </c>
      <c r="D4071" t="s">
        <v>5205</v>
      </c>
      <c r="E4071" s="116">
        <f t="shared" ref="E4071:E4134" ca="1" si="193">IFERROR(IF(B4071=0,VLOOKUP(C4050,INDIRECT($G$7&amp;$H$7),MATCH($A4071,INDIRECT($G$7&amp;$I$7),0),0),IF(B4071="W",VLOOKUP(C4050,INDIRECT($G$5&amp;$H$5),MATCH($A4071,INDIRECT($G$5&amp;$I$5),0),FALSE),VLOOKUP(C4071,INDIRECT($G$6&amp;$H$6),MATCH($A4071,INDIRECT($G$6&amp;$I$6),0),FALSE))),0)</f>
        <v>0</v>
      </c>
    </row>
    <row r="4072" spans="1:5" hidden="1">
      <c r="A4072" t="str">
        <f t="shared" si="191"/>
        <v>01</v>
      </c>
      <c r="B4072" t="str">
        <f t="shared" si="192"/>
        <v>PU</v>
      </c>
      <c r="C4072" t="s">
        <v>850</v>
      </c>
      <c r="D4072" t="s">
        <v>5206</v>
      </c>
      <c r="E4072" s="116">
        <f t="shared" ca="1" si="193"/>
        <v>0</v>
      </c>
    </row>
    <row r="4073" spans="1:5" hidden="1">
      <c r="A4073" t="str">
        <f t="shared" si="191"/>
        <v>05</v>
      </c>
      <c r="B4073" t="str">
        <f t="shared" si="192"/>
        <v>PU</v>
      </c>
      <c r="C4073" t="s">
        <v>850</v>
      </c>
      <c r="D4073" t="s">
        <v>5207</v>
      </c>
      <c r="E4073" s="116">
        <f t="shared" ca="1" si="193"/>
        <v>0</v>
      </c>
    </row>
    <row r="4074" spans="1:5" hidden="1">
      <c r="A4074" t="str">
        <f t="shared" si="191"/>
        <v>14</v>
      </c>
      <c r="B4074" t="str">
        <f t="shared" si="192"/>
        <v>PU</v>
      </c>
      <c r="C4074" t="s">
        <v>850</v>
      </c>
      <c r="D4074" t="s">
        <v>5208</v>
      </c>
      <c r="E4074" s="116">
        <f t="shared" ca="1" si="193"/>
        <v>0</v>
      </c>
    </row>
    <row r="4075" spans="1:5" hidden="1">
      <c r="A4075" t="str">
        <f t="shared" si="191"/>
        <v>100</v>
      </c>
      <c r="B4075" t="str">
        <f t="shared" si="192"/>
        <v>PU</v>
      </c>
      <c r="C4075" t="s">
        <v>850</v>
      </c>
      <c r="D4075" t="s">
        <v>5209</v>
      </c>
      <c r="E4075" s="116">
        <f ca="1">IFERROR(IF(B4075=0,VLOOKUP(C4075,INDIRECT($G$7&amp;$H$7),MATCH($A4075,INDIRECT($G$7&amp;$I$7),0),0),IF(B4075="W",VLOOKUP(C4075,INDIRECT($G$5&amp;$H$5),MATCH($A4075,INDIRECT($G$5&amp;$I$5),0),FALSE),VLOOKUP(C4075,INDIRECT($G$6&amp;$H$6),MATCH($A4075,INDIRECT($G$6&amp;$I$6),0),FALSE))),0)</f>
        <v>0</v>
      </c>
    </row>
    <row r="4076" spans="1:5" hidden="1">
      <c r="A4076" t="str">
        <f t="shared" si="191"/>
        <v>06</v>
      </c>
      <c r="B4076" t="str">
        <f t="shared" si="192"/>
        <v>PU</v>
      </c>
      <c r="C4076" t="s">
        <v>850</v>
      </c>
      <c r="D4076" t="s">
        <v>5210</v>
      </c>
      <c r="E4076" s="116">
        <f t="shared" ca="1" si="193"/>
        <v>0</v>
      </c>
    </row>
    <row r="4077" spans="1:5" hidden="1">
      <c r="A4077" t="str">
        <f t="shared" si="191"/>
        <v>12</v>
      </c>
      <c r="B4077" t="str">
        <f t="shared" si="192"/>
        <v>PU</v>
      </c>
      <c r="C4077" t="s">
        <v>850</v>
      </c>
      <c r="D4077" t="s">
        <v>5211</v>
      </c>
      <c r="E4077" s="116">
        <f t="shared" ca="1" si="193"/>
        <v>0</v>
      </c>
    </row>
    <row r="4078" spans="1:5" hidden="1">
      <c r="A4078" t="str">
        <f t="shared" si="191"/>
        <v>09</v>
      </c>
      <c r="B4078" t="str">
        <f t="shared" si="192"/>
        <v>PU</v>
      </c>
      <c r="C4078" t="s">
        <v>850</v>
      </c>
      <c r="D4078" t="s">
        <v>5212</v>
      </c>
      <c r="E4078" s="116">
        <f t="shared" ca="1" si="193"/>
        <v>0</v>
      </c>
    </row>
    <row r="4079" spans="1:5" hidden="1">
      <c r="A4079" t="str">
        <f t="shared" si="191"/>
        <v>11</v>
      </c>
      <c r="B4079" t="str">
        <f t="shared" si="192"/>
        <v>PU</v>
      </c>
      <c r="C4079" t="s">
        <v>850</v>
      </c>
      <c r="D4079" t="s">
        <v>5213</v>
      </c>
      <c r="E4079" s="116">
        <f t="shared" ca="1" si="193"/>
        <v>0</v>
      </c>
    </row>
    <row r="4080" spans="1:5" hidden="1">
      <c r="A4080" t="str">
        <f t="shared" si="191"/>
        <v>03</v>
      </c>
      <c r="B4080" t="str">
        <f t="shared" si="192"/>
        <v>PU</v>
      </c>
      <c r="C4080" t="s">
        <v>850</v>
      </c>
      <c r="D4080" t="s">
        <v>5214</v>
      </c>
      <c r="E4080" s="116">
        <f t="shared" ca="1" si="193"/>
        <v>0</v>
      </c>
    </row>
    <row r="4081" spans="1:5" hidden="1">
      <c r="A4081" t="str">
        <f t="shared" si="191"/>
        <v>02</v>
      </c>
      <c r="B4081" t="str">
        <f t="shared" si="192"/>
        <v>PU</v>
      </c>
      <c r="C4081" t="s">
        <v>850</v>
      </c>
      <c r="D4081" t="s">
        <v>5215</v>
      </c>
      <c r="E4081" s="116">
        <f t="shared" ca="1" si="193"/>
        <v>0</v>
      </c>
    </row>
    <row r="4082" spans="1:5" hidden="1">
      <c r="A4082" t="str">
        <f t="shared" si="191"/>
        <v>04</v>
      </c>
      <c r="B4082" t="str">
        <f t="shared" si="192"/>
        <v>PU</v>
      </c>
      <c r="C4082" t="s">
        <v>850</v>
      </c>
      <c r="D4082" t="s">
        <v>5216</v>
      </c>
      <c r="E4082" s="116">
        <f t="shared" ca="1" si="193"/>
        <v>0</v>
      </c>
    </row>
    <row r="4083" spans="1:5" hidden="1">
      <c r="A4083" t="str">
        <f t="shared" si="191"/>
        <v>01</v>
      </c>
      <c r="B4083" t="str">
        <f t="shared" si="192"/>
        <v>PU</v>
      </c>
      <c r="C4083" t="s">
        <v>851</v>
      </c>
      <c r="D4083" t="s">
        <v>5217</v>
      </c>
      <c r="E4083" s="116">
        <f t="shared" ca="1" si="193"/>
        <v>0</v>
      </c>
    </row>
    <row r="4084" spans="1:5" hidden="1">
      <c r="A4084" t="str">
        <f t="shared" si="191"/>
        <v>05</v>
      </c>
      <c r="B4084" t="str">
        <f t="shared" si="192"/>
        <v>PU</v>
      </c>
      <c r="C4084" t="s">
        <v>851</v>
      </c>
      <c r="D4084" t="s">
        <v>5218</v>
      </c>
      <c r="E4084" s="116">
        <f t="shared" ca="1" si="193"/>
        <v>0</v>
      </c>
    </row>
    <row r="4085" spans="1:5" hidden="1">
      <c r="A4085" t="str">
        <f t="shared" si="191"/>
        <v>14</v>
      </c>
      <c r="B4085" t="str">
        <f t="shared" si="192"/>
        <v>PU</v>
      </c>
      <c r="C4085" t="s">
        <v>851</v>
      </c>
      <c r="D4085" t="s">
        <v>5219</v>
      </c>
      <c r="E4085" s="116">
        <f t="shared" ca="1" si="193"/>
        <v>0</v>
      </c>
    </row>
    <row r="4086" spans="1:5" hidden="1">
      <c r="A4086" t="str">
        <f t="shared" si="191"/>
        <v>100</v>
      </c>
      <c r="B4086" t="str">
        <f t="shared" si="192"/>
        <v>PU</v>
      </c>
      <c r="C4086" t="s">
        <v>851</v>
      </c>
      <c r="D4086" t="s">
        <v>5220</v>
      </c>
      <c r="E4086" s="116">
        <f ca="1">IFERROR(IF(B4086=0,VLOOKUP(C4086,INDIRECT($G$7&amp;$H$7),MATCH($A4086,INDIRECT($G$7&amp;$I$7),0),0),IF(B4086="W",VLOOKUP(C4086,INDIRECT($G$5&amp;$H$5),MATCH($A4086,INDIRECT($G$5&amp;$I$5),0),FALSE),VLOOKUP(C4086,INDIRECT($G$6&amp;$H$6),MATCH($A4086,INDIRECT($G$6&amp;$I$6),0),FALSE))),0)</f>
        <v>0</v>
      </c>
    </row>
    <row r="4087" spans="1:5" hidden="1">
      <c r="A4087" t="str">
        <f t="shared" si="191"/>
        <v>06</v>
      </c>
      <c r="B4087" t="str">
        <f t="shared" si="192"/>
        <v>PU</v>
      </c>
      <c r="C4087" t="s">
        <v>851</v>
      </c>
      <c r="D4087" t="s">
        <v>5221</v>
      </c>
      <c r="E4087" s="116">
        <f t="shared" ca="1" si="193"/>
        <v>0</v>
      </c>
    </row>
    <row r="4088" spans="1:5" hidden="1">
      <c r="A4088" t="str">
        <f t="shared" si="191"/>
        <v>12</v>
      </c>
      <c r="B4088" t="str">
        <f t="shared" si="192"/>
        <v>PU</v>
      </c>
      <c r="C4088" t="s">
        <v>851</v>
      </c>
      <c r="D4088" t="s">
        <v>5222</v>
      </c>
      <c r="E4088" s="116">
        <f t="shared" ca="1" si="193"/>
        <v>0</v>
      </c>
    </row>
    <row r="4089" spans="1:5" hidden="1">
      <c r="A4089" t="str">
        <f t="shared" si="191"/>
        <v>09</v>
      </c>
      <c r="B4089" t="str">
        <f t="shared" si="192"/>
        <v>PU</v>
      </c>
      <c r="C4089" t="s">
        <v>851</v>
      </c>
      <c r="D4089" t="s">
        <v>5223</v>
      </c>
      <c r="E4089" s="116">
        <f t="shared" ca="1" si="193"/>
        <v>0</v>
      </c>
    </row>
    <row r="4090" spans="1:5" hidden="1">
      <c r="A4090" t="str">
        <f t="shared" si="191"/>
        <v>11</v>
      </c>
      <c r="B4090" t="str">
        <f t="shared" si="192"/>
        <v>PU</v>
      </c>
      <c r="C4090" t="s">
        <v>851</v>
      </c>
      <c r="D4090" t="s">
        <v>5224</v>
      </c>
      <c r="E4090" s="116">
        <f t="shared" ca="1" si="193"/>
        <v>0</v>
      </c>
    </row>
    <row r="4091" spans="1:5" hidden="1">
      <c r="A4091" t="str">
        <f t="shared" si="191"/>
        <v>03</v>
      </c>
      <c r="B4091" t="str">
        <f t="shared" si="192"/>
        <v>PU</v>
      </c>
      <c r="C4091" t="s">
        <v>851</v>
      </c>
      <c r="D4091" t="s">
        <v>5225</v>
      </c>
      <c r="E4091" s="116">
        <f t="shared" ca="1" si="193"/>
        <v>0</v>
      </c>
    </row>
    <row r="4092" spans="1:5" hidden="1">
      <c r="A4092" t="str">
        <f t="shared" si="191"/>
        <v>02</v>
      </c>
      <c r="B4092" t="str">
        <f t="shared" si="192"/>
        <v>PU</v>
      </c>
      <c r="C4092" t="s">
        <v>851</v>
      </c>
      <c r="D4092" t="s">
        <v>5226</v>
      </c>
      <c r="E4092" s="116">
        <f t="shared" ca="1" si="193"/>
        <v>0</v>
      </c>
    </row>
    <row r="4093" spans="1:5" hidden="1">
      <c r="A4093" t="str">
        <f t="shared" si="191"/>
        <v>04</v>
      </c>
      <c r="B4093" t="str">
        <f t="shared" si="192"/>
        <v>PU</v>
      </c>
      <c r="C4093" t="s">
        <v>851</v>
      </c>
      <c r="D4093" t="s">
        <v>5227</v>
      </c>
      <c r="E4093" s="116">
        <f t="shared" ca="1" si="193"/>
        <v>0</v>
      </c>
    </row>
    <row r="4094" spans="1:5" hidden="1">
      <c r="A4094" t="str">
        <f t="shared" si="191"/>
        <v>01</v>
      </c>
      <c r="B4094" t="str">
        <f t="shared" si="192"/>
        <v>PU</v>
      </c>
      <c r="C4094" t="s">
        <v>852</v>
      </c>
      <c r="D4094" t="s">
        <v>5228</v>
      </c>
      <c r="E4094" s="116">
        <f t="shared" ca="1" si="193"/>
        <v>0</v>
      </c>
    </row>
    <row r="4095" spans="1:5" hidden="1">
      <c r="A4095" t="str">
        <f t="shared" si="191"/>
        <v>05</v>
      </c>
      <c r="B4095" t="str">
        <f t="shared" si="192"/>
        <v>PU</v>
      </c>
      <c r="C4095" t="s">
        <v>852</v>
      </c>
      <c r="D4095" t="s">
        <v>5229</v>
      </c>
      <c r="E4095" s="116">
        <f t="shared" ca="1" si="193"/>
        <v>0</v>
      </c>
    </row>
    <row r="4096" spans="1:5" hidden="1">
      <c r="A4096" t="str">
        <f t="shared" si="191"/>
        <v>14</v>
      </c>
      <c r="B4096" t="str">
        <f t="shared" si="192"/>
        <v>PU</v>
      </c>
      <c r="C4096" t="s">
        <v>852</v>
      </c>
      <c r="D4096" t="s">
        <v>5230</v>
      </c>
      <c r="E4096" s="116">
        <f t="shared" ca="1" si="193"/>
        <v>0</v>
      </c>
    </row>
    <row r="4097" spans="1:5" hidden="1">
      <c r="A4097" t="str">
        <f t="shared" si="191"/>
        <v>100</v>
      </c>
      <c r="B4097" t="str">
        <f t="shared" si="192"/>
        <v>PU</v>
      </c>
      <c r="C4097" t="s">
        <v>852</v>
      </c>
      <c r="D4097" t="s">
        <v>5231</v>
      </c>
      <c r="E4097" s="116">
        <f ca="1">IFERROR(IF(B4097=0,VLOOKUP(C4097,INDIRECT($G$7&amp;$H$7),MATCH($A4097,INDIRECT($G$7&amp;$I$7),0),0),IF(B4097="W",VLOOKUP(C4097,INDIRECT($G$5&amp;$H$5),MATCH($A4097,INDIRECT($G$5&amp;$I$5),0),FALSE),VLOOKUP(C4097,INDIRECT($G$6&amp;$H$6),MATCH($A4097,INDIRECT($G$6&amp;$I$6),0),FALSE))),0)</f>
        <v>0</v>
      </c>
    </row>
    <row r="4098" spans="1:5" hidden="1">
      <c r="A4098" t="str">
        <f t="shared" si="191"/>
        <v>06</v>
      </c>
      <c r="B4098" t="str">
        <f t="shared" si="192"/>
        <v>PU</v>
      </c>
      <c r="C4098" t="s">
        <v>852</v>
      </c>
      <c r="D4098" t="s">
        <v>5232</v>
      </c>
      <c r="E4098" s="116">
        <f t="shared" ca="1" si="193"/>
        <v>0</v>
      </c>
    </row>
    <row r="4099" spans="1:5" hidden="1">
      <c r="A4099" t="str">
        <f t="shared" si="191"/>
        <v>12</v>
      </c>
      <c r="B4099" t="str">
        <f t="shared" si="192"/>
        <v>PU</v>
      </c>
      <c r="C4099" t="s">
        <v>852</v>
      </c>
      <c r="D4099" t="s">
        <v>5233</v>
      </c>
      <c r="E4099" s="116">
        <f t="shared" ca="1" si="193"/>
        <v>0</v>
      </c>
    </row>
    <row r="4100" spans="1:5" hidden="1">
      <c r="A4100" t="str">
        <f t="shared" si="191"/>
        <v>09</v>
      </c>
      <c r="B4100" t="str">
        <f t="shared" si="192"/>
        <v>PU</v>
      </c>
      <c r="C4100" t="s">
        <v>852</v>
      </c>
      <c r="D4100" t="s">
        <v>5234</v>
      </c>
      <c r="E4100" s="116">
        <f t="shared" ca="1" si="193"/>
        <v>0</v>
      </c>
    </row>
    <row r="4101" spans="1:5" hidden="1">
      <c r="A4101" t="str">
        <f t="shared" si="191"/>
        <v>11</v>
      </c>
      <c r="B4101" t="str">
        <f t="shared" si="192"/>
        <v>PU</v>
      </c>
      <c r="C4101" t="s">
        <v>852</v>
      </c>
      <c r="D4101" t="s">
        <v>5235</v>
      </c>
      <c r="E4101" s="116">
        <f t="shared" ca="1" si="193"/>
        <v>0</v>
      </c>
    </row>
    <row r="4102" spans="1:5" hidden="1">
      <c r="A4102" t="str">
        <f t="shared" si="191"/>
        <v>03</v>
      </c>
      <c r="B4102" t="str">
        <f t="shared" si="192"/>
        <v>PU</v>
      </c>
      <c r="C4102" t="s">
        <v>852</v>
      </c>
      <c r="D4102" t="s">
        <v>5236</v>
      </c>
      <c r="E4102" s="116">
        <f t="shared" ca="1" si="193"/>
        <v>0</v>
      </c>
    </row>
    <row r="4103" spans="1:5" hidden="1">
      <c r="A4103" t="str">
        <f t="shared" si="191"/>
        <v>02</v>
      </c>
      <c r="B4103" t="str">
        <f t="shared" si="192"/>
        <v>PU</v>
      </c>
      <c r="C4103" t="s">
        <v>852</v>
      </c>
      <c r="D4103" t="s">
        <v>5237</v>
      </c>
      <c r="E4103" s="116">
        <f t="shared" ca="1" si="193"/>
        <v>0</v>
      </c>
    </row>
    <row r="4104" spans="1:5" hidden="1">
      <c r="A4104" t="str">
        <f t="shared" si="191"/>
        <v>04</v>
      </c>
      <c r="B4104" t="str">
        <f t="shared" si="192"/>
        <v>PU</v>
      </c>
      <c r="C4104" t="s">
        <v>852</v>
      </c>
      <c r="D4104" t="s">
        <v>5238</v>
      </c>
      <c r="E4104" s="116">
        <f t="shared" ca="1" si="193"/>
        <v>0</v>
      </c>
    </row>
    <row r="4105" spans="1:5" hidden="1">
      <c r="A4105" t="str">
        <f t="shared" si="191"/>
        <v>01</v>
      </c>
      <c r="B4105" t="str">
        <f t="shared" si="192"/>
        <v>PU</v>
      </c>
      <c r="C4105" t="s">
        <v>853</v>
      </c>
      <c r="D4105" t="s">
        <v>5239</v>
      </c>
      <c r="E4105" s="116">
        <f t="shared" ca="1" si="193"/>
        <v>0</v>
      </c>
    </row>
    <row r="4106" spans="1:5" hidden="1">
      <c r="A4106" t="str">
        <f t="shared" si="191"/>
        <v>05</v>
      </c>
      <c r="B4106" t="str">
        <f t="shared" si="192"/>
        <v>PU</v>
      </c>
      <c r="C4106" t="s">
        <v>853</v>
      </c>
      <c r="D4106" t="s">
        <v>5240</v>
      </c>
      <c r="E4106" s="116">
        <f t="shared" ca="1" si="193"/>
        <v>0</v>
      </c>
    </row>
    <row r="4107" spans="1:5" hidden="1">
      <c r="A4107" t="str">
        <f t="shared" ref="A4107:A4170" si="194">MID(D4107,LEN(C4107)+2,LEN(D4107)-LEN(C4107))</f>
        <v>14</v>
      </c>
      <c r="B4107" t="str">
        <f t="shared" ref="B4107:B4170" si="195">IF(IFERROR(FIND("PU",D4107,1),0)&lt;&gt;0,"PU",0)</f>
        <v>PU</v>
      </c>
      <c r="C4107" t="s">
        <v>853</v>
      </c>
      <c r="D4107" t="s">
        <v>5241</v>
      </c>
      <c r="E4107" s="116">
        <f t="shared" ca="1" si="193"/>
        <v>0</v>
      </c>
    </row>
    <row r="4108" spans="1:5" hidden="1">
      <c r="A4108" t="str">
        <f t="shared" si="194"/>
        <v>100</v>
      </c>
      <c r="B4108" t="str">
        <f t="shared" si="195"/>
        <v>PU</v>
      </c>
      <c r="C4108" t="s">
        <v>853</v>
      </c>
      <c r="D4108" t="s">
        <v>5242</v>
      </c>
      <c r="E4108" s="116">
        <f ca="1">IFERROR(IF(B4108=0,VLOOKUP(C4108,INDIRECT($G$7&amp;$H$7),MATCH($A4108,INDIRECT($G$7&amp;$I$7),0),0),IF(B4108="W",VLOOKUP(C4108,INDIRECT($G$5&amp;$H$5),MATCH($A4108,INDIRECT($G$5&amp;$I$5),0),FALSE),VLOOKUP(C4108,INDIRECT($G$6&amp;$H$6),MATCH($A4108,INDIRECT($G$6&amp;$I$6),0),FALSE))),0)</f>
        <v>0</v>
      </c>
    </row>
    <row r="4109" spans="1:5" hidden="1">
      <c r="A4109" t="str">
        <f t="shared" si="194"/>
        <v>06</v>
      </c>
      <c r="B4109" t="str">
        <f t="shared" si="195"/>
        <v>PU</v>
      </c>
      <c r="C4109" t="s">
        <v>853</v>
      </c>
      <c r="D4109" t="s">
        <v>5243</v>
      </c>
      <c r="E4109" s="116">
        <f t="shared" ca="1" si="193"/>
        <v>0</v>
      </c>
    </row>
    <row r="4110" spans="1:5" hidden="1">
      <c r="A4110" t="str">
        <f t="shared" si="194"/>
        <v>12</v>
      </c>
      <c r="B4110" t="str">
        <f t="shared" si="195"/>
        <v>PU</v>
      </c>
      <c r="C4110" t="s">
        <v>853</v>
      </c>
      <c r="D4110" t="s">
        <v>5244</v>
      </c>
      <c r="E4110" s="116">
        <f t="shared" ca="1" si="193"/>
        <v>0</v>
      </c>
    </row>
    <row r="4111" spans="1:5" hidden="1">
      <c r="A4111" t="str">
        <f t="shared" si="194"/>
        <v>09</v>
      </c>
      <c r="B4111" t="str">
        <f t="shared" si="195"/>
        <v>PU</v>
      </c>
      <c r="C4111" t="s">
        <v>853</v>
      </c>
      <c r="D4111" t="s">
        <v>5245</v>
      </c>
      <c r="E4111" s="116">
        <f t="shared" ca="1" si="193"/>
        <v>0</v>
      </c>
    </row>
    <row r="4112" spans="1:5" hidden="1">
      <c r="A4112" t="str">
        <f t="shared" si="194"/>
        <v>11</v>
      </c>
      <c r="B4112" t="str">
        <f t="shared" si="195"/>
        <v>PU</v>
      </c>
      <c r="C4112" t="s">
        <v>853</v>
      </c>
      <c r="D4112" t="s">
        <v>5246</v>
      </c>
      <c r="E4112" s="116">
        <f t="shared" ca="1" si="193"/>
        <v>0</v>
      </c>
    </row>
    <row r="4113" spans="1:5" hidden="1">
      <c r="A4113" t="str">
        <f t="shared" si="194"/>
        <v>03</v>
      </c>
      <c r="B4113" t="str">
        <f t="shared" si="195"/>
        <v>PU</v>
      </c>
      <c r="C4113" t="s">
        <v>853</v>
      </c>
      <c r="D4113" t="s">
        <v>5247</v>
      </c>
      <c r="E4113" s="116">
        <f t="shared" ca="1" si="193"/>
        <v>0</v>
      </c>
    </row>
    <row r="4114" spans="1:5" hidden="1">
      <c r="A4114" t="str">
        <f t="shared" si="194"/>
        <v>02</v>
      </c>
      <c r="B4114" t="str">
        <f t="shared" si="195"/>
        <v>PU</v>
      </c>
      <c r="C4114" t="s">
        <v>853</v>
      </c>
      <c r="D4114" t="s">
        <v>5248</v>
      </c>
      <c r="E4114" s="116">
        <f t="shared" ca="1" si="193"/>
        <v>0</v>
      </c>
    </row>
    <row r="4115" spans="1:5" hidden="1">
      <c r="A4115" t="str">
        <f t="shared" si="194"/>
        <v>04</v>
      </c>
      <c r="B4115" t="str">
        <f t="shared" si="195"/>
        <v>PU</v>
      </c>
      <c r="C4115" t="s">
        <v>853</v>
      </c>
      <c r="D4115" t="s">
        <v>5249</v>
      </c>
      <c r="E4115" s="116">
        <f t="shared" ca="1" si="193"/>
        <v>0</v>
      </c>
    </row>
    <row r="4116" spans="1:5" hidden="1">
      <c r="A4116" t="str">
        <f t="shared" si="194"/>
        <v>01</v>
      </c>
      <c r="B4116" t="str">
        <f t="shared" si="195"/>
        <v>PU</v>
      </c>
      <c r="C4116" t="s">
        <v>854</v>
      </c>
      <c r="D4116" t="s">
        <v>5250</v>
      </c>
      <c r="E4116" s="116">
        <f t="shared" ca="1" si="193"/>
        <v>0</v>
      </c>
    </row>
    <row r="4117" spans="1:5" hidden="1">
      <c r="A4117" t="str">
        <f t="shared" si="194"/>
        <v>05</v>
      </c>
      <c r="B4117" t="str">
        <f t="shared" si="195"/>
        <v>PU</v>
      </c>
      <c r="C4117" t="s">
        <v>854</v>
      </c>
      <c r="D4117" t="s">
        <v>5251</v>
      </c>
      <c r="E4117" s="116">
        <f t="shared" ca="1" si="193"/>
        <v>0</v>
      </c>
    </row>
    <row r="4118" spans="1:5" hidden="1">
      <c r="A4118" t="str">
        <f t="shared" si="194"/>
        <v>14</v>
      </c>
      <c r="B4118" t="str">
        <f t="shared" si="195"/>
        <v>PU</v>
      </c>
      <c r="C4118" t="s">
        <v>854</v>
      </c>
      <c r="D4118" t="s">
        <v>5252</v>
      </c>
      <c r="E4118" s="116">
        <f t="shared" ca="1" si="193"/>
        <v>0</v>
      </c>
    </row>
    <row r="4119" spans="1:5" hidden="1">
      <c r="A4119" t="str">
        <f t="shared" si="194"/>
        <v>100</v>
      </c>
      <c r="B4119" t="str">
        <f t="shared" si="195"/>
        <v>PU</v>
      </c>
      <c r="C4119" t="s">
        <v>854</v>
      </c>
      <c r="D4119" t="s">
        <v>5253</v>
      </c>
      <c r="E4119" s="116">
        <f ca="1">IFERROR(IF(B4119=0,VLOOKUP(C4119,INDIRECT($G$7&amp;$H$7),MATCH($A4119,INDIRECT($G$7&amp;$I$7),0),0),IF(B4119="W",VLOOKUP(C4119,INDIRECT($G$5&amp;$H$5),MATCH($A4119,INDIRECT($G$5&amp;$I$5),0),FALSE),VLOOKUP(C4119,INDIRECT($G$6&amp;$H$6),MATCH($A4119,INDIRECT($G$6&amp;$I$6),0),FALSE))),0)</f>
        <v>0</v>
      </c>
    </row>
    <row r="4120" spans="1:5" hidden="1">
      <c r="A4120" t="str">
        <f t="shared" si="194"/>
        <v>06</v>
      </c>
      <c r="B4120" t="str">
        <f t="shared" si="195"/>
        <v>PU</v>
      </c>
      <c r="C4120" t="s">
        <v>854</v>
      </c>
      <c r="D4120" t="s">
        <v>5254</v>
      </c>
      <c r="E4120" s="116">
        <f t="shared" ca="1" si="193"/>
        <v>0</v>
      </c>
    </row>
    <row r="4121" spans="1:5" hidden="1">
      <c r="A4121" t="str">
        <f t="shared" si="194"/>
        <v>12</v>
      </c>
      <c r="B4121" t="str">
        <f t="shared" si="195"/>
        <v>PU</v>
      </c>
      <c r="C4121" t="s">
        <v>854</v>
      </c>
      <c r="D4121" t="s">
        <v>5255</v>
      </c>
      <c r="E4121" s="116">
        <f t="shared" ca="1" si="193"/>
        <v>0</v>
      </c>
    </row>
    <row r="4122" spans="1:5" hidden="1">
      <c r="A4122" t="str">
        <f t="shared" si="194"/>
        <v>09</v>
      </c>
      <c r="B4122" t="str">
        <f t="shared" si="195"/>
        <v>PU</v>
      </c>
      <c r="C4122" t="s">
        <v>854</v>
      </c>
      <c r="D4122" t="s">
        <v>5256</v>
      </c>
      <c r="E4122" s="116">
        <f t="shared" ca="1" si="193"/>
        <v>0</v>
      </c>
    </row>
    <row r="4123" spans="1:5" hidden="1">
      <c r="A4123" t="str">
        <f t="shared" si="194"/>
        <v>11</v>
      </c>
      <c r="B4123" t="str">
        <f t="shared" si="195"/>
        <v>PU</v>
      </c>
      <c r="C4123" t="s">
        <v>854</v>
      </c>
      <c r="D4123" t="s">
        <v>5257</v>
      </c>
      <c r="E4123" s="116">
        <f t="shared" ca="1" si="193"/>
        <v>0</v>
      </c>
    </row>
    <row r="4124" spans="1:5" hidden="1">
      <c r="A4124" t="str">
        <f t="shared" si="194"/>
        <v>03</v>
      </c>
      <c r="B4124" t="str">
        <f t="shared" si="195"/>
        <v>PU</v>
      </c>
      <c r="C4124" t="s">
        <v>854</v>
      </c>
      <c r="D4124" t="s">
        <v>5258</v>
      </c>
      <c r="E4124" s="116">
        <f t="shared" ca="1" si="193"/>
        <v>0</v>
      </c>
    </row>
    <row r="4125" spans="1:5" hidden="1">
      <c r="A4125" t="str">
        <f t="shared" si="194"/>
        <v>02</v>
      </c>
      <c r="B4125" t="str">
        <f t="shared" si="195"/>
        <v>PU</v>
      </c>
      <c r="C4125" t="s">
        <v>854</v>
      </c>
      <c r="D4125" t="s">
        <v>5259</v>
      </c>
      <c r="E4125" s="116">
        <f t="shared" ca="1" si="193"/>
        <v>0</v>
      </c>
    </row>
    <row r="4126" spans="1:5" hidden="1">
      <c r="A4126" t="str">
        <f t="shared" si="194"/>
        <v>04</v>
      </c>
      <c r="B4126" t="str">
        <f t="shared" si="195"/>
        <v>PU</v>
      </c>
      <c r="C4126" t="s">
        <v>854</v>
      </c>
      <c r="D4126" t="s">
        <v>5260</v>
      </c>
      <c r="E4126" s="116">
        <f t="shared" ca="1" si="193"/>
        <v>0</v>
      </c>
    </row>
    <row r="4127" spans="1:5" hidden="1">
      <c r="A4127" t="str">
        <f t="shared" si="194"/>
        <v>01</v>
      </c>
      <c r="B4127" t="str">
        <f t="shared" si="195"/>
        <v>PU</v>
      </c>
      <c r="C4127" t="s">
        <v>855</v>
      </c>
      <c r="D4127" t="s">
        <v>5261</v>
      </c>
      <c r="E4127" s="116">
        <f t="shared" ca="1" si="193"/>
        <v>0</v>
      </c>
    </row>
    <row r="4128" spans="1:5" hidden="1">
      <c r="A4128" t="str">
        <f t="shared" si="194"/>
        <v>05</v>
      </c>
      <c r="B4128" t="str">
        <f t="shared" si="195"/>
        <v>PU</v>
      </c>
      <c r="C4128" t="s">
        <v>855</v>
      </c>
      <c r="D4128" t="s">
        <v>5262</v>
      </c>
      <c r="E4128" s="116">
        <f t="shared" ca="1" si="193"/>
        <v>0</v>
      </c>
    </row>
    <row r="4129" spans="1:5" hidden="1">
      <c r="A4129" t="str">
        <f t="shared" si="194"/>
        <v>14</v>
      </c>
      <c r="B4129" t="str">
        <f t="shared" si="195"/>
        <v>PU</v>
      </c>
      <c r="C4129" t="s">
        <v>855</v>
      </c>
      <c r="D4129" t="s">
        <v>5263</v>
      </c>
      <c r="E4129" s="116">
        <f t="shared" ca="1" si="193"/>
        <v>0</v>
      </c>
    </row>
    <row r="4130" spans="1:5" hidden="1">
      <c r="A4130" t="str">
        <f t="shared" si="194"/>
        <v>100</v>
      </c>
      <c r="B4130" t="str">
        <f t="shared" si="195"/>
        <v>PU</v>
      </c>
      <c r="C4130" t="s">
        <v>855</v>
      </c>
      <c r="D4130" t="s">
        <v>5264</v>
      </c>
      <c r="E4130" s="116">
        <f ca="1">IFERROR(IF(B4130=0,VLOOKUP(C4130,INDIRECT($G$7&amp;$H$7),MATCH($A4130,INDIRECT($G$7&amp;$I$7),0),0),IF(B4130="W",VLOOKUP(C4130,INDIRECT($G$5&amp;$H$5),MATCH($A4130,INDIRECT($G$5&amp;$I$5),0),FALSE),VLOOKUP(C4130,INDIRECT($G$6&amp;$H$6),MATCH($A4130,INDIRECT($G$6&amp;$I$6),0),FALSE))),0)</f>
        <v>0</v>
      </c>
    </row>
    <row r="4131" spans="1:5" hidden="1">
      <c r="A4131" t="str">
        <f t="shared" si="194"/>
        <v>06</v>
      </c>
      <c r="B4131" t="str">
        <f t="shared" si="195"/>
        <v>PU</v>
      </c>
      <c r="C4131" t="s">
        <v>855</v>
      </c>
      <c r="D4131" t="s">
        <v>5265</v>
      </c>
      <c r="E4131" s="116">
        <f t="shared" ca="1" si="193"/>
        <v>0</v>
      </c>
    </row>
    <row r="4132" spans="1:5" hidden="1">
      <c r="A4132" t="str">
        <f t="shared" si="194"/>
        <v>12</v>
      </c>
      <c r="B4132" t="str">
        <f t="shared" si="195"/>
        <v>PU</v>
      </c>
      <c r="C4132" t="s">
        <v>855</v>
      </c>
      <c r="D4132" t="s">
        <v>5266</v>
      </c>
      <c r="E4132" s="116">
        <f t="shared" ca="1" si="193"/>
        <v>0</v>
      </c>
    </row>
    <row r="4133" spans="1:5" hidden="1">
      <c r="A4133" t="str">
        <f t="shared" si="194"/>
        <v>09</v>
      </c>
      <c r="B4133" t="str">
        <f t="shared" si="195"/>
        <v>PU</v>
      </c>
      <c r="C4133" t="s">
        <v>855</v>
      </c>
      <c r="D4133" t="s">
        <v>5267</v>
      </c>
      <c r="E4133" s="116">
        <f t="shared" ca="1" si="193"/>
        <v>0</v>
      </c>
    </row>
    <row r="4134" spans="1:5" hidden="1">
      <c r="A4134" t="str">
        <f t="shared" si="194"/>
        <v>11</v>
      </c>
      <c r="B4134" t="str">
        <f t="shared" si="195"/>
        <v>PU</v>
      </c>
      <c r="C4134" t="s">
        <v>855</v>
      </c>
      <c r="D4134" t="s">
        <v>5268</v>
      </c>
      <c r="E4134" s="116">
        <f t="shared" ca="1" si="193"/>
        <v>0</v>
      </c>
    </row>
    <row r="4135" spans="1:5" hidden="1">
      <c r="A4135" t="str">
        <f t="shared" si="194"/>
        <v>03</v>
      </c>
      <c r="B4135" t="str">
        <f t="shared" si="195"/>
        <v>PU</v>
      </c>
      <c r="C4135" t="s">
        <v>855</v>
      </c>
      <c r="D4135" t="s">
        <v>5269</v>
      </c>
      <c r="E4135" s="116">
        <f t="shared" ref="E4135:E4198" ca="1" si="196">IFERROR(IF(B4135=0,VLOOKUP(C4114,INDIRECT($G$7&amp;$H$7),MATCH($A4135,INDIRECT($G$7&amp;$I$7),0),0),IF(B4135="W",VLOOKUP(C4114,INDIRECT($G$5&amp;$H$5),MATCH($A4135,INDIRECT($G$5&amp;$I$5),0),FALSE),VLOOKUP(C4135,INDIRECT($G$6&amp;$H$6),MATCH($A4135,INDIRECT($G$6&amp;$I$6),0),FALSE))),0)</f>
        <v>0</v>
      </c>
    </row>
    <row r="4136" spans="1:5" hidden="1">
      <c r="A4136" t="str">
        <f t="shared" si="194"/>
        <v>02</v>
      </c>
      <c r="B4136" t="str">
        <f t="shared" si="195"/>
        <v>PU</v>
      </c>
      <c r="C4136" t="s">
        <v>855</v>
      </c>
      <c r="D4136" t="s">
        <v>5270</v>
      </c>
      <c r="E4136" s="116">
        <f t="shared" ca="1" si="196"/>
        <v>0</v>
      </c>
    </row>
    <row r="4137" spans="1:5" hidden="1">
      <c r="A4137" t="str">
        <f t="shared" si="194"/>
        <v>04</v>
      </c>
      <c r="B4137" t="str">
        <f t="shared" si="195"/>
        <v>PU</v>
      </c>
      <c r="C4137" t="s">
        <v>855</v>
      </c>
      <c r="D4137" t="s">
        <v>5271</v>
      </c>
      <c r="E4137" s="116">
        <f t="shared" ca="1" si="196"/>
        <v>0</v>
      </c>
    </row>
    <row r="4138" spans="1:5" hidden="1">
      <c r="A4138" t="str">
        <f t="shared" si="194"/>
        <v>01</v>
      </c>
      <c r="B4138" t="str">
        <f t="shared" si="195"/>
        <v>PU</v>
      </c>
      <c r="C4138" t="s">
        <v>856</v>
      </c>
      <c r="D4138" t="s">
        <v>5272</v>
      </c>
      <c r="E4138" s="116">
        <f t="shared" ca="1" si="196"/>
        <v>0</v>
      </c>
    </row>
    <row r="4139" spans="1:5" hidden="1">
      <c r="A4139" t="str">
        <f t="shared" si="194"/>
        <v>05</v>
      </c>
      <c r="B4139" t="str">
        <f t="shared" si="195"/>
        <v>PU</v>
      </c>
      <c r="C4139" t="s">
        <v>856</v>
      </c>
      <c r="D4139" t="s">
        <v>5273</v>
      </c>
      <c r="E4139" s="116">
        <f t="shared" ca="1" si="196"/>
        <v>0</v>
      </c>
    </row>
    <row r="4140" spans="1:5" hidden="1">
      <c r="A4140" t="str">
        <f t="shared" si="194"/>
        <v>14</v>
      </c>
      <c r="B4140" t="str">
        <f t="shared" si="195"/>
        <v>PU</v>
      </c>
      <c r="C4140" t="s">
        <v>856</v>
      </c>
      <c r="D4140" t="s">
        <v>5274</v>
      </c>
      <c r="E4140" s="116">
        <f t="shared" ca="1" si="196"/>
        <v>0</v>
      </c>
    </row>
    <row r="4141" spans="1:5" hidden="1">
      <c r="A4141" t="str">
        <f t="shared" si="194"/>
        <v>100</v>
      </c>
      <c r="B4141" t="str">
        <f t="shared" si="195"/>
        <v>PU</v>
      </c>
      <c r="C4141" t="s">
        <v>856</v>
      </c>
      <c r="D4141" t="s">
        <v>5275</v>
      </c>
      <c r="E4141" s="116">
        <f ca="1">IFERROR(IF(B4141=0,VLOOKUP(C4141,INDIRECT($G$7&amp;$H$7),MATCH($A4141,INDIRECT($G$7&amp;$I$7),0),0),IF(B4141="W",VLOOKUP(C4141,INDIRECT($G$5&amp;$H$5),MATCH($A4141,INDIRECT($G$5&amp;$I$5),0),FALSE),VLOOKUP(C4141,INDIRECT($G$6&amp;$H$6),MATCH($A4141,INDIRECT($G$6&amp;$I$6),0),FALSE))),0)</f>
        <v>0</v>
      </c>
    </row>
    <row r="4142" spans="1:5" hidden="1">
      <c r="A4142" t="str">
        <f t="shared" si="194"/>
        <v>06</v>
      </c>
      <c r="B4142" t="str">
        <f t="shared" si="195"/>
        <v>PU</v>
      </c>
      <c r="C4142" t="s">
        <v>856</v>
      </c>
      <c r="D4142" t="s">
        <v>5276</v>
      </c>
      <c r="E4142" s="116">
        <f t="shared" ca="1" si="196"/>
        <v>0</v>
      </c>
    </row>
    <row r="4143" spans="1:5" hidden="1">
      <c r="A4143" t="str">
        <f t="shared" si="194"/>
        <v>12</v>
      </c>
      <c r="B4143" t="str">
        <f t="shared" si="195"/>
        <v>PU</v>
      </c>
      <c r="C4143" t="s">
        <v>856</v>
      </c>
      <c r="D4143" t="s">
        <v>5277</v>
      </c>
      <c r="E4143" s="116">
        <f t="shared" ca="1" si="196"/>
        <v>0</v>
      </c>
    </row>
    <row r="4144" spans="1:5" hidden="1">
      <c r="A4144" t="str">
        <f t="shared" si="194"/>
        <v>09</v>
      </c>
      <c r="B4144" t="str">
        <f t="shared" si="195"/>
        <v>PU</v>
      </c>
      <c r="C4144" t="s">
        <v>856</v>
      </c>
      <c r="D4144" t="s">
        <v>5278</v>
      </c>
      <c r="E4144" s="116">
        <f t="shared" ca="1" si="196"/>
        <v>0</v>
      </c>
    </row>
    <row r="4145" spans="1:5" hidden="1">
      <c r="A4145" t="str">
        <f t="shared" si="194"/>
        <v>11</v>
      </c>
      <c r="B4145" t="str">
        <f t="shared" si="195"/>
        <v>PU</v>
      </c>
      <c r="C4145" t="s">
        <v>856</v>
      </c>
      <c r="D4145" t="s">
        <v>5279</v>
      </c>
      <c r="E4145" s="116">
        <f t="shared" ca="1" si="196"/>
        <v>0</v>
      </c>
    </row>
    <row r="4146" spans="1:5" hidden="1">
      <c r="A4146" t="str">
        <f t="shared" si="194"/>
        <v>03</v>
      </c>
      <c r="B4146" t="str">
        <f t="shared" si="195"/>
        <v>PU</v>
      </c>
      <c r="C4146" t="s">
        <v>856</v>
      </c>
      <c r="D4146" t="s">
        <v>5280</v>
      </c>
      <c r="E4146" s="116">
        <f t="shared" ca="1" si="196"/>
        <v>0</v>
      </c>
    </row>
    <row r="4147" spans="1:5" hidden="1">
      <c r="A4147" t="str">
        <f t="shared" si="194"/>
        <v>02</v>
      </c>
      <c r="B4147" t="str">
        <f t="shared" si="195"/>
        <v>PU</v>
      </c>
      <c r="C4147" t="s">
        <v>856</v>
      </c>
      <c r="D4147" t="s">
        <v>5281</v>
      </c>
      <c r="E4147" s="116">
        <f t="shared" ca="1" si="196"/>
        <v>0</v>
      </c>
    </row>
    <row r="4148" spans="1:5" hidden="1">
      <c r="A4148" t="str">
        <f t="shared" si="194"/>
        <v>04</v>
      </c>
      <c r="B4148" t="str">
        <f t="shared" si="195"/>
        <v>PU</v>
      </c>
      <c r="C4148" t="s">
        <v>856</v>
      </c>
      <c r="D4148" t="s">
        <v>5282</v>
      </c>
      <c r="E4148" s="116">
        <f t="shared" ca="1" si="196"/>
        <v>0</v>
      </c>
    </row>
    <row r="4149" spans="1:5" hidden="1">
      <c r="A4149" t="str">
        <f t="shared" si="194"/>
        <v>01</v>
      </c>
      <c r="B4149" t="str">
        <f t="shared" si="195"/>
        <v>PU</v>
      </c>
      <c r="C4149" t="s">
        <v>857</v>
      </c>
      <c r="D4149" t="s">
        <v>5283</v>
      </c>
      <c r="E4149" s="116">
        <f t="shared" ca="1" si="196"/>
        <v>0</v>
      </c>
    </row>
    <row r="4150" spans="1:5" hidden="1">
      <c r="A4150" t="str">
        <f t="shared" si="194"/>
        <v>05</v>
      </c>
      <c r="B4150" t="str">
        <f t="shared" si="195"/>
        <v>PU</v>
      </c>
      <c r="C4150" t="s">
        <v>857</v>
      </c>
      <c r="D4150" t="s">
        <v>5284</v>
      </c>
      <c r="E4150" s="116">
        <f t="shared" ca="1" si="196"/>
        <v>0</v>
      </c>
    </row>
    <row r="4151" spans="1:5" hidden="1">
      <c r="A4151" t="str">
        <f t="shared" si="194"/>
        <v>14</v>
      </c>
      <c r="B4151" t="str">
        <f t="shared" si="195"/>
        <v>PU</v>
      </c>
      <c r="C4151" t="s">
        <v>857</v>
      </c>
      <c r="D4151" t="s">
        <v>5285</v>
      </c>
      <c r="E4151" s="116">
        <f t="shared" ca="1" si="196"/>
        <v>0</v>
      </c>
    </row>
    <row r="4152" spans="1:5" hidden="1">
      <c r="A4152" t="str">
        <f t="shared" si="194"/>
        <v>100</v>
      </c>
      <c r="B4152" t="str">
        <f t="shared" si="195"/>
        <v>PU</v>
      </c>
      <c r="C4152" t="s">
        <v>857</v>
      </c>
      <c r="D4152" t="s">
        <v>5286</v>
      </c>
      <c r="E4152" s="116">
        <f ca="1">IFERROR(IF(B4152=0,VLOOKUP(C4152,INDIRECT($G$7&amp;$H$7),MATCH($A4152,INDIRECT($G$7&amp;$I$7),0),0),IF(B4152="W",VLOOKUP(C4152,INDIRECT($G$5&amp;$H$5),MATCH($A4152,INDIRECT($G$5&amp;$I$5),0),FALSE),VLOOKUP(C4152,INDIRECT($G$6&amp;$H$6),MATCH($A4152,INDIRECT($G$6&amp;$I$6),0),FALSE))),0)</f>
        <v>0</v>
      </c>
    </row>
    <row r="4153" spans="1:5" hidden="1">
      <c r="A4153" t="str">
        <f t="shared" si="194"/>
        <v>06</v>
      </c>
      <c r="B4153" t="str">
        <f t="shared" si="195"/>
        <v>PU</v>
      </c>
      <c r="C4153" t="s">
        <v>857</v>
      </c>
      <c r="D4153" t="s">
        <v>5287</v>
      </c>
      <c r="E4153" s="116">
        <f t="shared" ca="1" si="196"/>
        <v>0</v>
      </c>
    </row>
    <row r="4154" spans="1:5" hidden="1">
      <c r="A4154" t="str">
        <f t="shared" si="194"/>
        <v>12</v>
      </c>
      <c r="B4154" t="str">
        <f t="shared" si="195"/>
        <v>PU</v>
      </c>
      <c r="C4154" t="s">
        <v>857</v>
      </c>
      <c r="D4154" t="s">
        <v>5288</v>
      </c>
      <c r="E4154" s="116">
        <f t="shared" ca="1" si="196"/>
        <v>0</v>
      </c>
    </row>
    <row r="4155" spans="1:5" hidden="1">
      <c r="A4155" t="str">
        <f t="shared" si="194"/>
        <v>09</v>
      </c>
      <c r="B4155" t="str">
        <f t="shared" si="195"/>
        <v>PU</v>
      </c>
      <c r="C4155" t="s">
        <v>857</v>
      </c>
      <c r="D4155" t="s">
        <v>5289</v>
      </c>
      <c r="E4155" s="116">
        <f t="shared" ca="1" si="196"/>
        <v>0</v>
      </c>
    </row>
    <row r="4156" spans="1:5" hidden="1">
      <c r="A4156" t="str">
        <f t="shared" si="194"/>
        <v>11</v>
      </c>
      <c r="B4156" t="str">
        <f t="shared" si="195"/>
        <v>PU</v>
      </c>
      <c r="C4156" t="s">
        <v>857</v>
      </c>
      <c r="D4156" t="s">
        <v>5290</v>
      </c>
      <c r="E4156" s="116">
        <f t="shared" ca="1" si="196"/>
        <v>0</v>
      </c>
    </row>
    <row r="4157" spans="1:5" hidden="1">
      <c r="A4157" t="str">
        <f t="shared" si="194"/>
        <v>03</v>
      </c>
      <c r="B4157" t="str">
        <f t="shared" si="195"/>
        <v>PU</v>
      </c>
      <c r="C4157" t="s">
        <v>857</v>
      </c>
      <c r="D4157" t="s">
        <v>5291</v>
      </c>
      <c r="E4157" s="116">
        <f t="shared" ca="1" si="196"/>
        <v>0</v>
      </c>
    </row>
    <row r="4158" spans="1:5" hidden="1">
      <c r="A4158" t="str">
        <f t="shared" si="194"/>
        <v>02</v>
      </c>
      <c r="B4158" t="str">
        <f t="shared" si="195"/>
        <v>PU</v>
      </c>
      <c r="C4158" t="s">
        <v>857</v>
      </c>
      <c r="D4158" t="s">
        <v>5292</v>
      </c>
      <c r="E4158" s="116">
        <f t="shared" ca="1" si="196"/>
        <v>0</v>
      </c>
    </row>
    <row r="4159" spans="1:5" hidden="1">
      <c r="A4159" t="str">
        <f t="shared" si="194"/>
        <v>04</v>
      </c>
      <c r="B4159" t="str">
        <f t="shared" si="195"/>
        <v>PU</v>
      </c>
      <c r="C4159" t="s">
        <v>857</v>
      </c>
      <c r="D4159" t="s">
        <v>5293</v>
      </c>
      <c r="E4159" s="116">
        <f t="shared" ca="1" si="196"/>
        <v>0</v>
      </c>
    </row>
    <row r="4160" spans="1:5" hidden="1">
      <c r="A4160" t="str">
        <f t="shared" si="194"/>
        <v>01</v>
      </c>
      <c r="B4160" t="str">
        <f t="shared" si="195"/>
        <v>PU</v>
      </c>
      <c r="C4160" t="s">
        <v>858</v>
      </c>
      <c r="D4160" t="s">
        <v>5294</v>
      </c>
      <c r="E4160" s="116">
        <f t="shared" ca="1" si="196"/>
        <v>0</v>
      </c>
    </row>
    <row r="4161" spans="1:5" hidden="1">
      <c r="A4161" t="str">
        <f t="shared" si="194"/>
        <v>05</v>
      </c>
      <c r="B4161" t="str">
        <f t="shared" si="195"/>
        <v>PU</v>
      </c>
      <c r="C4161" t="s">
        <v>858</v>
      </c>
      <c r="D4161" t="s">
        <v>5295</v>
      </c>
      <c r="E4161" s="116">
        <f t="shared" ca="1" si="196"/>
        <v>0</v>
      </c>
    </row>
    <row r="4162" spans="1:5" hidden="1">
      <c r="A4162" t="str">
        <f t="shared" si="194"/>
        <v>14</v>
      </c>
      <c r="B4162" t="str">
        <f t="shared" si="195"/>
        <v>PU</v>
      </c>
      <c r="C4162" t="s">
        <v>858</v>
      </c>
      <c r="D4162" t="s">
        <v>5296</v>
      </c>
      <c r="E4162" s="116">
        <f t="shared" ca="1" si="196"/>
        <v>0</v>
      </c>
    </row>
    <row r="4163" spans="1:5" hidden="1">
      <c r="A4163" t="str">
        <f t="shared" si="194"/>
        <v>100</v>
      </c>
      <c r="B4163" t="str">
        <f t="shared" si="195"/>
        <v>PU</v>
      </c>
      <c r="C4163" t="s">
        <v>858</v>
      </c>
      <c r="D4163" t="s">
        <v>5297</v>
      </c>
      <c r="E4163" s="116">
        <f ca="1">IFERROR(IF(B4163=0,VLOOKUP(C4163,INDIRECT($G$7&amp;$H$7),MATCH($A4163,INDIRECT($G$7&amp;$I$7),0),0),IF(B4163="W",VLOOKUP(C4163,INDIRECT($G$5&amp;$H$5),MATCH($A4163,INDIRECT($G$5&amp;$I$5),0),FALSE),VLOOKUP(C4163,INDIRECT($G$6&amp;$H$6),MATCH($A4163,INDIRECT($G$6&amp;$I$6),0),FALSE))),0)</f>
        <v>0</v>
      </c>
    </row>
    <row r="4164" spans="1:5" hidden="1">
      <c r="A4164" t="str">
        <f t="shared" si="194"/>
        <v>06</v>
      </c>
      <c r="B4164" t="str">
        <f t="shared" si="195"/>
        <v>PU</v>
      </c>
      <c r="C4164" t="s">
        <v>858</v>
      </c>
      <c r="D4164" t="s">
        <v>5298</v>
      </c>
      <c r="E4164" s="116">
        <f t="shared" ca="1" si="196"/>
        <v>0</v>
      </c>
    </row>
    <row r="4165" spans="1:5" hidden="1">
      <c r="A4165" t="str">
        <f t="shared" si="194"/>
        <v>12</v>
      </c>
      <c r="B4165" t="str">
        <f t="shared" si="195"/>
        <v>PU</v>
      </c>
      <c r="C4165" t="s">
        <v>858</v>
      </c>
      <c r="D4165" t="s">
        <v>5299</v>
      </c>
      <c r="E4165" s="116">
        <f t="shared" ca="1" si="196"/>
        <v>0</v>
      </c>
    </row>
    <row r="4166" spans="1:5" hidden="1">
      <c r="A4166" t="str">
        <f t="shared" si="194"/>
        <v>09</v>
      </c>
      <c r="B4166" t="str">
        <f t="shared" si="195"/>
        <v>PU</v>
      </c>
      <c r="C4166" t="s">
        <v>858</v>
      </c>
      <c r="D4166" t="s">
        <v>5300</v>
      </c>
      <c r="E4166" s="116">
        <f t="shared" ca="1" si="196"/>
        <v>0</v>
      </c>
    </row>
    <row r="4167" spans="1:5" hidden="1">
      <c r="A4167" t="str">
        <f t="shared" si="194"/>
        <v>11</v>
      </c>
      <c r="B4167" t="str">
        <f t="shared" si="195"/>
        <v>PU</v>
      </c>
      <c r="C4167" t="s">
        <v>858</v>
      </c>
      <c r="D4167" t="s">
        <v>5301</v>
      </c>
      <c r="E4167" s="116">
        <f t="shared" ca="1" si="196"/>
        <v>0</v>
      </c>
    </row>
    <row r="4168" spans="1:5" hidden="1">
      <c r="A4168" t="str">
        <f t="shared" si="194"/>
        <v>03</v>
      </c>
      <c r="B4168" t="str">
        <f t="shared" si="195"/>
        <v>PU</v>
      </c>
      <c r="C4168" t="s">
        <v>858</v>
      </c>
      <c r="D4168" t="s">
        <v>5302</v>
      </c>
      <c r="E4168" s="116">
        <f t="shared" ca="1" si="196"/>
        <v>0</v>
      </c>
    </row>
    <row r="4169" spans="1:5" hidden="1">
      <c r="A4169" t="str">
        <f t="shared" si="194"/>
        <v>02</v>
      </c>
      <c r="B4169" t="str">
        <f t="shared" si="195"/>
        <v>PU</v>
      </c>
      <c r="C4169" t="s">
        <v>858</v>
      </c>
      <c r="D4169" t="s">
        <v>5303</v>
      </c>
      <c r="E4169" s="116">
        <f t="shared" ca="1" si="196"/>
        <v>0</v>
      </c>
    </row>
    <row r="4170" spans="1:5" hidden="1">
      <c r="A4170" t="str">
        <f t="shared" si="194"/>
        <v>04</v>
      </c>
      <c r="B4170" t="str">
        <f t="shared" si="195"/>
        <v>PU</v>
      </c>
      <c r="C4170" t="s">
        <v>858</v>
      </c>
      <c r="D4170" t="s">
        <v>5304</v>
      </c>
      <c r="E4170" s="116">
        <f t="shared" ca="1" si="196"/>
        <v>0</v>
      </c>
    </row>
    <row r="4171" spans="1:5" hidden="1">
      <c r="A4171" t="str">
        <f t="shared" ref="A4171:A4234" si="197">MID(D4171,LEN(C4171)+2,LEN(D4171)-LEN(C4171))</f>
        <v>01</v>
      </c>
      <c r="B4171" t="str">
        <f t="shared" ref="B4171:B4234" si="198">IF(IFERROR(FIND("PU",D4171,1),0)&lt;&gt;0,"PU",0)</f>
        <v>PU</v>
      </c>
      <c r="C4171" t="s">
        <v>859</v>
      </c>
      <c r="D4171" t="s">
        <v>5305</v>
      </c>
      <c r="E4171" s="116">
        <f t="shared" ca="1" si="196"/>
        <v>0</v>
      </c>
    </row>
    <row r="4172" spans="1:5" hidden="1">
      <c r="A4172" t="str">
        <f t="shared" si="197"/>
        <v>05</v>
      </c>
      <c r="B4172" t="str">
        <f t="shared" si="198"/>
        <v>PU</v>
      </c>
      <c r="C4172" t="s">
        <v>859</v>
      </c>
      <c r="D4172" t="s">
        <v>5306</v>
      </c>
      <c r="E4172" s="116">
        <f t="shared" ca="1" si="196"/>
        <v>0</v>
      </c>
    </row>
    <row r="4173" spans="1:5" hidden="1">
      <c r="A4173" t="str">
        <f t="shared" si="197"/>
        <v>14</v>
      </c>
      <c r="B4173" t="str">
        <f t="shared" si="198"/>
        <v>PU</v>
      </c>
      <c r="C4173" t="s">
        <v>859</v>
      </c>
      <c r="D4173" t="s">
        <v>5307</v>
      </c>
      <c r="E4173" s="116">
        <f t="shared" ca="1" si="196"/>
        <v>0</v>
      </c>
    </row>
    <row r="4174" spans="1:5" hidden="1">
      <c r="A4174" t="str">
        <f t="shared" si="197"/>
        <v>100</v>
      </c>
      <c r="B4174" t="str">
        <f t="shared" si="198"/>
        <v>PU</v>
      </c>
      <c r="C4174" t="s">
        <v>859</v>
      </c>
      <c r="D4174" t="s">
        <v>5308</v>
      </c>
      <c r="E4174" s="116">
        <f ca="1">IFERROR(IF(B4174=0,VLOOKUP(C4174,INDIRECT($G$7&amp;$H$7),MATCH($A4174,INDIRECT($G$7&amp;$I$7),0),0),IF(B4174="W",VLOOKUP(C4174,INDIRECT($G$5&amp;$H$5),MATCH($A4174,INDIRECT($G$5&amp;$I$5),0),FALSE),VLOOKUP(C4174,INDIRECT($G$6&amp;$H$6),MATCH($A4174,INDIRECT($G$6&amp;$I$6),0),FALSE))),0)</f>
        <v>0</v>
      </c>
    </row>
    <row r="4175" spans="1:5" hidden="1">
      <c r="A4175" t="str">
        <f t="shared" si="197"/>
        <v>06</v>
      </c>
      <c r="B4175" t="str">
        <f t="shared" si="198"/>
        <v>PU</v>
      </c>
      <c r="C4175" t="s">
        <v>859</v>
      </c>
      <c r="D4175" t="s">
        <v>5309</v>
      </c>
      <c r="E4175" s="116">
        <f t="shared" ca="1" si="196"/>
        <v>0</v>
      </c>
    </row>
    <row r="4176" spans="1:5" hidden="1">
      <c r="A4176" t="str">
        <f t="shared" si="197"/>
        <v>12</v>
      </c>
      <c r="B4176" t="str">
        <f t="shared" si="198"/>
        <v>PU</v>
      </c>
      <c r="C4176" t="s">
        <v>859</v>
      </c>
      <c r="D4176" t="s">
        <v>5310</v>
      </c>
      <c r="E4176" s="116">
        <f t="shared" ca="1" si="196"/>
        <v>0</v>
      </c>
    </row>
    <row r="4177" spans="1:5" hidden="1">
      <c r="A4177" t="str">
        <f t="shared" si="197"/>
        <v>09</v>
      </c>
      <c r="B4177" t="str">
        <f t="shared" si="198"/>
        <v>PU</v>
      </c>
      <c r="C4177" t="s">
        <v>859</v>
      </c>
      <c r="D4177" t="s">
        <v>5311</v>
      </c>
      <c r="E4177" s="116">
        <f t="shared" ca="1" si="196"/>
        <v>0</v>
      </c>
    </row>
    <row r="4178" spans="1:5" hidden="1">
      <c r="A4178" t="str">
        <f t="shared" si="197"/>
        <v>11</v>
      </c>
      <c r="B4178" t="str">
        <f t="shared" si="198"/>
        <v>PU</v>
      </c>
      <c r="C4178" t="s">
        <v>859</v>
      </c>
      <c r="D4178" t="s">
        <v>5312</v>
      </c>
      <c r="E4178" s="116">
        <f t="shared" ca="1" si="196"/>
        <v>0</v>
      </c>
    </row>
    <row r="4179" spans="1:5" hidden="1">
      <c r="A4179" t="str">
        <f t="shared" si="197"/>
        <v>03</v>
      </c>
      <c r="B4179" t="str">
        <f t="shared" si="198"/>
        <v>PU</v>
      </c>
      <c r="C4179" t="s">
        <v>859</v>
      </c>
      <c r="D4179" t="s">
        <v>5313</v>
      </c>
      <c r="E4179" s="116">
        <f t="shared" ca="1" si="196"/>
        <v>0</v>
      </c>
    </row>
    <row r="4180" spans="1:5" hidden="1">
      <c r="A4180" t="str">
        <f t="shared" si="197"/>
        <v>02</v>
      </c>
      <c r="B4180" t="str">
        <f t="shared" si="198"/>
        <v>PU</v>
      </c>
      <c r="C4180" t="s">
        <v>859</v>
      </c>
      <c r="D4180" t="s">
        <v>5314</v>
      </c>
      <c r="E4180" s="116">
        <f t="shared" ca="1" si="196"/>
        <v>0</v>
      </c>
    </row>
    <row r="4181" spans="1:5" hidden="1">
      <c r="A4181" t="str">
        <f t="shared" si="197"/>
        <v>04</v>
      </c>
      <c r="B4181" t="str">
        <f t="shared" si="198"/>
        <v>PU</v>
      </c>
      <c r="C4181" t="s">
        <v>859</v>
      </c>
      <c r="D4181" t="s">
        <v>5315</v>
      </c>
      <c r="E4181" s="116">
        <f t="shared" ca="1" si="196"/>
        <v>0</v>
      </c>
    </row>
    <row r="4182" spans="1:5" hidden="1">
      <c r="A4182" t="str">
        <f t="shared" si="197"/>
        <v>01</v>
      </c>
      <c r="B4182" t="str">
        <f t="shared" si="198"/>
        <v>PU</v>
      </c>
      <c r="C4182" t="s">
        <v>860</v>
      </c>
      <c r="D4182" t="s">
        <v>5316</v>
      </c>
      <c r="E4182" s="116">
        <f t="shared" ca="1" si="196"/>
        <v>0</v>
      </c>
    </row>
    <row r="4183" spans="1:5" hidden="1">
      <c r="A4183" t="str">
        <f t="shared" si="197"/>
        <v>05</v>
      </c>
      <c r="B4183" t="str">
        <f t="shared" si="198"/>
        <v>PU</v>
      </c>
      <c r="C4183" t="s">
        <v>860</v>
      </c>
      <c r="D4183" t="s">
        <v>5317</v>
      </c>
      <c r="E4183" s="116">
        <f t="shared" ca="1" si="196"/>
        <v>0</v>
      </c>
    </row>
    <row r="4184" spans="1:5" hidden="1">
      <c r="A4184" t="str">
        <f t="shared" si="197"/>
        <v>14</v>
      </c>
      <c r="B4184" t="str">
        <f t="shared" si="198"/>
        <v>PU</v>
      </c>
      <c r="C4184" t="s">
        <v>860</v>
      </c>
      <c r="D4184" t="s">
        <v>5318</v>
      </c>
      <c r="E4184" s="116">
        <f t="shared" ca="1" si="196"/>
        <v>0</v>
      </c>
    </row>
    <row r="4185" spans="1:5" hidden="1">
      <c r="A4185" t="str">
        <f t="shared" si="197"/>
        <v>100</v>
      </c>
      <c r="B4185" t="str">
        <f t="shared" si="198"/>
        <v>PU</v>
      </c>
      <c r="C4185" t="s">
        <v>860</v>
      </c>
      <c r="D4185" t="s">
        <v>5319</v>
      </c>
      <c r="E4185" s="116">
        <f ca="1">IFERROR(IF(B4185=0,VLOOKUP(C4185,INDIRECT($G$7&amp;$H$7),MATCH($A4185,INDIRECT($G$7&amp;$I$7),0),0),IF(B4185="W",VLOOKUP(C4185,INDIRECT($G$5&amp;$H$5),MATCH($A4185,INDIRECT($G$5&amp;$I$5),0),FALSE),VLOOKUP(C4185,INDIRECT($G$6&amp;$H$6),MATCH($A4185,INDIRECT($G$6&amp;$I$6),0),FALSE))),0)</f>
        <v>0</v>
      </c>
    </row>
    <row r="4186" spans="1:5" hidden="1">
      <c r="A4186" t="str">
        <f t="shared" si="197"/>
        <v>06</v>
      </c>
      <c r="B4186" t="str">
        <f t="shared" si="198"/>
        <v>PU</v>
      </c>
      <c r="C4186" t="s">
        <v>860</v>
      </c>
      <c r="D4186" t="s">
        <v>5320</v>
      </c>
      <c r="E4186" s="116">
        <f t="shared" ca="1" si="196"/>
        <v>0</v>
      </c>
    </row>
    <row r="4187" spans="1:5" hidden="1">
      <c r="A4187" t="str">
        <f t="shared" si="197"/>
        <v>12</v>
      </c>
      <c r="B4187" t="str">
        <f t="shared" si="198"/>
        <v>PU</v>
      </c>
      <c r="C4187" t="s">
        <v>860</v>
      </c>
      <c r="D4187" t="s">
        <v>5321</v>
      </c>
      <c r="E4187" s="116">
        <f t="shared" ca="1" si="196"/>
        <v>0</v>
      </c>
    </row>
    <row r="4188" spans="1:5" hidden="1">
      <c r="A4188" t="str">
        <f t="shared" si="197"/>
        <v>09</v>
      </c>
      <c r="B4188" t="str">
        <f t="shared" si="198"/>
        <v>PU</v>
      </c>
      <c r="C4188" t="s">
        <v>860</v>
      </c>
      <c r="D4188" t="s">
        <v>5322</v>
      </c>
      <c r="E4188" s="116">
        <f t="shared" ca="1" si="196"/>
        <v>0</v>
      </c>
    </row>
    <row r="4189" spans="1:5" hidden="1">
      <c r="A4189" t="str">
        <f t="shared" si="197"/>
        <v>11</v>
      </c>
      <c r="B4189" t="str">
        <f t="shared" si="198"/>
        <v>PU</v>
      </c>
      <c r="C4189" t="s">
        <v>860</v>
      </c>
      <c r="D4189" t="s">
        <v>5323</v>
      </c>
      <c r="E4189" s="116">
        <f t="shared" ca="1" si="196"/>
        <v>0</v>
      </c>
    </row>
    <row r="4190" spans="1:5" hidden="1">
      <c r="A4190" t="str">
        <f t="shared" si="197"/>
        <v>03</v>
      </c>
      <c r="B4190" t="str">
        <f t="shared" si="198"/>
        <v>PU</v>
      </c>
      <c r="C4190" t="s">
        <v>860</v>
      </c>
      <c r="D4190" t="s">
        <v>5324</v>
      </c>
      <c r="E4190" s="116">
        <f t="shared" ca="1" si="196"/>
        <v>0</v>
      </c>
    </row>
    <row r="4191" spans="1:5" hidden="1">
      <c r="A4191" t="str">
        <f t="shared" si="197"/>
        <v>02</v>
      </c>
      <c r="B4191" t="str">
        <f t="shared" si="198"/>
        <v>PU</v>
      </c>
      <c r="C4191" t="s">
        <v>860</v>
      </c>
      <c r="D4191" t="s">
        <v>5325</v>
      </c>
      <c r="E4191" s="116">
        <f t="shared" ca="1" si="196"/>
        <v>0</v>
      </c>
    </row>
    <row r="4192" spans="1:5" hidden="1">
      <c r="A4192" t="str">
        <f t="shared" si="197"/>
        <v>04</v>
      </c>
      <c r="B4192" t="str">
        <f t="shared" si="198"/>
        <v>PU</v>
      </c>
      <c r="C4192" t="s">
        <v>860</v>
      </c>
      <c r="D4192" t="s">
        <v>5326</v>
      </c>
      <c r="E4192" s="116">
        <f t="shared" ca="1" si="196"/>
        <v>0</v>
      </c>
    </row>
    <row r="4193" spans="1:5" hidden="1">
      <c r="A4193" t="str">
        <f t="shared" si="197"/>
        <v>01</v>
      </c>
      <c r="B4193" t="str">
        <f t="shared" si="198"/>
        <v>PU</v>
      </c>
      <c r="C4193" t="s">
        <v>861</v>
      </c>
      <c r="D4193" t="s">
        <v>5327</v>
      </c>
      <c r="E4193" s="116">
        <f t="shared" ca="1" si="196"/>
        <v>0</v>
      </c>
    </row>
    <row r="4194" spans="1:5" hidden="1">
      <c r="A4194" t="str">
        <f t="shared" si="197"/>
        <v>05</v>
      </c>
      <c r="B4194" t="str">
        <f t="shared" si="198"/>
        <v>PU</v>
      </c>
      <c r="C4194" t="s">
        <v>861</v>
      </c>
      <c r="D4194" t="s">
        <v>5328</v>
      </c>
      <c r="E4194" s="116">
        <f t="shared" ca="1" si="196"/>
        <v>0</v>
      </c>
    </row>
    <row r="4195" spans="1:5" hidden="1">
      <c r="A4195" t="str">
        <f t="shared" si="197"/>
        <v>14</v>
      </c>
      <c r="B4195" t="str">
        <f t="shared" si="198"/>
        <v>PU</v>
      </c>
      <c r="C4195" t="s">
        <v>861</v>
      </c>
      <c r="D4195" t="s">
        <v>5329</v>
      </c>
      <c r="E4195" s="116">
        <f t="shared" ca="1" si="196"/>
        <v>0</v>
      </c>
    </row>
    <row r="4196" spans="1:5" hidden="1">
      <c r="A4196" t="str">
        <f t="shared" si="197"/>
        <v>100</v>
      </c>
      <c r="B4196" t="str">
        <f t="shared" si="198"/>
        <v>PU</v>
      </c>
      <c r="C4196" t="s">
        <v>861</v>
      </c>
      <c r="D4196" t="s">
        <v>5330</v>
      </c>
      <c r="E4196" s="116">
        <f ca="1">IFERROR(IF(B4196=0,VLOOKUP(C4196,INDIRECT($G$7&amp;$H$7),MATCH($A4196,INDIRECT($G$7&amp;$I$7),0),0),IF(B4196="W",VLOOKUP(C4196,INDIRECT($G$5&amp;$H$5),MATCH($A4196,INDIRECT($G$5&amp;$I$5),0),FALSE),VLOOKUP(C4196,INDIRECT($G$6&amp;$H$6),MATCH($A4196,INDIRECT($G$6&amp;$I$6),0),FALSE))),0)</f>
        <v>0</v>
      </c>
    </row>
    <row r="4197" spans="1:5" hidden="1">
      <c r="A4197" t="str">
        <f t="shared" si="197"/>
        <v>06</v>
      </c>
      <c r="B4197" t="str">
        <f t="shared" si="198"/>
        <v>PU</v>
      </c>
      <c r="C4197" t="s">
        <v>861</v>
      </c>
      <c r="D4197" t="s">
        <v>5331</v>
      </c>
      <c r="E4197" s="116">
        <f t="shared" ca="1" si="196"/>
        <v>0</v>
      </c>
    </row>
    <row r="4198" spans="1:5" hidden="1">
      <c r="A4198" t="str">
        <f t="shared" si="197"/>
        <v>12</v>
      </c>
      <c r="B4198" t="str">
        <f t="shared" si="198"/>
        <v>PU</v>
      </c>
      <c r="C4198" t="s">
        <v>861</v>
      </c>
      <c r="D4198" t="s">
        <v>5332</v>
      </c>
      <c r="E4198" s="116">
        <f t="shared" ca="1" si="196"/>
        <v>0</v>
      </c>
    </row>
    <row r="4199" spans="1:5" hidden="1">
      <c r="A4199" t="str">
        <f t="shared" si="197"/>
        <v>09</v>
      </c>
      <c r="B4199" t="str">
        <f t="shared" si="198"/>
        <v>PU</v>
      </c>
      <c r="C4199" t="s">
        <v>861</v>
      </c>
      <c r="D4199" t="s">
        <v>5333</v>
      </c>
      <c r="E4199" s="116">
        <f t="shared" ref="E4199:E4261" ca="1" si="199">IFERROR(IF(B4199=0,VLOOKUP(C4178,INDIRECT($G$7&amp;$H$7),MATCH($A4199,INDIRECT($G$7&amp;$I$7),0),0),IF(B4199="W",VLOOKUP(C4178,INDIRECT($G$5&amp;$H$5),MATCH($A4199,INDIRECT($G$5&amp;$I$5),0),FALSE),VLOOKUP(C4199,INDIRECT($G$6&amp;$H$6),MATCH($A4199,INDIRECT($G$6&amp;$I$6),0),FALSE))),0)</f>
        <v>0</v>
      </c>
    </row>
    <row r="4200" spans="1:5" hidden="1">
      <c r="A4200" t="str">
        <f t="shared" si="197"/>
        <v>11</v>
      </c>
      <c r="B4200" t="str">
        <f t="shared" si="198"/>
        <v>PU</v>
      </c>
      <c r="C4200" t="s">
        <v>861</v>
      </c>
      <c r="D4200" t="s">
        <v>5334</v>
      </c>
      <c r="E4200" s="116">
        <f t="shared" ca="1" si="199"/>
        <v>0</v>
      </c>
    </row>
    <row r="4201" spans="1:5" hidden="1">
      <c r="A4201" t="str">
        <f t="shared" si="197"/>
        <v>03</v>
      </c>
      <c r="B4201" t="str">
        <f t="shared" si="198"/>
        <v>PU</v>
      </c>
      <c r="C4201" t="s">
        <v>861</v>
      </c>
      <c r="D4201" t="s">
        <v>5335</v>
      </c>
      <c r="E4201" s="116">
        <f t="shared" ca="1" si="199"/>
        <v>0</v>
      </c>
    </row>
    <row r="4202" spans="1:5" hidden="1">
      <c r="A4202" t="str">
        <f t="shared" si="197"/>
        <v>02</v>
      </c>
      <c r="B4202" t="str">
        <f t="shared" si="198"/>
        <v>PU</v>
      </c>
      <c r="C4202" t="s">
        <v>861</v>
      </c>
      <c r="D4202" t="s">
        <v>5336</v>
      </c>
      <c r="E4202" s="116">
        <f t="shared" ca="1" si="199"/>
        <v>0</v>
      </c>
    </row>
    <row r="4203" spans="1:5" hidden="1">
      <c r="A4203" t="str">
        <f t="shared" si="197"/>
        <v>04</v>
      </c>
      <c r="B4203" t="str">
        <f t="shared" si="198"/>
        <v>PU</v>
      </c>
      <c r="C4203" t="s">
        <v>861</v>
      </c>
      <c r="D4203" t="s">
        <v>5337</v>
      </c>
      <c r="E4203" s="116">
        <f t="shared" ca="1" si="199"/>
        <v>0</v>
      </c>
    </row>
    <row r="4204" spans="1:5" hidden="1">
      <c r="A4204" t="str">
        <f t="shared" si="197"/>
        <v>01</v>
      </c>
      <c r="B4204" t="str">
        <f t="shared" si="198"/>
        <v>PU</v>
      </c>
      <c r="C4204" t="s">
        <v>862</v>
      </c>
      <c r="D4204" t="s">
        <v>5338</v>
      </c>
      <c r="E4204" s="116">
        <f t="shared" ca="1" si="199"/>
        <v>0</v>
      </c>
    </row>
    <row r="4205" spans="1:5" hidden="1">
      <c r="A4205" t="str">
        <f t="shared" si="197"/>
        <v>05</v>
      </c>
      <c r="B4205" t="str">
        <f t="shared" si="198"/>
        <v>PU</v>
      </c>
      <c r="C4205" t="s">
        <v>862</v>
      </c>
      <c r="D4205" t="s">
        <v>5339</v>
      </c>
      <c r="E4205" s="116">
        <f t="shared" ca="1" si="199"/>
        <v>0</v>
      </c>
    </row>
    <row r="4206" spans="1:5" hidden="1">
      <c r="A4206" t="str">
        <f t="shared" si="197"/>
        <v>14</v>
      </c>
      <c r="B4206" t="str">
        <f t="shared" si="198"/>
        <v>PU</v>
      </c>
      <c r="C4206" t="s">
        <v>862</v>
      </c>
      <c r="D4206" t="s">
        <v>5340</v>
      </c>
      <c r="E4206" s="116">
        <f t="shared" ca="1" si="199"/>
        <v>0</v>
      </c>
    </row>
    <row r="4207" spans="1:5" hidden="1">
      <c r="A4207" t="str">
        <f t="shared" si="197"/>
        <v>100</v>
      </c>
      <c r="B4207" t="str">
        <f t="shared" si="198"/>
        <v>PU</v>
      </c>
      <c r="C4207" t="s">
        <v>862</v>
      </c>
      <c r="D4207" t="s">
        <v>5341</v>
      </c>
      <c r="E4207" s="116">
        <f ca="1">IFERROR(IF(B4207=0,VLOOKUP(C4207,INDIRECT($G$7&amp;$H$7),MATCH($A4207,INDIRECT($G$7&amp;$I$7),0),0),IF(B4207="W",VLOOKUP(C4207,INDIRECT($G$5&amp;$H$5),MATCH($A4207,INDIRECT($G$5&amp;$I$5),0),FALSE),VLOOKUP(C4207,INDIRECT($G$6&amp;$H$6),MATCH($A4207,INDIRECT($G$6&amp;$I$6),0),FALSE))),0)</f>
        <v>0</v>
      </c>
    </row>
    <row r="4208" spans="1:5" hidden="1">
      <c r="A4208" t="str">
        <f t="shared" si="197"/>
        <v>06</v>
      </c>
      <c r="B4208" t="str">
        <f t="shared" si="198"/>
        <v>PU</v>
      </c>
      <c r="C4208" t="s">
        <v>862</v>
      </c>
      <c r="D4208" t="s">
        <v>5342</v>
      </c>
      <c r="E4208" s="116">
        <f t="shared" ca="1" si="199"/>
        <v>0</v>
      </c>
    </row>
    <row r="4209" spans="1:5" hidden="1">
      <c r="A4209" t="str">
        <f t="shared" si="197"/>
        <v>12</v>
      </c>
      <c r="B4209" t="str">
        <f t="shared" si="198"/>
        <v>PU</v>
      </c>
      <c r="C4209" t="s">
        <v>862</v>
      </c>
      <c r="D4209" t="s">
        <v>5343</v>
      </c>
      <c r="E4209" s="116">
        <f t="shared" ca="1" si="199"/>
        <v>0</v>
      </c>
    </row>
    <row r="4210" spans="1:5" hidden="1">
      <c r="A4210" t="str">
        <f t="shared" si="197"/>
        <v>09</v>
      </c>
      <c r="B4210" t="str">
        <f t="shared" si="198"/>
        <v>PU</v>
      </c>
      <c r="C4210" t="s">
        <v>862</v>
      </c>
      <c r="D4210" t="s">
        <v>5344</v>
      </c>
      <c r="E4210" s="116">
        <f t="shared" ca="1" si="199"/>
        <v>0</v>
      </c>
    </row>
    <row r="4211" spans="1:5" hidden="1">
      <c r="A4211" t="str">
        <f t="shared" si="197"/>
        <v>11</v>
      </c>
      <c r="B4211" t="str">
        <f t="shared" si="198"/>
        <v>PU</v>
      </c>
      <c r="C4211" t="s">
        <v>862</v>
      </c>
      <c r="D4211" t="s">
        <v>5345</v>
      </c>
      <c r="E4211" s="116">
        <f t="shared" ca="1" si="199"/>
        <v>0</v>
      </c>
    </row>
    <row r="4212" spans="1:5" hidden="1">
      <c r="A4212" t="str">
        <f t="shared" si="197"/>
        <v>03</v>
      </c>
      <c r="B4212" t="str">
        <f t="shared" si="198"/>
        <v>PU</v>
      </c>
      <c r="C4212" t="s">
        <v>862</v>
      </c>
      <c r="D4212" t="s">
        <v>5346</v>
      </c>
      <c r="E4212" s="116">
        <f t="shared" ca="1" si="199"/>
        <v>0</v>
      </c>
    </row>
    <row r="4213" spans="1:5" hidden="1">
      <c r="A4213" t="str">
        <f t="shared" si="197"/>
        <v>02</v>
      </c>
      <c r="B4213" t="str">
        <f t="shared" si="198"/>
        <v>PU</v>
      </c>
      <c r="C4213" t="s">
        <v>862</v>
      </c>
      <c r="D4213" t="s">
        <v>5347</v>
      </c>
      <c r="E4213" s="116">
        <f t="shared" ca="1" si="199"/>
        <v>0</v>
      </c>
    </row>
    <row r="4214" spans="1:5" hidden="1">
      <c r="A4214" t="str">
        <f t="shared" si="197"/>
        <v>04</v>
      </c>
      <c r="B4214" t="str">
        <f t="shared" si="198"/>
        <v>PU</v>
      </c>
      <c r="C4214" t="s">
        <v>862</v>
      </c>
      <c r="D4214" t="s">
        <v>5348</v>
      </c>
      <c r="E4214" s="116">
        <f t="shared" ca="1" si="199"/>
        <v>0</v>
      </c>
    </row>
    <row r="4215" spans="1:5" hidden="1">
      <c r="A4215" t="str">
        <f t="shared" si="197"/>
        <v>01</v>
      </c>
      <c r="B4215" t="str">
        <f t="shared" si="198"/>
        <v>PU</v>
      </c>
      <c r="C4215" t="s">
        <v>863</v>
      </c>
      <c r="D4215" t="s">
        <v>5349</v>
      </c>
      <c r="E4215" s="116">
        <f t="shared" ca="1" si="199"/>
        <v>0</v>
      </c>
    </row>
    <row r="4216" spans="1:5" hidden="1">
      <c r="A4216" t="str">
        <f t="shared" si="197"/>
        <v>05</v>
      </c>
      <c r="B4216" t="str">
        <f t="shared" si="198"/>
        <v>PU</v>
      </c>
      <c r="C4216" t="s">
        <v>863</v>
      </c>
      <c r="D4216" t="s">
        <v>5350</v>
      </c>
      <c r="E4216" s="116">
        <f t="shared" ca="1" si="199"/>
        <v>0</v>
      </c>
    </row>
    <row r="4217" spans="1:5" hidden="1">
      <c r="A4217" t="str">
        <f t="shared" si="197"/>
        <v>14</v>
      </c>
      <c r="B4217" t="str">
        <f t="shared" si="198"/>
        <v>PU</v>
      </c>
      <c r="C4217" t="s">
        <v>863</v>
      </c>
      <c r="D4217" t="s">
        <v>5351</v>
      </c>
      <c r="E4217" s="116">
        <f t="shared" ca="1" si="199"/>
        <v>0</v>
      </c>
    </row>
    <row r="4218" spans="1:5" hidden="1">
      <c r="A4218" t="str">
        <f t="shared" si="197"/>
        <v>100</v>
      </c>
      <c r="B4218" t="str">
        <f t="shared" si="198"/>
        <v>PU</v>
      </c>
      <c r="C4218" t="s">
        <v>863</v>
      </c>
      <c r="D4218" t="s">
        <v>5352</v>
      </c>
      <c r="E4218" s="116">
        <f ca="1">IFERROR(IF(B4218=0,VLOOKUP(C4218,INDIRECT($G$7&amp;$H$7),MATCH($A4218,INDIRECT($G$7&amp;$I$7),0),0),IF(B4218="W",VLOOKUP(C4218,INDIRECT($G$5&amp;$H$5),MATCH($A4218,INDIRECT($G$5&amp;$I$5),0),FALSE),VLOOKUP(C4218,INDIRECT($G$6&amp;$H$6),MATCH($A4218,INDIRECT($G$6&amp;$I$6),0),FALSE))),0)</f>
        <v>0</v>
      </c>
    </row>
    <row r="4219" spans="1:5" hidden="1">
      <c r="A4219" t="str">
        <f t="shared" si="197"/>
        <v>06</v>
      </c>
      <c r="B4219" t="str">
        <f t="shared" si="198"/>
        <v>PU</v>
      </c>
      <c r="C4219" t="s">
        <v>863</v>
      </c>
      <c r="D4219" t="s">
        <v>5353</v>
      </c>
      <c r="E4219" s="116">
        <f t="shared" ca="1" si="199"/>
        <v>0</v>
      </c>
    </row>
    <row r="4220" spans="1:5" hidden="1">
      <c r="A4220" t="str">
        <f t="shared" si="197"/>
        <v>12</v>
      </c>
      <c r="B4220" t="str">
        <f t="shared" si="198"/>
        <v>PU</v>
      </c>
      <c r="C4220" t="s">
        <v>863</v>
      </c>
      <c r="D4220" t="s">
        <v>5354</v>
      </c>
      <c r="E4220" s="116">
        <f t="shared" ca="1" si="199"/>
        <v>0</v>
      </c>
    </row>
    <row r="4221" spans="1:5" hidden="1">
      <c r="A4221" t="str">
        <f t="shared" si="197"/>
        <v>09</v>
      </c>
      <c r="B4221" t="str">
        <f t="shared" si="198"/>
        <v>PU</v>
      </c>
      <c r="C4221" t="s">
        <v>863</v>
      </c>
      <c r="D4221" t="s">
        <v>5355</v>
      </c>
      <c r="E4221" s="116">
        <f t="shared" ca="1" si="199"/>
        <v>0</v>
      </c>
    </row>
    <row r="4222" spans="1:5" hidden="1">
      <c r="A4222" t="str">
        <f t="shared" si="197"/>
        <v>11</v>
      </c>
      <c r="B4222" t="str">
        <f t="shared" si="198"/>
        <v>PU</v>
      </c>
      <c r="C4222" t="s">
        <v>863</v>
      </c>
      <c r="D4222" t="s">
        <v>5356</v>
      </c>
      <c r="E4222" s="116">
        <f t="shared" ca="1" si="199"/>
        <v>0</v>
      </c>
    </row>
    <row r="4223" spans="1:5" hidden="1">
      <c r="A4223" t="str">
        <f t="shared" si="197"/>
        <v>03</v>
      </c>
      <c r="B4223" t="str">
        <f t="shared" si="198"/>
        <v>PU</v>
      </c>
      <c r="C4223" t="s">
        <v>863</v>
      </c>
      <c r="D4223" t="s">
        <v>5357</v>
      </c>
      <c r="E4223" s="116">
        <f t="shared" ca="1" si="199"/>
        <v>0</v>
      </c>
    </row>
    <row r="4224" spans="1:5" hidden="1">
      <c r="A4224" t="str">
        <f t="shared" si="197"/>
        <v>02</v>
      </c>
      <c r="B4224" t="str">
        <f t="shared" si="198"/>
        <v>PU</v>
      </c>
      <c r="C4224" t="s">
        <v>863</v>
      </c>
      <c r="D4224" t="s">
        <v>5358</v>
      </c>
      <c r="E4224" s="116">
        <f t="shared" ca="1" si="199"/>
        <v>0</v>
      </c>
    </row>
    <row r="4225" spans="1:5" hidden="1">
      <c r="A4225" t="str">
        <f t="shared" si="197"/>
        <v>04</v>
      </c>
      <c r="B4225" t="str">
        <f t="shared" si="198"/>
        <v>PU</v>
      </c>
      <c r="C4225" t="s">
        <v>863</v>
      </c>
      <c r="D4225" t="s">
        <v>5359</v>
      </c>
      <c r="E4225" s="116">
        <f t="shared" ca="1" si="199"/>
        <v>0</v>
      </c>
    </row>
    <row r="4226" spans="1:5" hidden="1">
      <c r="A4226" t="str">
        <f t="shared" si="197"/>
        <v>01</v>
      </c>
      <c r="B4226" t="str">
        <f t="shared" si="198"/>
        <v>PU</v>
      </c>
      <c r="C4226" t="s">
        <v>864</v>
      </c>
      <c r="D4226" t="s">
        <v>5360</v>
      </c>
      <c r="E4226" s="116">
        <f t="shared" ca="1" si="199"/>
        <v>0</v>
      </c>
    </row>
    <row r="4227" spans="1:5" hidden="1">
      <c r="A4227" t="str">
        <f t="shared" si="197"/>
        <v>05</v>
      </c>
      <c r="B4227" t="str">
        <f t="shared" si="198"/>
        <v>PU</v>
      </c>
      <c r="C4227" t="s">
        <v>864</v>
      </c>
      <c r="D4227" t="s">
        <v>5361</v>
      </c>
      <c r="E4227" s="116">
        <f t="shared" ca="1" si="199"/>
        <v>0</v>
      </c>
    </row>
    <row r="4228" spans="1:5" hidden="1">
      <c r="A4228" t="str">
        <f t="shared" si="197"/>
        <v>14</v>
      </c>
      <c r="B4228" t="str">
        <f t="shared" si="198"/>
        <v>PU</v>
      </c>
      <c r="C4228" t="s">
        <v>864</v>
      </c>
      <c r="D4228" t="s">
        <v>5362</v>
      </c>
      <c r="E4228" s="116">
        <f t="shared" ca="1" si="199"/>
        <v>0</v>
      </c>
    </row>
    <row r="4229" spans="1:5" hidden="1">
      <c r="A4229" t="str">
        <f t="shared" si="197"/>
        <v>100</v>
      </c>
      <c r="B4229" t="str">
        <f t="shared" si="198"/>
        <v>PU</v>
      </c>
      <c r="C4229" t="s">
        <v>864</v>
      </c>
      <c r="D4229" t="s">
        <v>5363</v>
      </c>
      <c r="E4229" s="116">
        <f ca="1">IFERROR(IF(B4229=0,VLOOKUP(C4229,INDIRECT($G$7&amp;$H$7),MATCH($A4229,INDIRECT($G$7&amp;$I$7),0),0),IF(B4229="W",VLOOKUP(C4229,INDIRECT($G$5&amp;$H$5),MATCH($A4229,INDIRECT($G$5&amp;$I$5),0),FALSE),VLOOKUP(C4229,INDIRECT($G$6&amp;$H$6),MATCH($A4229,INDIRECT($G$6&amp;$I$6),0),FALSE))),0)</f>
        <v>0</v>
      </c>
    </row>
    <row r="4230" spans="1:5" hidden="1">
      <c r="A4230" t="str">
        <f t="shared" si="197"/>
        <v>06</v>
      </c>
      <c r="B4230" t="str">
        <f t="shared" si="198"/>
        <v>PU</v>
      </c>
      <c r="C4230" t="s">
        <v>864</v>
      </c>
      <c r="D4230" t="s">
        <v>5364</v>
      </c>
      <c r="E4230" s="116">
        <f t="shared" ca="1" si="199"/>
        <v>0</v>
      </c>
    </row>
    <row r="4231" spans="1:5" hidden="1">
      <c r="A4231" t="str">
        <f t="shared" si="197"/>
        <v>12</v>
      </c>
      <c r="B4231" t="str">
        <f t="shared" si="198"/>
        <v>PU</v>
      </c>
      <c r="C4231" t="s">
        <v>864</v>
      </c>
      <c r="D4231" t="s">
        <v>5365</v>
      </c>
      <c r="E4231" s="116">
        <f t="shared" ca="1" si="199"/>
        <v>0</v>
      </c>
    </row>
    <row r="4232" spans="1:5" hidden="1">
      <c r="A4232" t="str">
        <f t="shared" si="197"/>
        <v>09</v>
      </c>
      <c r="B4232" t="str">
        <f t="shared" si="198"/>
        <v>PU</v>
      </c>
      <c r="C4232" t="s">
        <v>864</v>
      </c>
      <c r="D4232" t="s">
        <v>5366</v>
      </c>
      <c r="E4232" s="116">
        <f t="shared" ca="1" si="199"/>
        <v>0</v>
      </c>
    </row>
    <row r="4233" spans="1:5" hidden="1">
      <c r="A4233" t="str">
        <f t="shared" si="197"/>
        <v>11</v>
      </c>
      <c r="B4233" t="str">
        <f t="shared" si="198"/>
        <v>PU</v>
      </c>
      <c r="C4233" t="s">
        <v>864</v>
      </c>
      <c r="D4233" t="s">
        <v>5367</v>
      </c>
      <c r="E4233" s="116">
        <f t="shared" ca="1" si="199"/>
        <v>0</v>
      </c>
    </row>
    <row r="4234" spans="1:5" hidden="1">
      <c r="A4234" t="str">
        <f t="shared" si="197"/>
        <v>03</v>
      </c>
      <c r="B4234" t="str">
        <f t="shared" si="198"/>
        <v>PU</v>
      </c>
      <c r="C4234" t="s">
        <v>864</v>
      </c>
      <c r="D4234" t="s">
        <v>5368</v>
      </c>
      <c r="E4234" s="116">
        <f t="shared" ca="1" si="199"/>
        <v>0</v>
      </c>
    </row>
    <row r="4235" spans="1:5" hidden="1">
      <c r="A4235" t="str">
        <f t="shared" ref="A4235:A4255" si="200">MID(D4235,LEN(C4235)+2,LEN(D4235)-LEN(C4235))</f>
        <v>02</v>
      </c>
      <c r="B4235" t="str">
        <f t="shared" ref="B4235:B4255" si="201">IF(IFERROR(FIND("PU",D4235,1),0)&lt;&gt;0,"PU",0)</f>
        <v>PU</v>
      </c>
      <c r="C4235" t="s">
        <v>864</v>
      </c>
      <c r="D4235" t="s">
        <v>5369</v>
      </c>
      <c r="E4235" s="116">
        <f t="shared" ca="1" si="199"/>
        <v>0</v>
      </c>
    </row>
    <row r="4236" spans="1:5" hidden="1">
      <c r="A4236" t="str">
        <f t="shared" si="200"/>
        <v>04</v>
      </c>
      <c r="B4236" t="str">
        <f t="shared" si="201"/>
        <v>PU</v>
      </c>
      <c r="C4236" t="s">
        <v>864</v>
      </c>
      <c r="D4236" t="s">
        <v>5370</v>
      </c>
      <c r="E4236" s="116">
        <f t="shared" ca="1" si="199"/>
        <v>0</v>
      </c>
    </row>
    <row r="4237" spans="1:5" hidden="1">
      <c r="A4237" t="str">
        <f t="shared" si="200"/>
        <v>01</v>
      </c>
      <c r="B4237" t="str">
        <f t="shared" si="201"/>
        <v>PU</v>
      </c>
      <c r="C4237" t="s">
        <v>865</v>
      </c>
      <c r="D4237" t="s">
        <v>5371</v>
      </c>
      <c r="E4237" s="116">
        <f t="shared" ca="1" si="199"/>
        <v>0</v>
      </c>
    </row>
    <row r="4238" spans="1:5" hidden="1">
      <c r="A4238" t="str">
        <f t="shared" si="200"/>
        <v>05</v>
      </c>
      <c r="B4238" t="str">
        <f t="shared" si="201"/>
        <v>PU</v>
      </c>
      <c r="C4238" t="s">
        <v>865</v>
      </c>
      <c r="D4238" t="s">
        <v>5372</v>
      </c>
      <c r="E4238" s="116">
        <f t="shared" ca="1" si="199"/>
        <v>0</v>
      </c>
    </row>
    <row r="4239" spans="1:5" hidden="1">
      <c r="A4239" t="str">
        <f t="shared" si="200"/>
        <v>14</v>
      </c>
      <c r="B4239" t="str">
        <f t="shared" si="201"/>
        <v>PU</v>
      </c>
      <c r="C4239" t="s">
        <v>865</v>
      </c>
      <c r="D4239" t="s">
        <v>5373</v>
      </c>
      <c r="E4239" s="116">
        <f t="shared" ca="1" si="199"/>
        <v>0</v>
      </c>
    </row>
    <row r="4240" spans="1:5" hidden="1">
      <c r="A4240" t="str">
        <f t="shared" si="200"/>
        <v>100</v>
      </c>
      <c r="B4240" t="str">
        <f t="shared" si="201"/>
        <v>PU</v>
      </c>
      <c r="C4240" t="s">
        <v>865</v>
      </c>
      <c r="D4240" t="s">
        <v>5374</v>
      </c>
      <c r="E4240" s="116">
        <f ca="1">IFERROR(IF(B4240=0,VLOOKUP(C4240,INDIRECT($G$7&amp;$H$7),MATCH($A4240,INDIRECT($G$7&amp;$I$7),0),0),IF(B4240="W",VLOOKUP(C4240,INDIRECT($G$5&amp;$H$5),MATCH($A4240,INDIRECT($G$5&amp;$I$5),0),FALSE),VLOOKUP(C4240,INDIRECT($G$6&amp;$H$6),MATCH($A4240,INDIRECT($G$6&amp;$I$6),0),FALSE))),0)</f>
        <v>0</v>
      </c>
    </row>
    <row r="4241" spans="1:5" hidden="1">
      <c r="A4241" t="str">
        <f t="shared" si="200"/>
        <v>06</v>
      </c>
      <c r="B4241" t="str">
        <f t="shared" si="201"/>
        <v>PU</v>
      </c>
      <c r="C4241" t="s">
        <v>865</v>
      </c>
      <c r="D4241" t="s">
        <v>5375</v>
      </c>
      <c r="E4241" s="116">
        <f t="shared" ca="1" si="199"/>
        <v>0</v>
      </c>
    </row>
    <row r="4242" spans="1:5" hidden="1">
      <c r="A4242" t="str">
        <f t="shared" si="200"/>
        <v>12</v>
      </c>
      <c r="B4242" t="str">
        <f t="shared" si="201"/>
        <v>PU</v>
      </c>
      <c r="C4242" t="s">
        <v>865</v>
      </c>
      <c r="D4242" t="s">
        <v>5376</v>
      </c>
      <c r="E4242" s="116">
        <f t="shared" ca="1" si="199"/>
        <v>0</v>
      </c>
    </row>
    <row r="4243" spans="1:5" hidden="1">
      <c r="A4243" t="str">
        <f t="shared" si="200"/>
        <v>09</v>
      </c>
      <c r="B4243" t="str">
        <f t="shared" si="201"/>
        <v>PU</v>
      </c>
      <c r="C4243" t="s">
        <v>865</v>
      </c>
      <c r="D4243" t="s">
        <v>5377</v>
      </c>
      <c r="E4243" s="116">
        <f t="shared" ca="1" si="199"/>
        <v>0</v>
      </c>
    </row>
    <row r="4244" spans="1:5" hidden="1">
      <c r="A4244" t="str">
        <f t="shared" si="200"/>
        <v>11</v>
      </c>
      <c r="B4244" t="str">
        <f t="shared" si="201"/>
        <v>PU</v>
      </c>
      <c r="C4244" t="s">
        <v>865</v>
      </c>
      <c r="D4244" t="s">
        <v>5378</v>
      </c>
      <c r="E4244" s="116">
        <f t="shared" ca="1" si="199"/>
        <v>0</v>
      </c>
    </row>
    <row r="4245" spans="1:5" hidden="1">
      <c r="A4245" t="str">
        <f t="shared" si="200"/>
        <v>03</v>
      </c>
      <c r="B4245" t="str">
        <f t="shared" si="201"/>
        <v>PU</v>
      </c>
      <c r="C4245" t="s">
        <v>865</v>
      </c>
      <c r="D4245" t="s">
        <v>5379</v>
      </c>
      <c r="E4245" s="116">
        <f t="shared" ca="1" si="199"/>
        <v>0</v>
      </c>
    </row>
    <row r="4246" spans="1:5" hidden="1">
      <c r="A4246" t="str">
        <f t="shared" si="200"/>
        <v>02</v>
      </c>
      <c r="B4246" t="str">
        <f t="shared" si="201"/>
        <v>PU</v>
      </c>
      <c r="C4246" t="s">
        <v>865</v>
      </c>
      <c r="D4246" t="s">
        <v>5380</v>
      </c>
      <c r="E4246" s="116">
        <f t="shared" ca="1" si="199"/>
        <v>0</v>
      </c>
    </row>
    <row r="4247" spans="1:5" hidden="1">
      <c r="A4247" t="str">
        <f t="shared" si="200"/>
        <v>04</v>
      </c>
      <c r="B4247" t="str">
        <f t="shared" si="201"/>
        <v>PU</v>
      </c>
      <c r="C4247" t="s">
        <v>865</v>
      </c>
      <c r="D4247" t="s">
        <v>5381</v>
      </c>
      <c r="E4247" s="116">
        <f t="shared" ca="1" si="199"/>
        <v>0</v>
      </c>
    </row>
    <row r="4248" spans="1:5" hidden="1">
      <c r="A4248" t="str">
        <f t="shared" si="200"/>
        <v>01</v>
      </c>
      <c r="B4248" t="str">
        <f t="shared" si="201"/>
        <v>PU</v>
      </c>
      <c r="C4248" t="s">
        <v>866</v>
      </c>
      <c r="D4248" t="s">
        <v>5382</v>
      </c>
      <c r="E4248" s="116">
        <f t="shared" ca="1" si="199"/>
        <v>0</v>
      </c>
    </row>
    <row r="4249" spans="1:5" hidden="1">
      <c r="A4249" t="str">
        <f t="shared" si="200"/>
        <v>05</v>
      </c>
      <c r="B4249" t="str">
        <f t="shared" si="201"/>
        <v>PU</v>
      </c>
      <c r="C4249" t="s">
        <v>866</v>
      </c>
      <c r="D4249" t="s">
        <v>5383</v>
      </c>
      <c r="E4249" s="116">
        <f t="shared" ca="1" si="199"/>
        <v>0</v>
      </c>
    </row>
    <row r="4250" spans="1:5" hidden="1">
      <c r="A4250" t="str">
        <f t="shared" si="200"/>
        <v>14</v>
      </c>
      <c r="B4250" t="str">
        <f t="shared" si="201"/>
        <v>PU</v>
      </c>
      <c r="C4250" t="s">
        <v>866</v>
      </c>
      <c r="D4250" t="s">
        <v>5384</v>
      </c>
      <c r="E4250" s="116">
        <f t="shared" ca="1" si="199"/>
        <v>0</v>
      </c>
    </row>
    <row r="4251" spans="1:5" hidden="1">
      <c r="A4251" t="str">
        <f t="shared" si="200"/>
        <v>100</v>
      </c>
      <c r="B4251" t="str">
        <f t="shared" si="201"/>
        <v>PU</v>
      </c>
      <c r="C4251" t="s">
        <v>866</v>
      </c>
      <c r="D4251" t="s">
        <v>5385</v>
      </c>
      <c r="E4251" s="116">
        <f ca="1">IFERROR(IF(B4251=0,VLOOKUP(C4251,INDIRECT($G$7&amp;$H$7),MATCH($A4251,INDIRECT($G$7&amp;$I$7),0),0),IF(B4251="W",VLOOKUP(C4251,INDIRECT($G$5&amp;$H$5),MATCH($A4251,INDIRECT($G$5&amp;$I$5),0),FALSE),VLOOKUP(C4251,INDIRECT($G$6&amp;$H$6),MATCH($A4251,INDIRECT($G$6&amp;$I$6),0),FALSE))),0)</f>
        <v>0</v>
      </c>
    </row>
    <row r="4252" spans="1:5" hidden="1">
      <c r="A4252" t="str">
        <f t="shared" si="200"/>
        <v>06</v>
      </c>
      <c r="B4252" t="str">
        <f t="shared" si="201"/>
        <v>PU</v>
      </c>
      <c r="C4252" t="s">
        <v>866</v>
      </c>
      <c r="D4252" t="s">
        <v>5386</v>
      </c>
      <c r="E4252" s="116">
        <f t="shared" ca="1" si="199"/>
        <v>0</v>
      </c>
    </row>
    <row r="4253" spans="1:5" hidden="1">
      <c r="A4253" t="str">
        <f t="shared" si="200"/>
        <v>12</v>
      </c>
      <c r="B4253" t="str">
        <f t="shared" si="201"/>
        <v>PU</v>
      </c>
      <c r="C4253" t="s">
        <v>866</v>
      </c>
      <c r="D4253" t="s">
        <v>5387</v>
      </c>
      <c r="E4253" s="116">
        <f t="shared" ca="1" si="199"/>
        <v>0</v>
      </c>
    </row>
    <row r="4254" spans="1:5" hidden="1">
      <c r="A4254" t="str">
        <f t="shared" si="200"/>
        <v>09</v>
      </c>
      <c r="B4254" t="str">
        <f t="shared" si="201"/>
        <v>PU</v>
      </c>
      <c r="C4254" t="s">
        <v>866</v>
      </c>
      <c r="D4254" t="s">
        <v>5388</v>
      </c>
      <c r="E4254" s="116">
        <f t="shared" ca="1" si="199"/>
        <v>0</v>
      </c>
    </row>
    <row r="4255" spans="1:5" hidden="1">
      <c r="A4255" t="str">
        <f t="shared" si="200"/>
        <v>11</v>
      </c>
      <c r="B4255" t="str">
        <f t="shared" si="201"/>
        <v>PU</v>
      </c>
      <c r="C4255" t="s">
        <v>866</v>
      </c>
      <c r="D4255" t="s">
        <v>5389</v>
      </c>
      <c r="E4255" s="116">
        <f t="shared" ca="1" si="199"/>
        <v>0</v>
      </c>
    </row>
    <row r="4256" spans="1:5" hidden="1">
      <c r="A4256" t="str">
        <f t="shared" ref="A4256:A4319" si="202">MID(D4256,LEN(C4256)+2,LEN(D4256)-LEN(C4256))</f>
        <v>03</v>
      </c>
      <c r="B4256" t="str">
        <f t="shared" ref="B4256:B4319" si="203">IF(IFERROR(FIND("PU",D4256,1),0)&lt;&gt;0,"PU",0)</f>
        <v>PU</v>
      </c>
      <c r="C4256" t="s">
        <v>866</v>
      </c>
      <c r="D4256" t="s">
        <v>5390</v>
      </c>
      <c r="E4256" s="116">
        <f t="shared" ca="1" si="199"/>
        <v>0</v>
      </c>
    </row>
    <row r="4257" spans="1:5" hidden="1">
      <c r="A4257" t="str">
        <f t="shared" si="202"/>
        <v>02</v>
      </c>
      <c r="B4257" t="str">
        <f t="shared" si="203"/>
        <v>PU</v>
      </c>
      <c r="C4257" t="s">
        <v>866</v>
      </c>
      <c r="D4257" t="s">
        <v>5391</v>
      </c>
      <c r="E4257" s="116">
        <f t="shared" ca="1" si="199"/>
        <v>0</v>
      </c>
    </row>
    <row r="4258" spans="1:5" hidden="1">
      <c r="A4258" t="str">
        <f t="shared" si="202"/>
        <v>04</v>
      </c>
      <c r="B4258" t="str">
        <f t="shared" si="203"/>
        <v>PU</v>
      </c>
      <c r="C4258" t="s">
        <v>866</v>
      </c>
      <c r="D4258" t="s">
        <v>5392</v>
      </c>
      <c r="E4258" s="116">
        <f t="shared" ca="1" si="199"/>
        <v>0</v>
      </c>
    </row>
    <row r="4259" spans="1:5" hidden="1">
      <c r="A4259" t="str">
        <f t="shared" si="202"/>
        <v>01</v>
      </c>
      <c r="B4259" t="str">
        <f t="shared" si="203"/>
        <v>PU</v>
      </c>
      <c r="C4259" t="s">
        <v>867</v>
      </c>
      <c r="D4259" t="s">
        <v>5393</v>
      </c>
      <c r="E4259" s="116">
        <f t="shared" ca="1" si="199"/>
        <v>0</v>
      </c>
    </row>
    <row r="4260" spans="1:5" hidden="1">
      <c r="A4260" t="str">
        <f t="shared" si="202"/>
        <v>05</v>
      </c>
      <c r="B4260" t="str">
        <f t="shared" si="203"/>
        <v>PU</v>
      </c>
      <c r="C4260" t="s">
        <v>867</v>
      </c>
      <c r="D4260" t="s">
        <v>5394</v>
      </c>
      <c r="E4260" s="116">
        <f t="shared" ca="1" si="199"/>
        <v>0</v>
      </c>
    </row>
    <row r="4261" spans="1:5" hidden="1">
      <c r="A4261" t="str">
        <f t="shared" si="202"/>
        <v>14</v>
      </c>
      <c r="B4261" t="str">
        <f t="shared" si="203"/>
        <v>PU</v>
      </c>
      <c r="C4261" t="s">
        <v>867</v>
      </c>
      <c r="D4261" t="s">
        <v>5395</v>
      </c>
      <c r="E4261" s="116">
        <f t="shared" ca="1" si="199"/>
        <v>0</v>
      </c>
    </row>
    <row r="4262" spans="1:5" hidden="1">
      <c r="A4262" t="str">
        <f t="shared" si="202"/>
        <v>100</v>
      </c>
      <c r="B4262" t="str">
        <f t="shared" si="203"/>
        <v>PU</v>
      </c>
      <c r="C4262" t="s">
        <v>867</v>
      </c>
      <c r="D4262" t="s">
        <v>5396</v>
      </c>
      <c r="E4262" s="116">
        <f ca="1">IFERROR(IF(B4262=0,VLOOKUP(C4262,INDIRECT($G$7&amp;$H$7),MATCH($A4262,INDIRECT($G$7&amp;$I$7),0),0),IF(B4262="W",VLOOKUP(C4262,INDIRECT($G$5&amp;$H$5),MATCH($A4262,INDIRECT($G$5&amp;$I$5),0),FALSE),VLOOKUP(C4262,INDIRECT($G$6&amp;$H$6),MATCH($A4262,INDIRECT($G$6&amp;$I$6),0),FALSE))),0)</f>
        <v>0</v>
      </c>
    </row>
    <row r="4263" spans="1:5" hidden="1">
      <c r="A4263" t="str">
        <f t="shared" si="202"/>
        <v>06</v>
      </c>
      <c r="B4263" t="str">
        <f t="shared" si="203"/>
        <v>PU</v>
      </c>
      <c r="C4263" t="s">
        <v>867</v>
      </c>
      <c r="D4263" t="s">
        <v>5397</v>
      </c>
      <c r="E4263" s="116">
        <f t="shared" ref="E4263:E4269" ca="1" si="204">IFERROR(IF(B4263=0,VLOOKUP(C4242,INDIRECT($G$7&amp;$H$7),MATCH($A4263,INDIRECT($G$7&amp;$I$7),0),0),IF(B4263="W",VLOOKUP(C4242,INDIRECT($G$5&amp;$H$5),MATCH($A4263,INDIRECT($G$5&amp;$I$5),0),FALSE),VLOOKUP(C4263,INDIRECT($G$6&amp;$H$6),MATCH($A4263,INDIRECT($G$6&amp;$I$6),0),FALSE))),0)</f>
        <v>0</v>
      </c>
    </row>
    <row r="4264" spans="1:5" hidden="1">
      <c r="A4264" t="str">
        <f t="shared" si="202"/>
        <v>12</v>
      </c>
      <c r="B4264" t="str">
        <f t="shared" si="203"/>
        <v>PU</v>
      </c>
      <c r="C4264" t="s">
        <v>867</v>
      </c>
      <c r="D4264" t="s">
        <v>5398</v>
      </c>
      <c r="E4264" s="116">
        <f t="shared" ca="1" si="204"/>
        <v>0</v>
      </c>
    </row>
    <row r="4265" spans="1:5" hidden="1">
      <c r="A4265" t="str">
        <f t="shared" si="202"/>
        <v>09</v>
      </c>
      <c r="B4265" t="str">
        <f t="shared" si="203"/>
        <v>PU</v>
      </c>
      <c r="C4265" t="s">
        <v>867</v>
      </c>
      <c r="D4265" t="s">
        <v>5399</v>
      </c>
      <c r="E4265" s="116">
        <f t="shared" ca="1" si="204"/>
        <v>0</v>
      </c>
    </row>
    <row r="4266" spans="1:5" hidden="1">
      <c r="A4266" t="str">
        <f t="shared" si="202"/>
        <v>11</v>
      </c>
      <c r="B4266" t="str">
        <f t="shared" si="203"/>
        <v>PU</v>
      </c>
      <c r="C4266" t="s">
        <v>867</v>
      </c>
      <c r="D4266" t="s">
        <v>5400</v>
      </c>
      <c r="E4266" s="116">
        <f t="shared" ca="1" si="204"/>
        <v>0</v>
      </c>
    </row>
    <row r="4267" spans="1:5" hidden="1">
      <c r="A4267" t="str">
        <f t="shared" si="202"/>
        <v>03</v>
      </c>
      <c r="B4267" t="str">
        <f t="shared" si="203"/>
        <v>PU</v>
      </c>
      <c r="C4267" t="s">
        <v>867</v>
      </c>
      <c r="D4267" t="s">
        <v>5401</v>
      </c>
      <c r="E4267" s="116">
        <f t="shared" ca="1" si="204"/>
        <v>0</v>
      </c>
    </row>
    <row r="4268" spans="1:5" hidden="1">
      <c r="A4268" t="str">
        <f t="shared" si="202"/>
        <v>02</v>
      </c>
      <c r="B4268" t="str">
        <f t="shared" si="203"/>
        <v>PU</v>
      </c>
      <c r="C4268" t="s">
        <v>867</v>
      </c>
      <c r="D4268" t="s">
        <v>5402</v>
      </c>
      <c r="E4268" s="116">
        <f t="shared" ca="1" si="204"/>
        <v>0</v>
      </c>
    </row>
    <row r="4269" spans="1:5" hidden="1">
      <c r="A4269" t="str">
        <f t="shared" si="202"/>
        <v>04</v>
      </c>
      <c r="B4269" t="str">
        <f t="shared" si="203"/>
        <v>PU</v>
      </c>
      <c r="C4269" t="s">
        <v>867</v>
      </c>
      <c r="D4269" t="s">
        <v>5403</v>
      </c>
      <c r="E4269" s="116">
        <f t="shared" ca="1" si="204"/>
        <v>0</v>
      </c>
    </row>
    <row r="4270" spans="1:5" hidden="1">
      <c r="A4270" t="str">
        <f t="shared" si="202"/>
        <v>01</v>
      </c>
      <c r="B4270" t="str">
        <f t="shared" si="203"/>
        <v>PU</v>
      </c>
      <c r="C4270" t="s">
        <v>655</v>
      </c>
      <c r="D4270" t="s">
        <v>5404</v>
      </c>
      <c r="E4270" s="116">
        <f t="shared" ref="E4270:E4333" ca="1" si="205">IFERROR(IF(B4270=0,VLOOKUP(C4270,INDIRECT($G$7&amp;$H$7),MATCH($A4270,INDIRECT($G$7&amp;$I$7),0),0),IF(B4270="W",VLOOKUP(C4270,INDIRECT($G$5&amp;$H$5),MATCH($A4270,INDIRECT($G$5&amp;$I$5),0),FALSE),VLOOKUP(C4270,INDIRECT($G$6&amp;$H$6),MATCH($A4270,INDIRECT($G$6&amp;$I$6),0),FALSE))),0)</f>
        <v>0</v>
      </c>
    </row>
    <row r="4271" spans="1:5" hidden="1">
      <c r="A4271" t="str">
        <f t="shared" si="202"/>
        <v>02</v>
      </c>
      <c r="B4271" t="str">
        <f t="shared" si="203"/>
        <v>PU</v>
      </c>
      <c r="C4271" t="s">
        <v>655</v>
      </c>
      <c r="D4271" t="s">
        <v>5405</v>
      </c>
      <c r="E4271" s="116">
        <f t="shared" ca="1" si="205"/>
        <v>0</v>
      </c>
    </row>
    <row r="4272" spans="1:5" hidden="1">
      <c r="A4272" t="str">
        <f t="shared" si="202"/>
        <v>03</v>
      </c>
      <c r="B4272" t="str">
        <f t="shared" si="203"/>
        <v>PU</v>
      </c>
      <c r="C4272" t="s">
        <v>655</v>
      </c>
      <c r="D4272" t="s">
        <v>5406</v>
      </c>
      <c r="E4272" s="116">
        <f t="shared" ca="1" si="205"/>
        <v>0</v>
      </c>
    </row>
    <row r="4273" spans="1:5" hidden="1">
      <c r="A4273" t="str">
        <f t="shared" si="202"/>
        <v>04</v>
      </c>
      <c r="B4273" t="str">
        <f t="shared" si="203"/>
        <v>PU</v>
      </c>
      <c r="C4273" t="s">
        <v>655</v>
      </c>
      <c r="D4273" t="s">
        <v>5407</v>
      </c>
      <c r="E4273" s="116">
        <f t="shared" ca="1" si="205"/>
        <v>0</v>
      </c>
    </row>
    <row r="4274" spans="1:5" hidden="1">
      <c r="A4274" t="str">
        <f t="shared" si="202"/>
        <v>05</v>
      </c>
      <c r="B4274" t="str">
        <f t="shared" si="203"/>
        <v>PU</v>
      </c>
      <c r="C4274" t="s">
        <v>655</v>
      </c>
      <c r="D4274" t="s">
        <v>5408</v>
      </c>
      <c r="E4274" s="116">
        <f t="shared" ca="1" si="205"/>
        <v>0</v>
      </c>
    </row>
    <row r="4275" spans="1:5" hidden="1">
      <c r="A4275" t="str">
        <f t="shared" si="202"/>
        <v>06</v>
      </c>
      <c r="B4275" t="str">
        <f t="shared" si="203"/>
        <v>PU</v>
      </c>
      <c r="C4275" t="s">
        <v>655</v>
      </c>
      <c r="D4275" t="s">
        <v>5409</v>
      </c>
      <c r="E4275" s="116">
        <f t="shared" ca="1" si="205"/>
        <v>0</v>
      </c>
    </row>
    <row r="4276" spans="1:5" hidden="1">
      <c r="A4276" t="str">
        <f t="shared" si="202"/>
        <v>09</v>
      </c>
      <c r="B4276" t="str">
        <f t="shared" si="203"/>
        <v>PU</v>
      </c>
      <c r="C4276" t="s">
        <v>655</v>
      </c>
      <c r="D4276" t="s">
        <v>5410</v>
      </c>
      <c r="E4276" s="116">
        <f t="shared" ca="1" si="205"/>
        <v>0</v>
      </c>
    </row>
    <row r="4277" spans="1:5" hidden="1">
      <c r="A4277" t="str">
        <f t="shared" si="202"/>
        <v>11</v>
      </c>
      <c r="B4277" t="str">
        <f t="shared" si="203"/>
        <v>PU</v>
      </c>
      <c r="C4277" t="s">
        <v>655</v>
      </c>
      <c r="D4277" t="s">
        <v>5411</v>
      </c>
      <c r="E4277" s="116">
        <f t="shared" ca="1" si="205"/>
        <v>0</v>
      </c>
    </row>
    <row r="4278" spans="1:5" hidden="1">
      <c r="A4278" t="str">
        <f t="shared" si="202"/>
        <v>12</v>
      </c>
      <c r="B4278" t="str">
        <f t="shared" si="203"/>
        <v>PU</v>
      </c>
      <c r="C4278" t="s">
        <v>655</v>
      </c>
      <c r="D4278" t="s">
        <v>5412</v>
      </c>
      <c r="E4278" s="116">
        <f t="shared" ca="1" si="205"/>
        <v>0</v>
      </c>
    </row>
    <row r="4279" spans="1:5" hidden="1">
      <c r="A4279" t="str">
        <f t="shared" si="202"/>
        <v>14</v>
      </c>
      <c r="B4279" t="str">
        <f t="shared" si="203"/>
        <v>PU</v>
      </c>
      <c r="C4279" t="s">
        <v>655</v>
      </c>
      <c r="D4279" t="s">
        <v>5413</v>
      </c>
      <c r="E4279" s="116">
        <f t="shared" ca="1" si="205"/>
        <v>0</v>
      </c>
    </row>
    <row r="4280" spans="1:5" hidden="1">
      <c r="A4280" t="str">
        <f t="shared" si="202"/>
        <v>100</v>
      </c>
      <c r="B4280" t="str">
        <f t="shared" si="203"/>
        <v>PU</v>
      </c>
      <c r="C4280" t="s">
        <v>655</v>
      </c>
      <c r="D4280" t="s">
        <v>5414</v>
      </c>
      <c r="E4280" s="116">
        <f t="shared" ca="1" si="205"/>
        <v>0</v>
      </c>
    </row>
    <row r="4281" spans="1:5" hidden="1">
      <c r="A4281" t="str">
        <f t="shared" si="202"/>
        <v>01</v>
      </c>
      <c r="B4281" t="str">
        <f t="shared" si="203"/>
        <v>PU</v>
      </c>
      <c r="C4281" t="s">
        <v>657</v>
      </c>
      <c r="D4281" t="s">
        <v>5415</v>
      </c>
      <c r="E4281" s="116">
        <f t="shared" ca="1" si="205"/>
        <v>0</v>
      </c>
    </row>
    <row r="4282" spans="1:5" hidden="1">
      <c r="A4282" t="str">
        <f t="shared" si="202"/>
        <v>02</v>
      </c>
      <c r="B4282" t="str">
        <f t="shared" si="203"/>
        <v>PU</v>
      </c>
      <c r="C4282" t="s">
        <v>657</v>
      </c>
      <c r="D4282" t="s">
        <v>5416</v>
      </c>
      <c r="E4282" s="116">
        <f t="shared" ca="1" si="205"/>
        <v>0</v>
      </c>
    </row>
    <row r="4283" spans="1:5" hidden="1">
      <c r="A4283" t="str">
        <f t="shared" si="202"/>
        <v>03</v>
      </c>
      <c r="B4283" t="str">
        <f t="shared" si="203"/>
        <v>PU</v>
      </c>
      <c r="C4283" t="s">
        <v>657</v>
      </c>
      <c r="D4283" t="s">
        <v>5417</v>
      </c>
      <c r="E4283" s="116">
        <f t="shared" ca="1" si="205"/>
        <v>0</v>
      </c>
    </row>
    <row r="4284" spans="1:5" hidden="1">
      <c r="A4284" t="str">
        <f t="shared" si="202"/>
        <v>04</v>
      </c>
      <c r="B4284" t="str">
        <f t="shared" si="203"/>
        <v>PU</v>
      </c>
      <c r="C4284" t="s">
        <v>657</v>
      </c>
      <c r="D4284" t="s">
        <v>5418</v>
      </c>
      <c r="E4284" s="116">
        <f t="shared" ca="1" si="205"/>
        <v>0</v>
      </c>
    </row>
    <row r="4285" spans="1:5" hidden="1">
      <c r="A4285" t="str">
        <f t="shared" si="202"/>
        <v>05</v>
      </c>
      <c r="B4285" t="str">
        <f t="shared" si="203"/>
        <v>PU</v>
      </c>
      <c r="C4285" t="s">
        <v>657</v>
      </c>
      <c r="D4285" t="s">
        <v>5419</v>
      </c>
      <c r="E4285" s="116">
        <f t="shared" ca="1" si="205"/>
        <v>0</v>
      </c>
    </row>
    <row r="4286" spans="1:5" hidden="1">
      <c r="A4286" t="str">
        <f t="shared" si="202"/>
        <v>06</v>
      </c>
      <c r="B4286" t="str">
        <f t="shared" si="203"/>
        <v>PU</v>
      </c>
      <c r="C4286" t="s">
        <v>657</v>
      </c>
      <c r="D4286" t="s">
        <v>5420</v>
      </c>
      <c r="E4286" s="116">
        <f t="shared" ca="1" si="205"/>
        <v>0</v>
      </c>
    </row>
    <row r="4287" spans="1:5" hidden="1">
      <c r="A4287" t="str">
        <f t="shared" si="202"/>
        <v>09</v>
      </c>
      <c r="B4287" t="str">
        <f t="shared" si="203"/>
        <v>PU</v>
      </c>
      <c r="C4287" t="s">
        <v>657</v>
      </c>
      <c r="D4287" t="s">
        <v>5421</v>
      </c>
      <c r="E4287" s="116">
        <f t="shared" ca="1" si="205"/>
        <v>0</v>
      </c>
    </row>
    <row r="4288" spans="1:5" hidden="1">
      <c r="A4288" t="str">
        <f t="shared" si="202"/>
        <v>11</v>
      </c>
      <c r="B4288" t="str">
        <f t="shared" si="203"/>
        <v>PU</v>
      </c>
      <c r="C4288" t="s">
        <v>657</v>
      </c>
      <c r="D4288" t="s">
        <v>5422</v>
      </c>
      <c r="E4288" s="116">
        <f t="shared" ca="1" si="205"/>
        <v>0</v>
      </c>
    </row>
    <row r="4289" spans="1:5" hidden="1">
      <c r="A4289" t="str">
        <f t="shared" si="202"/>
        <v>12</v>
      </c>
      <c r="B4289" t="str">
        <f t="shared" si="203"/>
        <v>PU</v>
      </c>
      <c r="C4289" t="s">
        <v>657</v>
      </c>
      <c r="D4289" t="s">
        <v>5423</v>
      </c>
      <c r="E4289" s="116">
        <f t="shared" ca="1" si="205"/>
        <v>0</v>
      </c>
    </row>
    <row r="4290" spans="1:5" hidden="1">
      <c r="A4290" t="str">
        <f t="shared" si="202"/>
        <v>14</v>
      </c>
      <c r="B4290" t="str">
        <f t="shared" si="203"/>
        <v>PU</v>
      </c>
      <c r="C4290" t="s">
        <v>657</v>
      </c>
      <c r="D4290" t="s">
        <v>5424</v>
      </c>
      <c r="E4290" s="116">
        <f t="shared" ca="1" si="205"/>
        <v>0</v>
      </c>
    </row>
    <row r="4291" spans="1:5" hidden="1">
      <c r="A4291" t="str">
        <f t="shared" si="202"/>
        <v>100</v>
      </c>
      <c r="B4291" t="str">
        <f t="shared" si="203"/>
        <v>PU</v>
      </c>
      <c r="C4291" t="s">
        <v>657</v>
      </c>
      <c r="D4291" t="s">
        <v>5425</v>
      </c>
      <c r="E4291" s="116">
        <f t="shared" ca="1" si="205"/>
        <v>0</v>
      </c>
    </row>
    <row r="4292" spans="1:5" hidden="1">
      <c r="A4292" t="str">
        <f t="shared" si="202"/>
        <v>01</v>
      </c>
      <c r="B4292" t="str">
        <f t="shared" si="203"/>
        <v>PU</v>
      </c>
      <c r="C4292" t="s">
        <v>658</v>
      </c>
      <c r="D4292" t="s">
        <v>5426</v>
      </c>
      <c r="E4292" s="116">
        <f t="shared" ca="1" si="205"/>
        <v>0</v>
      </c>
    </row>
    <row r="4293" spans="1:5" hidden="1">
      <c r="A4293" t="str">
        <f t="shared" si="202"/>
        <v>02</v>
      </c>
      <c r="B4293" t="str">
        <f t="shared" si="203"/>
        <v>PU</v>
      </c>
      <c r="C4293" t="s">
        <v>658</v>
      </c>
      <c r="D4293" t="s">
        <v>5427</v>
      </c>
      <c r="E4293" s="116">
        <f t="shared" ca="1" si="205"/>
        <v>0</v>
      </c>
    </row>
    <row r="4294" spans="1:5" hidden="1">
      <c r="A4294" t="str">
        <f t="shared" si="202"/>
        <v>03</v>
      </c>
      <c r="B4294" t="str">
        <f t="shared" si="203"/>
        <v>PU</v>
      </c>
      <c r="C4294" t="s">
        <v>658</v>
      </c>
      <c r="D4294" t="s">
        <v>5428</v>
      </c>
      <c r="E4294" s="116">
        <f t="shared" ca="1" si="205"/>
        <v>0</v>
      </c>
    </row>
    <row r="4295" spans="1:5" hidden="1">
      <c r="A4295" t="str">
        <f t="shared" si="202"/>
        <v>04</v>
      </c>
      <c r="B4295" t="str">
        <f t="shared" si="203"/>
        <v>PU</v>
      </c>
      <c r="C4295" t="s">
        <v>658</v>
      </c>
      <c r="D4295" t="s">
        <v>5429</v>
      </c>
      <c r="E4295" s="116">
        <f t="shared" ca="1" si="205"/>
        <v>0</v>
      </c>
    </row>
    <row r="4296" spans="1:5" hidden="1">
      <c r="A4296" t="str">
        <f t="shared" si="202"/>
        <v>05</v>
      </c>
      <c r="B4296" t="str">
        <f t="shared" si="203"/>
        <v>PU</v>
      </c>
      <c r="C4296" t="s">
        <v>658</v>
      </c>
      <c r="D4296" t="s">
        <v>5430</v>
      </c>
      <c r="E4296" s="116">
        <f t="shared" ca="1" si="205"/>
        <v>0</v>
      </c>
    </row>
    <row r="4297" spans="1:5" hidden="1">
      <c r="A4297" t="str">
        <f t="shared" si="202"/>
        <v>06</v>
      </c>
      <c r="B4297" t="str">
        <f t="shared" si="203"/>
        <v>PU</v>
      </c>
      <c r="C4297" t="s">
        <v>658</v>
      </c>
      <c r="D4297" t="s">
        <v>5431</v>
      </c>
      <c r="E4297" s="116">
        <f t="shared" ca="1" si="205"/>
        <v>0</v>
      </c>
    </row>
    <row r="4298" spans="1:5" hidden="1">
      <c r="A4298" t="str">
        <f t="shared" si="202"/>
        <v>09</v>
      </c>
      <c r="B4298" t="str">
        <f t="shared" si="203"/>
        <v>PU</v>
      </c>
      <c r="C4298" t="s">
        <v>658</v>
      </c>
      <c r="D4298" t="s">
        <v>5432</v>
      </c>
      <c r="E4298" s="116">
        <f t="shared" ca="1" si="205"/>
        <v>0</v>
      </c>
    </row>
    <row r="4299" spans="1:5" hidden="1">
      <c r="A4299" t="str">
        <f t="shared" si="202"/>
        <v>11</v>
      </c>
      <c r="B4299" t="str">
        <f t="shared" si="203"/>
        <v>PU</v>
      </c>
      <c r="C4299" t="s">
        <v>658</v>
      </c>
      <c r="D4299" t="s">
        <v>5433</v>
      </c>
      <c r="E4299" s="116">
        <f t="shared" ca="1" si="205"/>
        <v>0</v>
      </c>
    </row>
    <row r="4300" spans="1:5" hidden="1">
      <c r="A4300" t="str">
        <f t="shared" si="202"/>
        <v>12</v>
      </c>
      <c r="B4300" t="str">
        <f t="shared" si="203"/>
        <v>PU</v>
      </c>
      <c r="C4300" t="s">
        <v>658</v>
      </c>
      <c r="D4300" t="s">
        <v>5434</v>
      </c>
      <c r="E4300" s="116">
        <f t="shared" ca="1" si="205"/>
        <v>0</v>
      </c>
    </row>
    <row r="4301" spans="1:5" hidden="1">
      <c r="A4301" t="str">
        <f t="shared" si="202"/>
        <v>14</v>
      </c>
      <c r="B4301" t="str">
        <f t="shared" si="203"/>
        <v>PU</v>
      </c>
      <c r="C4301" t="s">
        <v>658</v>
      </c>
      <c r="D4301" t="s">
        <v>5435</v>
      </c>
      <c r="E4301" s="116">
        <f t="shared" ca="1" si="205"/>
        <v>0</v>
      </c>
    </row>
    <row r="4302" spans="1:5" hidden="1">
      <c r="A4302" t="str">
        <f t="shared" si="202"/>
        <v>100</v>
      </c>
      <c r="B4302" t="str">
        <f t="shared" si="203"/>
        <v>PU</v>
      </c>
      <c r="C4302" t="s">
        <v>658</v>
      </c>
      <c r="D4302" t="s">
        <v>5436</v>
      </c>
      <c r="E4302" s="116">
        <f t="shared" ca="1" si="205"/>
        <v>0</v>
      </c>
    </row>
    <row r="4303" spans="1:5" hidden="1">
      <c r="A4303" t="str">
        <f t="shared" si="202"/>
        <v>01</v>
      </c>
      <c r="B4303" t="str">
        <f t="shared" si="203"/>
        <v>PU</v>
      </c>
      <c r="C4303" t="s">
        <v>659</v>
      </c>
      <c r="D4303" t="s">
        <v>5437</v>
      </c>
      <c r="E4303" s="116">
        <f t="shared" ca="1" si="205"/>
        <v>0</v>
      </c>
    </row>
    <row r="4304" spans="1:5" hidden="1">
      <c r="A4304" t="str">
        <f t="shared" si="202"/>
        <v>02</v>
      </c>
      <c r="B4304" t="str">
        <f t="shared" si="203"/>
        <v>PU</v>
      </c>
      <c r="C4304" t="s">
        <v>659</v>
      </c>
      <c r="D4304" t="s">
        <v>5438</v>
      </c>
      <c r="E4304" s="116">
        <f t="shared" ca="1" si="205"/>
        <v>0</v>
      </c>
    </row>
    <row r="4305" spans="1:5" hidden="1">
      <c r="A4305" t="str">
        <f t="shared" si="202"/>
        <v>03</v>
      </c>
      <c r="B4305" t="str">
        <f t="shared" si="203"/>
        <v>PU</v>
      </c>
      <c r="C4305" t="s">
        <v>659</v>
      </c>
      <c r="D4305" t="s">
        <v>5439</v>
      </c>
      <c r="E4305" s="116">
        <f t="shared" ca="1" si="205"/>
        <v>0</v>
      </c>
    </row>
    <row r="4306" spans="1:5" hidden="1">
      <c r="A4306" t="str">
        <f t="shared" si="202"/>
        <v>04</v>
      </c>
      <c r="B4306" t="str">
        <f t="shared" si="203"/>
        <v>PU</v>
      </c>
      <c r="C4306" t="s">
        <v>659</v>
      </c>
      <c r="D4306" t="s">
        <v>5440</v>
      </c>
      <c r="E4306" s="116">
        <f t="shared" ca="1" si="205"/>
        <v>0</v>
      </c>
    </row>
    <row r="4307" spans="1:5" hidden="1">
      <c r="A4307" t="str">
        <f t="shared" si="202"/>
        <v>05</v>
      </c>
      <c r="B4307" t="str">
        <f t="shared" si="203"/>
        <v>PU</v>
      </c>
      <c r="C4307" t="s">
        <v>659</v>
      </c>
      <c r="D4307" t="s">
        <v>5441</v>
      </c>
      <c r="E4307" s="116">
        <f t="shared" ca="1" si="205"/>
        <v>0</v>
      </c>
    </row>
    <row r="4308" spans="1:5" hidden="1">
      <c r="A4308" t="str">
        <f t="shared" si="202"/>
        <v>06</v>
      </c>
      <c r="B4308" t="str">
        <f t="shared" si="203"/>
        <v>PU</v>
      </c>
      <c r="C4308" t="s">
        <v>659</v>
      </c>
      <c r="D4308" t="s">
        <v>5442</v>
      </c>
      <c r="E4308" s="116">
        <f t="shared" ca="1" si="205"/>
        <v>0</v>
      </c>
    </row>
    <row r="4309" spans="1:5" hidden="1">
      <c r="A4309" t="str">
        <f t="shared" si="202"/>
        <v>09</v>
      </c>
      <c r="B4309" t="str">
        <f t="shared" si="203"/>
        <v>PU</v>
      </c>
      <c r="C4309" t="s">
        <v>659</v>
      </c>
      <c r="D4309" t="s">
        <v>5443</v>
      </c>
      <c r="E4309" s="116">
        <f t="shared" ca="1" si="205"/>
        <v>0</v>
      </c>
    </row>
    <row r="4310" spans="1:5" hidden="1">
      <c r="A4310" t="str">
        <f t="shared" si="202"/>
        <v>11</v>
      </c>
      <c r="B4310" t="str">
        <f t="shared" si="203"/>
        <v>PU</v>
      </c>
      <c r="C4310" t="s">
        <v>659</v>
      </c>
      <c r="D4310" t="s">
        <v>5444</v>
      </c>
      <c r="E4310" s="116">
        <f t="shared" ca="1" si="205"/>
        <v>0</v>
      </c>
    </row>
    <row r="4311" spans="1:5" hidden="1">
      <c r="A4311" t="str">
        <f t="shared" si="202"/>
        <v>12</v>
      </c>
      <c r="B4311" t="str">
        <f t="shared" si="203"/>
        <v>PU</v>
      </c>
      <c r="C4311" t="s">
        <v>659</v>
      </c>
      <c r="D4311" t="s">
        <v>5445</v>
      </c>
      <c r="E4311" s="116">
        <f t="shared" ca="1" si="205"/>
        <v>0</v>
      </c>
    </row>
    <row r="4312" spans="1:5" hidden="1">
      <c r="A4312" t="str">
        <f t="shared" si="202"/>
        <v>14</v>
      </c>
      <c r="B4312" t="str">
        <f t="shared" si="203"/>
        <v>PU</v>
      </c>
      <c r="C4312" t="s">
        <v>659</v>
      </c>
      <c r="D4312" t="s">
        <v>5446</v>
      </c>
      <c r="E4312" s="116">
        <f t="shared" ca="1" si="205"/>
        <v>0</v>
      </c>
    </row>
    <row r="4313" spans="1:5" hidden="1">
      <c r="A4313" t="str">
        <f t="shared" si="202"/>
        <v>100</v>
      </c>
      <c r="B4313" t="str">
        <f t="shared" si="203"/>
        <v>PU</v>
      </c>
      <c r="C4313" t="s">
        <v>659</v>
      </c>
      <c r="D4313" t="s">
        <v>5447</v>
      </c>
      <c r="E4313" s="116">
        <f t="shared" ca="1" si="205"/>
        <v>0</v>
      </c>
    </row>
    <row r="4314" spans="1:5" hidden="1">
      <c r="A4314" t="str">
        <f t="shared" si="202"/>
        <v>01</v>
      </c>
      <c r="B4314" t="str">
        <f t="shared" si="203"/>
        <v>PU</v>
      </c>
      <c r="C4314" t="s">
        <v>660</v>
      </c>
      <c r="D4314" t="s">
        <v>5448</v>
      </c>
      <c r="E4314" s="116">
        <f t="shared" ca="1" si="205"/>
        <v>0</v>
      </c>
    </row>
    <row r="4315" spans="1:5" hidden="1">
      <c r="A4315" t="str">
        <f t="shared" si="202"/>
        <v>02</v>
      </c>
      <c r="B4315" t="str">
        <f t="shared" si="203"/>
        <v>PU</v>
      </c>
      <c r="C4315" t="s">
        <v>660</v>
      </c>
      <c r="D4315" t="s">
        <v>5449</v>
      </c>
      <c r="E4315" s="116">
        <f t="shared" ca="1" si="205"/>
        <v>0</v>
      </c>
    </row>
    <row r="4316" spans="1:5" hidden="1">
      <c r="A4316" t="str">
        <f t="shared" si="202"/>
        <v>03</v>
      </c>
      <c r="B4316" t="str">
        <f t="shared" si="203"/>
        <v>PU</v>
      </c>
      <c r="C4316" t="s">
        <v>660</v>
      </c>
      <c r="D4316" t="s">
        <v>5450</v>
      </c>
      <c r="E4316" s="116">
        <f t="shared" ca="1" si="205"/>
        <v>0</v>
      </c>
    </row>
    <row r="4317" spans="1:5" hidden="1">
      <c r="A4317" t="str">
        <f t="shared" si="202"/>
        <v>04</v>
      </c>
      <c r="B4317" t="str">
        <f t="shared" si="203"/>
        <v>PU</v>
      </c>
      <c r="C4317" t="s">
        <v>660</v>
      </c>
      <c r="D4317" t="s">
        <v>5451</v>
      </c>
      <c r="E4317" s="116">
        <f t="shared" ca="1" si="205"/>
        <v>0</v>
      </c>
    </row>
    <row r="4318" spans="1:5" hidden="1">
      <c r="A4318" t="str">
        <f t="shared" si="202"/>
        <v>05</v>
      </c>
      <c r="B4318" t="str">
        <f t="shared" si="203"/>
        <v>PU</v>
      </c>
      <c r="C4318" t="s">
        <v>660</v>
      </c>
      <c r="D4318" t="s">
        <v>5452</v>
      </c>
      <c r="E4318" s="116">
        <f t="shared" ca="1" si="205"/>
        <v>0</v>
      </c>
    </row>
    <row r="4319" spans="1:5" hidden="1">
      <c r="A4319" t="str">
        <f t="shared" si="202"/>
        <v>06</v>
      </c>
      <c r="B4319" t="str">
        <f t="shared" si="203"/>
        <v>PU</v>
      </c>
      <c r="C4319" t="s">
        <v>660</v>
      </c>
      <c r="D4319" t="s">
        <v>5453</v>
      </c>
      <c r="E4319" s="116">
        <f t="shared" ca="1" si="205"/>
        <v>0</v>
      </c>
    </row>
    <row r="4320" spans="1:5" hidden="1">
      <c r="A4320" t="str">
        <f t="shared" ref="A4320:A4383" si="206">MID(D4320,LEN(C4320)+2,LEN(D4320)-LEN(C4320))</f>
        <v>09</v>
      </c>
      <c r="B4320" t="str">
        <f t="shared" ref="B4320:B4383" si="207">IF(IFERROR(FIND("PU",D4320,1),0)&lt;&gt;0,"PU",0)</f>
        <v>PU</v>
      </c>
      <c r="C4320" t="s">
        <v>660</v>
      </c>
      <c r="D4320" t="s">
        <v>5454</v>
      </c>
      <c r="E4320" s="116">
        <f t="shared" ca="1" si="205"/>
        <v>0</v>
      </c>
    </row>
    <row r="4321" spans="1:5" hidden="1">
      <c r="A4321" t="str">
        <f t="shared" si="206"/>
        <v>11</v>
      </c>
      <c r="B4321" t="str">
        <f t="shared" si="207"/>
        <v>PU</v>
      </c>
      <c r="C4321" t="s">
        <v>660</v>
      </c>
      <c r="D4321" t="s">
        <v>5455</v>
      </c>
      <c r="E4321" s="116">
        <f t="shared" ca="1" si="205"/>
        <v>0</v>
      </c>
    </row>
    <row r="4322" spans="1:5" hidden="1">
      <c r="A4322" t="str">
        <f t="shared" si="206"/>
        <v>12</v>
      </c>
      <c r="B4322" t="str">
        <f t="shared" si="207"/>
        <v>PU</v>
      </c>
      <c r="C4322" t="s">
        <v>660</v>
      </c>
      <c r="D4322" t="s">
        <v>5456</v>
      </c>
      <c r="E4322" s="116">
        <f t="shared" ca="1" si="205"/>
        <v>0</v>
      </c>
    </row>
    <row r="4323" spans="1:5" hidden="1">
      <c r="A4323" t="str">
        <f t="shared" si="206"/>
        <v>14</v>
      </c>
      <c r="B4323" t="str">
        <f t="shared" si="207"/>
        <v>PU</v>
      </c>
      <c r="C4323" t="s">
        <v>660</v>
      </c>
      <c r="D4323" t="s">
        <v>5457</v>
      </c>
      <c r="E4323" s="116">
        <f t="shared" ca="1" si="205"/>
        <v>0</v>
      </c>
    </row>
    <row r="4324" spans="1:5" hidden="1">
      <c r="A4324" t="str">
        <f t="shared" si="206"/>
        <v>100</v>
      </c>
      <c r="B4324" t="str">
        <f t="shared" si="207"/>
        <v>PU</v>
      </c>
      <c r="C4324" t="s">
        <v>660</v>
      </c>
      <c r="D4324" t="s">
        <v>5458</v>
      </c>
      <c r="E4324" s="116">
        <f t="shared" ca="1" si="205"/>
        <v>0</v>
      </c>
    </row>
    <row r="4325" spans="1:5" hidden="1">
      <c r="A4325" t="str">
        <f t="shared" si="206"/>
        <v>01</v>
      </c>
      <c r="B4325" t="str">
        <f t="shared" si="207"/>
        <v>PU</v>
      </c>
      <c r="C4325" t="s">
        <v>661</v>
      </c>
      <c r="D4325" t="s">
        <v>5459</v>
      </c>
      <c r="E4325" s="116">
        <f t="shared" ca="1" si="205"/>
        <v>0</v>
      </c>
    </row>
    <row r="4326" spans="1:5" hidden="1">
      <c r="A4326" t="str">
        <f t="shared" si="206"/>
        <v>02</v>
      </c>
      <c r="B4326" t="str">
        <f t="shared" si="207"/>
        <v>PU</v>
      </c>
      <c r="C4326" t="s">
        <v>661</v>
      </c>
      <c r="D4326" t="s">
        <v>5460</v>
      </c>
      <c r="E4326" s="116">
        <f t="shared" ca="1" si="205"/>
        <v>0</v>
      </c>
    </row>
    <row r="4327" spans="1:5" hidden="1">
      <c r="A4327" t="str">
        <f t="shared" si="206"/>
        <v>03</v>
      </c>
      <c r="B4327" t="str">
        <f t="shared" si="207"/>
        <v>PU</v>
      </c>
      <c r="C4327" t="s">
        <v>661</v>
      </c>
      <c r="D4327" t="s">
        <v>5461</v>
      </c>
      <c r="E4327" s="116">
        <f t="shared" ca="1" si="205"/>
        <v>0</v>
      </c>
    </row>
    <row r="4328" spans="1:5" hidden="1">
      <c r="A4328" t="str">
        <f t="shared" si="206"/>
        <v>04</v>
      </c>
      <c r="B4328" t="str">
        <f t="shared" si="207"/>
        <v>PU</v>
      </c>
      <c r="C4328" t="s">
        <v>661</v>
      </c>
      <c r="D4328" t="s">
        <v>5462</v>
      </c>
      <c r="E4328" s="116">
        <f t="shared" ca="1" si="205"/>
        <v>0</v>
      </c>
    </row>
    <row r="4329" spans="1:5" hidden="1">
      <c r="A4329" t="str">
        <f t="shared" si="206"/>
        <v>05</v>
      </c>
      <c r="B4329" t="str">
        <f t="shared" si="207"/>
        <v>PU</v>
      </c>
      <c r="C4329" t="s">
        <v>661</v>
      </c>
      <c r="D4329" t="s">
        <v>5463</v>
      </c>
      <c r="E4329" s="116">
        <f t="shared" ca="1" si="205"/>
        <v>0</v>
      </c>
    </row>
    <row r="4330" spans="1:5" hidden="1">
      <c r="A4330" t="str">
        <f t="shared" si="206"/>
        <v>06</v>
      </c>
      <c r="B4330" t="str">
        <f t="shared" si="207"/>
        <v>PU</v>
      </c>
      <c r="C4330" t="s">
        <v>661</v>
      </c>
      <c r="D4330" t="s">
        <v>5464</v>
      </c>
      <c r="E4330" s="116">
        <f t="shared" ca="1" si="205"/>
        <v>0</v>
      </c>
    </row>
    <row r="4331" spans="1:5" hidden="1">
      <c r="A4331" t="str">
        <f t="shared" si="206"/>
        <v>09</v>
      </c>
      <c r="B4331" t="str">
        <f t="shared" si="207"/>
        <v>PU</v>
      </c>
      <c r="C4331" t="s">
        <v>661</v>
      </c>
      <c r="D4331" t="s">
        <v>5465</v>
      </c>
      <c r="E4331" s="116">
        <f t="shared" ca="1" si="205"/>
        <v>0</v>
      </c>
    </row>
    <row r="4332" spans="1:5" hidden="1">
      <c r="A4332" t="str">
        <f t="shared" si="206"/>
        <v>11</v>
      </c>
      <c r="B4332" t="str">
        <f t="shared" si="207"/>
        <v>PU</v>
      </c>
      <c r="C4332" t="s">
        <v>661</v>
      </c>
      <c r="D4332" t="s">
        <v>5466</v>
      </c>
      <c r="E4332" s="116">
        <f t="shared" ca="1" si="205"/>
        <v>0</v>
      </c>
    </row>
    <row r="4333" spans="1:5" hidden="1">
      <c r="A4333" t="str">
        <f t="shared" si="206"/>
        <v>12</v>
      </c>
      <c r="B4333" t="str">
        <f t="shared" si="207"/>
        <v>PU</v>
      </c>
      <c r="C4333" t="s">
        <v>661</v>
      </c>
      <c r="D4333" t="s">
        <v>5467</v>
      </c>
      <c r="E4333" s="116">
        <f t="shared" ca="1" si="205"/>
        <v>0</v>
      </c>
    </row>
    <row r="4334" spans="1:5" hidden="1">
      <c r="A4334" t="str">
        <f t="shared" si="206"/>
        <v>14</v>
      </c>
      <c r="B4334" t="str">
        <f t="shared" si="207"/>
        <v>PU</v>
      </c>
      <c r="C4334" t="s">
        <v>661</v>
      </c>
      <c r="D4334" t="s">
        <v>5468</v>
      </c>
      <c r="E4334" s="116">
        <f t="shared" ref="E4334:E4397" ca="1" si="208">IFERROR(IF(B4334=0,VLOOKUP(C4334,INDIRECT($G$7&amp;$H$7),MATCH($A4334,INDIRECT($G$7&amp;$I$7),0),0),IF(B4334="W",VLOOKUP(C4334,INDIRECT($G$5&amp;$H$5),MATCH($A4334,INDIRECT($G$5&amp;$I$5),0),FALSE),VLOOKUP(C4334,INDIRECT($G$6&amp;$H$6),MATCH($A4334,INDIRECT($G$6&amp;$I$6),0),FALSE))),0)</f>
        <v>0</v>
      </c>
    </row>
    <row r="4335" spans="1:5" hidden="1">
      <c r="A4335" t="str">
        <f t="shared" si="206"/>
        <v>100</v>
      </c>
      <c r="B4335" t="str">
        <f t="shared" si="207"/>
        <v>PU</v>
      </c>
      <c r="C4335" t="s">
        <v>661</v>
      </c>
      <c r="D4335" t="s">
        <v>5469</v>
      </c>
      <c r="E4335" s="116">
        <f t="shared" ca="1" si="208"/>
        <v>0</v>
      </c>
    </row>
    <row r="4336" spans="1:5" hidden="1">
      <c r="A4336" t="str">
        <f t="shared" si="206"/>
        <v>01</v>
      </c>
      <c r="B4336" t="str">
        <f t="shared" si="207"/>
        <v>PU</v>
      </c>
      <c r="C4336" t="s">
        <v>662</v>
      </c>
      <c r="D4336" t="s">
        <v>5470</v>
      </c>
      <c r="E4336" s="116">
        <f t="shared" ca="1" si="208"/>
        <v>0</v>
      </c>
    </row>
    <row r="4337" spans="1:5" hidden="1">
      <c r="A4337" t="str">
        <f t="shared" si="206"/>
        <v>02</v>
      </c>
      <c r="B4337" t="str">
        <f t="shared" si="207"/>
        <v>PU</v>
      </c>
      <c r="C4337" t="s">
        <v>662</v>
      </c>
      <c r="D4337" t="s">
        <v>5471</v>
      </c>
      <c r="E4337" s="116">
        <f t="shared" ca="1" si="208"/>
        <v>0</v>
      </c>
    </row>
    <row r="4338" spans="1:5" hidden="1">
      <c r="A4338" t="str">
        <f t="shared" si="206"/>
        <v>03</v>
      </c>
      <c r="B4338" t="str">
        <f t="shared" si="207"/>
        <v>PU</v>
      </c>
      <c r="C4338" t="s">
        <v>662</v>
      </c>
      <c r="D4338" t="s">
        <v>5472</v>
      </c>
      <c r="E4338" s="116">
        <f t="shared" ca="1" si="208"/>
        <v>0</v>
      </c>
    </row>
    <row r="4339" spans="1:5" hidden="1">
      <c r="A4339" t="str">
        <f t="shared" si="206"/>
        <v>04</v>
      </c>
      <c r="B4339" t="str">
        <f t="shared" si="207"/>
        <v>PU</v>
      </c>
      <c r="C4339" t="s">
        <v>662</v>
      </c>
      <c r="D4339" t="s">
        <v>5473</v>
      </c>
      <c r="E4339" s="116">
        <f t="shared" ca="1" si="208"/>
        <v>0</v>
      </c>
    </row>
    <row r="4340" spans="1:5" hidden="1">
      <c r="A4340" t="str">
        <f t="shared" si="206"/>
        <v>05</v>
      </c>
      <c r="B4340" t="str">
        <f t="shared" si="207"/>
        <v>PU</v>
      </c>
      <c r="C4340" t="s">
        <v>662</v>
      </c>
      <c r="D4340" t="s">
        <v>5474</v>
      </c>
      <c r="E4340" s="116">
        <f t="shared" ca="1" si="208"/>
        <v>0</v>
      </c>
    </row>
    <row r="4341" spans="1:5" hidden="1">
      <c r="A4341" t="str">
        <f t="shared" si="206"/>
        <v>06</v>
      </c>
      <c r="B4341" t="str">
        <f t="shared" si="207"/>
        <v>PU</v>
      </c>
      <c r="C4341" t="s">
        <v>662</v>
      </c>
      <c r="D4341" t="s">
        <v>5475</v>
      </c>
      <c r="E4341" s="116">
        <f t="shared" ca="1" si="208"/>
        <v>0</v>
      </c>
    </row>
    <row r="4342" spans="1:5" hidden="1">
      <c r="A4342" t="str">
        <f t="shared" si="206"/>
        <v>09</v>
      </c>
      <c r="B4342" t="str">
        <f t="shared" si="207"/>
        <v>PU</v>
      </c>
      <c r="C4342" t="s">
        <v>662</v>
      </c>
      <c r="D4342" t="s">
        <v>5476</v>
      </c>
      <c r="E4342" s="116">
        <f t="shared" ca="1" si="208"/>
        <v>0</v>
      </c>
    </row>
    <row r="4343" spans="1:5" hidden="1">
      <c r="A4343" t="str">
        <f t="shared" si="206"/>
        <v>11</v>
      </c>
      <c r="B4343" t="str">
        <f t="shared" si="207"/>
        <v>PU</v>
      </c>
      <c r="C4343" t="s">
        <v>662</v>
      </c>
      <c r="D4343" t="s">
        <v>5477</v>
      </c>
      <c r="E4343" s="116">
        <f t="shared" ca="1" si="208"/>
        <v>0</v>
      </c>
    </row>
    <row r="4344" spans="1:5" hidden="1">
      <c r="A4344" t="str">
        <f t="shared" si="206"/>
        <v>12</v>
      </c>
      <c r="B4344" t="str">
        <f t="shared" si="207"/>
        <v>PU</v>
      </c>
      <c r="C4344" t="s">
        <v>662</v>
      </c>
      <c r="D4344" t="s">
        <v>5478</v>
      </c>
      <c r="E4344" s="116">
        <f t="shared" ca="1" si="208"/>
        <v>0</v>
      </c>
    </row>
    <row r="4345" spans="1:5" hidden="1">
      <c r="A4345" t="str">
        <f t="shared" si="206"/>
        <v>14</v>
      </c>
      <c r="B4345" t="str">
        <f t="shared" si="207"/>
        <v>PU</v>
      </c>
      <c r="C4345" t="s">
        <v>662</v>
      </c>
      <c r="D4345" t="s">
        <v>5479</v>
      </c>
      <c r="E4345" s="116">
        <f t="shared" ca="1" si="208"/>
        <v>0</v>
      </c>
    </row>
    <row r="4346" spans="1:5" hidden="1">
      <c r="A4346" t="str">
        <f t="shared" si="206"/>
        <v>100</v>
      </c>
      <c r="B4346" t="str">
        <f t="shared" si="207"/>
        <v>PU</v>
      </c>
      <c r="C4346" t="s">
        <v>662</v>
      </c>
      <c r="D4346" t="s">
        <v>5480</v>
      </c>
      <c r="E4346" s="116">
        <f t="shared" ca="1" si="208"/>
        <v>0</v>
      </c>
    </row>
    <row r="4347" spans="1:5" hidden="1">
      <c r="A4347" t="str">
        <f t="shared" si="206"/>
        <v>01</v>
      </c>
      <c r="B4347" t="str">
        <f t="shared" si="207"/>
        <v>PU</v>
      </c>
      <c r="C4347" t="s">
        <v>664</v>
      </c>
      <c r="D4347" t="s">
        <v>5481</v>
      </c>
      <c r="E4347" s="116">
        <f t="shared" ca="1" si="208"/>
        <v>0</v>
      </c>
    </row>
    <row r="4348" spans="1:5" hidden="1">
      <c r="A4348" t="str">
        <f t="shared" si="206"/>
        <v>02</v>
      </c>
      <c r="B4348" t="str">
        <f t="shared" si="207"/>
        <v>PU</v>
      </c>
      <c r="C4348" t="s">
        <v>664</v>
      </c>
      <c r="D4348" t="s">
        <v>5482</v>
      </c>
      <c r="E4348" s="116">
        <f t="shared" ca="1" si="208"/>
        <v>0</v>
      </c>
    </row>
    <row r="4349" spans="1:5" hidden="1">
      <c r="A4349" t="str">
        <f t="shared" si="206"/>
        <v>03</v>
      </c>
      <c r="B4349" t="str">
        <f t="shared" si="207"/>
        <v>PU</v>
      </c>
      <c r="C4349" t="s">
        <v>664</v>
      </c>
      <c r="D4349" t="s">
        <v>5483</v>
      </c>
      <c r="E4349" s="116">
        <f t="shared" ca="1" si="208"/>
        <v>0</v>
      </c>
    </row>
    <row r="4350" spans="1:5" hidden="1">
      <c r="A4350" t="str">
        <f t="shared" si="206"/>
        <v>04</v>
      </c>
      <c r="B4350" t="str">
        <f t="shared" si="207"/>
        <v>PU</v>
      </c>
      <c r="C4350" t="s">
        <v>664</v>
      </c>
      <c r="D4350" t="s">
        <v>5484</v>
      </c>
      <c r="E4350" s="116">
        <f t="shared" ca="1" si="208"/>
        <v>0</v>
      </c>
    </row>
    <row r="4351" spans="1:5" hidden="1">
      <c r="A4351" t="str">
        <f t="shared" si="206"/>
        <v>05</v>
      </c>
      <c r="B4351" t="str">
        <f t="shared" si="207"/>
        <v>PU</v>
      </c>
      <c r="C4351" t="s">
        <v>664</v>
      </c>
      <c r="D4351" t="s">
        <v>5485</v>
      </c>
      <c r="E4351" s="116">
        <f t="shared" ca="1" si="208"/>
        <v>0</v>
      </c>
    </row>
    <row r="4352" spans="1:5" hidden="1">
      <c r="A4352" t="str">
        <f t="shared" si="206"/>
        <v>06</v>
      </c>
      <c r="B4352" t="str">
        <f t="shared" si="207"/>
        <v>PU</v>
      </c>
      <c r="C4352" t="s">
        <v>664</v>
      </c>
      <c r="D4352" t="s">
        <v>5486</v>
      </c>
      <c r="E4352" s="116">
        <f t="shared" ca="1" si="208"/>
        <v>0</v>
      </c>
    </row>
    <row r="4353" spans="1:5" hidden="1">
      <c r="A4353" t="str">
        <f t="shared" si="206"/>
        <v>09</v>
      </c>
      <c r="B4353" t="str">
        <f t="shared" si="207"/>
        <v>PU</v>
      </c>
      <c r="C4353" t="s">
        <v>664</v>
      </c>
      <c r="D4353" t="s">
        <v>5487</v>
      </c>
      <c r="E4353" s="116">
        <f t="shared" ca="1" si="208"/>
        <v>0</v>
      </c>
    </row>
    <row r="4354" spans="1:5" hidden="1">
      <c r="A4354" t="str">
        <f t="shared" si="206"/>
        <v>11</v>
      </c>
      <c r="B4354" t="str">
        <f t="shared" si="207"/>
        <v>PU</v>
      </c>
      <c r="C4354" t="s">
        <v>664</v>
      </c>
      <c r="D4354" t="s">
        <v>5488</v>
      </c>
      <c r="E4354" s="116">
        <f t="shared" ca="1" si="208"/>
        <v>0</v>
      </c>
    </row>
    <row r="4355" spans="1:5" hidden="1">
      <c r="A4355" t="str">
        <f t="shared" si="206"/>
        <v>12</v>
      </c>
      <c r="B4355" t="str">
        <f t="shared" si="207"/>
        <v>PU</v>
      </c>
      <c r="C4355" t="s">
        <v>664</v>
      </c>
      <c r="D4355" t="s">
        <v>5489</v>
      </c>
      <c r="E4355" s="116">
        <f t="shared" ca="1" si="208"/>
        <v>0</v>
      </c>
    </row>
    <row r="4356" spans="1:5" hidden="1">
      <c r="A4356" t="str">
        <f t="shared" si="206"/>
        <v>14</v>
      </c>
      <c r="B4356" t="str">
        <f t="shared" si="207"/>
        <v>PU</v>
      </c>
      <c r="C4356" t="s">
        <v>664</v>
      </c>
      <c r="D4356" t="s">
        <v>5490</v>
      </c>
      <c r="E4356" s="116">
        <f t="shared" ca="1" si="208"/>
        <v>0</v>
      </c>
    </row>
    <row r="4357" spans="1:5" hidden="1">
      <c r="A4357" t="str">
        <f t="shared" si="206"/>
        <v>100</v>
      </c>
      <c r="B4357" t="str">
        <f t="shared" si="207"/>
        <v>PU</v>
      </c>
      <c r="C4357" t="s">
        <v>664</v>
      </c>
      <c r="D4357" t="s">
        <v>5491</v>
      </c>
      <c r="E4357" s="116">
        <f t="shared" ca="1" si="208"/>
        <v>0</v>
      </c>
    </row>
    <row r="4358" spans="1:5" hidden="1">
      <c r="A4358" t="str">
        <f t="shared" si="206"/>
        <v>01</v>
      </c>
      <c r="B4358" t="str">
        <f t="shared" si="207"/>
        <v>PU</v>
      </c>
      <c r="C4358" t="s">
        <v>666</v>
      </c>
      <c r="D4358" t="s">
        <v>5492</v>
      </c>
      <c r="E4358" s="116">
        <f t="shared" ca="1" si="208"/>
        <v>0</v>
      </c>
    </row>
    <row r="4359" spans="1:5" hidden="1">
      <c r="A4359" t="str">
        <f t="shared" si="206"/>
        <v>02</v>
      </c>
      <c r="B4359" t="str">
        <f t="shared" si="207"/>
        <v>PU</v>
      </c>
      <c r="C4359" t="s">
        <v>666</v>
      </c>
      <c r="D4359" t="s">
        <v>5493</v>
      </c>
      <c r="E4359" s="116">
        <f t="shared" ca="1" si="208"/>
        <v>0</v>
      </c>
    </row>
    <row r="4360" spans="1:5" hidden="1">
      <c r="A4360" t="str">
        <f t="shared" si="206"/>
        <v>03</v>
      </c>
      <c r="B4360" t="str">
        <f t="shared" si="207"/>
        <v>PU</v>
      </c>
      <c r="C4360" t="s">
        <v>666</v>
      </c>
      <c r="D4360" t="s">
        <v>5494</v>
      </c>
      <c r="E4360" s="116">
        <f t="shared" ca="1" si="208"/>
        <v>0</v>
      </c>
    </row>
    <row r="4361" spans="1:5" hidden="1">
      <c r="A4361" t="str">
        <f t="shared" si="206"/>
        <v>04</v>
      </c>
      <c r="B4361" t="str">
        <f t="shared" si="207"/>
        <v>PU</v>
      </c>
      <c r="C4361" t="s">
        <v>666</v>
      </c>
      <c r="D4361" t="s">
        <v>5495</v>
      </c>
      <c r="E4361" s="116">
        <f t="shared" ca="1" si="208"/>
        <v>0</v>
      </c>
    </row>
    <row r="4362" spans="1:5" hidden="1">
      <c r="A4362" t="str">
        <f t="shared" si="206"/>
        <v>05</v>
      </c>
      <c r="B4362" t="str">
        <f t="shared" si="207"/>
        <v>PU</v>
      </c>
      <c r="C4362" t="s">
        <v>666</v>
      </c>
      <c r="D4362" t="s">
        <v>5496</v>
      </c>
      <c r="E4362" s="116">
        <f t="shared" ca="1" si="208"/>
        <v>0</v>
      </c>
    </row>
    <row r="4363" spans="1:5" hidden="1">
      <c r="A4363" t="str">
        <f t="shared" si="206"/>
        <v>06</v>
      </c>
      <c r="B4363" t="str">
        <f t="shared" si="207"/>
        <v>PU</v>
      </c>
      <c r="C4363" t="s">
        <v>666</v>
      </c>
      <c r="D4363" t="s">
        <v>5497</v>
      </c>
      <c r="E4363" s="116">
        <f t="shared" ca="1" si="208"/>
        <v>0</v>
      </c>
    </row>
    <row r="4364" spans="1:5" hidden="1">
      <c r="A4364" t="str">
        <f t="shared" si="206"/>
        <v>09</v>
      </c>
      <c r="B4364" t="str">
        <f t="shared" si="207"/>
        <v>PU</v>
      </c>
      <c r="C4364" t="s">
        <v>666</v>
      </c>
      <c r="D4364" t="s">
        <v>5498</v>
      </c>
      <c r="E4364" s="116">
        <f t="shared" ca="1" si="208"/>
        <v>0</v>
      </c>
    </row>
    <row r="4365" spans="1:5" hidden="1">
      <c r="A4365" t="str">
        <f t="shared" si="206"/>
        <v>11</v>
      </c>
      <c r="B4365" t="str">
        <f t="shared" si="207"/>
        <v>PU</v>
      </c>
      <c r="C4365" t="s">
        <v>666</v>
      </c>
      <c r="D4365" t="s">
        <v>5499</v>
      </c>
      <c r="E4365" s="116">
        <f t="shared" ca="1" si="208"/>
        <v>0</v>
      </c>
    </row>
    <row r="4366" spans="1:5" hidden="1">
      <c r="A4366" t="str">
        <f t="shared" si="206"/>
        <v>12</v>
      </c>
      <c r="B4366" t="str">
        <f t="shared" si="207"/>
        <v>PU</v>
      </c>
      <c r="C4366" t="s">
        <v>666</v>
      </c>
      <c r="D4366" t="s">
        <v>5500</v>
      </c>
      <c r="E4366" s="116">
        <f t="shared" ca="1" si="208"/>
        <v>0</v>
      </c>
    </row>
    <row r="4367" spans="1:5" hidden="1">
      <c r="A4367" t="str">
        <f t="shared" si="206"/>
        <v>14</v>
      </c>
      <c r="B4367" t="str">
        <f t="shared" si="207"/>
        <v>PU</v>
      </c>
      <c r="C4367" t="s">
        <v>666</v>
      </c>
      <c r="D4367" t="s">
        <v>5501</v>
      </c>
      <c r="E4367" s="116">
        <f t="shared" ca="1" si="208"/>
        <v>0</v>
      </c>
    </row>
    <row r="4368" spans="1:5" hidden="1">
      <c r="A4368" t="str">
        <f t="shared" si="206"/>
        <v>100</v>
      </c>
      <c r="B4368" t="str">
        <f t="shared" si="207"/>
        <v>PU</v>
      </c>
      <c r="C4368" t="s">
        <v>666</v>
      </c>
      <c r="D4368" t="s">
        <v>5502</v>
      </c>
      <c r="E4368" s="116">
        <f t="shared" ca="1" si="208"/>
        <v>0</v>
      </c>
    </row>
    <row r="4369" spans="1:5" hidden="1">
      <c r="A4369" t="str">
        <f t="shared" si="206"/>
        <v>01</v>
      </c>
      <c r="B4369" t="str">
        <f t="shared" si="207"/>
        <v>PU</v>
      </c>
      <c r="C4369" t="s">
        <v>667</v>
      </c>
      <c r="D4369" t="s">
        <v>5503</v>
      </c>
      <c r="E4369" s="116">
        <f t="shared" ca="1" si="208"/>
        <v>0</v>
      </c>
    </row>
    <row r="4370" spans="1:5" hidden="1">
      <c r="A4370" t="str">
        <f t="shared" si="206"/>
        <v>02</v>
      </c>
      <c r="B4370" t="str">
        <f t="shared" si="207"/>
        <v>PU</v>
      </c>
      <c r="C4370" t="s">
        <v>667</v>
      </c>
      <c r="D4370" t="s">
        <v>5504</v>
      </c>
      <c r="E4370" s="116">
        <f t="shared" ca="1" si="208"/>
        <v>0</v>
      </c>
    </row>
    <row r="4371" spans="1:5" hidden="1">
      <c r="A4371" t="str">
        <f t="shared" si="206"/>
        <v>03</v>
      </c>
      <c r="B4371" t="str">
        <f t="shared" si="207"/>
        <v>PU</v>
      </c>
      <c r="C4371" t="s">
        <v>667</v>
      </c>
      <c r="D4371" t="s">
        <v>5505</v>
      </c>
      <c r="E4371" s="116">
        <f t="shared" ca="1" si="208"/>
        <v>0</v>
      </c>
    </row>
    <row r="4372" spans="1:5" hidden="1">
      <c r="A4372" t="str">
        <f t="shared" si="206"/>
        <v>04</v>
      </c>
      <c r="B4372" t="str">
        <f t="shared" si="207"/>
        <v>PU</v>
      </c>
      <c r="C4372" t="s">
        <v>667</v>
      </c>
      <c r="D4372" t="s">
        <v>5506</v>
      </c>
      <c r="E4372" s="116">
        <f t="shared" ca="1" si="208"/>
        <v>0</v>
      </c>
    </row>
    <row r="4373" spans="1:5" hidden="1">
      <c r="A4373" t="str">
        <f t="shared" si="206"/>
        <v>05</v>
      </c>
      <c r="B4373" t="str">
        <f t="shared" si="207"/>
        <v>PU</v>
      </c>
      <c r="C4373" t="s">
        <v>667</v>
      </c>
      <c r="D4373" t="s">
        <v>5507</v>
      </c>
      <c r="E4373" s="116">
        <f t="shared" ca="1" si="208"/>
        <v>0</v>
      </c>
    </row>
    <row r="4374" spans="1:5" hidden="1">
      <c r="A4374" t="str">
        <f t="shared" si="206"/>
        <v>06</v>
      </c>
      <c r="B4374" t="str">
        <f t="shared" si="207"/>
        <v>PU</v>
      </c>
      <c r="C4374" t="s">
        <v>667</v>
      </c>
      <c r="D4374" t="s">
        <v>5508</v>
      </c>
      <c r="E4374" s="116">
        <f t="shared" ca="1" si="208"/>
        <v>0</v>
      </c>
    </row>
    <row r="4375" spans="1:5" hidden="1">
      <c r="A4375" t="str">
        <f t="shared" si="206"/>
        <v>09</v>
      </c>
      <c r="B4375" t="str">
        <f t="shared" si="207"/>
        <v>PU</v>
      </c>
      <c r="C4375" t="s">
        <v>667</v>
      </c>
      <c r="D4375" t="s">
        <v>5509</v>
      </c>
      <c r="E4375" s="116">
        <f t="shared" ca="1" si="208"/>
        <v>0</v>
      </c>
    </row>
    <row r="4376" spans="1:5" hidden="1">
      <c r="A4376" t="str">
        <f t="shared" si="206"/>
        <v>11</v>
      </c>
      <c r="B4376" t="str">
        <f t="shared" si="207"/>
        <v>PU</v>
      </c>
      <c r="C4376" t="s">
        <v>667</v>
      </c>
      <c r="D4376" t="s">
        <v>5510</v>
      </c>
      <c r="E4376" s="116">
        <f t="shared" ca="1" si="208"/>
        <v>0</v>
      </c>
    </row>
    <row r="4377" spans="1:5" hidden="1">
      <c r="A4377" t="str">
        <f t="shared" si="206"/>
        <v>12</v>
      </c>
      <c r="B4377" t="str">
        <f t="shared" si="207"/>
        <v>PU</v>
      </c>
      <c r="C4377" t="s">
        <v>667</v>
      </c>
      <c r="D4377" t="s">
        <v>5511</v>
      </c>
      <c r="E4377" s="116">
        <f t="shared" ca="1" si="208"/>
        <v>0</v>
      </c>
    </row>
    <row r="4378" spans="1:5" hidden="1">
      <c r="A4378" t="str">
        <f t="shared" si="206"/>
        <v>14</v>
      </c>
      <c r="B4378" t="str">
        <f t="shared" si="207"/>
        <v>PU</v>
      </c>
      <c r="C4378" t="s">
        <v>667</v>
      </c>
      <c r="D4378" t="s">
        <v>5512</v>
      </c>
      <c r="E4378" s="116">
        <f t="shared" ca="1" si="208"/>
        <v>0</v>
      </c>
    </row>
    <row r="4379" spans="1:5" hidden="1">
      <c r="A4379" t="str">
        <f t="shared" si="206"/>
        <v>100</v>
      </c>
      <c r="B4379" t="str">
        <f t="shared" si="207"/>
        <v>PU</v>
      </c>
      <c r="C4379" t="s">
        <v>667</v>
      </c>
      <c r="D4379" t="s">
        <v>5513</v>
      </c>
      <c r="E4379" s="116">
        <f t="shared" ca="1" si="208"/>
        <v>0</v>
      </c>
    </row>
    <row r="4380" spans="1:5" hidden="1">
      <c r="A4380" t="str">
        <f t="shared" si="206"/>
        <v>01</v>
      </c>
      <c r="B4380" t="str">
        <f t="shared" si="207"/>
        <v>PU</v>
      </c>
      <c r="C4380" t="s">
        <v>668</v>
      </c>
      <c r="D4380" t="s">
        <v>5514</v>
      </c>
      <c r="E4380" s="116">
        <f t="shared" ca="1" si="208"/>
        <v>0</v>
      </c>
    </row>
    <row r="4381" spans="1:5" hidden="1">
      <c r="A4381" t="str">
        <f t="shared" si="206"/>
        <v>02</v>
      </c>
      <c r="B4381" t="str">
        <f t="shared" si="207"/>
        <v>PU</v>
      </c>
      <c r="C4381" t="s">
        <v>668</v>
      </c>
      <c r="D4381" t="s">
        <v>5515</v>
      </c>
      <c r="E4381" s="116">
        <f t="shared" ca="1" si="208"/>
        <v>0</v>
      </c>
    </row>
    <row r="4382" spans="1:5" hidden="1">
      <c r="A4382" t="str">
        <f t="shared" si="206"/>
        <v>03</v>
      </c>
      <c r="B4382" t="str">
        <f t="shared" si="207"/>
        <v>PU</v>
      </c>
      <c r="C4382" t="s">
        <v>668</v>
      </c>
      <c r="D4382" t="s">
        <v>5516</v>
      </c>
      <c r="E4382" s="116">
        <f t="shared" ca="1" si="208"/>
        <v>0</v>
      </c>
    </row>
    <row r="4383" spans="1:5" hidden="1">
      <c r="A4383" t="str">
        <f t="shared" si="206"/>
        <v>04</v>
      </c>
      <c r="B4383" t="str">
        <f t="shared" si="207"/>
        <v>PU</v>
      </c>
      <c r="C4383" t="s">
        <v>668</v>
      </c>
      <c r="D4383" t="s">
        <v>5517</v>
      </c>
      <c r="E4383" s="116">
        <f t="shared" ca="1" si="208"/>
        <v>0</v>
      </c>
    </row>
    <row r="4384" spans="1:5" hidden="1">
      <c r="A4384" t="str">
        <f t="shared" ref="A4384:A4433" si="209">MID(D4384,LEN(C4384)+2,LEN(D4384)-LEN(C4384))</f>
        <v>05</v>
      </c>
      <c r="B4384" t="str">
        <f t="shared" ref="B4384:B4433" si="210">IF(IFERROR(FIND("PU",D4384,1),0)&lt;&gt;0,"PU",0)</f>
        <v>PU</v>
      </c>
      <c r="C4384" t="s">
        <v>668</v>
      </c>
      <c r="D4384" t="s">
        <v>5518</v>
      </c>
      <c r="E4384" s="116">
        <f t="shared" ca="1" si="208"/>
        <v>0</v>
      </c>
    </row>
    <row r="4385" spans="1:5" hidden="1">
      <c r="A4385" t="str">
        <f t="shared" si="209"/>
        <v>06</v>
      </c>
      <c r="B4385" t="str">
        <f t="shared" si="210"/>
        <v>PU</v>
      </c>
      <c r="C4385" t="s">
        <v>668</v>
      </c>
      <c r="D4385" t="s">
        <v>5519</v>
      </c>
      <c r="E4385" s="116">
        <f t="shared" ca="1" si="208"/>
        <v>0</v>
      </c>
    </row>
    <row r="4386" spans="1:5" hidden="1">
      <c r="A4386" t="str">
        <f t="shared" si="209"/>
        <v>09</v>
      </c>
      <c r="B4386" t="str">
        <f t="shared" si="210"/>
        <v>PU</v>
      </c>
      <c r="C4386" t="s">
        <v>668</v>
      </c>
      <c r="D4386" t="s">
        <v>5520</v>
      </c>
      <c r="E4386" s="116">
        <f t="shared" ca="1" si="208"/>
        <v>0</v>
      </c>
    </row>
    <row r="4387" spans="1:5" hidden="1">
      <c r="A4387" t="str">
        <f t="shared" si="209"/>
        <v>11</v>
      </c>
      <c r="B4387" t="str">
        <f t="shared" si="210"/>
        <v>PU</v>
      </c>
      <c r="C4387" t="s">
        <v>668</v>
      </c>
      <c r="D4387" t="s">
        <v>5521</v>
      </c>
      <c r="E4387" s="116">
        <f t="shared" ca="1" si="208"/>
        <v>0</v>
      </c>
    </row>
    <row r="4388" spans="1:5" hidden="1">
      <c r="A4388" t="str">
        <f t="shared" si="209"/>
        <v>12</v>
      </c>
      <c r="B4388" t="str">
        <f t="shared" si="210"/>
        <v>PU</v>
      </c>
      <c r="C4388" t="s">
        <v>668</v>
      </c>
      <c r="D4388" t="s">
        <v>5522</v>
      </c>
      <c r="E4388" s="116">
        <f t="shared" ca="1" si="208"/>
        <v>0</v>
      </c>
    </row>
    <row r="4389" spans="1:5" hidden="1">
      <c r="A4389" t="str">
        <f t="shared" si="209"/>
        <v>14</v>
      </c>
      <c r="B4389" t="str">
        <f t="shared" si="210"/>
        <v>PU</v>
      </c>
      <c r="C4389" t="s">
        <v>668</v>
      </c>
      <c r="D4389" t="s">
        <v>5523</v>
      </c>
      <c r="E4389" s="116">
        <f t="shared" ca="1" si="208"/>
        <v>0</v>
      </c>
    </row>
    <row r="4390" spans="1:5" hidden="1">
      <c r="A4390" t="str">
        <f t="shared" si="209"/>
        <v>100</v>
      </c>
      <c r="B4390" t="str">
        <f t="shared" si="210"/>
        <v>PU</v>
      </c>
      <c r="C4390" t="s">
        <v>668</v>
      </c>
      <c r="D4390" t="s">
        <v>5524</v>
      </c>
      <c r="E4390" s="116">
        <f t="shared" ca="1" si="208"/>
        <v>0</v>
      </c>
    </row>
    <row r="4391" spans="1:5" hidden="1">
      <c r="A4391" t="str">
        <f t="shared" si="209"/>
        <v>01</v>
      </c>
      <c r="B4391" t="str">
        <f t="shared" si="210"/>
        <v>PU</v>
      </c>
      <c r="C4391" t="s">
        <v>670</v>
      </c>
      <c r="D4391" t="s">
        <v>5525</v>
      </c>
      <c r="E4391" s="116">
        <f t="shared" ca="1" si="208"/>
        <v>0</v>
      </c>
    </row>
    <row r="4392" spans="1:5" hidden="1">
      <c r="A4392" t="str">
        <f t="shared" si="209"/>
        <v>02</v>
      </c>
      <c r="B4392" t="str">
        <f t="shared" si="210"/>
        <v>PU</v>
      </c>
      <c r="C4392" t="s">
        <v>670</v>
      </c>
      <c r="D4392" t="s">
        <v>5526</v>
      </c>
      <c r="E4392" s="116">
        <f t="shared" ca="1" si="208"/>
        <v>0</v>
      </c>
    </row>
    <row r="4393" spans="1:5" hidden="1">
      <c r="A4393" t="str">
        <f t="shared" si="209"/>
        <v>03</v>
      </c>
      <c r="B4393" t="str">
        <f t="shared" si="210"/>
        <v>PU</v>
      </c>
      <c r="C4393" t="s">
        <v>670</v>
      </c>
      <c r="D4393" t="s">
        <v>5527</v>
      </c>
      <c r="E4393" s="116">
        <f t="shared" ca="1" si="208"/>
        <v>0</v>
      </c>
    </row>
    <row r="4394" spans="1:5" hidden="1">
      <c r="A4394" t="str">
        <f t="shared" si="209"/>
        <v>04</v>
      </c>
      <c r="B4394" t="str">
        <f t="shared" si="210"/>
        <v>PU</v>
      </c>
      <c r="C4394" t="s">
        <v>670</v>
      </c>
      <c r="D4394" t="s">
        <v>5528</v>
      </c>
      <c r="E4394" s="116">
        <f t="shared" ca="1" si="208"/>
        <v>0</v>
      </c>
    </row>
    <row r="4395" spans="1:5" hidden="1">
      <c r="A4395" t="str">
        <f t="shared" si="209"/>
        <v>05</v>
      </c>
      <c r="B4395" t="str">
        <f t="shared" si="210"/>
        <v>PU</v>
      </c>
      <c r="C4395" t="s">
        <v>670</v>
      </c>
      <c r="D4395" t="s">
        <v>5529</v>
      </c>
      <c r="E4395" s="116">
        <f t="shared" ca="1" si="208"/>
        <v>0</v>
      </c>
    </row>
    <row r="4396" spans="1:5" hidden="1">
      <c r="A4396" t="str">
        <f t="shared" si="209"/>
        <v>06</v>
      </c>
      <c r="B4396" t="str">
        <f t="shared" si="210"/>
        <v>PU</v>
      </c>
      <c r="C4396" t="s">
        <v>670</v>
      </c>
      <c r="D4396" t="s">
        <v>5530</v>
      </c>
      <c r="E4396" s="116">
        <f t="shared" ca="1" si="208"/>
        <v>0</v>
      </c>
    </row>
    <row r="4397" spans="1:5" hidden="1">
      <c r="A4397" t="str">
        <f t="shared" si="209"/>
        <v>09</v>
      </c>
      <c r="B4397" t="str">
        <f t="shared" si="210"/>
        <v>PU</v>
      </c>
      <c r="C4397" t="s">
        <v>670</v>
      </c>
      <c r="D4397" t="s">
        <v>5531</v>
      </c>
      <c r="E4397" s="116">
        <f t="shared" ca="1" si="208"/>
        <v>0</v>
      </c>
    </row>
    <row r="4398" spans="1:5" hidden="1">
      <c r="A4398" t="str">
        <f t="shared" si="209"/>
        <v>11</v>
      </c>
      <c r="B4398" t="str">
        <f t="shared" si="210"/>
        <v>PU</v>
      </c>
      <c r="C4398" t="s">
        <v>670</v>
      </c>
      <c r="D4398" t="s">
        <v>5532</v>
      </c>
      <c r="E4398" s="116">
        <f t="shared" ref="E4398:E4434" ca="1" si="211">IFERROR(IF(B4398=0,VLOOKUP(C4398,INDIRECT($G$7&amp;$H$7),MATCH($A4398,INDIRECT($G$7&amp;$I$7),0),0),IF(B4398="W",VLOOKUP(C4398,INDIRECT($G$5&amp;$H$5),MATCH($A4398,INDIRECT($G$5&amp;$I$5),0),FALSE),VLOOKUP(C4398,INDIRECT($G$6&amp;$H$6),MATCH($A4398,INDIRECT($G$6&amp;$I$6),0),FALSE))),0)</f>
        <v>0</v>
      </c>
    </row>
    <row r="4399" spans="1:5" hidden="1">
      <c r="A4399" t="str">
        <f t="shared" si="209"/>
        <v>12</v>
      </c>
      <c r="B4399" t="str">
        <f t="shared" si="210"/>
        <v>PU</v>
      </c>
      <c r="C4399" t="s">
        <v>670</v>
      </c>
      <c r="D4399" t="s">
        <v>5533</v>
      </c>
      <c r="E4399" s="116">
        <f t="shared" ca="1" si="211"/>
        <v>0</v>
      </c>
    </row>
    <row r="4400" spans="1:5" hidden="1">
      <c r="A4400" t="str">
        <f t="shared" si="209"/>
        <v>14</v>
      </c>
      <c r="B4400" t="str">
        <f t="shared" si="210"/>
        <v>PU</v>
      </c>
      <c r="C4400" t="s">
        <v>670</v>
      </c>
      <c r="D4400" t="s">
        <v>5534</v>
      </c>
      <c r="E4400" s="116">
        <f t="shared" ca="1" si="211"/>
        <v>0</v>
      </c>
    </row>
    <row r="4401" spans="1:5" hidden="1">
      <c r="A4401" t="str">
        <f t="shared" si="209"/>
        <v>100</v>
      </c>
      <c r="B4401" t="str">
        <f t="shared" si="210"/>
        <v>PU</v>
      </c>
      <c r="C4401" t="s">
        <v>670</v>
      </c>
      <c r="D4401" t="s">
        <v>5535</v>
      </c>
      <c r="E4401" s="116">
        <f t="shared" ca="1" si="211"/>
        <v>0</v>
      </c>
    </row>
    <row r="4402" spans="1:5" hidden="1">
      <c r="A4402" t="str">
        <f t="shared" si="209"/>
        <v>01</v>
      </c>
      <c r="B4402" t="str">
        <f t="shared" si="210"/>
        <v>PU</v>
      </c>
      <c r="C4402" t="s">
        <v>671</v>
      </c>
      <c r="D4402" t="s">
        <v>5536</v>
      </c>
      <c r="E4402" s="116">
        <f t="shared" ca="1" si="211"/>
        <v>0</v>
      </c>
    </row>
    <row r="4403" spans="1:5" hidden="1">
      <c r="A4403" t="str">
        <f t="shared" si="209"/>
        <v>02</v>
      </c>
      <c r="B4403" t="str">
        <f t="shared" si="210"/>
        <v>PU</v>
      </c>
      <c r="C4403" t="s">
        <v>671</v>
      </c>
      <c r="D4403" t="s">
        <v>5537</v>
      </c>
      <c r="E4403" s="116">
        <f t="shared" ca="1" si="211"/>
        <v>0</v>
      </c>
    </row>
    <row r="4404" spans="1:5" hidden="1">
      <c r="A4404" t="str">
        <f t="shared" si="209"/>
        <v>03</v>
      </c>
      <c r="B4404" t="str">
        <f t="shared" si="210"/>
        <v>PU</v>
      </c>
      <c r="C4404" t="s">
        <v>671</v>
      </c>
      <c r="D4404" t="s">
        <v>5538</v>
      </c>
      <c r="E4404" s="116">
        <f t="shared" ca="1" si="211"/>
        <v>0</v>
      </c>
    </row>
    <row r="4405" spans="1:5" hidden="1">
      <c r="A4405" t="str">
        <f t="shared" si="209"/>
        <v>04</v>
      </c>
      <c r="B4405" t="str">
        <f t="shared" si="210"/>
        <v>PU</v>
      </c>
      <c r="C4405" t="s">
        <v>671</v>
      </c>
      <c r="D4405" t="s">
        <v>5539</v>
      </c>
      <c r="E4405" s="116">
        <f t="shared" ca="1" si="211"/>
        <v>0</v>
      </c>
    </row>
    <row r="4406" spans="1:5" hidden="1">
      <c r="A4406" t="str">
        <f t="shared" si="209"/>
        <v>05</v>
      </c>
      <c r="B4406" t="str">
        <f t="shared" si="210"/>
        <v>PU</v>
      </c>
      <c r="C4406" t="s">
        <v>671</v>
      </c>
      <c r="D4406" t="s">
        <v>5540</v>
      </c>
      <c r="E4406" s="116">
        <f t="shared" ca="1" si="211"/>
        <v>0</v>
      </c>
    </row>
    <row r="4407" spans="1:5" hidden="1">
      <c r="A4407" t="str">
        <f t="shared" si="209"/>
        <v>06</v>
      </c>
      <c r="B4407" t="str">
        <f t="shared" si="210"/>
        <v>PU</v>
      </c>
      <c r="C4407" t="s">
        <v>671</v>
      </c>
      <c r="D4407" t="s">
        <v>5541</v>
      </c>
      <c r="E4407" s="116">
        <f t="shared" ca="1" si="211"/>
        <v>0</v>
      </c>
    </row>
    <row r="4408" spans="1:5" hidden="1">
      <c r="A4408" t="str">
        <f t="shared" si="209"/>
        <v>09</v>
      </c>
      <c r="B4408" t="str">
        <f t="shared" si="210"/>
        <v>PU</v>
      </c>
      <c r="C4408" t="s">
        <v>671</v>
      </c>
      <c r="D4408" t="s">
        <v>5542</v>
      </c>
      <c r="E4408" s="116">
        <f t="shared" ca="1" si="211"/>
        <v>0</v>
      </c>
    </row>
    <row r="4409" spans="1:5" hidden="1">
      <c r="A4409" t="str">
        <f t="shared" si="209"/>
        <v>11</v>
      </c>
      <c r="B4409" t="str">
        <f t="shared" si="210"/>
        <v>PU</v>
      </c>
      <c r="C4409" t="s">
        <v>671</v>
      </c>
      <c r="D4409" t="s">
        <v>5543</v>
      </c>
      <c r="E4409" s="116">
        <f t="shared" ca="1" si="211"/>
        <v>0</v>
      </c>
    </row>
    <row r="4410" spans="1:5" hidden="1">
      <c r="A4410" t="str">
        <f t="shared" si="209"/>
        <v>12</v>
      </c>
      <c r="B4410" t="str">
        <f t="shared" si="210"/>
        <v>PU</v>
      </c>
      <c r="C4410" t="s">
        <v>671</v>
      </c>
      <c r="D4410" t="s">
        <v>5544</v>
      </c>
      <c r="E4410" s="116">
        <f t="shared" ca="1" si="211"/>
        <v>0</v>
      </c>
    </row>
    <row r="4411" spans="1:5" hidden="1">
      <c r="A4411" t="str">
        <f t="shared" si="209"/>
        <v>14</v>
      </c>
      <c r="B4411" t="str">
        <f t="shared" si="210"/>
        <v>PU</v>
      </c>
      <c r="C4411" t="s">
        <v>671</v>
      </c>
      <c r="D4411" t="s">
        <v>5545</v>
      </c>
      <c r="E4411" s="116">
        <f t="shared" ca="1" si="211"/>
        <v>0</v>
      </c>
    </row>
    <row r="4412" spans="1:5" hidden="1">
      <c r="A4412" t="str">
        <f t="shared" si="209"/>
        <v>100</v>
      </c>
      <c r="B4412" t="str">
        <f t="shared" si="210"/>
        <v>PU</v>
      </c>
      <c r="C4412" t="s">
        <v>671</v>
      </c>
      <c r="D4412" t="s">
        <v>5546</v>
      </c>
      <c r="E4412" s="116">
        <f t="shared" ca="1" si="211"/>
        <v>0</v>
      </c>
    </row>
    <row r="4413" spans="1:5" hidden="1">
      <c r="A4413" t="str">
        <f t="shared" si="209"/>
        <v>01</v>
      </c>
      <c r="B4413" t="str">
        <f t="shared" si="210"/>
        <v>PU</v>
      </c>
      <c r="C4413" t="s">
        <v>673</v>
      </c>
      <c r="D4413" t="s">
        <v>5547</v>
      </c>
      <c r="E4413" s="116">
        <f t="shared" ca="1" si="211"/>
        <v>0</v>
      </c>
    </row>
    <row r="4414" spans="1:5" hidden="1">
      <c r="A4414" t="str">
        <f t="shared" si="209"/>
        <v>02</v>
      </c>
      <c r="B4414" t="str">
        <f t="shared" si="210"/>
        <v>PU</v>
      </c>
      <c r="C4414" t="s">
        <v>673</v>
      </c>
      <c r="D4414" t="s">
        <v>5548</v>
      </c>
      <c r="E4414" s="116">
        <f t="shared" ca="1" si="211"/>
        <v>0</v>
      </c>
    </row>
    <row r="4415" spans="1:5" hidden="1">
      <c r="A4415" t="str">
        <f t="shared" si="209"/>
        <v>03</v>
      </c>
      <c r="B4415" t="str">
        <f t="shared" si="210"/>
        <v>PU</v>
      </c>
      <c r="C4415" t="s">
        <v>673</v>
      </c>
      <c r="D4415" t="s">
        <v>5549</v>
      </c>
      <c r="E4415" s="116">
        <f t="shared" ca="1" si="211"/>
        <v>0</v>
      </c>
    </row>
    <row r="4416" spans="1:5" hidden="1">
      <c r="A4416" t="str">
        <f t="shared" si="209"/>
        <v>04</v>
      </c>
      <c r="B4416" t="str">
        <f t="shared" si="210"/>
        <v>PU</v>
      </c>
      <c r="C4416" t="s">
        <v>673</v>
      </c>
      <c r="D4416" t="s">
        <v>5550</v>
      </c>
      <c r="E4416" s="116">
        <f t="shared" ca="1" si="211"/>
        <v>0</v>
      </c>
    </row>
    <row r="4417" spans="1:5" hidden="1">
      <c r="A4417" t="str">
        <f t="shared" si="209"/>
        <v>05</v>
      </c>
      <c r="B4417" t="str">
        <f t="shared" si="210"/>
        <v>PU</v>
      </c>
      <c r="C4417" t="s">
        <v>673</v>
      </c>
      <c r="D4417" t="s">
        <v>5551</v>
      </c>
      <c r="E4417" s="116">
        <f t="shared" ca="1" si="211"/>
        <v>0</v>
      </c>
    </row>
    <row r="4418" spans="1:5" hidden="1">
      <c r="A4418" t="str">
        <f t="shared" si="209"/>
        <v>06</v>
      </c>
      <c r="B4418" t="str">
        <f t="shared" si="210"/>
        <v>PU</v>
      </c>
      <c r="C4418" t="s">
        <v>673</v>
      </c>
      <c r="D4418" t="s">
        <v>5552</v>
      </c>
      <c r="E4418" s="116">
        <f t="shared" ca="1" si="211"/>
        <v>0</v>
      </c>
    </row>
    <row r="4419" spans="1:5" hidden="1">
      <c r="A4419" t="str">
        <f t="shared" si="209"/>
        <v>09</v>
      </c>
      <c r="B4419" t="str">
        <f t="shared" si="210"/>
        <v>PU</v>
      </c>
      <c r="C4419" t="s">
        <v>673</v>
      </c>
      <c r="D4419" t="s">
        <v>5553</v>
      </c>
      <c r="E4419" s="116">
        <f t="shared" ca="1" si="211"/>
        <v>0</v>
      </c>
    </row>
    <row r="4420" spans="1:5" hidden="1">
      <c r="A4420" t="str">
        <f t="shared" si="209"/>
        <v>11</v>
      </c>
      <c r="B4420" t="str">
        <f t="shared" si="210"/>
        <v>PU</v>
      </c>
      <c r="C4420" t="s">
        <v>673</v>
      </c>
      <c r="D4420" t="s">
        <v>5554</v>
      </c>
      <c r="E4420" s="116">
        <f t="shared" ca="1" si="211"/>
        <v>0</v>
      </c>
    </row>
    <row r="4421" spans="1:5" hidden="1">
      <c r="A4421" t="str">
        <f t="shared" si="209"/>
        <v>12</v>
      </c>
      <c r="B4421" t="str">
        <f t="shared" si="210"/>
        <v>PU</v>
      </c>
      <c r="C4421" t="s">
        <v>673</v>
      </c>
      <c r="D4421" t="s">
        <v>5555</v>
      </c>
      <c r="E4421" s="116">
        <f t="shared" ca="1" si="211"/>
        <v>0</v>
      </c>
    </row>
    <row r="4422" spans="1:5" hidden="1">
      <c r="A4422" t="str">
        <f t="shared" si="209"/>
        <v>14</v>
      </c>
      <c r="B4422" t="str">
        <f t="shared" si="210"/>
        <v>PU</v>
      </c>
      <c r="C4422" t="s">
        <v>673</v>
      </c>
      <c r="D4422" t="s">
        <v>5556</v>
      </c>
      <c r="E4422" s="116">
        <f t="shared" ca="1" si="211"/>
        <v>0</v>
      </c>
    </row>
    <row r="4423" spans="1:5" hidden="1">
      <c r="A4423" t="str">
        <f t="shared" si="209"/>
        <v>100</v>
      </c>
      <c r="B4423" t="str">
        <f t="shared" si="210"/>
        <v>PU</v>
      </c>
      <c r="C4423" t="s">
        <v>673</v>
      </c>
      <c r="D4423" t="s">
        <v>5557</v>
      </c>
      <c r="E4423" s="116">
        <f t="shared" ca="1" si="211"/>
        <v>0</v>
      </c>
    </row>
    <row r="4424" spans="1:5" hidden="1">
      <c r="A4424" t="str">
        <f t="shared" si="209"/>
        <v>01</v>
      </c>
      <c r="B4424" t="str">
        <f t="shared" si="210"/>
        <v>PU</v>
      </c>
      <c r="C4424" t="s">
        <v>674</v>
      </c>
      <c r="D4424" t="s">
        <v>5558</v>
      </c>
      <c r="E4424" s="116">
        <f t="shared" ca="1" si="211"/>
        <v>0</v>
      </c>
    </row>
    <row r="4425" spans="1:5" hidden="1">
      <c r="A4425" t="str">
        <f t="shared" si="209"/>
        <v>02</v>
      </c>
      <c r="B4425" t="str">
        <f t="shared" si="210"/>
        <v>PU</v>
      </c>
      <c r="C4425" t="s">
        <v>674</v>
      </c>
      <c r="D4425" t="s">
        <v>5559</v>
      </c>
      <c r="E4425" s="116">
        <f t="shared" ca="1" si="211"/>
        <v>0</v>
      </c>
    </row>
    <row r="4426" spans="1:5" hidden="1">
      <c r="A4426" t="str">
        <f t="shared" si="209"/>
        <v>03</v>
      </c>
      <c r="B4426" t="str">
        <f t="shared" si="210"/>
        <v>PU</v>
      </c>
      <c r="C4426" t="s">
        <v>674</v>
      </c>
      <c r="D4426" t="s">
        <v>5560</v>
      </c>
      <c r="E4426" s="116">
        <f t="shared" ca="1" si="211"/>
        <v>0</v>
      </c>
    </row>
    <row r="4427" spans="1:5" hidden="1">
      <c r="A4427" t="str">
        <f t="shared" si="209"/>
        <v>04</v>
      </c>
      <c r="B4427" t="str">
        <f t="shared" si="210"/>
        <v>PU</v>
      </c>
      <c r="C4427" t="s">
        <v>674</v>
      </c>
      <c r="D4427" t="s">
        <v>5561</v>
      </c>
      <c r="E4427" s="116">
        <f t="shared" ca="1" si="211"/>
        <v>0</v>
      </c>
    </row>
    <row r="4428" spans="1:5" hidden="1">
      <c r="A4428" t="str">
        <f t="shared" si="209"/>
        <v>05</v>
      </c>
      <c r="B4428" t="str">
        <f t="shared" si="210"/>
        <v>PU</v>
      </c>
      <c r="C4428" t="s">
        <v>674</v>
      </c>
      <c r="D4428" t="s">
        <v>5562</v>
      </c>
      <c r="E4428" s="116">
        <f t="shared" ca="1" si="211"/>
        <v>0</v>
      </c>
    </row>
    <row r="4429" spans="1:5" hidden="1">
      <c r="A4429" t="str">
        <f t="shared" si="209"/>
        <v>06</v>
      </c>
      <c r="B4429" t="str">
        <f t="shared" si="210"/>
        <v>PU</v>
      </c>
      <c r="C4429" t="s">
        <v>674</v>
      </c>
      <c r="D4429" t="s">
        <v>5563</v>
      </c>
      <c r="E4429" s="116">
        <f t="shared" ca="1" si="211"/>
        <v>0</v>
      </c>
    </row>
    <row r="4430" spans="1:5" hidden="1">
      <c r="A4430" t="str">
        <f t="shared" si="209"/>
        <v>09</v>
      </c>
      <c r="B4430" t="str">
        <f t="shared" si="210"/>
        <v>PU</v>
      </c>
      <c r="C4430" t="s">
        <v>674</v>
      </c>
      <c r="D4430" t="s">
        <v>5564</v>
      </c>
      <c r="E4430" s="116">
        <f t="shared" ca="1" si="211"/>
        <v>0</v>
      </c>
    </row>
    <row r="4431" spans="1:5" hidden="1">
      <c r="A4431" t="str">
        <f t="shared" si="209"/>
        <v>11</v>
      </c>
      <c r="B4431" t="str">
        <f t="shared" si="210"/>
        <v>PU</v>
      </c>
      <c r="C4431" t="s">
        <v>674</v>
      </c>
      <c r="D4431" t="s">
        <v>5565</v>
      </c>
      <c r="E4431" s="116">
        <f t="shared" ca="1" si="211"/>
        <v>0</v>
      </c>
    </row>
    <row r="4432" spans="1:5" hidden="1">
      <c r="A4432" t="str">
        <f t="shared" si="209"/>
        <v>12</v>
      </c>
      <c r="B4432" t="str">
        <f t="shared" si="210"/>
        <v>PU</v>
      </c>
      <c r="C4432" t="s">
        <v>674</v>
      </c>
      <c r="D4432" t="s">
        <v>5566</v>
      </c>
      <c r="E4432" s="116">
        <f t="shared" ca="1" si="211"/>
        <v>0</v>
      </c>
    </row>
    <row r="4433" spans="1:5" hidden="1">
      <c r="A4433" t="str">
        <f t="shared" si="209"/>
        <v>14</v>
      </c>
      <c r="B4433" t="str">
        <f t="shared" si="210"/>
        <v>PU</v>
      </c>
      <c r="C4433" t="s">
        <v>674</v>
      </c>
      <c r="D4433" t="s">
        <v>5567</v>
      </c>
      <c r="E4433" s="116">
        <f t="shared" ca="1" si="211"/>
        <v>0</v>
      </c>
    </row>
    <row r="4434" spans="1:5" hidden="1">
      <c r="A4434" t="str">
        <f t="shared" ref="A4434:A4494" si="212">MID(D4434,LEN(C4434)+2,LEN(D4434)-LEN(C4434))</f>
        <v>100</v>
      </c>
      <c r="B4434" t="str">
        <f t="shared" ref="B4434:B4494" si="213">IF(IFERROR(FIND("PU",D4434,1),0)&lt;&gt;0,"PU",0)</f>
        <v>PU</v>
      </c>
      <c r="C4434" s="121" t="s">
        <v>673</v>
      </c>
      <c r="D4434" t="s">
        <v>5557</v>
      </c>
      <c r="E4434" s="116">
        <f t="shared" ca="1" si="211"/>
        <v>0</v>
      </c>
    </row>
    <row r="4435" spans="1:5">
      <c r="A4435" t="str">
        <f t="shared" si="212"/>
        <v>99</v>
      </c>
      <c r="B4435">
        <f t="shared" si="213"/>
        <v>0</v>
      </c>
      <c r="C4435" s="121" t="s">
        <v>220</v>
      </c>
      <c r="D4435" s="121" t="s">
        <v>5568</v>
      </c>
      <c r="E4435" s="116">
        <f t="shared" ref="E4435:E4493" ca="1" si="214">IFERROR(IFERROR(VLOOKUP(C4435,INDIRECT($G$7&amp;$H$7),MATCH($A4435,INDIRECT($G$7&amp;$I$7),0),0),IFERROR(VLOOKUP(C4435,INDIRECT($G$6&amp;$H$6),MATCH($A4435,INDIRECT($G$6&amp;$I$6),0),0),VLOOKUP(C4435,INDIRECT($G$5&amp;$H$5),MATCH($A4435,INDIRECT($G$5&amp;$I$5),0),0))),0)</f>
        <v>0</v>
      </c>
    </row>
    <row r="4436" spans="1:5">
      <c r="A4436" t="str">
        <f t="shared" si="212"/>
        <v>99</v>
      </c>
      <c r="B4436">
        <f t="shared" si="213"/>
        <v>0</v>
      </c>
      <c r="C4436" s="121" t="s">
        <v>284</v>
      </c>
      <c r="D4436" s="121" t="s">
        <v>5569</v>
      </c>
      <c r="E4436" s="116">
        <f t="shared" ca="1" si="214"/>
        <v>0</v>
      </c>
    </row>
    <row r="4437" spans="1:5">
      <c r="A4437" t="str">
        <f t="shared" si="212"/>
        <v>99</v>
      </c>
      <c r="B4437">
        <f t="shared" si="213"/>
        <v>0</v>
      </c>
      <c r="C4437" s="121" t="s">
        <v>287</v>
      </c>
      <c r="D4437" s="121" t="s">
        <v>5570</v>
      </c>
      <c r="E4437" s="116">
        <f t="shared" ca="1" si="214"/>
        <v>0</v>
      </c>
    </row>
    <row r="4438" spans="1:5">
      <c r="A4438" t="str">
        <f t="shared" si="212"/>
        <v>99</v>
      </c>
      <c r="B4438">
        <f t="shared" si="213"/>
        <v>0</v>
      </c>
      <c r="C4438" s="121" t="s">
        <v>290</v>
      </c>
      <c r="D4438" s="121" t="s">
        <v>5571</v>
      </c>
      <c r="E4438" s="116">
        <f t="shared" ca="1" si="214"/>
        <v>0</v>
      </c>
    </row>
    <row r="4439" spans="1:5">
      <c r="A4439" t="str">
        <f t="shared" si="212"/>
        <v>99</v>
      </c>
      <c r="B4439">
        <f t="shared" si="213"/>
        <v>0</v>
      </c>
      <c r="C4439" s="121" t="s">
        <v>370</v>
      </c>
      <c r="D4439" s="121" t="s">
        <v>5572</v>
      </c>
      <c r="E4439" s="116">
        <f t="shared" ca="1" si="214"/>
        <v>0</v>
      </c>
    </row>
    <row r="4440" spans="1:5">
      <c r="A4440" t="str">
        <f t="shared" si="212"/>
        <v>99</v>
      </c>
      <c r="B4440">
        <f t="shared" si="213"/>
        <v>0</v>
      </c>
      <c r="C4440" s="121" t="s">
        <v>373</v>
      </c>
      <c r="D4440" s="121" t="s">
        <v>5573</v>
      </c>
      <c r="E4440" s="116">
        <f t="shared" ca="1" si="214"/>
        <v>0</v>
      </c>
    </row>
    <row r="4441" spans="1:5">
      <c r="A4441" t="str">
        <f t="shared" si="212"/>
        <v>99</v>
      </c>
      <c r="B4441">
        <f t="shared" si="213"/>
        <v>0</v>
      </c>
      <c r="C4441" s="121" t="s">
        <v>376</v>
      </c>
      <c r="D4441" s="121" t="s">
        <v>5574</v>
      </c>
      <c r="E4441" s="116">
        <f t="shared" ca="1" si="214"/>
        <v>0</v>
      </c>
    </row>
    <row r="4442" spans="1:5">
      <c r="A4442" t="str">
        <f t="shared" si="212"/>
        <v>99</v>
      </c>
      <c r="B4442">
        <f t="shared" si="213"/>
        <v>0</v>
      </c>
      <c r="C4442" s="121" t="s">
        <v>378</v>
      </c>
      <c r="D4442" s="121" t="s">
        <v>5575</v>
      </c>
      <c r="E4442" s="116">
        <f t="shared" ca="1" si="214"/>
        <v>0</v>
      </c>
    </row>
    <row r="4443" spans="1:5">
      <c r="A4443" t="str">
        <f t="shared" si="212"/>
        <v>99</v>
      </c>
      <c r="B4443">
        <f t="shared" si="213"/>
        <v>0</v>
      </c>
      <c r="C4443" s="121" t="s">
        <v>380</v>
      </c>
      <c r="D4443" s="121" t="s">
        <v>5576</v>
      </c>
      <c r="E4443" s="116">
        <f t="shared" ca="1" si="214"/>
        <v>0</v>
      </c>
    </row>
    <row r="4444" spans="1:5">
      <c r="A4444" t="str">
        <f t="shared" si="212"/>
        <v>99</v>
      </c>
      <c r="B4444">
        <f t="shared" si="213"/>
        <v>0</v>
      </c>
      <c r="C4444" s="121" t="s">
        <v>382</v>
      </c>
      <c r="D4444" s="121" t="s">
        <v>5577</v>
      </c>
      <c r="E4444" s="116">
        <f t="shared" ca="1" si="214"/>
        <v>0</v>
      </c>
    </row>
    <row r="4445" spans="1:5">
      <c r="A4445" t="str">
        <f t="shared" si="212"/>
        <v>99</v>
      </c>
      <c r="B4445">
        <f t="shared" si="213"/>
        <v>0</v>
      </c>
      <c r="C4445" s="121" t="s">
        <v>385</v>
      </c>
      <c r="D4445" s="121" t="s">
        <v>5578</v>
      </c>
      <c r="E4445" s="116">
        <f t="shared" ca="1" si="214"/>
        <v>0</v>
      </c>
    </row>
    <row r="4446" spans="1:5">
      <c r="A4446" t="str">
        <f t="shared" si="212"/>
        <v>99</v>
      </c>
      <c r="B4446">
        <f t="shared" si="213"/>
        <v>0</v>
      </c>
      <c r="C4446" s="121" t="s">
        <v>387</v>
      </c>
      <c r="D4446" s="121" t="s">
        <v>5579</v>
      </c>
      <c r="E4446" s="116">
        <f t="shared" ca="1" si="214"/>
        <v>0</v>
      </c>
    </row>
    <row r="4447" spans="1:5">
      <c r="A4447" t="str">
        <f t="shared" si="212"/>
        <v>99</v>
      </c>
      <c r="B4447">
        <f t="shared" si="213"/>
        <v>0</v>
      </c>
      <c r="C4447" s="121" t="s">
        <v>389</v>
      </c>
      <c r="D4447" s="121" t="s">
        <v>5580</v>
      </c>
      <c r="E4447" s="116">
        <f t="shared" ca="1" si="214"/>
        <v>0</v>
      </c>
    </row>
    <row r="4448" spans="1:5">
      <c r="A4448" t="str">
        <f t="shared" si="212"/>
        <v>99</v>
      </c>
      <c r="B4448">
        <f t="shared" si="213"/>
        <v>0</v>
      </c>
      <c r="C4448" s="121" t="s">
        <v>391</v>
      </c>
      <c r="D4448" s="121" t="s">
        <v>5581</v>
      </c>
      <c r="E4448" s="116">
        <f t="shared" ca="1" si="214"/>
        <v>0</v>
      </c>
    </row>
    <row r="4449" spans="1:5">
      <c r="A4449" t="str">
        <f t="shared" si="212"/>
        <v>99</v>
      </c>
      <c r="B4449">
        <f t="shared" si="213"/>
        <v>0</v>
      </c>
      <c r="C4449" s="121" t="s">
        <v>419</v>
      </c>
      <c r="D4449" s="121" t="s">
        <v>5582</v>
      </c>
      <c r="E4449" s="116">
        <f t="shared" ca="1" si="214"/>
        <v>0</v>
      </c>
    </row>
    <row r="4450" spans="1:5">
      <c r="A4450" t="str">
        <f t="shared" si="212"/>
        <v>99</v>
      </c>
      <c r="B4450">
        <f t="shared" si="213"/>
        <v>0</v>
      </c>
      <c r="C4450" s="121" t="s">
        <v>423</v>
      </c>
      <c r="D4450" s="121" t="s">
        <v>5583</v>
      </c>
      <c r="E4450" s="116">
        <f t="shared" ca="1" si="214"/>
        <v>0</v>
      </c>
    </row>
    <row r="4451" spans="1:5">
      <c r="A4451" t="str">
        <f t="shared" si="212"/>
        <v>99</v>
      </c>
      <c r="B4451">
        <f t="shared" si="213"/>
        <v>0</v>
      </c>
      <c r="C4451" s="121" t="s">
        <v>440</v>
      </c>
      <c r="D4451" s="121" t="s">
        <v>5584</v>
      </c>
      <c r="E4451" s="116">
        <f t="shared" ca="1" si="214"/>
        <v>0</v>
      </c>
    </row>
    <row r="4452" spans="1:5">
      <c r="A4452" t="str">
        <f t="shared" si="212"/>
        <v>99</v>
      </c>
      <c r="B4452">
        <f t="shared" si="213"/>
        <v>0</v>
      </c>
      <c r="C4452" s="121" t="s">
        <v>443</v>
      </c>
      <c r="D4452" s="121" t="s">
        <v>5585</v>
      </c>
      <c r="E4452" s="116">
        <f t="shared" ca="1" si="214"/>
        <v>0</v>
      </c>
    </row>
    <row r="4453" spans="1:5">
      <c r="A4453" t="str">
        <f t="shared" si="212"/>
        <v>99</v>
      </c>
      <c r="B4453">
        <f t="shared" si="213"/>
        <v>0</v>
      </c>
      <c r="C4453" s="121" t="s">
        <v>447</v>
      </c>
      <c r="D4453" s="121" t="s">
        <v>5586</v>
      </c>
      <c r="E4453" s="116">
        <f t="shared" ca="1" si="214"/>
        <v>0</v>
      </c>
    </row>
    <row r="4454" spans="1:5">
      <c r="A4454" t="str">
        <f t="shared" si="212"/>
        <v>99</v>
      </c>
      <c r="B4454">
        <f t="shared" si="213"/>
        <v>0</v>
      </c>
      <c r="C4454" s="121" t="s">
        <v>450</v>
      </c>
      <c r="D4454" s="121" t="s">
        <v>5587</v>
      </c>
      <c r="E4454" s="116">
        <f t="shared" ca="1" si="214"/>
        <v>0</v>
      </c>
    </row>
    <row r="4455" spans="1:5">
      <c r="A4455" t="str">
        <f t="shared" si="212"/>
        <v>99</v>
      </c>
      <c r="B4455">
        <f t="shared" si="213"/>
        <v>0</v>
      </c>
      <c r="C4455" s="121" t="s">
        <v>453</v>
      </c>
      <c r="D4455" s="121" t="s">
        <v>5588</v>
      </c>
      <c r="E4455" s="116">
        <f t="shared" ca="1" si="214"/>
        <v>0</v>
      </c>
    </row>
    <row r="4456" spans="1:5">
      <c r="A4456" t="str">
        <f t="shared" si="212"/>
        <v>99</v>
      </c>
      <c r="B4456">
        <f t="shared" si="213"/>
        <v>0</v>
      </c>
      <c r="C4456" s="121" t="s">
        <v>456</v>
      </c>
      <c r="D4456" s="121" t="s">
        <v>5589</v>
      </c>
      <c r="E4456" s="116">
        <f t="shared" ca="1" si="214"/>
        <v>0</v>
      </c>
    </row>
    <row r="4457" spans="1:5">
      <c r="A4457" t="str">
        <f t="shared" si="212"/>
        <v>99</v>
      </c>
      <c r="B4457">
        <f t="shared" si="213"/>
        <v>0</v>
      </c>
      <c r="C4457" s="121" t="s">
        <v>459</v>
      </c>
      <c r="D4457" s="121" t="s">
        <v>5590</v>
      </c>
      <c r="E4457" s="116">
        <f t="shared" ca="1" si="214"/>
        <v>0</v>
      </c>
    </row>
    <row r="4458" spans="1:5">
      <c r="A4458" t="str">
        <f t="shared" si="212"/>
        <v>99</v>
      </c>
      <c r="B4458">
        <f t="shared" si="213"/>
        <v>0</v>
      </c>
      <c r="C4458" s="121" t="s">
        <v>462</v>
      </c>
      <c r="D4458" s="121" t="s">
        <v>5591</v>
      </c>
      <c r="E4458" s="116">
        <f t="shared" ca="1" si="214"/>
        <v>0</v>
      </c>
    </row>
    <row r="4459" spans="1:5">
      <c r="A4459" t="str">
        <f t="shared" si="212"/>
        <v>99</v>
      </c>
      <c r="B4459">
        <f t="shared" si="213"/>
        <v>0</v>
      </c>
      <c r="C4459" s="121" t="s">
        <v>465</v>
      </c>
      <c r="D4459" s="121" t="s">
        <v>5592</v>
      </c>
      <c r="E4459" s="116">
        <f t="shared" ca="1" si="214"/>
        <v>0</v>
      </c>
    </row>
    <row r="4460" spans="1:5">
      <c r="A4460" t="str">
        <f t="shared" si="212"/>
        <v>99</v>
      </c>
      <c r="B4460">
        <f t="shared" si="213"/>
        <v>0</v>
      </c>
      <c r="C4460" s="121" t="s">
        <v>468</v>
      </c>
      <c r="D4460" s="121" t="s">
        <v>5593</v>
      </c>
      <c r="E4460" s="116">
        <f t="shared" ca="1" si="214"/>
        <v>0</v>
      </c>
    </row>
    <row r="4461" spans="1:5">
      <c r="A4461" t="str">
        <f t="shared" si="212"/>
        <v>99</v>
      </c>
      <c r="B4461">
        <f t="shared" si="213"/>
        <v>0</v>
      </c>
      <c r="C4461" s="121" t="s">
        <v>471</v>
      </c>
      <c r="D4461" s="121" t="s">
        <v>5594</v>
      </c>
      <c r="E4461" s="116">
        <f t="shared" ca="1" si="214"/>
        <v>0</v>
      </c>
    </row>
    <row r="4462" spans="1:5">
      <c r="A4462" t="str">
        <f t="shared" si="212"/>
        <v>99</v>
      </c>
      <c r="B4462">
        <f t="shared" si="213"/>
        <v>0</v>
      </c>
      <c r="C4462" s="121" t="s">
        <v>474</v>
      </c>
      <c r="D4462" s="121" t="s">
        <v>5595</v>
      </c>
      <c r="E4462" s="116">
        <f t="shared" ca="1" si="214"/>
        <v>0</v>
      </c>
    </row>
    <row r="4463" spans="1:5">
      <c r="A4463" t="str">
        <f t="shared" si="212"/>
        <v>99</v>
      </c>
      <c r="B4463">
        <f t="shared" si="213"/>
        <v>0</v>
      </c>
      <c r="C4463" s="121" t="s">
        <v>478</v>
      </c>
      <c r="D4463" s="121" t="s">
        <v>5596</v>
      </c>
      <c r="E4463" s="116">
        <f t="shared" ca="1" si="214"/>
        <v>0</v>
      </c>
    </row>
    <row r="4464" spans="1:5">
      <c r="A4464" t="str">
        <f t="shared" si="212"/>
        <v>99</v>
      </c>
      <c r="B4464">
        <f t="shared" si="213"/>
        <v>0</v>
      </c>
      <c r="C4464" s="121" t="s">
        <v>482</v>
      </c>
      <c r="D4464" s="121" t="s">
        <v>5597</v>
      </c>
      <c r="E4464" s="116">
        <f t="shared" ca="1" si="214"/>
        <v>0</v>
      </c>
    </row>
    <row r="4465" spans="1:5">
      <c r="A4465" t="str">
        <f t="shared" si="212"/>
        <v>99</v>
      </c>
      <c r="B4465">
        <f t="shared" si="213"/>
        <v>0</v>
      </c>
      <c r="C4465" s="121" t="s">
        <v>485</v>
      </c>
      <c r="D4465" s="121" t="s">
        <v>5598</v>
      </c>
      <c r="E4465" s="116">
        <f t="shared" ca="1" si="214"/>
        <v>0</v>
      </c>
    </row>
    <row r="4466" spans="1:5">
      <c r="A4466" t="str">
        <f t="shared" si="212"/>
        <v>99</v>
      </c>
      <c r="B4466">
        <f t="shared" si="213"/>
        <v>0</v>
      </c>
      <c r="C4466" s="121" t="s">
        <v>488</v>
      </c>
      <c r="D4466" s="121" t="s">
        <v>5599</v>
      </c>
      <c r="E4466" s="116">
        <f t="shared" ca="1" si="214"/>
        <v>0</v>
      </c>
    </row>
    <row r="4467" spans="1:5">
      <c r="A4467" t="str">
        <f t="shared" si="212"/>
        <v>99</v>
      </c>
      <c r="B4467">
        <f t="shared" si="213"/>
        <v>0</v>
      </c>
      <c r="C4467" s="121" t="s">
        <v>492</v>
      </c>
      <c r="D4467" s="121" t="s">
        <v>5600</v>
      </c>
      <c r="E4467" s="116">
        <f t="shared" ca="1" si="214"/>
        <v>0</v>
      </c>
    </row>
    <row r="4468" spans="1:5">
      <c r="A4468" t="str">
        <f t="shared" si="212"/>
        <v>99</v>
      </c>
      <c r="B4468">
        <f t="shared" si="213"/>
        <v>0</v>
      </c>
      <c r="C4468" s="121" t="s">
        <v>495</v>
      </c>
      <c r="D4468" s="121" t="s">
        <v>5601</v>
      </c>
      <c r="E4468" s="116">
        <f t="shared" ca="1" si="214"/>
        <v>0</v>
      </c>
    </row>
    <row r="4469" spans="1:5">
      <c r="A4469" t="str">
        <f t="shared" si="212"/>
        <v>99</v>
      </c>
      <c r="B4469">
        <f t="shared" si="213"/>
        <v>0</v>
      </c>
      <c r="C4469" s="121" t="s">
        <v>498</v>
      </c>
      <c r="D4469" s="121" t="s">
        <v>5602</v>
      </c>
      <c r="E4469" s="116">
        <f t="shared" ca="1" si="214"/>
        <v>0</v>
      </c>
    </row>
    <row r="4470" spans="1:5">
      <c r="A4470" t="str">
        <f t="shared" si="212"/>
        <v>99</v>
      </c>
      <c r="B4470">
        <f t="shared" si="213"/>
        <v>0</v>
      </c>
      <c r="C4470" s="121" t="s">
        <v>502</v>
      </c>
      <c r="D4470" s="121" t="s">
        <v>5603</v>
      </c>
      <c r="E4470" s="116">
        <f t="shared" ca="1" si="214"/>
        <v>0</v>
      </c>
    </row>
    <row r="4471" spans="1:5">
      <c r="A4471" t="str">
        <f t="shared" si="212"/>
        <v>99</v>
      </c>
      <c r="B4471">
        <f t="shared" si="213"/>
        <v>0</v>
      </c>
      <c r="C4471" s="121" t="s">
        <v>529</v>
      </c>
      <c r="D4471" s="121" t="s">
        <v>5604</v>
      </c>
      <c r="E4471" s="116">
        <f t="shared" ca="1" si="214"/>
        <v>0</v>
      </c>
    </row>
    <row r="4472" spans="1:5">
      <c r="A4472" t="str">
        <f t="shared" si="212"/>
        <v>99</v>
      </c>
      <c r="B4472">
        <f t="shared" si="213"/>
        <v>0</v>
      </c>
      <c r="C4472" s="121" t="s">
        <v>535</v>
      </c>
      <c r="D4472" s="121" t="s">
        <v>5605</v>
      </c>
      <c r="E4472" s="116">
        <f t="shared" ca="1" si="214"/>
        <v>0</v>
      </c>
    </row>
    <row r="4473" spans="1:5">
      <c r="A4473" t="str">
        <f t="shared" si="212"/>
        <v>99</v>
      </c>
      <c r="B4473">
        <f t="shared" si="213"/>
        <v>0</v>
      </c>
      <c r="C4473" s="121" t="s">
        <v>551</v>
      </c>
      <c r="D4473" s="121" t="s">
        <v>5606</v>
      </c>
      <c r="E4473" s="116">
        <f t="shared" ca="1" si="214"/>
        <v>0</v>
      </c>
    </row>
    <row r="4474" spans="1:5">
      <c r="A4474" t="str">
        <f t="shared" si="212"/>
        <v>99</v>
      </c>
      <c r="B4474">
        <f t="shared" si="213"/>
        <v>0</v>
      </c>
      <c r="C4474" s="121" t="s">
        <v>554</v>
      </c>
      <c r="D4474" s="121" t="s">
        <v>5607</v>
      </c>
      <c r="E4474" s="116">
        <f t="shared" ca="1" si="214"/>
        <v>0</v>
      </c>
    </row>
    <row r="4475" spans="1:5">
      <c r="A4475" t="str">
        <f t="shared" si="212"/>
        <v>99</v>
      </c>
      <c r="B4475">
        <f t="shared" si="213"/>
        <v>0</v>
      </c>
      <c r="C4475" s="121" t="s">
        <v>557</v>
      </c>
      <c r="D4475" s="121" t="s">
        <v>5608</v>
      </c>
      <c r="E4475" s="116">
        <f t="shared" ca="1" si="214"/>
        <v>0</v>
      </c>
    </row>
    <row r="4476" spans="1:5">
      <c r="A4476" t="str">
        <f t="shared" si="212"/>
        <v>99</v>
      </c>
      <c r="B4476">
        <f t="shared" si="213"/>
        <v>0</v>
      </c>
      <c r="C4476" s="121" t="s">
        <v>560</v>
      </c>
      <c r="D4476" s="121" t="s">
        <v>5609</v>
      </c>
      <c r="E4476" s="116">
        <f t="shared" ca="1" si="214"/>
        <v>0</v>
      </c>
    </row>
    <row r="4477" spans="1:5">
      <c r="A4477" t="str">
        <f t="shared" si="212"/>
        <v>99</v>
      </c>
      <c r="B4477">
        <f t="shared" si="213"/>
        <v>0</v>
      </c>
      <c r="C4477" s="121" t="s">
        <v>563</v>
      </c>
      <c r="D4477" s="121" t="s">
        <v>5610</v>
      </c>
      <c r="E4477" s="116">
        <f t="shared" ca="1" si="214"/>
        <v>0</v>
      </c>
    </row>
    <row r="4478" spans="1:5">
      <c r="A4478" t="str">
        <f t="shared" si="212"/>
        <v>99</v>
      </c>
      <c r="B4478">
        <f t="shared" si="213"/>
        <v>0</v>
      </c>
      <c r="C4478" s="121" t="s">
        <v>566</v>
      </c>
      <c r="D4478" s="121" t="s">
        <v>5611</v>
      </c>
      <c r="E4478" s="116">
        <f t="shared" ca="1" si="214"/>
        <v>0</v>
      </c>
    </row>
    <row r="4479" spans="1:5">
      <c r="A4479" t="str">
        <f t="shared" si="212"/>
        <v>99</v>
      </c>
      <c r="B4479">
        <f t="shared" si="213"/>
        <v>0</v>
      </c>
      <c r="C4479" s="121" t="s">
        <v>569</v>
      </c>
      <c r="D4479" s="121" t="s">
        <v>5612</v>
      </c>
      <c r="E4479" s="116">
        <f t="shared" ca="1" si="214"/>
        <v>0</v>
      </c>
    </row>
    <row r="4480" spans="1:5">
      <c r="A4480" t="str">
        <f t="shared" si="212"/>
        <v>99</v>
      </c>
      <c r="B4480">
        <f t="shared" si="213"/>
        <v>0</v>
      </c>
      <c r="C4480" s="121" t="s">
        <v>572</v>
      </c>
      <c r="D4480" s="121" t="s">
        <v>5613</v>
      </c>
      <c r="E4480" s="116">
        <f t="shared" ca="1" si="214"/>
        <v>0</v>
      </c>
    </row>
    <row r="4481" spans="1:5">
      <c r="A4481" t="str">
        <f t="shared" si="212"/>
        <v>99</v>
      </c>
      <c r="B4481">
        <f t="shared" si="213"/>
        <v>0</v>
      </c>
      <c r="C4481" s="121" t="s">
        <v>575</v>
      </c>
      <c r="D4481" s="121" t="s">
        <v>5614</v>
      </c>
      <c r="E4481" s="116">
        <f t="shared" ca="1" si="214"/>
        <v>0</v>
      </c>
    </row>
    <row r="4482" spans="1:5">
      <c r="A4482" t="str">
        <f t="shared" si="212"/>
        <v>99</v>
      </c>
      <c r="B4482">
        <f t="shared" si="213"/>
        <v>0</v>
      </c>
      <c r="C4482" s="121" t="s">
        <v>579</v>
      </c>
      <c r="D4482" s="121" t="s">
        <v>5615</v>
      </c>
      <c r="E4482" s="116">
        <f t="shared" ca="1" si="214"/>
        <v>0</v>
      </c>
    </row>
    <row r="4483" spans="1:5">
      <c r="A4483" t="str">
        <f t="shared" si="212"/>
        <v>99</v>
      </c>
      <c r="B4483">
        <f t="shared" si="213"/>
        <v>0</v>
      </c>
      <c r="C4483" s="121" t="s">
        <v>582</v>
      </c>
      <c r="D4483" s="121" t="s">
        <v>5616</v>
      </c>
      <c r="E4483" s="116">
        <f t="shared" ca="1" si="214"/>
        <v>0</v>
      </c>
    </row>
    <row r="4484" spans="1:5">
      <c r="A4484" t="str">
        <f t="shared" si="212"/>
        <v>99</v>
      </c>
      <c r="B4484">
        <f t="shared" si="213"/>
        <v>0</v>
      </c>
      <c r="C4484" s="121" t="s">
        <v>585</v>
      </c>
      <c r="D4484" s="121" t="s">
        <v>5617</v>
      </c>
      <c r="E4484" s="116">
        <f t="shared" ca="1" si="214"/>
        <v>0</v>
      </c>
    </row>
    <row r="4485" spans="1:5">
      <c r="A4485" t="str">
        <f t="shared" si="212"/>
        <v>99</v>
      </c>
      <c r="B4485">
        <f t="shared" si="213"/>
        <v>0</v>
      </c>
      <c r="C4485" s="121" t="s">
        <v>588</v>
      </c>
      <c r="D4485" s="121" t="s">
        <v>5618</v>
      </c>
      <c r="E4485" s="116">
        <f t="shared" ca="1" si="214"/>
        <v>0</v>
      </c>
    </row>
    <row r="4486" spans="1:5">
      <c r="A4486" t="str">
        <f t="shared" si="212"/>
        <v>99</v>
      </c>
      <c r="B4486">
        <f t="shared" si="213"/>
        <v>0</v>
      </c>
      <c r="C4486" s="121" t="s">
        <v>600</v>
      </c>
      <c r="D4486" s="121" t="s">
        <v>5619</v>
      </c>
      <c r="E4486" s="116">
        <f t="shared" ca="1" si="214"/>
        <v>0</v>
      </c>
    </row>
    <row r="4487" spans="1:5">
      <c r="A4487" t="str">
        <f t="shared" si="212"/>
        <v>99</v>
      </c>
      <c r="B4487">
        <f t="shared" si="213"/>
        <v>0</v>
      </c>
      <c r="C4487" s="121" t="s">
        <v>604</v>
      </c>
      <c r="D4487" s="121" t="s">
        <v>5620</v>
      </c>
      <c r="E4487" s="116">
        <f t="shared" ca="1" si="214"/>
        <v>0</v>
      </c>
    </row>
    <row r="4488" spans="1:5">
      <c r="A4488" t="str">
        <f t="shared" si="212"/>
        <v>99</v>
      </c>
      <c r="B4488">
        <f t="shared" si="213"/>
        <v>0</v>
      </c>
      <c r="C4488" s="121" t="s">
        <v>606</v>
      </c>
      <c r="D4488" s="121" t="s">
        <v>5621</v>
      </c>
      <c r="E4488" s="116">
        <f t="shared" ca="1" si="214"/>
        <v>0</v>
      </c>
    </row>
    <row r="4489" spans="1:5">
      <c r="A4489" t="str">
        <f t="shared" si="212"/>
        <v>99</v>
      </c>
      <c r="B4489">
        <f t="shared" si="213"/>
        <v>0</v>
      </c>
      <c r="C4489" s="121" t="s">
        <v>610</v>
      </c>
      <c r="D4489" s="121" t="s">
        <v>5622</v>
      </c>
      <c r="E4489" s="116">
        <f t="shared" ca="1" si="214"/>
        <v>0</v>
      </c>
    </row>
    <row r="4490" spans="1:5">
      <c r="A4490" t="str">
        <f t="shared" si="212"/>
        <v>99</v>
      </c>
      <c r="B4490">
        <f t="shared" si="213"/>
        <v>0</v>
      </c>
      <c r="C4490" s="121" t="s">
        <v>613</v>
      </c>
      <c r="D4490" s="121" t="s">
        <v>5623</v>
      </c>
      <c r="E4490" s="116">
        <f t="shared" ca="1" si="214"/>
        <v>0</v>
      </c>
    </row>
    <row r="4491" spans="1:5">
      <c r="A4491" t="str">
        <f t="shared" si="212"/>
        <v>99</v>
      </c>
      <c r="B4491">
        <f t="shared" si="213"/>
        <v>0</v>
      </c>
      <c r="C4491" s="121" t="s">
        <v>617</v>
      </c>
      <c r="D4491" s="121" t="s">
        <v>5624</v>
      </c>
      <c r="E4491" s="116">
        <f t="shared" ca="1" si="214"/>
        <v>0</v>
      </c>
    </row>
    <row r="4492" spans="1:5">
      <c r="A4492" t="str">
        <f t="shared" si="212"/>
        <v>99</v>
      </c>
      <c r="B4492">
        <f t="shared" si="213"/>
        <v>0</v>
      </c>
      <c r="C4492" s="121" t="s">
        <v>620</v>
      </c>
      <c r="D4492" s="121" t="s">
        <v>5625</v>
      </c>
      <c r="E4492" s="116">
        <f t="shared" ca="1" si="214"/>
        <v>0</v>
      </c>
    </row>
    <row r="4493" spans="1:5">
      <c r="A4493" t="str">
        <f t="shared" si="212"/>
        <v>99</v>
      </c>
      <c r="B4493">
        <f t="shared" si="213"/>
        <v>0</v>
      </c>
      <c r="C4493" s="121" t="s">
        <v>623</v>
      </c>
      <c r="D4493" s="121" t="s">
        <v>5626</v>
      </c>
      <c r="E4493" s="116">
        <f t="shared" ca="1" si="214"/>
        <v>0</v>
      </c>
    </row>
    <row r="4494" spans="1:5" hidden="1">
      <c r="A4494" t="str">
        <f t="shared" si="212"/>
        <v>100</v>
      </c>
      <c r="B4494" t="str">
        <f t="shared" si="213"/>
        <v>PU</v>
      </c>
      <c r="C4494" t="s">
        <v>674</v>
      </c>
      <c r="D4494" t="s">
        <v>5627</v>
      </c>
      <c r="E4494" s="116">
        <f ca="1">IFERROR(IF(B4494=0,VLOOKUP(C4494,INDIRECT($G$7&amp;$H$7),MATCH($A4494,INDIRECT($G$7&amp;$I$7),0),0),IF(B4494="W",VLOOKUP(C4494,INDIRECT($G$5&amp;$H$5),MATCH($A4494,INDIRECT($G$5&amp;$I$5),0),FALSE),VLOOKUP(C4494,INDIRECT($G$6&amp;$H$6),MATCH($A4494,INDIRECT($G$6&amp;$I$6),0),FALSE))),0)</f>
        <v>0</v>
      </c>
    </row>
    <row r="4495" spans="1:5">
      <c r="A4495" t="str">
        <f t="shared" ref="A4495:A4508" si="215">MID(D4495,LEN(C4495)+2,LEN(D4495)-LEN(C4495))</f>
        <v>01</v>
      </c>
      <c r="B4495">
        <f t="shared" ref="B4495:B4508" si="216">IF(IFERROR(FIND("PU",D4495,1),0)&lt;&gt;0,"PU",0)</f>
        <v>0</v>
      </c>
      <c r="C4495" t="s">
        <v>342</v>
      </c>
      <c r="D4495" s="1" t="s">
        <v>5628</v>
      </c>
      <c r="E4495" s="116">
        <f t="shared" ref="E4495:E4558" ca="1" si="217">IFERROR(IFERROR(VLOOKUP(C4495,INDIRECT($G$7&amp;$H$7),MATCH($A4495,INDIRECT($G$7&amp;$I$7),0),0),IFERROR(VLOOKUP(C4495,INDIRECT($G$6&amp;$H$6),MATCH($A4495,INDIRECT($G$6&amp;$I$6),0),0),VLOOKUP(C4495,INDIRECT($G$5&amp;$H$5),MATCH($A4495,INDIRECT($G$5&amp;$I$5),0),0))),0)</f>
        <v>0</v>
      </c>
    </row>
    <row r="4496" spans="1:5">
      <c r="A4496" t="str">
        <f t="shared" si="215"/>
        <v>02</v>
      </c>
      <c r="B4496">
        <f t="shared" si="216"/>
        <v>0</v>
      </c>
      <c r="C4496" t="s">
        <v>342</v>
      </c>
      <c r="D4496" s="1" t="s">
        <v>5629</v>
      </c>
      <c r="E4496" s="116">
        <f t="shared" ca="1" si="217"/>
        <v>0</v>
      </c>
    </row>
    <row r="4497" spans="1:5">
      <c r="A4497" t="str">
        <f t="shared" si="215"/>
        <v>03</v>
      </c>
      <c r="B4497">
        <f t="shared" si="216"/>
        <v>0</v>
      </c>
      <c r="C4497" t="s">
        <v>342</v>
      </c>
      <c r="D4497" s="1" t="s">
        <v>5630</v>
      </c>
      <c r="E4497" s="116">
        <f t="shared" ca="1" si="217"/>
        <v>0</v>
      </c>
    </row>
    <row r="4498" spans="1:5">
      <c r="A4498" t="str">
        <f t="shared" si="215"/>
        <v>04</v>
      </c>
      <c r="B4498">
        <f t="shared" si="216"/>
        <v>0</v>
      </c>
      <c r="C4498" t="s">
        <v>342</v>
      </c>
      <c r="D4498" s="1" t="s">
        <v>5631</v>
      </c>
      <c r="E4498" s="116">
        <f t="shared" ca="1" si="217"/>
        <v>0</v>
      </c>
    </row>
    <row r="4499" spans="1:5">
      <c r="A4499" t="str">
        <f t="shared" si="215"/>
        <v>05</v>
      </c>
      <c r="B4499">
        <f t="shared" si="216"/>
        <v>0</v>
      </c>
      <c r="C4499" t="s">
        <v>342</v>
      </c>
      <c r="D4499" s="1" t="s">
        <v>5632</v>
      </c>
      <c r="E4499" s="116">
        <f t="shared" ca="1" si="217"/>
        <v>0</v>
      </c>
    </row>
    <row r="4500" spans="1:5">
      <c r="A4500" t="str">
        <f t="shared" si="215"/>
        <v>06</v>
      </c>
      <c r="B4500">
        <f t="shared" si="216"/>
        <v>0</v>
      </c>
      <c r="C4500" t="s">
        <v>342</v>
      </c>
      <c r="D4500" s="1" t="s">
        <v>5633</v>
      </c>
      <c r="E4500" s="116">
        <f t="shared" ca="1" si="217"/>
        <v>0</v>
      </c>
    </row>
    <row r="4501" spans="1:5">
      <c r="A4501" t="str">
        <f t="shared" si="215"/>
        <v>07</v>
      </c>
      <c r="B4501">
        <f t="shared" si="216"/>
        <v>0</v>
      </c>
      <c r="C4501" t="s">
        <v>342</v>
      </c>
      <c r="D4501" s="1" t="s">
        <v>5634</v>
      </c>
      <c r="E4501" s="116">
        <f t="shared" ca="1" si="217"/>
        <v>0</v>
      </c>
    </row>
    <row r="4502" spans="1:5">
      <c r="A4502" t="str">
        <f t="shared" si="215"/>
        <v>08</v>
      </c>
      <c r="B4502">
        <f t="shared" si="216"/>
        <v>0</v>
      </c>
      <c r="C4502" t="s">
        <v>342</v>
      </c>
      <c r="D4502" s="1" t="s">
        <v>5635</v>
      </c>
      <c r="E4502" s="116">
        <f t="shared" ca="1" si="217"/>
        <v>0</v>
      </c>
    </row>
    <row r="4503" spans="1:5">
      <c r="A4503" t="str">
        <f t="shared" si="215"/>
        <v>09</v>
      </c>
      <c r="B4503">
        <f t="shared" si="216"/>
        <v>0</v>
      </c>
      <c r="C4503" t="s">
        <v>342</v>
      </c>
      <c r="D4503" s="1" t="s">
        <v>5636</v>
      </c>
      <c r="E4503" s="116">
        <f t="shared" ca="1" si="217"/>
        <v>0</v>
      </c>
    </row>
    <row r="4504" spans="1:5">
      <c r="A4504" t="str">
        <f t="shared" si="215"/>
        <v>10</v>
      </c>
      <c r="B4504">
        <f t="shared" si="216"/>
        <v>0</v>
      </c>
      <c r="C4504" t="s">
        <v>342</v>
      </c>
      <c r="D4504" s="1" t="s">
        <v>5637</v>
      </c>
      <c r="E4504" s="116">
        <f t="shared" ca="1" si="217"/>
        <v>0</v>
      </c>
    </row>
    <row r="4505" spans="1:5">
      <c r="A4505" t="str">
        <f t="shared" si="215"/>
        <v>11</v>
      </c>
      <c r="B4505">
        <f t="shared" si="216"/>
        <v>0</v>
      </c>
      <c r="C4505" t="s">
        <v>342</v>
      </c>
      <c r="D4505" s="1" t="s">
        <v>5638</v>
      </c>
      <c r="E4505" s="116">
        <f t="shared" ca="1" si="217"/>
        <v>0</v>
      </c>
    </row>
    <row r="4506" spans="1:5">
      <c r="A4506" t="str">
        <f t="shared" si="215"/>
        <v>12</v>
      </c>
      <c r="B4506">
        <f t="shared" si="216"/>
        <v>0</v>
      </c>
      <c r="C4506" t="s">
        <v>342</v>
      </c>
      <c r="D4506" s="1" t="s">
        <v>5639</v>
      </c>
      <c r="E4506" s="116">
        <f t="shared" ca="1" si="217"/>
        <v>0</v>
      </c>
    </row>
    <row r="4507" spans="1:5">
      <c r="A4507" t="str">
        <f t="shared" si="215"/>
        <v>13</v>
      </c>
      <c r="B4507">
        <f t="shared" si="216"/>
        <v>0</v>
      </c>
      <c r="C4507" t="s">
        <v>342</v>
      </c>
      <c r="D4507" s="1" t="s">
        <v>5640</v>
      </c>
      <c r="E4507" s="116">
        <f t="shared" ca="1" si="217"/>
        <v>0</v>
      </c>
    </row>
    <row r="4508" spans="1:5">
      <c r="A4508" t="str">
        <f t="shared" si="215"/>
        <v>100</v>
      </c>
      <c r="B4508">
        <f t="shared" si="216"/>
        <v>0</v>
      </c>
      <c r="C4508" t="s">
        <v>342</v>
      </c>
      <c r="D4508" s="1" t="s">
        <v>5641</v>
      </c>
      <c r="E4508" s="116">
        <f t="shared" ca="1" si="217"/>
        <v>0</v>
      </c>
    </row>
    <row r="4509" spans="1:5">
      <c r="A4509" t="str">
        <f t="shared" ref="A4509:A4572" si="218">MID(D4509,LEN(C4509)+2,LEN(D4509)-LEN(C4509))</f>
        <v>01</v>
      </c>
      <c r="B4509">
        <f t="shared" ref="B4509:B4572" si="219">IF(IFERROR(FIND("PU",D4509,1),0)&lt;&gt;0,"PU",0)</f>
        <v>0</v>
      </c>
      <c r="C4509" t="s">
        <v>343</v>
      </c>
      <c r="D4509" s="1" t="s">
        <v>5642</v>
      </c>
      <c r="E4509" s="116">
        <f t="shared" ca="1" si="217"/>
        <v>1</v>
      </c>
    </row>
    <row r="4510" spans="1:5">
      <c r="A4510" t="str">
        <f t="shared" si="218"/>
        <v>02</v>
      </c>
      <c r="B4510">
        <f t="shared" si="219"/>
        <v>0</v>
      </c>
      <c r="C4510" t="s">
        <v>343</v>
      </c>
      <c r="D4510" s="1" t="s">
        <v>5643</v>
      </c>
      <c r="E4510" s="116">
        <f t="shared" ca="1" si="217"/>
        <v>0</v>
      </c>
    </row>
    <row r="4511" spans="1:5">
      <c r="A4511" t="str">
        <f t="shared" si="218"/>
        <v>03</v>
      </c>
      <c r="B4511">
        <f t="shared" si="219"/>
        <v>0</v>
      </c>
      <c r="C4511" t="s">
        <v>343</v>
      </c>
      <c r="D4511" s="1" t="s">
        <v>5644</v>
      </c>
      <c r="E4511" s="116">
        <f t="shared" ca="1" si="217"/>
        <v>0</v>
      </c>
    </row>
    <row r="4512" spans="1:5">
      <c r="A4512" t="str">
        <f t="shared" si="218"/>
        <v>04</v>
      </c>
      <c r="B4512">
        <f t="shared" si="219"/>
        <v>0</v>
      </c>
      <c r="C4512" t="s">
        <v>343</v>
      </c>
      <c r="D4512" s="1" t="s">
        <v>5645</v>
      </c>
      <c r="E4512" s="116">
        <f t="shared" ca="1" si="217"/>
        <v>0</v>
      </c>
    </row>
    <row r="4513" spans="1:5">
      <c r="A4513" t="str">
        <f t="shared" si="218"/>
        <v>05</v>
      </c>
      <c r="B4513">
        <f t="shared" si="219"/>
        <v>0</v>
      </c>
      <c r="C4513" t="s">
        <v>343</v>
      </c>
      <c r="D4513" s="1" t="s">
        <v>5646</v>
      </c>
      <c r="E4513" s="116">
        <f t="shared" ca="1" si="217"/>
        <v>0</v>
      </c>
    </row>
    <row r="4514" spans="1:5">
      <c r="A4514" t="str">
        <f t="shared" si="218"/>
        <v>06</v>
      </c>
      <c r="B4514">
        <f t="shared" si="219"/>
        <v>0</v>
      </c>
      <c r="C4514" t="s">
        <v>343</v>
      </c>
      <c r="D4514" s="1" t="s">
        <v>5647</v>
      </c>
      <c r="E4514" s="116">
        <f t="shared" ca="1" si="217"/>
        <v>0</v>
      </c>
    </row>
    <row r="4515" spans="1:5">
      <c r="A4515" t="str">
        <f t="shared" si="218"/>
        <v>07</v>
      </c>
      <c r="B4515">
        <f t="shared" si="219"/>
        <v>0</v>
      </c>
      <c r="C4515" t="s">
        <v>343</v>
      </c>
      <c r="D4515" s="1" t="s">
        <v>5648</v>
      </c>
      <c r="E4515" s="116">
        <f t="shared" ca="1" si="217"/>
        <v>0</v>
      </c>
    </row>
    <row r="4516" spans="1:5">
      <c r="A4516" t="str">
        <f t="shared" si="218"/>
        <v>08</v>
      </c>
      <c r="B4516">
        <f t="shared" si="219"/>
        <v>0</v>
      </c>
      <c r="C4516" t="s">
        <v>343</v>
      </c>
      <c r="D4516" s="1" t="s">
        <v>5649</v>
      </c>
      <c r="E4516" s="116">
        <f t="shared" ca="1" si="217"/>
        <v>0</v>
      </c>
    </row>
    <row r="4517" spans="1:5">
      <c r="A4517" t="str">
        <f t="shared" si="218"/>
        <v>09</v>
      </c>
      <c r="B4517">
        <f t="shared" si="219"/>
        <v>0</v>
      </c>
      <c r="C4517" t="s">
        <v>343</v>
      </c>
      <c r="D4517" s="1" t="s">
        <v>5650</v>
      </c>
      <c r="E4517" s="116">
        <f t="shared" ca="1" si="217"/>
        <v>0</v>
      </c>
    </row>
    <row r="4518" spans="1:5">
      <c r="A4518" t="str">
        <f t="shared" si="218"/>
        <v>10</v>
      </c>
      <c r="B4518">
        <f t="shared" si="219"/>
        <v>0</v>
      </c>
      <c r="C4518" t="s">
        <v>343</v>
      </c>
      <c r="D4518" s="1" t="s">
        <v>5651</v>
      </c>
      <c r="E4518" s="116">
        <f t="shared" ca="1" si="217"/>
        <v>0</v>
      </c>
    </row>
    <row r="4519" spans="1:5">
      <c r="A4519" t="str">
        <f t="shared" si="218"/>
        <v>11</v>
      </c>
      <c r="B4519">
        <f t="shared" si="219"/>
        <v>0</v>
      </c>
      <c r="C4519" t="s">
        <v>343</v>
      </c>
      <c r="D4519" s="1" t="s">
        <v>5652</v>
      </c>
      <c r="E4519" s="116">
        <f t="shared" ca="1" si="217"/>
        <v>0</v>
      </c>
    </row>
    <row r="4520" spans="1:5">
      <c r="A4520" t="str">
        <f t="shared" si="218"/>
        <v>12</v>
      </c>
      <c r="B4520">
        <f t="shared" si="219"/>
        <v>0</v>
      </c>
      <c r="C4520" t="s">
        <v>343</v>
      </c>
      <c r="D4520" s="1" t="s">
        <v>5653</v>
      </c>
      <c r="E4520" s="116">
        <f t="shared" ca="1" si="217"/>
        <v>0</v>
      </c>
    </row>
    <row r="4521" spans="1:5">
      <c r="A4521" t="str">
        <f t="shared" si="218"/>
        <v>13</v>
      </c>
      <c r="B4521">
        <f t="shared" si="219"/>
        <v>0</v>
      </c>
      <c r="C4521" t="s">
        <v>343</v>
      </c>
      <c r="D4521" s="1" t="s">
        <v>5654</v>
      </c>
      <c r="E4521" s="116">
        <f t="shared" ca="1" si="217"/>
        <v>0</v>
      </c>
    </row>
    <row r="4522" spans="1:5">
      <c r="A4522" t="str">
        <f t="shared" si="218"/>
        <v>100</v>
      </c>
      <c r="B4522">
        <f t="shared" si="219"/>
        <v>0</v>
      </c>
      <c r="C4522" t="s">
        <v>343</v>
      </c>
      <c r="D4522" s="1" t="s">
        <v>5655</v>
      </c>
      <c r="E4522" s="116">
        <f t="shared" ca="1" si="217"/>
        <v>0</v>
      </c>
    </row>
    <row r="4523" spans="1:5">
      <c r="A4523" t="str">
        <f t="shared" si="218"/>
        <v>01</v>
      </c>
      <c r="B4523">
        <f t="shared" si="219"/>
        <v>0</v>
      </c>
      <c r="C4523" t="s">
        <v>345</v>
      </c>
      <c r="D4523" s="1" t="s">
        <v>5656</v>
      </c>
      <c r="E4523" s="116">
        <f t="shared" ca="1" si="217"/>
        <v>1</v>
      </c>
    </row>
    <row r="4524" spans="1:5">
      <c r="A4524" t="str">
        <f t="shared" si="218"/>
        <v>02</v>
      </c>
      <c r="B4524">
        <f t="shared" si="219"/>
        <v>0</v>
      </c>
      <c r="C4524" t="s">
        <v>345</v>
      </c>
      <c r="D4524" s="1" t="s">
        <v>5657</v>
      </c>
      <c r="E4524" s="116">
        <f t="shared" ca="1" si="217"/>
        <v>0</v>
      </c>
    </row>
    <row r="4525" spans="1:5">
      <c r="A4525" t="str">
        <f t="shared" si="218"/>
        <v>03</v>
      </c>
      <c r="B4525">
        <f t="shared" si="219"/>
        <v>0</v>
      </c>
      <c r="C4525" t="s">
        <v>345</v>
      </c>
      <c r="D4525" s="1" t="s">
        <v>5658</v>
      </c>
      <c r="E4525" s="116">
        <f t="shared" ca="1" si="217"/>
        <v>0</v>
      </c>
    </row>
    <row r="4526" spans="1:5">
      <c r="A4526" t="str">
        <f t="shared" si="218"/>
        <v>04</v>
      </c>
      <c r="B4526">
        <f t="shared" si="219"/>
        <v>0</v>
      </c>
      <c r="C4526" t="s">
        <v>345</v>
      </c>
      <c r="D4526" s="1" t="s">
        <v>5659</v>
      </c>
      <c r="E4526" s="116">
        <f t="shared" ca="1" si="217"/>
        <v>0</v>
      </c>
    </row>
    <row r="4527" spans="1:5">
      <c r="A4527" t="str">
        <f t="shared" si="218"/>
        <v>05</v>
      </c>
      <c r="B4527">
        <f t="shared" si="219"/>
        <v>0</v>
      </c>
      <c r="C4527" t="s">
        <v>345</v>
      </c>
      <c r="D4527" s="1" t="s">
        <v>5660</v>
      </c>
      <c r="E4527" s="116">
        <f t="shared" ca="1" si="217"/>
        <v>0</v>
      </c>
    </row>
    <row r="4528" spans="1:5">
      <c r="A4528" t="str">
        <f t="shared" si="218"/>
        <v>06</v>
      </c>
      <c r="B4528">
        <f t="shared" si="219"/>
        <v>0</v>
      </c>
      <c r="C4528" t="s">
        <v>345</v>
      </c>
      <c r="D4528" s="1" t="s">
        <v>5661</v>
      </c>
      <c r="E4528" s="116">
        <f t="shared" ca="1" si="217"/>
        <v>0</v>
      </c>
    </row>
    <row r="4529" spans="1:5">
      <c r="A4529" t="str">
        <f t="shared" si="218"/>
        <v>07</v>
      </c>
      <c r="B4529">
        <f t="shared" si="219"/>
        <v>0</v>
      </c>
      <c r="C4529" t="s">
        <v>345</v>
      </c>
      <c r="D4529" s="1" t="s">
        <v>5662</v>
      </c>
      <c r="E4529" s="116">
        <f t="shared" ca="1" si="217"/>
        <v>0</v>
      </c>
    </row>
    <row r="4530" spans="1:5">
      <c r="A4530" t="str">
        <f t="shared" si="218"/>
        <v>08</v>
      </c>
      <c r="B4530">
        <f t="shared" si="219"/>
        <v>0</v>
      </c>
      <c r="C4530" t="s">
        <v>345</v>
      </c>
      <c r="D4530" s="1" t="s">
        <v>5663</v>
      </c>
      <c r="E4530" s="116">
        <f t="shared" ca="1" si="217"/>
        <v>0</v>
      </c>
    </row>
    <row r="4531" spans="1:5">
      <c r="A4531" t="str">
        <f t="shared" si="218"/>
        <v>09</v>
      </c>
      <c r="B4531">
        <f t="shared" si="219"/>
        <v>0</v>
      </c>
      <c r="C4531" t="s">
        <v>345</v>
      </c>
      <c r="D4531" s="1" t="s">
        <v>5664</v>
      </c>
      <c r="E4531" s="116">
        <f t="shared" ca="1" si="217"/>
        <v>0</v>
      </c>
    </row>
    <row r="4532" spans="1:5">
      <c r="A4532" t="str">
        <f t="shared" si="218"/>
        <v>10</v>
      </c>
      <c r="B4532">
        <f t="shared" si="219"/>
        <v>0</v>
      </c>
      <c r="C4532" t="s">
        <v>345</v>
      </c>
      <c r="D4532" s="1" t="s">
        <v>5665</v>
      </c>
      <c r="E4532" s="116">
        <f t="shared" ca="1" si="217"/>
        <v>0</v>
      </c>
    </row>
    <row r="4533" spans="1:5">
      <c r="A4533" t="str">
        <f t="shared" si="218"/>
        <v>11</v>
      </c>
      <c r="B4533">
        <f t="shared" si="219"/>
        <v>0</v>
      </c>
      <c r="C4533" t="s">
        <v>345</v>
      </c>
      <c r="D4533" s="1" t="s">
        <v>5666</v>
      </c>
      <c r="E4533" s="116">
        <f t="shared" ca="1" si="217"/>
        <v>0</v>
      </c>
    </row>
    <row r="4534" spans="1:5">
      <c r="A4534" t="str">
        <f t="shared" si="218"/>
        <v>12</v>
      </c>
      <c r="B4534">
        <f t="shared" si="219"/>
        <v>0</v>
      </c>
      <c r="C4534" t="s">
        <v>345</v>
      </c>
      <c r="D4534" s="1" t="s">
        <v>5667</v>
      </c>
      <c r="E4534" s="116">
        <f t="shared" ca="1" si="217"/>
        <v>0</v>
      </c>
    </row>
    <row r="4535" spans="1:5">
      <c r="A4535" t="str">
        <f t="shared" si="218"/>
        <v>13</v>
      </c>
      <c r="B4535">
        <f t="shared" si="219"/>
        <v>0</v>
      </c>
      <c r="C4535" t="s">
        <v>345</v>
      </c>
      <c r="D4535" s="1" t="s">
        <v>5668</v>
      </c>
      <c r="E4535" s="116">
        <f t="shared" ca="1" si="217"/>
        <v>0</v>
      </c>
    </row>
    <row r="4536" spans="1:5">
      <c r="A4536" t="str">
        <f t="shared" si="218"/>
        <v>100</v>
      </c>
      <c r="B4536">
        <f t="shared" si="219"/>
        <v>0</v>
      </c>
      <c r="C4536" t="s">
        <v>345</v>
      </c>
      <c r="D4536" s="1" t="s">
        <v>5669</v>
      </c>
      <c r="E4536" s="116">
        <f t="shared" ca="1" si="217"/>
        <v>0</v>
      </c>
    </row>
    <row r="4537" spans="1:5">
      <c r="A4537" t="str">
        <f t="shared" si="218"/>
        <v>01</v>
      </c>
      <c r="B4537">
        <f t="shared" si="219"/>
        <v>0</v>
      </c>
      <c r="C4537" t="s">
        <v>346</v>
      </c>
      <c r="D4537" s="1" t="s">
        <v>5670</v>
      </c>
      <c r="E4537" s="116">
        <f t="shared" ca="1" si="217"/>
        <v>1</v>
      </c>
    </row>
    <row r="4538" spans="1:5">
      <c r="A4538" t="str">
        <f t="shared" si="218"/>
        <v>02</v>
      </c>
      <c r="B4538">
        <f t="shared" si="219"/>
        <v>0</v>
      </c>
      <c r="C4538" t="s">
        <v>346</v>
      </c>
      <c r="D4538" s="1" t="s">
        <v>5671</v>
      </c>
      <c r="E4538" s="116">
        <f t="shared" ca="1" si="217"/>
        <v>0</v>
      </c>
    </row>
    <row r="4539" spans="1:5">
      <c r="A4539" t="str">
        <f t="shared" si="218"/>
        <v>03</v>
      </c>
      <c r="B4539">
        <f t="shared" si="219"/>
        <v>0</v>
      </c>
      <c r="C4539" t="s">
        <v>346</v>
      </c>
      <c r="D4539" s="1" t="s">
        <v>5672</v>
      </c>
      <c r="E4539" s="116">
        <f t="shared" ca="1" si="217"/>
        <v>0</v>
      </c>
    </row>
    <row r="4540" spans="1:5">
      <c r="A4540" t="str">
        <f t="shared" si="218"/>
        <v>04</v>
      </c>
      <c r="B4540">
        <f t="shared" si="219"/>
        <v>0</v>
      </c>
      <c r="C4540" t="s">
        <v>346</v>
      </c>
      <c r="D4540" s="1" t="s">
        <v>5673</v>
      </c>
      <c r="E4540" s="116">
        <f t="shared" ca="1" si="217"/>
        <v>0</v>
      </c>
    </row>
    <row r="4541" spans="1:5">
      <c r="A4541" t="str">
        <f t="shared" si="218"/>
        <v>05</v>
      </c>
      <c r="B4541">
        <f t="shared" si="219"/>
        <v>0</v>
      </c>
      <c r="C4541" t="s">
        <v>346</v>
      </c>
      <c r="D4541" s="1" t="s">
        <v>5674</v>
      </c>
      <c r="E4541" s="116">
        <f t="shared" ca="1" si="217"/>
        <v>0</v>
      </c>
    </row>
    <row r="4542" spans="1:5">
      <c r="A4542" t="str">
        <f t="shared" si="218"/>
        <v>06</v>
      </c>
      <c r="B4542">
        <f t="shared" si="219"/>
        <v>0</v>
      </c>
      <c r="C4542" t="s">
        <v>346</v>
      </c>
      <c r="D4542" s="1" t="s">
        <v>5675</v>
      </c>
      <c r="E4542" s="116">
        <f t="shared" ca="1" si="217"/>
        <v>0</v>
      </c>
    </row>
    <row r="4543" spans="1:5">
      <c r="A4543" t="str">
        <f t="shared" si="218"/>
        <v>07</v>
      </c>
      <c r="B4543">
        <f t="shared" si="219"/>
        <v>0</v>
      </c>
      <c r="C4543" t="s">
        <v>346</v>
      </c>
      <c r="D4543" s="1" t="s">
        <v>5676</v>
      </c>
      <c r="E4543" s="116">
        <f t="shared" ca="1" si="217"/>
        <v>0</v>
      </c>
    </row>
    <row r="4544" spans="1:5">
      <c r="A4544" t="str">
        <f t="shared" si="218"/>
        <v>08</v>
      </c>
      <c r="B4544">
        <f t="shared" si="219"/>
        <v>0</v>
      </c>
      <c r="C4544" t="s">
        <v>346</v>
      </c>
      <c r="D4544" s="1" t="s">
        <v>5677</v>
      </c>
      <c r="E4544" s="116">
        <f t="shared" ca="1" si="217"/>
        <v>0</v>
      </c>
    </row>
    <row r="4545" spans="1:5">
      <c r="A4545" t="str">
        <f t="shared" si="218"/>
        <v>09</v>
      </c>
      <c r="B4545">
        <f t="shared" si="219"/>
        <v>0</v>
      </c>
      <c r="C4545" t="s">
        <v>346</v>
      </c>
      <c r="D4545" s="1" t="s">
        <v>5678</v>
      </c>
      <c r="E4545" s="116">
        <f t="shared" ca="1" si="217"/>
        <v>0</v>
      </c>
    </row>
    <row r="4546" spans="1:5">
      <c r="A4546" t="str">
        <f t="shared" si="218"/>
        <v>10</v>
      </c>
      <c r="B4546">
        <f t="shared" si="219"/>
        <v>0</v>
      </c>
      <c r="C4546" t="s">
        <v>346</v>
      </c>
      <c r="D4546" s="1" t="s">
        <v>5679</v>
      </c>
      <c r="E4546" s="116">
        <f t="shared" ca="1" si="217"/>
        <v>0</v>
      </c>
    </row>
    <row r="4547" spans="1:5">
      <c r="A4547" t="str">
        <f t="shared" si="218"/>
        <v>11</v>
      </c>
      <c r="B4547">
        <f t="shared" si="219"/>
        <v>0</v>
      </c>
      <c r="C4547" t="s">
        <v>346</v>
      </c>
      <c r="D4547" s="1" t="s">
        <v>5680</v>
      </c>
      <c r="E4547" s="116">
        <f t="shared" ca="1" si="217"/>
        <v>0</v>
      </c>
    </row>
    <row r="4548" spans="1:5">
      <c r="A4548" t="str">
        <f t="shared" si="218"/>
        <v>12</v>
      </c>
      <c r="B4548">
        <f t="shared" si="219"/>
        <v>0</v>
      </c>
      <c r="C4548" t="s">
        <v>346</v>
      </c>
      <c r="D4548" s="1" t="s">
        <v>5681</v>
      </c>
      <c r="E4548" s="116">
        <f t="shared" ca="1" si="217"/>
        <v>0</v>
      </c>
    </row>
    <row r="4549" spans="1:5">
      <c r="A4549" t="str">
        <f t="shared" si="218"/>
        <v>13</v>
      </c>
      <c r="B4549">
        <f t="shared" si="219"/>
        <v>0</v>
      </c>
      <c r="C4549" t="s">
        <v>346</v>
      </c>
      <c r="D4549" s="1" t="s">
        <v>5682</v>
      </c>
      <c r="E4549" s="116">
        <f t="shared" ca="1" si="217"/>
        <v>0</v>
      </c>
    </row>
    <row r="4550" spans="1:5">
      <c r="A4550" t="str">
        <f t="shared" si="218"/>
        <v>100</v>
      </c>
      <c r="B4550">
        <f t="shared" si="219"/>
        <v>0</v>
      </c>
      <c r="C4550" t="s">
        <v>346</v>
      </c>
      <c r="D4550" s="1" t="s">
        <v>5683</v>
      </c>
      <c r="E4550" s="116">
        <f t="shared" ca="1" si="217"/>
        <v>0</v>
      </c>
    </row>
    <row r="4551" spans="1:5">
      <c r="A4551" t="str">
        <f t="shared" si="218"/>
        <v>01</v>
      </c>
      <c r="B4551">
        <f t="shared" si="219"/>
        <v>0</v>
      </c>
      <c r="C4551" t="s">
        <v>348</v>
      </c>
      <c r="D4551" s="1" t="s">
        <v>5684</v>
      </c>
      <c r="E4551" s="116">
        <f t="shared" ca="1" si="217"/>
        <v>1</v>
      </c>
    </row>
    <row r="4552" spans="1:5">
      <c r="A4552" t="str">
        <f t="shared" si="218"/>
        <v>02</v>
      </c>
      <c r="B4552">
        <f t="shared" si="219"/>
        <v>0</v>
      </c>
      <c r="C4552" t="s">
        <v>348</v>
      </c>
      <c r="D4552" s="1" t="s">
        <v>5685</v>
      </c>
      <c r="E4552" s="116">
        <f t="shared" ca="1" si="217"/>
        <v>0</v>
      </c>
    </row>
    <row r="4553" spans="1:5">
      <c r="A4553" t="str">
        <f t="shared" si="218"/>
        <v>03</v>
      </c>
      <c r="B4553">
        <f t="shared" si="219"/>
        <v>0</v>
      </c>
      <c r="C4553" t="s">
        <v>348</v>
      </c>
      <c r="D4553" s="1" t="s">
        <v>5686</v>
      </c>
      <c r="E4553" s="116">
        <f t="shared" ca="1" si="217"/>
        <v>0</v>
      </c>
    </row>
    <row r="4554" spans="1:5">
      <c r="A4554" t="str">
        <f t="shared" si="218"/>
        <v>04</v>
      </c>
      <c r="B4554">
        <f t="shared" si="219"/>
        <v>0</v>
      </c>
      <c r="C4554" t="s">
        <v>348</v>
      </c>
      <c r="D4554" s="1" t="s">
        <v>5687</v>
      </c>
      <c r="E4554" s="116">
        <f t="shared" ca="1" si="217"/>
        <v>0</v>
      </c>
    </row>
    <row r="4555" spans="1:5">
      <c r="A4555" t="str">
        <f t="shared" si="218"/>
        <v>05</v>
      </c>
      <c r="B4555">
        <f t="shared" si="219"/>
        <v>0</v>
      </c>
      <c r="C4555" t="s">
        <v>348</v>
      </c>
      <c r="D4555" s="1" t="s">
        <v>5688</v>
      </c>
      <c r="E4555" s="116">
        <f t="shared" ca="1" si="217"/>
        <v>0</v>
      </c>
    </row>
    <row r="4556" spans="1:5">
      <c r="A4556" t="str">
        <f t="shared" si="218"/>
        <v>06</v>
      </c>
      <c r="B4556">
        <f t="shared" si="219"/>
        <v>0</v>
      </c>
      <c r="C4556" t="s">
        <v>348</v>
      </c>
      <c r="D4556" s="1" t="s">
        <v>5689</v>
      </c>
      <c r="E4556" s="116">
        <f t="shared" ca="1" si="217"/>
        <v>0</v>
      </c>
    </row>
    <row r="4557" spans="1:5">
      <c r="A4557" t="str">
        <f t="shared" si="218"/>
        <v>07</v>
      </c>
      <c r="B4557">
        <f t="shared" si="219"/>
        <v>0</v>
      </c>
      <c r="C4557" t="s">
        <v>348</v>
      </c>
      <c r="D4557" s="1" t="s">
        <v>5690</v>
      </c>
      <c r="E4557" s="116">
        <f t="shared" ca="1" si="217"/>
        <v>0</v>
      </c>
    </row>
    <row r="4558" spans="1:5">
      <c r="A4558" t="str">
        <f t="shared" si="218"/>
        <v>08</v>
      </c>
      <c r="B4558">
        <f t="shared" si="219"/>
        <v>0</v>
      </c>
      <c r="C4558" t="s">
        <v>348</v>
      </c>
      <c r="D4558" s="1" t="s">
        <v>5691</v>
      </c>
      <c r="E4558" s="116">
        <f t="shared" ca="1" si="217"/>
        <v>0</v>
      </c>
    </row>
    <row r="4559" spans="1:5">
      <c r="A4559" t="str">
        <f t="shared" si="218"/>
        <v>09</v>
      </c>
      <c r="B4559">
        <f t="shared" si="219"/>
        <v>0</v>
      </c>
      <c r="C4559" t="s">
        <v>348</v>
      </c>
      <c r="D4559" s="1" t="s">
        <v>5692</v>
      </c>
      <c r="E4559" s="116">
        <f t="shared" ref="E4559:E4622" ca="1" si="220">IFERROR(IFERROR(VLOOKUP(C4559,INDIRECT($G$7&amp;$H$7),MATCH($A4559,INDIRECT($G$7&amp;$I$7),0),0),IFERROR(VLOOKUP(C4559,INDIRECT($G$6&amp;$H$6),MATCH($A4559,INDIRECT($G$6&amp;$I$6),0),0),VLOOKUP(C4559,INDIRECT($G$5&amp;$H$5),MATCH($A4559,INDIRECT($G$5&amp;$I$5),0),0))),0)</f>
        <v>0</v>
      </c>
    </row>
    <row r="4560" spans="1:5">
      <c r="A4560" t="str">
        <f t="shared" si="218"/>
        <v>10</v>
      </c>
      <c r="B4560">
        <f t="shared" si="219"/>
        <v>0</v>
      </c>
      <c r="C4560" t="s">
        <v>348</v>
      </c>
      <c r="D4560" s="1" t="s">
        <v>5693</v>
      </c>
      <c r="E4560" s="116">
        <f t="shared" ca="1" si="220"/>
        <v>0</v>
      </c>
    </row>
    <row r="4561" spans="1:5">
      <c r="A4561" t="str">
        <f t="shared" si="218"/>
        <v>11</v>
      </c>
      <c r="B4561">
        <f t="shared" si="219"/>
        <v>0</v>
      </c>
      <c r="C4561" t="s">
        <v>348</v>
      </c>
      <c r="D4561" s="1" t="s">
        <v>5694</v>
      </c>
      <c r="E4561" s="116">
        <f t="shared" ca="1" si="220"/>
        <v>0</v>
      </c>
    </row>
    <row r="4562" spans="1:5">
      <c r="A4562" t="str">
        <f t="shared" si="218"/>
        <v>12</v>
      </c>
      <c r="B4562">
        <f t="shared" si="219"/>
        <v>0</v>
      </c>
      <c r="C4562" t="s">
        <v>348</v>
      </c>
      <c r="D4562" s="1" t="s">
        <v>5695</v>
      </c>
      <c r="E4562" s="116">
        <f t="shared" ca="1" si="220"/>
        <v>0</v>
      </c>
    </row>
    <row r="4563" spans="1:5">
      <c r="A4563" t="str">
        <f t="shared" si="218"/>
        <v>13</v>
      </c>
      <c r="B4563">
        <f t="shared" si="219"/>
        <v>0</v>
      </c>
      <c r="C4563" t="s">
        <v>348</v>
      </c>
      <c r="D4563" s="1" t="s">
        <v>5696</v>
      </c>
      <c r="E4563" s="116">
        <f t="shared" ca="1" si="220"/>
        <v>0</v>
      </c>
    </row>
    <row r="4564" spans="1:5">
      <c r="A4564" t="str">
        <f t="shared" si="218"/>
        <v>100</v>
      </c>
      <c r="B4564">
        <f t="shared" si="219"/>
        <v>0</v>
      </c>
      <c r="C4564" t="s">
        <v>348</v>
      </c>
      <c r="D4564" s="1" t="s">
        <v>5697</v>
      </c>
      <c r="E4564" s="116">
        <f t="shared" ca="1" si="220"/>
        <v>0</v>
      </c>
    </row>
    <row r="4565" spans="1:5">
      <c r="A4565" t="str">
        <f t="shared" si="218"/>
        <v>01</v>
      </c>
      <c r="B4565">
        <f t="shared" si="219"/>
        <v>0</v>
      </c>
      <c r="C4565" t="s">
        <v>349</v>
      </c>
      <c r="D4565" s="1" t="s">
        <v>5698</v>
      </c>
      <c r="E4565" s="116">
        <f t="shared" ca="1" si="220"/>
        <v>1</v>
      </c>
    </row>
    <row r="4566" spans="1:5">
      <c r="A4566" t="str">
        <f t="shared" si="218"/>
        <v>02</v>
      </c>
      <c r="B4566">
        <f t="shared" si="219"/>
        <v>0</v>
      </c>
      <c r="C4566" t="s">
        <v>349</v>
      </c>
      <c r="D4566" s="1" t="s">
        <v>5699</v>
      </c>
      <c r="E4566" s="116">
        <f t="shared" ca="1" si="220"/>
        <v>0</v>
      </c>
    </row>
    <row r="4567" spans="1:5">
      <c r="A4567" t="str">
        <f t="shared" si="218"/>
        <v>03</v>
      </c>
      <c r="B4567">
        <f t="shared" si="219"/>
        <v>0</v>
      </c>
      <c r="C4567" t="s">
        <v>349</v>
      </c>
      <c r="D4567" s="1" t="s">
        <v>5700</v>
      </c>
      <c r="E4567" s="116">
        <f t="shared" ca="1" si="220"/>
        <v>0</v>
      </c>
    </row>
    <row r="4568" spans="1:5">
      <c r="A4568" t="str">
        <f t="shared" si="218"/>
        <v>04</v>
      </c>
      <c r="B4568">
        <f t="shared" si="219"/>
        <v>0</v>
      </c>
      <c r="C4568" t="s">
        <v>349</v>
      </c>
      <c r="D4568" s="1" t="s">
        <v>5701</v>
      </c>
      <c r="E4568" s="116">
        <f t="shared" ca="1" si="220"/>
        <v>0</v>
      </c>
    </row>
    <row r="4569" spans="1:5">
      <c r="A4569" t="str">
        <f t="shared" si="218"/>
        <v>05</v>
      </c>
      <c r="B4569">
        <f t="shared" si="219"/>
        <v>0</v>
      </c>
      <c r="C4569" t="s">
        <v>349</v>
      </c>
      <c r="D4569" s="1" t="s">
        <v>5702</v>
      </c>
      <c r="E4569" s="116">
        <f t="shared" ca="1" si="220"/>
        <v>0</v>
      </c>
    </row>
    <row r="4570" spans="1:5">
      <c r="A4570" t="str">
        <f t="shared" si="218"/>
        <v>06</v>
      </c>
      <c r="B4570">
        <f t="shared" si="219"/>
        <v>0</v>
      </c>
      <c r="C4570" t="s">
        <v>349</v>
      </c>
      <c r="D4570" s="1" t="s">
        <v>5703</v>
      </c>
      <c r="E4570" s="116">
        <f t="shared" ca="1" si="220"/>
        <v>0</v>
      </c>
    </row>
    <row r="4571" spans="1:5">
      <c r="A4571" t="str">
        <f t="shared" si="218"/>
        <v>07</v>
      </c>
      <c r="B4571">
        <f t="shared" si="219"/>
        <v>0</v>
      </c>
      <c r="C4571" t="s">
        <v>349</v>
      </c>
      <c r="D4571" s="1" t="s">
        <v>5704</v>
      </c>
      <c r="E4571" s="116">
        <f t="shared" ca="1" si="220"/>
        <v>0</v>
      </c>
    </row>
    <row r="4572" spans="1:5">
      <c r="A4572" t="str">
        <f t="shared" si="218"/>
        <v>08</v>
      </c>
      <c r="B4572">
        <f t="shared" si="219"/>
        <v>0</v>
      </c>
      <c r="C4572" t="s">
        <v>349</v>
      </c>
      <c r="D4572" s="1" t="s">
        <v>5705</v>
      </c>
      <c r="E4572" s="116">
        <f t="shared" ca="1" si="220"/>
        <v>0</v>
      </c>
    </row>
    <row r="4573" spans="1:5">
      <c r="A4573" t="str">
        <f t="shared" ref="A4573:A4636" si="221">MID(D4573,LEN(C4573)+2,LEN(D4573)-LEN(C4573))</f>
        <v>09</v>
      </c>
      <c r="B4573">
        <f t="shared" ref="B4573:B4636" si="222">IF(IFERROR(FIND("PU",D4573,1),0)&lt;&gt;0,"PU",0)</f>
        <v>0</v>
      </c>
      <c r="C4573" t="s">
        <v>349</v>
      </c>
      <c r="D4573" s="1" t="s">
        <v>5706</v>
      </c>
      <c r="E4573" s="116">
        <f t="shared" ca="1" si="220"/>
        <v>0</v>
      </c>
    </row>
    <row r="4574" spans="1:5">
      <c r="A4574" t="str">
        <f t="shared" si="221"/>
        <v>10</v>
      </c>
      <c r="B4574">
        <f t="shared" si="222"/>
        <v>0</v>
      </c>
      <c r="C4574" t="s">
        <v>349</v>
      </c>
      <c r="D4574" s="1" t="s">
        <v>5707</v>
      </c>
      <c r="E4574" s="116">
        <f t="shared" ca="1" si="220"/>
        <v>0</v>
      </c>
    </row>
    <row r="4575" spans="1:5">
      <c r="A4575" t="str">
        <f t="shared" si="221"/>
        <v>11</v>
      </c>
      <c r="B4575">
        <f t="shared" si="222"/>
        <v>0</v>
      </c>
      <c r="C4575" t="s">
        <v>349</v>
      </c>
      <c r="D4575" s="1" t="s">
        <v>5708</v>
      </c>
      <c r="E4575" s="116">
        <f t="shared" ca="1" si="220"/>
        <v>0</v>
      </c>
    </row>
    <row r="4576" spans="1:5">
      <c r="A4576" t="str">
        <f t="shared" si="221"/>
        <v>12</v>
      </c>
      <c r="B4576">
        <f t="shared" si="222"/>
        <v>0</v>
      </c>
      <c r="C4576" t="s">
        <v>349</v>
      </c>
      <c r="D4576" s="1" t="s">
        <v>5709</v>
      </c>
      <c r="E4576" s="116">
        <f t="shared" ca="1" si="220"/>
        <v>0</v>
      </c>
    </row>
    <row r="4577" spans="1:5">
      <c r="A4577" t="str">
        <f t="shared" si="221"/>
        <v>13</v>
      </c>
      <c r="B4577">
        <f t="shared" si="222"/>
        <v>0</v>
      </c>
      <c r="C4577" t="s">
        <v>349</v>
      </c>
      <c r="D4577" s="1" t="s">
        <v>5710</v>
      </c>
      <c r="E4577" s="116">
        <f t="shared" ca="1" si="220"/>
        <v>0</v>
      </c>
    </row>
    <row r="4578" spans="1:5">
      <c r="A4578" t="str">
        <f t="shared" si="221"/>
        <v>100</v>
      </c>
      <c r="B4578">
        <f t="shared" si="222"/>
        <v>0</v>
      </c>
      <c r="C4578" t="s">
        <v>349</v>
      </c>
      <c r="D4578" s="1" t="s">
        <v>5711</v>
      </c>
      <c r="E4578" s="116">
        <f t="shared" ca="1" si="220"/>
        <v>0</v>
      </c>
    </row>
    <row r="4579" spans="1:5">
      <c r="A4579" t="str">
        <f t="shared" si="221"/>
        <v>01</v>
      </c>
      <c r="B4579">
        <f t="shared" si="222"/>
        <v>0</v>
      </c>
      <c r="C4579" t="s">
        <v>351</v>
      </c>
      <c r="D4579" s="1" t="s">
        <v>5712</v>
      </c>
      <c r="E4579" s="116">
        <f t="shared" ca="1" si="220"/>
        <v>1</v>
      </c>
    </row>
    <row r="4580" spans="1:5">
      <c r="A4580" t="str">
        <f t="shared" si="221"/>
        <v>02</v>
      </c>
      <c r="B4580">
        <f t="shared" si="222"/>
        <v>0</v>
      </c>
      <c r="C4580" t="s">
        <v>351</v>
      </c>
      <c r="D4580" s="1" t="s">
        <v>5713</v>
      </c>
      <c r="E4580" s="116">
        <f t="shared" ca="1" si="220"/>
        <v>0</v>
      </c>
    </row>
    <row r="4581" spans="1:5">
      <c r="A4581" t="str">
        <f t="shared" si="221"/>
        <v>03</v>
      </c>
      <c r="B4581">
        <f t="shared" si="222"/>
        <v>0</v>
      </c>
      <c r="C4581" t="s">
        <v>351</v>
      </c>
      <c r="D4581" s="1" t="s">
        <v>5714</v>
      </c>
      <c r="E4581" s="116">
        <f t="shared" ca="1" si="220"/>
        <v>0</v>
      </c>
    </row>
    <row r="4582" spans="1:5">
      <c r="A4582" t="str">
        <f t="shared" si="221"/>
        <v>04</v>
      </c>
      <c r="B4582">
        <f t="shared" si="222"/>
        <v>0</v>
      </c>
      <c r="C4582" t="s">
        <v>351</v>
      </c>
      <c r="D4582" s="1" t="s">
        <v>5715</v>
      </c>
      <c r="E4582" s="116">
        <f t="shared" ca="1" si="220"/>
        <v>0</v>
      </c>
    </row>
    <row r="4583" spans="1:5">
      <c r="A4583" t="str">
        <f t="shared" si="221"/>
        <v>05</v>
      </c>
      <c r="B4583">
        <f t="shared" si="222"/>
        <v>0</v>
      </c>
      <c r="C4583" t="s">
        <v>351</v>
      </c>
      <c r="D4583" s="1" t="s">
        <v>5716</v>
      </c>
      <c r="E4583" s="116">
        <f t="shared" ca="1" si="220"/>
        <v>0</v>
      </c>
    </row>
    <row r="4584" spans="1:5">
      <c r="A4584" t="str">
        <f t="shared" si="221"/>
        <v>06</v>
      </c>
      <c r="B4584">
        <f t="shared" si="222"/>
        <v>0</v>
      </c>
      <c r="C4584" t="s">
        <v>351</v>
      </c>
      <c r="D4584" s="1" t="s">
        <v>5717</v>
      </c>
      <c r="E4584" s="116">
        <f t="shared" ca="1" si="220"/>
        <v>0</v>
      </c>
    </row>
    <row r="4585" spans="1:5">
      <c r="A4585" t="str">
        <f t="shared" si="221"/>
        <v>07</v>
      </c>
      <c r="B4585">
        <f t="shared" si="222"/>
        <v>0</v>
      </c>
      <c r="C4585" t="s">
        <v>351</v>
      </c>
      <c r="D4585" s="1" t="s">
        <v>5718</v>
      </c>
      <c r="E4585" s="116">
        <f t="shared" ca="1" si="220"/>
        <v>0</v>
      </c>
    </row>
    <row r="4586" spans="1:5">
      <c r="A4586" t="str">
        <f t="shared" si="221"/>
        <v>08</v>
      </c>
      <c r="B4586">
        <f t="shared" si="222"/>
        <v>0</v>
      </c>
      <c r="C4586" t="s">
        <v>351</v>
      </c>
      <c r="D4586" s="1" t="s">
        <v>5719</v>
      </c>
      <c r="E4586" s="116">
        <f t="shared" ca="1" si="220"/>
        <v>0</v>
      </c>
    </row>
    <row r="4587" spans="1:5">
      <c r="A4587" t="str">
        <f t="shared" si="221"/>
        <v>09</v>
      </c>
      <c r="B4587">
        <f t="shared" si="222"/>
        <v>0</v>
      </c>
      <c r="C4587" t="s">
        <v>351</v>
      </c>
      <c r="D4587" s="1" t="s">
        <v>5720</v>
      </c>
      <c r="E4587" s="116">
        <f t="shared" ca="1" si="220"/>
        <v>0</v>
      </c>
    </row>
    <row r="4588" spans="1:5">
      <c r="A4588" t="str">
        <f t="shared" si="221"/>
        <v>10</v>
      </c>
      <c r="B4588">
        <f t="shared" si="222"/>
        <v>0</v>
      </c>
      <c r="C4588" t="s">
        <v>351</v>
      </c>
      <c r="D4588" s="1" t="s">
        <v>5721</v>
      </c>
      <c r="E4588" s="116">
        <f t="shared" ca="1" si="220"/>
        <v>0</v>
      </c>
    </row>
    <row r="4589" spans="1:5">
      <c r="A4589" t="str">
        <f t="shared" si="221"/>
        <v>11</v>
      </c>
      <c r="B4589">
        <f t="shared" si="222"/>
        <v>0</v>
      </c>
      <c r="C4589" t="s">
        <v>351</v>
      </c>
      <c r="D4589" s="1" t="s">
        <v>5722</v>
      </c>
      <c r="E4589" s="116">
        <f t="shared" ca="1" si="220"/>
        <v>0</v>
      </c>
    </row>
    <row r="4590" spans="1:5">
      <c r="A4590" t="str">
        <f t="shared" si="221"/>
        <v>12</v>
      </c>
      <c r="B4590">
        <f t="shared" si="222"/>
        <v>0</v>
      </c>
      <c r="C4590" t="s">
        <v>351</v>
      </c>
      <c r="D4590" s="1" t="s">
        <v>5723</v>
      </c>
      <c r="E4590" s="116">
        <f t="shared" ca="1" si="220"/>
        <v>0</v>
      </c>
    </row>
    <row r="4591" spans="1:5">
      <c r="A4591" t="str">
        <f t="shared" si="221"/>
        <v>13</v>
      </c>
      <c r="B4591">
        <f t="shared" si="222"/>
        <v>0</v>
      </c>
      <c r="C4591" t="s">
        <v>351</v>
      </c>
      <c r="D4591" s="1" t="s">
        <v>5724</v>
      </c>
      <c r="E4591" s="116">
        <f t="shared" ca="1" si="220"/>
        <v>0</v>
      </c>
    </row>
    <row r="4592" spans="1:5">
      <c r="A4592" t="str">
        <f t="shared" si="221"/>
        <v>100</v>
      </c>
      <c r="B4592">
        <f t="shared" si="222"/>
        <v>0</v>
      </c>
      <c r="C4592" t="s">
        <v>351</v>
      </c>
      <c r="D4592" s="1" t="s">
        <v>5725</v>
      </c>
      <c r="E4592" s="116">
        <f t="shared" ca="1" si="220"/>
        <v>0</v>
      </c>
    </row>
    <row r="4593" spans="1:5">
      <c r="A4593" t="str">
        <f t="shared" si="221"/>
        <v>01</v>
      </c>
      <c r="B4593">
        <f t="shared" si="222"/>
        <v>0</v>
      </c>
      <c r="C4593" t="s">
        <v>353</v>
      </c>
      <c r="D4593" s="1" t="s">
        <v>5726</v>
      </c>
      <c r="E4593" s="116">
        <f t="shared" ca="1" si="220"/>
        <v>0</v>
      </c>
    </row>
    <row r="4594" spans="1:5">
      <c r="A4594" t="str">
        <f t="shared" si="221"/>
        <v>02</v>
      </c>
      <c r="B4594">
        <f t="shared" si="222"/>
        <v>0</v>
      </c>
      <c r="C4594" t="s">
        <v>353</v>
      </c>
      <c r="D4594" s="1" t="s">
        <v>5727</v>
      </c>
      <c r="E4594" s="116">
        <f t="shared" ca="1" si="220"/>
        <v>0</v>
      </c>
    </row>
    <row r="4595" spans="1:5">
      <c r="A4595" t="str">
        <f t="shared" si="221"/>
        <v>03</v>
      </c>
      <c r="B4595">
        <f t="shared" si="222"/>
        <v>0</v>
      </c>
      <c r="C4595" t="s">
        <v>353</v>
      </c>
      <c r="D4595" s="1" t="s">
        <v>5728</v>
      </c>
      <c r="E4595" s="116">
        <f t="shared" ca="1" si="220"/>
        <v>0</v>
      </c>
    </row>
    <row r="4596" spans="1:5">
      <c r="A4596" t="str">
        <f t="shared" si="221"/>
        <v>04</v>
      </c>
      <c r="B4596">
        <f t="shared" si="222"/>
        <v>0</v>
      </c>
      <c r="C4596" t="s">
        <v>353</v>
      </c>
      <c r="D4596" s="1" t="s">
        <v>5729</v>
      </c>
      <c r="E4596" s="116">
        <f t="shared" ca="1" si="220"/>
        <v>1</v>
      </c>
    </row>
    <row r="4597" spans="1:5">
      <c r="A4597" t="str">
        <f t="shared" si="221"/>
        <v>05</v>
      </c>
      <c r="B4597">
        <f t="shared" si="222"/>
        <v>0</v>
      </c>
      <c r="C4597" t="s">
        <v>353</v>
      </c>
      <c r="D4597" s="1" t="s">
        <v>5730</v>
      </c>
      <c r="E4597" s="116">
        <f t="shared" ca="1" si="220"/>
        <v>0</v>
      </c>
    </row>
    <row r="4598" spans="1:5">
      <c r="A4598" t="str">
        <f t="shared" si="221"/>
        <v>06</v>
      </c>
      <c r="B4598">
        <f t="shared" si="222"/>
        <v>0</v>
      </c>
      <c r="C4598" t="s">
        <v>353</v>
      </c>
      <c r="D4598" s="1" t="s">
        <v>5731</v>
      </c>
      <c r="E4598" s="116">
        <f t="shared" ca="1" si="220"/>
        <v>0</v>
      </c>
    </row>
    <row r="4599" spans="1:5">
      <c r="A4599" t="str">
        <f t="shared" si="221"/>
        <v>07</v>
      </c>
      <c r="B4599">
        <f t="shared" si="222"/>
        <v>0</v>
      </c>
      <c r="C4599" t="s">
        <v>353</v>
      </c>
      <c r="D4599" s="1" t="s">
        <v>5732</v>
      </c>
      <c r="E4599" s="116">
        <f t="shared" ca="1" si="220"/>
        <v>0</v>
      </c>
    </row>
    <row r="4600" spans="1:5">
      <c r="A4600" t="str">
        <f t="shared" si="221"/>
        <v>08</v>
      </c>
      <c r="B4600">
        <f t="shared" si="222"/>
        <v>0</v>
      </c>
      <c r="C4600" t="s">
        <v>353</v>
      </c>
      <c r="D4600" s="1" t="s">
        <v>5733</v>
      </c>
      <c r="E4600" s="116">
        <f t="shared" ca="1" si="220"/>
        <v>0</v>
      </c>
    </row>
    <row r="4601" spans="1:5">
      <c r="A4601" t="str">
        <f t="shared" si="221"/>
        <v>09</v>
      </c>
      <c r="B4601">
        <f t="shared" si="222"/>
        <v>0</v>
      </c>
      <c r="C4601" t="s">
        <v>353</v>
      </c>
      <c r="D4601" s="1" t="s">
        <v>5734</v>
      </c>
      <c r="E4601" s="116">
        <f t="shared" ca="1" si="220"/>
        <v>0</v>
      </c>
    </row>
    <row r="4602" spans="1:5">
      <c r="A4602" t="str">
        <f t="shared" si="221"/>
        <v>10</v>
      </c>
      <c r="B4602">
        <f t="shared" si="222"/>
        <v>0</v>
      </c>
      <c r="C4602" t="s">
        <v>353</v>
      </c>
      <c r="D4602" s="1" t="s">
        <v>5735</v>
      </c>
      <c r="E4602" s="116">
        <f t="shared" ca="1" si="220"/>
        <v>0</v>
      </c>
    </row>
    <row r="4603" spans="1:5">
      <c r="A4603" t="str">
        <f t="shared" si="221"/>
        <v>11</v>
      </c>
      <c r="B4603">
        <f t="shared" si="222"/>
        <v>0</v>
      </c>
      <c r="C4603" t="s">
        <v>353</v>
      </c>
      <c r="D4603" s="1" t="s">
        <v>5736</v>
      </c>
      <c r="E4603" s="116">
        <f t="shared" ca="1" si="220"/>
        <v>0</v>
      </c>
    </row>
    <row r="4604" spans="1:5">
      <c r="A4604" t="str">
        <f t="shared" si="221"/>
        <v>12</v>
      </c>
      <c r="B4604">
        <f t="shared" si="222"/>
        <v>0</v>
      </c>
      <c r="C4604" t="s">
        <v>353</v>
      </c>
      <c r="D4604" s="1" t="s">
        <v>5737</v>
      </c>
      <c r="E4604" s="116">
        <f t="shared" ca="1" si="220"/>
        <v>0</v>
      </c>
    </row>
    <row r="4605" spans="1:5">
      <c r="A4605" t="str">
        <f t="shared" si="221"/>
        <v>13</v>
      </c>
      <c r="B4605">
        <f t="shared" si="222"/>
        <v>0</v>
      </c>
      <c r="C4605" t="s">
        <v>353</v>
      </c>
      <c r="D4605" s="1" t="s">
        <v>5738</v>
      </c>
      <c r="E4605" s="116">
        <f t="shared" ca="1" si="220"/>
        <v>0</v>
      </c>
    </row>
    <row r="4606" spans="1:5">
      <c r="A4606" t="str">
        <f t="shared" si="221"/>
        <v>100</v>
      </c>
      <c r="B4606">
        <f t="shared" si="222"/>
        <v>0</v>
      </c>
      <c r="C4606" t="s">
        <v>353</v>
      </c>
      <c r="D4606" s="1" t="s">
        <v>5739</v>
      </c>
      <c r="E4606" s="116">
        <f t="shared" ca="1" si="220"/>
        <v>0</v>
      </c>
    </row>
    <row r="4607" spans="1:5">
      <c r="A4607" t="str">
        <f t="shared" si="221"/>
        <v>01</v>
      </c>
      <c r="B4607">
        <f t="shared" si="222"/>
        <v>0</v>
      </c>
      <c r="C4607" t="s">
        <v>354</v>
      </c>
      <c r="D4607" s="1" t="s">
        <v>5740</v>
      </c>
      <c r="E4607" s="116">
        <f t="shared" ca="1" si="220"/>
        <v>0</v>
      </c>
    </row>
    <row r="4608" spans="1:5">
      <c r="A4608" t="str">
        <f t="shared" si="221"/>
        <v>02</v>
      </c>
      <c r="B4608">
        <f t="shared" si="222"/>
        <v>0</v>
      </c>
      <c r="C4608" t="s">
        <v>354</v>
      </c>
      <c r="D4608" s="1" t="s">
        <v>5741</v>
      </c>
      <c r="E4608" s="116">
        <f t="shared" ca="1" si="220"/>
        <v>0</v>
      </c>
    </row>
    <row r="4609" spans="1:5">
      <c r="A4609" t="str">
        <f t="shared" si="221"/>
        <v>03</v>
      </c>
      <c r="B4609">
        <f t="shared" si="222"/>
        <v>0</v>
      </c>
      <c r="C4609" t="s">
        <v>354</v>
      </c>
      <c r="D4609" s="1" t="s">
        <v>5742</v>
      </c>
      <c r="E4609" s="116">
        <f t="shared" ca="1" si="220"/>
        <v>0</v>
      </c>
    </row>
    <row r="4610" spans="1:5">
      <c r="A4610" t="str">
        <f t="shared" si="221"/>
        <v>04</v>
      </c>
      <c r="B4610">
        <f t="shared" si="222"/>
        <v>0</v>
      </c>
      <c r="C4610" t="s">
        <v>354</v>
      </c>
      <c r="D4610" s="1" t="s">
        <v>5743</v>
      </c>
      <c r="E4610" s="116">
        <f t="shared" ca="1" si="220"/>
        <v>1</v>
      </c>
    </row>
    <row r="4611" spans="1:5">
      <c r="A4611" t="str">
        <f t="shared" si="221"/>
        <v>05</v>
      </c>
      <c r="B4611">
        <f t="shared" si="222"/>
        <v>0</v>
      </c>
      <c r="C4611" t="s">
        <v>354</v>
      </c>
      <c r="D4611" s="1" t="s">
        <v>5744</v>
      </c>
      <c r="E4611" s="116">
        <f t="shared" ca="1" si="220"/>
        <v>0</v>
      </c>
    </row>
    <row r="4612" spans="1:5">
      <c r="A4612" t="str">
        <f t="shared" si="221"/>
        <v>06</v>
      </c>
      <c r="B4612">
        <f t="shared" si="222"/>
        <v>0</v>
      </c>
      <c r="C4612" t="s">
        <v>354</v>
      </c>
      <c r="D4612" s="1" t="s">
        <v>5745</v>
      </c>
      <c r="E4612" s="116">
        <f t="shared" ca="1" si="220"/>
        <v>0</v>
      </c>
    </row>
    <row r="4613" spans="1:5">
      <c r="A4613" t="str">
        <f t="shared" si="221"/>
        <v>07</v>
      </c>
      <c r="B4613">
        <f t="shared" si="222"/>
        <v>0</v>
      </c>
      <c r="C4613" t="s">
        <v>354</v>
      </c>
      <c r="D4613" s="1" t="s">
        <v>5746</v>
      </c>
      <c r="E4613" s="116">
        <f t="shared" ca="1" si="220"/>
        <v>0</v>
      </c>
    </row>
    <row r="4614" spans="1:5">
      <c r="A4614" t="str">
        <f t="shared" si="221"/>
        <v>08</v>
      </c>
      <c r="B4614">
        <f t="shared" si="222"/>
        <v>0</v>
      </c>
      <c r="C4614" t="s">
        <v>354</v>
      </c>
      <c r="D4614" s="1" t="s">
        <v>5747</v>
      </c>
      <c r="E4614" s="116">
        <f t="shared" ca="1" si="220"/>
        <v>0</v>
      </c>
    </row>
    <row r="4615" spans="1:5">
      <c r="A4615" t="str">
        <f t="shared" si="221"/>
        <v>09</v>
      </c>
      <c r="B4615">
        <f t="shared" si="222"/>
        <v>0</v>
      </c>
      <c r="C4615" t="s">
        <v>354</v>
      </c>
      <c r="D4615" s="1" t="s">
        <v>5748</v>
      </c>
      <c r="E4615" s="116">
        <f t="shared" ca="1" si="220"/>
        <v>0</v>
      </c>
    </row>
    <row r="4616" spans="1:5">
      <c r="A4616" t="str">
        <f t="shared" si="221"/>
        <v>10</v>
      </c>
      <c r="B4616">
        <f t="shared" si="222"/>
        <v>0</v>
      </c>
      <c r="C4616" t="s">
        <v>354</v>
      </c>
      <c r="D4616" s="1" t="s">
        <v>5749</v>
      </c>
      <c r="E4616" s="116">
        <f t="shared" ca="1" si="220"/>
        <v>0</v>
      </c>
    </row>
    <row r="4617" spans="1:5">
      <c r="A4617" t="str">
        <f t="shared" si="221"/>
        <v>11</v>
      </c>
      <c r="B4617">
        <f t="shared" si="222"/>
        <v>0</v>
      </c>
      <c r="C4617" t="s">
        <v>354</v>
      </c>
      <c r="D4617" s="1" t="s">
        <v>5750</v>
      </c>
      <c r="E4617" s="116">
        <f t="shared" ca="1" si="220"/>
        <v>0</v>
      </c>
    </row>
    <row r="4618" spans="1:5">
      <c r="A4618" t="str">
        <f t="shared" si="221"/>
        <v>12</v>
      </c>
      <c r="B4618">
        <f t="shared" si="222"/>
        <v>0</v>
      </c>
      <c r="C4618" t="s">
        <v>354</v>
      </c>
      <c r="D4618" s="1" t="s">
        <v>5751</v>
      </c>
      <c r="E4618" s="116">
        <f t="shared" ca="1" si="220"/>
        <v>0</v>
      </c>
    </row>
    <row r="4619" spans="1:5">
      <c r="A4619" t="str">
        <f t="shared" si="221"/>
        <v>13</v>
      </c>
      <c r="B4619">
        <f t="shared" si="222"/>
        <v>0</v>
      </c>
      <c r="C4619" t="s">
        <v>354</v>
      </c>
      <c r="D4619" s="1" t="s">
        <v>5752</v>
      </c>
      <c r="E4619" s="116">
        <f t="shared" ca="1" si="220"/>
        <v>0</v>
      </c>
    </row>
    <row r="4620" spans="1:5">
      <c r="A4620" t="str">
        <f t="shared" si="221"/>
        <v>100</v>
      </c>
      <c r="B4620">
        <f t="shared" si="222"/>
        <v>0</v>
      </c>
      <c r="C4620" t="s">
        <v>354</v>
      </c>
      <c r="D4620" s="1" t="s">
        <v>5753</v>
      </c>
      <c r="E4620" s="116">
        <f t="shared" ca="1" si="220"/>
        <v>0</v>
      </c>
    </row>
    <row r="4621" spans="1:5">
      <c r="A4621" t="str">
        <f t="shared" si="221"/>
        <v>01</v>
      </c>
      <c r="B4621">
        <f t="shared" si="222"/>
        <v>0</v>
      </c>
      <c r="C4621" t="s">
        <v>356</v>
      </c>
      <c r="D4621" s="1" t="s">
        <v>5754</v>
      </c>
      <c r="E4621" s="116">
        <f t="shared" ca="1" si="220"/>
        <v>0</v>
      </c>
    </row>
    <row r="4622" spans="1:5">
      <c r="A4622" t="str">
        <f t="shared" si="221"/>
        <v>02</v>
      </c>
      <c r="B4622">
        <f t="shared" si="222"/>
        <v>0</v>
      </c>
      <c r="C4622" t="s">
        <v>356</v>
      </c>
      <c r="D4622" s="1" t="s">
        <v>5755</v>
      </c>
      <c r="E4622" s="116">
        <f t="shared" ca="1" si="220"/>
        <v>0</v>
      </c>
    </row>
    <row r="4623" spans="1:5">
      <c r="A4623" t="str">
        <f t="shared" si="221"/>
        <v>03</v>
      </c>
      <c r="B4623">
        <f t="shared" si="222"/>
        <v>0</v>
      </c>
      <c r="C4623" t="s">
        <v>356</v>
      </c>
      <c r="D4623" s="1" t="s">
        <v>5756</v>
      </c>
      <c r="E4623" s="116">
        <f t="shared" ref="E4623:E4686" ca="1" si="223">IFERROR(IFERROR(VLOOKUP(C4623,INDIRECT($G$7&amp;$H$7),MATCH($A4623,INDIRECT($G$7&amp;$I$7),0),0),IFERROR(VLOOKUP(C4623,INDIRECT($G$6&amp;$H$6),MATCH($A4623,INDIRECT($G$6&amp;$I$6),0),0),VLOOKUP(C4623,INDIRECT($G$5&amp;$H$5),MATCH($A4623,INDIRECT($G$5&amp;$I$5),0),0))),0)</f>
        <v>0</v>
      </c>
    </row>
    <row r="4624" spans="1:5">
      <c r="A4624" t="str">
        <f t="shared" si="221"/>
        <v>04</v>
      </c>
      <c r="B4624">
        <f t="shared" si="222"/>
        <v>0</v>
      </c>
      <c r="C4624" t="s">
        <v>356</v>
      </c>
      <c r="D4624" s="1" t="s">
        <v>5757</v>
      </c>
      <c r="E4624" s="116">
        <f t="shared" ca="1" si="223"/>
        <v>1</v>
      </c>
    </row>
    <row r="4625" spans="1:5">
      <c r="A4625" t="str">
        <f t="shared" si="221"/>
        <v>05</v>
      </c>
      <c r="B4625">
        <f t="shared" si="222"/>
        <v>0</v>
      </c>
      <c r="C4625" t="s">
        <v>356</v>
      </c>
      <c r="D4625" s="1" t="s">
        <v>5758</v>
      </c>
      <c r="E4625" s="116">
        <f t="shared" ca="1" si="223"/>
        <v>0</v>
      </c>
    </row>
    <row r="4626" spans="1:5">
      <c r="A4626" t="str">
        <f t="shared" si="221"/>
        <v>06</v>
      </c>
      <c r="B4626">
        <f t="shared" si="222"/>
        <v>0</v>
      </c>
      <c r="C4626" t="s">
        <v>356</v>
      </c>
      <c r="D4626" s="1" t="s">
        <v>5759</v>
      </c>
      <c r="E4626" s="116">
        <f t="shared" ca="1" si="223"/>
        <v>0</v>
      </c>
    </row>
    <row r="4627" spans="1:5">
      <c r="A4627" t="str">
        <f t="shared" si="221"/>
        <v>07</v>
      </c>
      <c r="B4627">
        <f t="shared" si="222"/>
        <v>0</v>
      </c>
      <c r="C4627" t="s">
        <v>356</v>
      </c>
      <c r="D4627" s="1" t="s">
        <v>5760</v>
      </c>
      <c r="E4627" s="116">
        <f t="shared" ca="1" si="223"/>
        <v>0</v>
      </c>
    </row>
    <row r="4628" spans="1:5">
      <c r="A4628" t="str">
        <f t="shared" si="221"/>
        <v>08</v>
      </c>
      <c r="B4628">
        <f t="shared" si="222"/>
        <v>0</v>
      </c>
      <c r="C4628" t="s">
        <v>356</v>
      </c>
      <c r="D4628" s="1" t="s">
        <v>5761</v>
      </c>
      <c r="E4628" s="116">
        <f t="shared" ca="1" si="223"/>
        <v>0</v>
      </c>
    </row>
    <row r="4629" spans="1:5">
      <c r="A4629" t="str">
        <f t="shared" si="221"/>
        <v>09</v>
      </c>
      <c r="B4629">
        <f t="shared" si="222"/>
        <v>0</v>
      </c>
      <c r="C4629" t="s">
        <v>356</v>
      </c>
      <c r="D4629" s="1" t="s">
        <v>5762</v>
      </c>
      <c r="E4629" s="116">
        <f t="shared" ca="1" si="223"/>
        <v>0</v>
      </c>
    </row>
    <row r="4630" spans="1:5">
      <c r="A4630" t="str">
        <f t="shared" si="221"/>
        <v>10</v>
      </c>
      <c r="B4630">
        <f t="shared" si="222"/>
        <v>0</v>
      </c>
      <c r="C4630" t="s">
        <v>356</v>
      </c>
      <c r="D4630" s="1" t="s">
        <v>5763</v>
      </c>
      <c r="E4630" s="116">
        <f t="shared" ca="1" si="223"/>
        <v>0</v>
      </c>
    </row>
    <row r="4631" spans="1:5">
      <c r="A4631" t="str">
        <f t="shared" si="221"/>
        <v>11</v>
      </c>
      <c r="B4631">
        <f t="shared" si="222"/>
        <v>0</v>
      </c>
      <c r="C4631" t="s">
        <v>356</v>
      </c>
      <c r="D4631" s="1" t="s">
        <v>5764</v>
      </c>
      <c r="E4631" s="116">
        <f t="shared" ca="1" si="223"/>
        <v>0</v>
      </c>
    </row>
    <row r="4632" spans="1:5">
      <c r="A4632" t="str">
        <f t="shared" si="221"/>
        <v>12</v>
      </c>
      <c r="B4632">
        <f t="shared" si="222"/>
        <v>0</v>
      </c>
      <c r="C4632" t="s">
        <v>356</v>
      </c>
      <c r="D4632" s="1" t="s">
        <v>5765</v>
      </c>
      <c r="E4632" s="116">
        <f t="shared" ca="1" si="223"/>
        <v>0</v>
      </c>
    </row>
    <row r="4633" spans="1:5">
      <c r="A4633" t="str">
        <f t="shared" si="221"/>
        <v>13</v>
      </c>
      <c r="B4633">
        <f t="shared" si="222"/>
        <v>0</v>
      </c>
      <c r="C4633" t="s">
        <v>356</v>
      </c>
      <c r="D4633" s="1" t="s">
        <v>5766</v>
      </c>
      <c r="E4633" s="116">
        <f t="shared" ca="1" si="223"/>
        <v>0</v>
      </c>
    </row>
    <row r="4634" spans="1:5">
      <c r="A4634" t="str">
        <f t="shared" si="221"/>
        <v>100</v>
      </c>
      <c r="B4634">
        <f t="shared" si="222"/>
        <v>0</v>
      </c>
      <c r="C4634" t="s">
        <v>356</v>
      </c>
      <c r="D4634" s="1" t="s">
        <v>5767</v>
      </c>
      <c r="E4634" s="116">
        <f t="shared" ca="1" si="223"/>
        <v>0</v>
      </c>
    </row>
    <row r="4635" spans="1:5">
      <c r="A4635" t="str">
        <f t="shared" si="221"/>
        <v>01</v>
      </c>
      <c r="B4635">
        <f t="shared" si="222"/>
        <v>0</v>
      </c>
      <c r="C4635" t="s">
        <v>357</v>
      </c>
      <c r="D4635" s="1" t="s">
        <v>5768</v>
      </c>
      <c r="E4635" s="116">
        <f t="shared" ca="1" si="223"/>
        <v>0</v>
      </c>
    </row>
    <row r="4636" spans="1:5">
      <c r="A4636" t="str">
        <f t="shared" si="221"/>
        <v>02</v>
      </c>
      <c r="B4636">
        <f t="shared" si="222"/>
        <v>0</v>
      </c>
      <c r="C4636" t="s">
        <v>357</v>
      </c>
      <c r="D4636" s="1" t="s">
        <v>5769</v>
      </c>
      <c r="E4636" s="116">
        <f t="shared" ca="1" si="223"/>
        <v>0</v>
      </c>
    </row>
    <row r="4637" spans="1:5">
      <c r="A4637" t="str">
        <f t="shared" ref="A4637:A4700" si="224">MID(D4637,LEN(C4637)+2,LEN(D4637)-LEN(C4637))</f>
        <v>03</v>
      </c>
      <c r="B4637">
        <f t="shared" ref="B4637:B4700" si="225">IF(IFERROR(FIND("PU",D4637,1),0)&lt;&gt;0,"PU",0)</f>
        <v>0</v>
      </c>
      <c r="C4637" t="s">
        <v>357</v>
      </c>
      <c r="D4637" s="1" t="s">
        <v>5770</v>
      </c>
      <c r="E4637" s="116">
        <f t="shared" ca="1" si="223"/>
        <v>0</v>
      </c>
    </row>
    <row r="4638" spans="1:5">
      <c r="A4638" t="str">
        <f t="shared" si="224"/>
        <v>04</v>
      </c>
      <c r="B4638">
        <f t="shared" si="225"/>
        <v>0</v>
      </c>
      <c r="C4638" t="s">
        <v>357</v>
      </c>
      <c r="D4638" s="1" t="s">
        <v>5771</v>
      </c>
      <c r="E4638" s="116">
        <f t="shared" ca="1" si="223"/>
        <v>1</v>
      </c>
    </row>
    <row r="4639" spans="1:5">
      <c r="A4639" t="str">
        <f t="shared" si="224"/>
        <v>05</v>
      </c>
      <c r="B4639">
        <f t="shared" si="225"/>
        <v>0</v>
      </c>
      <c r="C4639" t="s">
        <v>357</v>
      </c>
      <c r="D4639" s="1" t="s">
        <v>5772</v>
      </c>
      <c r="E4639" s="116">
        <f t="shared" ca="1" si="223"/>
        <v>0</v>
      </c>
    </row>
    <row r="4640" spans="1:5">
      <c r="A4640" t="str">
        <f t="shared" si="224"/>
        <v>06</v>
      </c>
      <c r="B4640">
        <f t="shared" si="225"/>
        <v>0</v>
      </c>
      <c r="C4640" t="s">
        <v>357</v>
      </c>
      <c r="D4640" s="1" t="s">
        <v>5773</v>
      </c>
      <c r="E4640" s="116">
        <f t="shared" ca="1" si="223"/>
        <v>0</v>
      </c>
    </row>
    <row r="4641" spans="1:5">
      <c r="A4641" t="str">
        <f t="shared" si="224"/>
        <v>07</v>
      </c>
      <c r="B4641">
        <f t="shared" si="225"/>
        <v>0</v>
      </c>
      <c r="C4641" t="s">
        <v>357</v>
      </c>
      <c r="D4641" s="1" t="s">
        <v>5774</v>
      </c>
      <c r="E4641" s="116">
        <f t="shared" ca="1" si="223"/>
        <v>0</v>
      </c>
    </row>
    <row r="4642" spans="1:5">
      <c r="A4642" t="str">
        <f t="shared" si="224"/>
        <v>08</v>
      </c>
      <c r="B4642">
        <f t="shared" si="225"/>
        <v>0</v>
      </c>
      <c r="C4642" t="s">
        <v>357</v>
      </c>
      <c r="D4642" s="1" t="s">
        <v>5775</v>
      </c>
      <c r="E4642" s="116">
        <f t="shared" ca="1" si="223"/>
        <v>0</v>
      </c>
    </row>
    <row r="4643" spans="1:5">
      <c r="A4643" t="str">
        <f t="shared" si="224"/>
        <v>09</v>
      </c>
      <c r="B4643">
        <f t="shared" si="225"/>
        <v>0</v>
      </c>
      <c r="C4643" t="s">
        <v>357</v>
      </c>
      <c r="D4643" s="1" t="s">
        <v>5776</v>
      </c>
      <c r="E4643" s="116">
        <f t="shared" ca="1" si="223"/>
        <v>0</v>
      </c>
    </row>
    <row r="4644" spans="1:5">
      <c r="A4644" t="str">
        <f t="shared" si="224"/>
        <v>10</v>
      </c>
      <c r="B4644">
        <f t="shared" si="225"/>
        <v>0</v>
      </c>
      <c r="C4644" t="s">
        <v>357</v>
      </c>
      <c r="D4644" s="1" t="s">
        <v>5777</v>
      </c>
      <c r="E4644" s="116">
        <f t="shared" ca="1" si="223"/>
        <v>0</v>
      </c>
    </row>
    <row r="4645" spans="1:5">
      <c r="A4645" t="str">
        <f t="shared" si="224"/>
        <v>11</v>
      </c>
      <c r="B4645">
        <f t="shared" si="225"/>
        <v>0</v>
      </c>
      <c r="C4645" t="s">
        <v>357</v>
      </c>
      <c r="D4645" s="1" t="s">
        <v>5778</v>
      </c>
      <c r="E4645" s="116">
        <f t="shared" ca="1" si="223"/>
        <v>0</v>
      </c>
    </row>
    <row r="4646" spans="1:5">
      <c r="A4646" t="str">
        <f t="shared" si="224"/>
        <v>12</v>
      </c>
      <c r="B4646">
        <f t="shared" si="225"/>
        <v>0</v>
      </c>
      <c r="C4646" t="s">
        <v>357</v>
      </c>
      <c r="D4646" s="1" t="s">
        <v>5779</v>
      </c>
      <c r="E4646" s="116">
        <f t="shared" ca="1" si="223"/>
        <v>0</v>
      </c>
    </row>
    <row r="4647" spans="1:5">
      <c r="A4647" t="str">
        <f t="shared" si="224"/>
        <v>13</v>
      </c>
      <c r="B4647">
        <f t="shared" si="225"/>
        <v>0</v>
      </c>
      <c r="C4647" t="s">
        <v>357</v>
      </c>
      <c r="D4647" s="1" t="s">
        <v>5780</v>
      </c>
      <c r="E4647" s="116">
        <f t="shared" ca="1" si="223"/>
        <v>0</v>
      </c>
    </row>
    <row r="4648" spans="1:5">
      <c r="A4648" t="str">
        <f t="shared" si="224"/>
        <v>100</v>
      </c>
      <c r="B4648">
        <f t="shared" si="225"/>
        <v>0</v>
      </c>
      <c r="C4648" t="s">
        <v>357</v>
      </c>
      <c r="D4648" s="1" t="s">
        <v>5781</v>
      </c>
      <c r="E4648" s="116">
        <f t="shared" ca="1" si="223"/>
        <v>0</v>
      </c>
    </row>
    <row r="4649" spans="1:5">
      <c r="A4649" t="str">
        <f t="shared" si="224"/>
        <v>01</v>
      </c>
      <c r="B4649">
        <f t="shared" si="225"/>
        <v>0</v>
      </c>
      <c r="C4649" t="s">
        <v>359</v>
      </c>
      <c r="D4649" s="1" t="s">
        <v>5782</v>
      </c>
      <c r="E4649" s="116">
        <f t="shared" ca="1" si="223"/>
        <v>0</v>
      </c>
    </row>
    <row r="4650" spans="1:5">
      <c r="A4650" t="str">
        <f t="shared" si="224"/>
        <v>02</v>
      </c>
      <c r="B4650">
        <f t="shared" si="225"/>
        <v>0</v>
      </c>
      <c r="C4650" t="s">
        <v>359</v>
      </c>
      <c r="D4650" s="1" t="s">
        <v>5783</v>
      </c>
      <c r="E4650" s="116">
        <f t="shared" ca="1" si="223"/>
        <v>0</v>
      </c>
    </row>
    <row r="4651" spans="1:5">
      <c r="A4651" t="str">
        <f t="shared" si="224"/>
        <v>03</v>
      </c>
      <c r="B4651">
        <f t="shared" si="225"/>
        <v>0</v>
      </c>
      <c r="C4651" t="s">
        <v>359</v>
      </c>
      <c r="D4651" s="1" t="s">
        <v>5784</v>
      </c>
      <c r="E4651" s="116">
        <f t="shared" ca="1" si="223"/>
        <v>0</v>
      </c>
    </row>
    <row r="4652" spans="1:5">
      <c r="A4652" t="str">
        <f t="shared" si="224"/>
        <v>04</v>
      </c>
      <c r="B4652">
        <f t="shared" si="225"/>
        <v>0</v>
      </c>
      <c r="C4652" t="s">
        <v>359</v>
      </c>
      <c r="D4652" s="1" t="s">
        <v>5785</v>
      </c>
      <c r="E4652" s="116">
        <f t="shared" ca="1" si="223"/>
        <v>1</v>
      </c>
    </row>
    <row r="4653" spans="1:5">
      <c r="A4653" t="str">
        <f t="shared" si="224"/>
        <v>05</v>
      </c>
      <c r="B4653">
        <f t="shared" si="225"/>
        <v>0</v>
      </c>
      <c r="C4653" t="s">
        <v>359</v>
      </c>
      <c r="D4653" s="1" t="s">
        <v>5786</v>
      </c>
      <c r="E4653" s="116">
        <f t="shared" ca="1" si="223"/>
        <v>0</v>
      </c>
    </row>
    <row r="4654" spans="1:5">
      <c r="A4654" t="str">
        <f t="shared" si="224"/>
        <v>06</v>
      </c>
      <c r="B4654">
        <f t="shared" si="225"/>
        <v>0</v>
      </c>
      <c r="C4654" t="s">
        <v>359</v>
      </c>
      <c r="D4654" s="1" t="s">
        <v>5787</v>
      </c>
      <c r="E4654" s="116">
        <f t="shared" ca="1" si="223"/>
        <v>0</v>
      </c>
    </row>
    <row r="4655" spans="1:5">
      <c r="A4655" t="str">
        <f t="shared" si="224"/>
        <v>07</v>
      </c>
      <c r="B4655">
        <f t="shared" si="225"/>
        <v>0</v>
      </c>
      <c r="C4655" t="s">
        <v>359</v>
      </c>
      <c r="D4655" s="1" t="s">
        <v>5788</v>
      </c>
      <c r="E4655" s="116">
        <f t="shared" ca="1" si="223"/>
        <v>0</v>
      </c>
    </row>
    <row r="4656" spans="1:5">
      <c r="A4656" t="str">
        <f t="shared" si="224"/>
        <v>08</v>
      </c>
      <c r="B4656">
        <f t="shared" si="225"/>
        <v>0</v>
      </c>
      <c r="C4656" t="s">
        <v>359</v>
      </c>
      <c r="D4656" s="1" t="s">
        <v>5789</v>
      </c>
      <c r="E4656" s="116">
        <f t="shared" ca="1" si="223"/>
        <v>0</v>
      </c>
    </row>
    <row r="4657" spans="1:5">
      <c r="A4657" t="str">
        <f t="shared" si="224"/>
        <v>09</v>
      </c>
      <c r="B4657">
        <f t="shared" si="225"/>
        <v>0</v>
      </c>
      <c r="C4657" t="s">
        <v>359</v>
      </c>
      <c r="D4657" s="1" t="s">
        <v>5790</v>
      </c>
      <c r="E4657" s="116">
        <f t="shared" ca="1" si="223"/>
        <v>0</v>
      </c>
    </row>
    <row r="4658" spans="1:5">
      <c r="A4658" t="str">
        <f t="shared" si="224"/>
        <v>10</v>
      </c>
      <c r="B4658">
        <f t="shared" si="225"/>
        <v>0</v>
      </c>
      <c r="C4658" t="s">
        <v>359</v>
      </c>
      <c r="D4658" s="1" t="s">
        <v>5791</v>
      </c>
      <c r="E4658" s="116">
        <f t="shared" ca="1" si="223"/>
        <v>0</v>
      </c>
    </row>
    <row r="4659" spans="1:5">
      <c r="A4659" t="str">
        <f t="shared" si="224"/>
        <v>11</v>
      </c>
      <c r="B4659">
        <f t="shared" si="225"/>
        <v>0</v>
      </c>
      <c r="C4659" t="s">
        <v>359</v>
      </c>
      <c r="D4659" s="1" t="s">
        <v>5792</v>
      </c>
      <c r="E4659" s="116">
        <f t="shared" ca="1" si="223"/>
        <v>0</v>
      </c>
    </row>
    <row r="4660" spans="1:5">
      <c r="A4660" t="str">
        <f t="shared" si="224"/>
        <v>12</v>
      </c>
      <c r="B4660">
        <f t="shared" si="225"/>
        <v>0</v>
      </c>
      <c r="C4660" t="s">
        <v>359</v>
      </c>
      <c r="D4660" s="1" t="s">
        <v>5793</v>
      </c>
      <c r="E4660" s="116">
        <f t="shared" ca="1" si="223"/>
        <v>0</v>
      </c>
    </row>
    <row r="4661" spans="1:5">
      <c r="A4661" t="str">
        <f t="shared" si="224"/>
        <v>13</v>
      </c>
      <c r="B4661">
        <f t="shared" si="225"/>
        <v>0</v>
      </c>
      <c r="C4661" t="s">
        <v>359</v>
      </c>
      <c r="D4661" s="1" t="s">
        <v>5794</v>
      </c>
      <c r="E4661" s="116">
        <f t="shared" ca="1" si="223"/>
        <v>0</v>
      </c>
    </row>
    <row r="4662" spans="1:5">
      <c r="A4662" t="str">
        <f t="shared" si="224"/>
        <v>100</v>
      </c>
      <c r="B4662">
        <f t="shared" si="225"/>
        <v>0</v>
      </c>
      <c r="C4662" t="s">
        <v>359</v>
      </c>
      <c r="D4662" s="1" t="s">
        <v>5795</v>
      </c>
      <c r="E4662" s="116">
        <f t="shared" ca="1" si="223"/>
        <v>0</v>
      </c>
    </row>
    <row r="4663" spans="1:5">
      <c r="A4663" t="str">
        <f t="shared" si="224"/>
        <v>01</v>
      </c>
      <c r="B4663">
        <f t="shared" si="225"/>
        <v>0</v>
      </c>
      <c r="C4663" t="s">
        <v>360</v>
      </c>
      <c r="D4663" s="1" t="s">
        <v>5796</v>
      </c>
      <c r="E4663" s="116">
        <f t="shared" ca="1" si="223"/>
        <v>0</v>
      </c>
    </row>
    <row r="4664" spans="1:5">
      <c r="A4664" t="str">
        <f t="shared" si="224"/>
        <v>02</v>
      </c>
      <c r="B4664">
        <f t="shared" si="225"/>
        <v>0</v>
      </c>
      <c r="C4664" t="s">
        <v>360</v>
      </c>
      <c r="D4664" s="1" t="s">
        <v>5797</v>
      </c>
      <c r="E4664" s="116">
        <f t="shared" ca="1" si="223"/>
        <v>0</v>
      </c>
    </row>
    <row r="4665" spans="1:5">
      <c r="A4665" t="str">
        <f t="shared" si="224"/>
        <v>03</v>
      </c>
      <c r="B4665">
        <f t="shared" si="225"/>
        <v>0</v>
      </c>
      <c r="C4665" t="s">
        <v>360</v>
      </c>
      <c r="D4665" s="1" t="s">
        <v>5798</v>
      </c>
      <c r="E4665" s="116">
        <f t="shared" ca="1" si="223"/>
        <v>0</v>
      </c>
    </row>
    <row r="4666" spans="1:5">
      <c r="A4666" t="str">
        <f t="shared" si="224"/>
        <v>04</v>
      </c>
      <c r="B4666">
        <f t="shared" si="225"/>
        <v>0</v>
      </c>
      <c r="C4666" t="s">
        <v>360</v>
      </c>
      <c r="D4666" s="1" t="s">
        <v>5799</v>
      </c>
      <c r="E4666" s="116">
        <f t="shared" ca="1" si="223"/>
        <v>1</v>
      </c>
    </row>
    <row r="4667" spans="1:5">
      <c r="A4667" t="str">
        <f t="shared" si="224"/>
        <v>05</v>
      </c>
      <c r="B4667">
        <f t="shared" si="225"/>
        <v>0</v>
      </c>
      <c r="C4667" t="s">
        <v>360</v>
      </c>
      <c r="D4667" s="1" t="s">
        <v>5800</v>
      </c>
      <c r="E4667" s="116">
        <f t="shared" ca="1" si="223"/>
        <v>0</v>
      </c>
    </row>
    <row r="4668" spans="1:5">
      <c r="A4668" t="str">
        <f t="shared" si="224"/>
        <v>06</v>
      </c>
      <c r="B4668">
        <f t="shared" si="225"/>
        <v>0</v>
      </c>
      <c r="C4668" t="s">
        <v>360</v>
      </c>
      <c r="D4668" s="1" t="s">
        <v>5801</v>
      </c>
      <c r="E4668" s="116">
        <f t="shared" ca="1" si="223"/>
        <v>0</v>
      </c>
    </row>
    <row r="4669" spans="1:5">
      <c r="A4669" t="str">
        <f t="shared" si="224"/>
        <v>07</v>
      </c>
      <c r="B4669">
        <f t="shared" si="225"/>
        <v>0</v>
      </c>
      <c r="C4669" t="s">
        <v>360</v>
      </c>
      <c r="D4669" s="1" t="s">
        <v>5802</v>
      </c>
      <c r="E4669" s="116">
        <f t="shared" ca="1" si="223"/>
        <v>0</v>
      </c>
    </row>
    <row r="4670" spans="1:5">
      <c r="A4670" t="str">
        <f t="shared" si="224"/>
        <v>08</v>
      </c>
      <c r="B4670">
        <f t="shared" si="225"/>
        <v>0</v>
      </c>
      <c r="C4670" t="s">
        <v>360</v>
      </c>
      <c r="D4670" s="1" t="s">
        <v>5803</v>
      </c>
      <c r="E4670" s="116">
        <f t="shared" ca="1" si="223"/>
        <v>0</v>
      </c>
    </row>
    <row r="4671" spans="1:5">
      <c r="A4671" t="str">
        <f t="shared" si="224"/>
        <v>09</v>
      </c>
      <c r="B4671">
        <f t="shared" si="225"/>
        <v>0</v>
      </c>
      <c r="C4671" t="s">
        <v>360</v>
      </c>
      <c r="D4671" s="1" t="s">
        <v>5804</v>
      </c>
      <c r="E4671" s="116">
        <f t="shared" ca="1" si="223"/>
        <v>0</v>
      </c>
    </row>
    <row r="4672" spans="1:5">
      <c r="A4672" t="str">
        <f t="shared" si="224"/>
        <v>10</v>
      </c>
      <c r="B4672">
        <f t="shared" si="225"/>
        <v>0</v>
      </c>
      <c r="C4672" t="s">
        <v>360</v>
      </c>
      <c r="D4672" s="1" t="s">
        <v>5805</v>
      </c>
      <c r="E4672" s="116">
        <f t="shared" ca="1" si="223"/>
        <v>0</v>
      </c>
    </row>
    <row r="4673" spans="1:5">
      <c r="A4673" t="str">
        <f t="shared" si="224"/>
        <v>11</v>
      </c>
      <c r="B4673">
        <f t="shared" si="225"/>
        <v>0</v>
      </c>
      <c r="C4673" t="s">
        <v>360</v>
      </c>
      <c r="D4673" s="1" t="s">
        <v>5806</v>
      </c>
      <c r="E4673" s="116">
        <f t="shared" ca="1" si="223"/>
        <v>0</v>
      </c>
    </row>
    <row r="4674" spans="1:5">
      <c r="A4674" t="str">
        <f t="shared" si="224"/>
        <v>12</v>
      </c>
      <c r="B4674">
        <f t="shared" si="225"/>
        <v>0</v>
      </c>
      <c r="C4674" t="s">
        <v>360</v>
      </c>
      <c r="D4674" s="1" t="s">
        <v>5807</v>
      </c>
      <c r="E4674" s="116">
        <f t="shared" ca="1" si="223"/>
        <v>0</v>
      </c>
    </row>
    <row r="4675" spans="1:5">
      <c r="A4675" t="str">
        <f t="shared" si="224"/>
        <v>13</v>
      </c>
      <c r="B4675">
        <f t="shared" si="225"/>
        <v>0</v>
      </c>
      <c r="C4675" t="s">
        <v>360</v>
      </c>
      <c r="D4675" s="1" t="s">
        <v>5808</v>
      </c>
      <c r="E4675" s="116">
        <f t="shared" ca="1" si="223"/>
        <v>0</v>
      </c>
    </row>
    <row r="4676" spans="1:5">
      <c r="A4676" t="str">
        <f t="shared" si="224"/>
        <v>100</v>
      </c>
      <c r="B4676">
        <f t="shared" si="225"/>
        <v>0</v>
      </c>
      <c r="C4676" t="s">
        <v>360</v>
      </c>
      <c r="D4676" s="1" t="s">
        <v>5809</v>
      </c>
      <c r="E4676" s="116">
        <f t="shared" ca="1" si="223"/>
        <v>0</v>
      </c>
    </row>
    <row r="4677" spans="1:5">
      <c r="A4677" t="str">
        <f t="shared" si="224"/>
        <v>01</v>
      </c>
      <c r="B4677">
        <f t="shared" si="225"/>
        <v>0</v>
      </c>
      <c r="C4677" t="s">
        <v>362</v>
      </c>
      <c r="D4677" s="1" t="s">
        <v>5810</v>
      </c>
      <c r="E4677" s="116">
        <f t="shared" ca="1" si="223"/>
        <v>0</v>
      </c>
    </row>
    <row r="4678" spans="1:5">
      <c r="A4678" t="str">
        <f t="shared" si="224"/>
        <v>02</v>
      </c>
      <c r="B4678">
        <f t="shared" si="225"/>
        <v>0</v>
      </c>
      <c r="C4678" t="s">
        <v>362</v>
      </c>
      <c r="D4678" s="1" t="s">
        <v>5811</v>
      </c>
      <c r="E4678" s="116">
        <f t="shared" ca="1" si="223"/>
        <v>0</v>
      </c>
    </row>
    <row r="4679" spans="1:5">
      <c r="A4679" t="str">
        <f t="shared" si="224"/>
        <v>03</v>
      </c>
      <c r="B4679">
        <f t="shared" si="225"/>
        <v>0</v>
      </c>
      <c r="C4679" t="s">
        <v>362</v>
      </c>
      <c r="D4679" s="1" t="s">
        <v>5812</v>
      </c>
      <c r="E4679" s="116">
        <f t="shared" ca="1" si="223"/>
        <v>0</v>
      </c>
    </row>
    <row r="4680" spans="1:5">
      <c r="A4680" t="str">
        <f t="shared" si="224"/>
        <v>04</v>
      </c>
      <c r="B4680">
        <f t="shared" si="225"/>
        <v>0</v>
      </c>
      <c r="C4680" t="s">
        <v>362</v>
      </c>
      <c r="D4680" s="1" t="s">
        <v>5813</v>
      </c>
      <c r="E4680" s="116">
        <f t="shared" ca="1" si="223"/>
        <v>1</v>
      </c>
    </row>
    <row r="4681" spans="1:5">
      <c r="A4681" t="str">
        <f t="shared" si="224"/>
        <v>05</v>
      </c>
      <c r="B4681">
        <f t="shared" si="225"/>
        <v>0</v>
      </c>
      <c r="C4681" t="s">
        <v>362</v>
      </c>
      <c r="D4681" s="1" t="s">
        <v>5814</v>
      </c>
      <c r="E4681" s="116">
        <f t="shared" ca="1" si="223"/>
        <v>0</v>
      </c>
    </row>
    <row r="4682" spans="1:5">
      <c r="A4682" t="str">
        <f t="shared" si="224"/>
        <v>06</v>
      </c>
      <c r="B4682">
        <f t="shared" si="225"/>
        <v>0</v>
      </c>
      <c r="C4682" t="s">
        <v>362</v>
      </c>
      <c r="D4682" s="1" t="s">
        <v>5815</v>
      </c>
      <c r="E4682" s="116">
        <f t="shared" ca="1" si="223"/>
        <v>0</v>
      </c>
    </row>
    <row r="4683" spans="1:5">
      <c r="A4683" t="str">
        <f t="shared" si="224"/>
        <v>07</v>
      </c>
      <c r="B4683">
        <f t="shared" si="225"/>
        <v>0</v>
      </c>
      <c r="C4683" t="s">
        <v>362</v>
      </c>
      <c r="D4683" s="1" t="s">
        <v>5816</v>
      </c>
      <c r="E4683" s="116">
        <f t="shared" ca="1" si="223"/>
        <v>0</v>
      </c>
    </row>
    <row r="4684" spans="1:5">
      <c r="A4684" t="str">
        <f t="shared" si="224"/>
        <v>08</v>
      </c>
      <c r="B4684">
        <f t="shared" si="225"/>
        <v>0</v>
      </c>
      <c r="C4684" t="s">
        <v>362</v>
      </c>
      <c r="D4684" s="1" t="s">
        <v>5817</v>
      </c>
      <c r="E4684" s="116">
        <f t="shared" ca="1" si="223"/>
        <v>0</v>
      </c>
    </row>
    <row r="4685" spans="1:5">
      <c r="A4685" t="str">
        <f t="shared" si="224"/>
        <v>09</v>
      </c>
      <c r="B4685">
        <f t="shared" si="225"/>
        <v>0</v>
      </c>
      <c r="C4685" t="s">
        <v>362</v>
      </c>
      <c r="D4685" s="1" t="s">
        <v>5818</v>
      </c>
      <c r="E4685" s="116">
        <f t="shared" ca="1" si="223"/>
        <v>0</v>
      </c>
    </row>
    <row r="4686" spans="1:5">
      <c r="A4686" t="str">
        <f t="shared" si="224"/>
        <v>10</v>
      </c>
      <c r="B4686">
        <f t="shared" si="225"/>
        <v>0</v>
      </c>
      <c r="C4686" t="s">
        <v>362</v>
      </c>
      <c r="D4686" s="1" t="s">
        <v>5819</v>
      </c>
      <c r="E4686" s="116">
        <f t="shared" ca="1" si="223"/>
        <v>0</v>
      </c>
    </row>
    <row r="4687" spans="1:5">
      <c r="A4687" t="str">
        <f t="shared" si="224"/>
        <v>11</v>
      </c>
      <c r="B4687">
        <f t="shared" si="225"/>
        <v>0</v>
      </c>
      <c r="C4687" t="s">
        <v>362</v>
      </c>
      <c r="D4687" s="1" t="s">
        <v>5820</v>
      </c>
      <c r="E4687" s="116">
        <f t="shared" ref="E4687:E4750" ca="1" si="226">IFERROR(IFERROR(VLOOKUP(C4687,INDIRECT($G$7&amp;$H$7),MATCH($A4687,INDIRECT($G$7&amp;$I$7),0),0),IFERROR(VLOOKUP(C4687,INDIRECT($G$6&amp;$H$6),MATCH($A4687,INDIRECT($G$6&amp;$I$6),0),0),VLOOKUP(C4687,INDIRECT($G$5&amp;$H$5),MATCH($A4687,INDIRECT($G$5&amp;$I$5),0),0))),0)</f>
        <v>0</v>
      </c>
    </row>
    <row r="4688" spans="1:5">
      <c r="A4688" t="str">
        <f t="shared" si="224"/>
        <v>12</v>
      </c>
      <c r="B4688">
        <f t="shared" si="225"/>
        <v>0</v>
      </c>
      <c r="C4688" t="s">
        <v>362</v>
      </c>
      <c r="D4688" s="1" t="s">
        <v>5821</v>
      </c>
      <c r="E4688" s="116">
        <f t="shared" ca="1" si="226"/>
        <v>0</v>
      </c>
    </row>
    <row r="4689" spans="1:5">
      <c r="A4689" t="str">
        <f t="shared" si="224"/>
        <v>13</v>
      </c>
      <c r="B4689">
        <f t="shared" si="225"/>
        <v>0</v>
      </c>
      <c r="C4689" t="s">
        <v>362</v>
      </c>
      <c r="D4689" s="1" t="s">
        <v>5822</v>
      </c>
      <c r="E4689" s="116">
        <f t="shared" ca="1" si="226"/>
        <v>0</v>
      </c>
    </row>
    <row r="4690" spans="1:5">
      <c r="A4690" t="str">
        <f t="shared" si="224"/>
        <v>100</v>
      </c>
      <c r="B4690">
        <f t="shared" si="225"/>
        <v>0</v>
      </c>
      <c r="C4690" t="s">
        <v>362</v>
      </c>
      <c r="D4690" s="1" t="s">
        <v>5823</v>
      </c>
      <c r="E4690" s="116">
        <f t="shared" ca="1" si="226"/>
        <v>0</v>
      </c>
    </row>
    <row r="4691" spans="1:5">
      <c r="A4691" t="str">
        <f t="shared" si="224"/>
        <v>01</v>
      </c>
      <c r="B4691">
        <f t="shared" si="225"/>
        <v>0</v>
      </c>
      <c r="C4691" t="s">
        <v>363</v>
      </c>
      <c r="D4691" s="1" t="s">
        <v>5824</v>
      </c>
      <c r="E4691" s="116">
        <f t="shared" ca="1" si="226"/>
        <v>0</v>
      </c>
    </row>
    <row r="4692" spans="1:5">
      <c r="A4692" t="str">
        <f t="shared" si="224"/>
        <v>02</v>
      </c>
      <c r="B4692">
        <f t="shared" si="225"/>
        <v>0</v>
      </c>
      <c r="C4692" t="s">
        <v>363</v>
      </c>
      <c r="D4692" s="1" t="s">
        <v>5825</v>
      </c>
      <c r="E4692" s="116">
        <f t="shared" ca="1" si="226"/>
        <v>0</v>
      </c>
    </row>
    <row r="4693" spans="1:5">
      <c r="A4693" t="str">
        <f t="shared" si="224"/>
        <v>03</v>
      </c>
      <c r="B4693">
        <f t="shared" si="225"/>
        <v>0</v>
      </c>
      <c r="C4693" t="s">
        <v>363</v>
      </c>
      <c r="D4693" s="1" t="s">
        <v>5826</v>
      </c>
      <c r="E4693" s="116">
        <f t="shared" ca="1" si="226"/>
        <v>0</v>
      </c>
    </row>
    <row r="4694" spans="1:5">
      <c r="A4694" t="str">
        <f t="shared" si="224"/>
        <v>04</v>
      </c>
      <c r="B4694">
        <f t="shared" si="225"/>
        <v>0</v>
      </c>
      <c r="C4694" t="s">
        <v>363</v>
      </c>
      <c r="D4694" s="1" t="s">
        <v>5827</v>
      </c>
      <c r="E4694" s="116">
        <f t="shared" ca="1" si="226"/>
        <v>1</v>
      </c>
    </row>
    <row r="4695" spans="1:5">
      <c r="A4695" t="str">
        <f t="shared" si="224"/>
        <v>05</v>
      </c>
      <c r="B4695">
        <f t="shared" si="225"/>
        <v>0</v>
      </c>
      <c r="C4695" t="s">
        <v>363</v>
      </c>
      <c r="D4695" s="1" t="s">
        <v>5828</v>
      </c>
      <c r="E4695" s="116">
        <f t="shared" ca="1" si="226"/>
        <v>0</v>
      </c>
    </row>
    <row r="4696" spans="1:5">
      <c r="A4696" t="str">
        <f t="shared" si="224"/>
        <v>06</v>
      </c>
      <c r="B4696">
        <f t="shared" si="225"/>
        <v>0</v>
      </c>
      <c r="C4696" t="s">
        <v>363</v>
      </c>
      <c r="D4696" s="1" t="s">
        <v>5829</v>
      </c>
      <c r="E4696" s="116">
        <f t="shared" ca="1" si="226"/>
        <v>0</v>
      </c>
    </row>
    <row r="4697" spans="1:5">
      <c r="A4697" t="str">
        <f t="shared" si="224"/>
        <v>07</v>
      </c>
      <c r="B4697">
        <f t="shared" si="225"/>
        <v>0</v>
      </c>
      <c r="C4697" t="s">
        <v>363</v>
      </c>
      <c r="D4697" s="1" t="s">
        <v>5830</v>
      </c>
      <c r="E4697" s="116">
        <f t="shared" ca="1" si="226"/>
        <v>0</v>
      </c>
    </row>
    <row r="4698" spans="1:5">
      <c r="A4698" t="str">
        <f t="shared" si="224"/>
        <v>08</v>
      </c>
      <c r="B4698">
        <f t="shared" si="225"/>
        <v>0</v>
      </c>
      <c r="C4698" t="s">
        <v>363</v>
      </c>
      <c r="D4698" s="1" t="s">
        <v>5831</v>
      </c>
      <c r="E4698" s="116">
        <f t="shared" ca="1" si="226"/>
        <v>0</v>
      </c>
    </row>
    <row r="4699" spans="1:5">
      <c r="A4699" t="str">
        <f t="shared" si="224"/>
        <v>09</v>
      </c>
      <c r="B4699">
        <f t="shared" si="225"/>
        <v>0</v>
      </c>
      <c r="C4699" t="s">
        <v>363</v>
      </c>
      <c r="D4699" s="1" t="s">
        <v>5832</v>
      </c>
      <c r="E4699" s="116">
        <f t="shared" ca="1" si="226"/>
        <v>0</v>
      </c>
    </row>
    <row r="4700" spans="1:5">
      <c r="A4700" t="str">
        <f t="shared" si="224"/>
        <v>10</v>
      </c>
      <c r="B4700">
        <f t="shared" si="225"/>
        <v>0</v>
      </c>
      <c r="C4700" t="s">
        <v>363</v>
      </c>
      <c r="D4700" s="1" t="s">
        <v>5833</v>
      </c>
      <c r="E4700" s="116">
        <f t="shared" ca="1" si="226"/>
        <v>0</v>
      </c>
    </row>
    <row r="4701" spans="1:5">
      <c r="A4701" t="str">
        <f t="shared" ref="A4701:A4763" si="227">MID(D4701,LEN(C4701)+2,LEN(D4701)-LEN(C4701))</f>
        <v>11</v>
      </c>
      <c r="B4701">
        <f t="shared" ref="B4701:B4746" si="228">IF(IFERROR(FIND("PU",D4701,1),0)&lt;&gt;0,"PU",0)</f>
        <v>0</v>
      </c>
      <c r="C4701" t="s">
        <v>363</v>
      </c>
      <c r="D4701" s="1" t="s">
        <v>5834</v>
      </c>
      <c r="E4701" s="116">
        <f t="shared" ca="1" si="226"/>
        <v>0</v>
      </c>
    </row>
    <row r="4702" spans="1:5">
      <c r="A4702" t="str">
        <f t="shared" si="227"/>
        <v>12</v>
      </c>
      <c r="B4702">
        <f t="shared" si="228"/>
        <v>0</v>
      </c>
      <c r="C4702" t="s">
        <v>363</v>
      </c>
      <c r="D4702" s="1" t="s">
        <v>5835</v>
      </c>
      <c r="E4702" s="116">
        <f t="shared" ca="1" si="226"/>
        <v>0</v>
      </c>
    </row>
    <row r="4703" spans="1:5">
      <c r="A4703" t="str">
        <f t="shared" si="227"/>
        <v>13</v>
      </c>
      <c r="B4703">
        <f t="shared" si="228"/>
        <v>0</v>
      </c>
      <c r="C4703" t="s">
        <v>363</v>
      </c>
      <c r="D4703" s="1" t="s">
        <v>5836</v>
      </c>
      <c r="E4703" s="116">
        <f t="shared" ca="1" si="226"/>
        <v>0</v>
      </c>
    </row>
    <row r="4704" spans="1:5">
      <c r="A4704" t="str">
        <f t="shared" si="227"/>
        <v>100</v>
      </c>
      <c r="B4704">
        <f t="shared" si="228"/>
        <v>0</v>
      </c>
      <c r="C4704" t="s">
        <v>363</v>
      </c>
      <c r="D4704" s="1" t="s">
        <v>5837</v>
      </c>
      <c r="E4704" s="116">
        <f t="shared" ca="1" si="226"/>
        <v>0</v>
      </c>
    </row>
    <row r="4705" spans="1:5">
      <c r="A4705" t="str">
        <f t="shared" si="227"/>
        <v>01</v>
      </c>
      <c r="B4705">
        <f t="shared" si="228"/>
        <v>0</v>
      </c>
      <c r="C4705" t="s">
        <v>365</v>
      </c>
      <c r="D4705" s="1" t="s">
        <v>5838</v>
      </c>
      <c r="E4705" s="116">
        <f t="shared" ca="1" si="226"/>
        <v>0</v>
      </c>
    </row>
    <row r="4706" spans="1:5">
      <c r="A4706" t="str">
        <f t="shared" si="227"/>
        <v>02</v>
      </c>
      <c r="B4706">
        <f t="shared" si="228"/>
        <v>0</v>
      </c>
      <c r="C4706" t="s">
        <v>365</v>
      </c>
      <c r="D4706" s="1" t="s">
        <v>5839</v>
      </c>
      <c r="E4706" s="116">
        <f t="shared" ca="1" si="226"/>
        <v>0</v>
      </c>
    </row>
    <row r="4707" spans="1:5">
      <c r="A4707" t="str">
        <f t="shared" si="227"/>
        <v>03</v>
      </c>
      <c r="B4707">
        <f t="shared" si="228"/>
        <v>0</v>
      </c>
      <c r="C4707" t="s">
        <v>365</v>
      </c>
      <c r="D4707" s="1" t="s">
        <v>5840</v>
      </c>
      <c r="E4707" s="116">
        <f t="shared" ca="1" si="226"/>
        <v>0</v>
      </c>
    </row>
    <row r="4708" spans="1:5">
      <c r="A4708" t="str">
        <f t="shared" si="227"/>
        <v>04</v>
      </c>
      <c r="B4708">
        <f t="shared" si="228"/>
        <v>0</v>
      </c>
      <c r="C4708" t="s">
        <v>365</v>
      </c>
      <c r="D4708" s="1" t="s">
        <v>5841</v>
      </c>
      <c r="E4708" s="116">
        <f t="shared" ca="1" si="226"/>
        <v>1</v>
      </c>
    </row>
    <row r="4709" spans="1:5">
      <c r="A4709" t="str">
        <f t="shared" si="227"/>
        <v>05</v>
      </c>
      <c r="B4709">
        <f t="shared" si="228"/>
        <v>0</v>
      </c>
      <c r="C4709" t="s">
        <v>365</v>
      </c>
      <c r="D4709" s="1" t="s">
        <v>5842</v>
      </c>
      <c r="E4709" s="116">
        <f t="shared" ca="1" si="226"/>
        <v>0</v>
      </c>
    </row>
    <row r="4710" spans="1:5">
      <c r="A4710" t="str">
        <f t="shared" si="227"/>
        <v>06</v>
      </c>
      <c r="B4710">
        <f t="shared" si="228"/>
        <v>0</v>
      </c>
      <c r="C4710" t="s">
        <v>365</v>
      </c>
      <c r="D4710" s="1" t="s">
        <v>5843</v>
      </c>
      <c r="E4710" s="116">
        <f t="shared" ca="1" si="226"/>
        <v>0</v>
      </c>
    </row>
    <row r="4711" spans="1:5">
      <c r="A4711" t="str">
        <f t="shared" si="227"/>
        <v>07</v>
      </c>
      <c r="B4711">
        <f t="shared" si="228"/>
        <v>0</v>
      </c>
      <c r="C4711" t="s">
        <v>365</v>
      </c>
      <c r="D4711" s="1" t="s">
        <v>5844</v>
      </c>
      <c r="E4711" s="116">
        <f t="shared" ca="1" si="226"/>
        <v>0</v>
      </c>
    </row>
    <row r="4712" spans="1:5">
      <c r="A4712" t="str">
        <f t="shared" si="227"/>
        <v>08</v>
      </c>
      <c r="B4712">
        <f t="shared" si="228"/>
        <v>0</v>
      </c>
      <c r="C4712" t="s">
        <v>365</v>
      </c>
      <c r="D4712" s="1" t="s">
        <v>5845</v>
      </c>
      <c r="E4712" s="116">
        <f t="shared" ca="1" si="226"/>
        <v>0</v>
      </c>
    </row>
    <row r="4713" spans="1:5">
      <c r="A4713" t="str">
        <f t="shared" si="227"/>
        <v>09</v>
      </c>
      <c r="B4713">
        <f t="shared" si="228"/>
        <v>0</v>
      </c>
      <c r="C4713" t="s">
        <v>365</v>
      </c>
      <c r="D4713" s="1" t="s">
        <v>5846</v>
      </c>
      <c r="E4713" s="116">
        <f t="shared" ca="1" si="226"/>
        <v>0</v>
      </c>
    </row>
    <row r="4714" spans="1:5">
      <c r="A4714" t="str">
        <f t="shared" si="227"/>
        <v>10</v>
      </c>
      <c r="B4714">
        <f t="shared" si="228"/>
        <v>0</v>
      </c>
      <c r="C4714" t="s">
        <v>365</v>
      </c>
      <c r="D4714" s="1" t="s">
        <v>5847</v>
      </c>
      <c r="E4714" s="116">
        <f t="shared" ca="1" si="226"/>
        <v>0</v>
      </c>
    </row>
    <row r="4715" spans="1:5">
      <c r="A4715" t="str">
        <f t="shared" si="227"/>
        <v>11</v>
      </c>
      <c r="B4715">
        <f t="shared" si="228"/>
        <v>0</v>
      </c>
      <c r="C4715" t="s">
        <v>365</v>
      </c>
      <c r="D4715" s="1" t="s">
        <v>5848</v>
      </c>
      <c r="E4715" s="116">
        <f t="shared" ca="1" si="226"/>
        <v>0</v>
      </c>
    </row>
    <row r="4716" spans="1:5">
      <c r="A4716" t="str">
        <f t="shared" si="227"/>
        <v>12</v>
      </c>
      <c r="B4716">
        <f t="shared" si="228"/>
        <v>0</v>
      </c>
      <c r="C4716" t="s">
        <v>365</v>
      </c>
      <c r="D4716" s="1" t="s">
        <v>5849</v>
      </c>
      <c r="E4716" s="116">
        <f t="shared" ca="1" si="226"/>
        <v>0</v>
      </c>
    </row>
    <row r="4717" spans="1:5">
      <c r="A4717" t="str">
        <f t="shared" si="227"/>
        <v>13</v>
      </c>
      <c r="B4717">
        <f t="shared" si="228"/>
        <v>0</v>
      </c>
      <c r="C4717" t="s">
        <v>365</v>
      </c>
      <c r="D4717" s="1" t="s">
        <v>5850</v>
      </c>
      <c r="E4717" s="116">
        <f t="shared" ca="1" si="226"/>
        <v>0</v>
      </c>
    </row>
    <row r="4718" spans="1:5">
      <c r="A4718" t="str">
        <f t="shared" si="227"/>
        <v>100</v>
      </c>
      <c r="B4718">
        <f t="shared" si="228"/>
        <v>0</v>
      </c>
      <c r="C4718" t="s">
        <v>365</v>
      </c>
      <c r="D4718" s="1" t="s">
        <v>5851</v>
      </c>
      <c r="E4718" s="116">
        <f t="shared" ca="1" si="226"/>
        <v>0</v>
      </c>
    </row>
    <row r="4719" spans="1:5">
      <c r="A4719" t="str">
        <f t="shared" si="227"/>
        <v>01</v>
      </c>
      <c r="B4719">
        <f t="shared" si="228"/>
        <v>0</v>
      </c>
      <c r="C4719" t="s">
        <v>366</v>
      </c>
      <c r="D4719" s="1" t="s">
        <v>5852</v>
      </c>
      <c r="E4719" s="116">
        <f t="shared" ca="1" si="226"/>
        <v>0</v>
      </c>
    </row>
    <row r="4720" spans="1:5">
      <c r="A4720" t="str">
        <f t="shared" si="227"/>
        <v>02</v>
      </c>
      <c r="B4720">
        <f t="shared" si="228"/>
        <v>0</v>
      </c>
      <c r="C4720" t="s">
        <v>366</v>
      </c>
      <c r="D4720" s="1" t="s">
        <v>5853</v>
      </c>
      <c r="E4720" s="116">
        <f t="shared" ca="1" si="226"/>
        <v>0</v>
      </c>
    </row>
    <row r="4721" spans="1:5">
      <c r="A4721" t="str">
        <f t="shared" si="227"/>
        <v>03</v>
      </c>
      <c r="B4721">
        <f t="shared" si="228"/>
        <v>0</v>
      </c>
      <c r="C4721" t="s">
        <v>366</v>
      </c>
      <c r="D4721" s="1" t="s">
        <v>5854</v>
      </c>
      <c r="E4721" s="116">
        <f t="shared" ca="1" si="226"/>
        <v>0</v>
      </c>
    </row>
    <row r="4722" spans="1:5">
      <c r="A4722" t="str">
        <f t="shared" si="227"/>
        <v>04</v>
      </c>
      <c r="B4722">
        <f t="shared" si="228"/>
        <v>0</v>
      </c>
      <c r="C4722" t="s">
        <v>366</v>
      </c>
      <c r="D4722" s="1" t="s">
        <v>5855</v>
      </c>
      <c r="E4722" s="116">
        <f t="shared" ca="1" si="226"/>
        <v>1</v>
      </c>
    </row>
    <row r="4723" spans="1:5">
      <c r="A4723" t="str">
        <f t="shared" si="227"/>
        <v>05</v>
      </c>
      <c r="B4723">
        <f t="shared" si="228"/>
        <v>0</v>
      </c>
      <c r="C4723" t="s">
        <v>366</v>
      </c>
      <c r="D4723" s="1" t="s">
        <v>5856</v>
      </c>
      <c r="E4723" s="116">
        <f t="shared" ca="1" si="226"/>
        <v>0</v>
      </c>
    </row>
    <row r="4724" spans="1:5">
      <c r="A4724" t="str">
        <f t="shared" si="227"/>
        <v>06</v>
      </c>
      <c r="B4724">
        <f t="shared" si="228"/>
        <v>0</v>
      </c>
      <c r="C4724" t="s">
        <v>366</v>
      </c>
      <c r="D4724" s="1" t="s">
        <v>5857</v>
      </c>
      <c r="E4724" s="116">
        <f t="shared" ca="1" si="226"/>
        <v>0</v>
      </c>
    </row>
    <row r="4725" spans="1:5">
      <c r="A4725" t="str">
        <f t="shared" si="227"/>
        <v>07</v>
      </c>
      <c r="B4725">
        <f t="shared" si="228"/>
        <v>0</v>
      </c>
      <c r="C4725" t="s">
        <v>366</v>
      </c>
      <c r="D4725" s="1" t="s">
        <v>5858</v>
      </c>
      <c r="E4725" s="116">
        <f t="shared" ca="1" si="226"/>
        <v>0</v>
      </c>
    </row>
    <row r="4726" spans="1:5">
      <c r="A4726" t="str">
        <f t="shared" si="227"/>
        <v>08</v>
      </c>
      <c r="B4726">
        <f t="shared" si="228"/>
        <v>0</v>
      </c>
      <c r="C4726" t="s">
        <v>366</v>
      </c>
      <c r="D4726" s="1" t="s">
        <v>5859</v>
      </c>
      <c r="E4726" s="116">
        <f t="shared" ca="1" si="226"/>
        <v>0</v>
      </c>
    </row>
    <row r="4727" spans="1:5">
      <c r="A4727" t="str">
        <f t="shared" si="227"/>
        <v>09</v>
      </c>
      <c r="B4727">
        <f t="shared" si="228"/>
        <v>0</v>
      </c>
      <c r="C4727" t="s">
        <v>366</v>
      </c>
      <c r="D4727" s="1" t="s">
        <v>5860</v>
      </c>
      <c r="E4727" s="116">
        <f t="shared" ca="1" si="226"/>
        <v>0</v>
      </c>
    </row>
    <row r="4728" spans="1:5">
      <c r="A4728" t="str">
        <f t="shared" si="227"/>
        <v>10</v>
      </c>
      <c r="B4728">
        <f t="shared" si="228"/>
        <v>0</v>
      </c>
      <c r="C4728" t="s">
        <v>366</v>
      </c>
      <c r="D4728" s="1" t="s">
        <v>5861</v>
      </c>
      <c r="E4728" s="116">
        <f t="shared" ca="1" si="226"/>
        <v>0</v>
      </c>
    </row>
    <row r="4729" spans="1:5">
      <c r="A4729" t="str">
        <f t="shared" si="227"/>
        <v>11</v>
      </c>
      <c r="B4729">
        <f t="shared" si="228"/>
        <v>0</v>
      </c>
      <c r="C4729" t="s">
        <v>366</v>
      </c>
      <c r="D4729" s="1" t="s">
        <v>5862</v>
      </c>
      <c r="E4729" s="116">
        <f t="shared" ca="1" si="226"/>
        <v>0</v>
      </c>
    </row>
    <row r="4730" spans="1:5">
      <c r="A4730" t="str">
        <f t="shared" si="227"/>
        <v>12</v>
      </c>
      <c r="B4730">
        <f t="shared" si="228"/>
        <v>0</v>
      </c>
      <c r="C4730" t="s">
        <v>366</v>
      </c>
      <c r="D4730" s="1" t="s">
        <v>5863</v>
      </c>
      <c r="E4730" s="116">
        <f t="shared" ca="1" si="226"/>
        <v>0</v>
      </c>
    </row>
    <row r="4731" spans="1:5">
      <c r="A4731" t="str">
        <f t="shared" si="227"/>
        <v>13</v>
      </c>
      <c r="B4731">
        <f t="shared" si="228"/>
        <v>0</v>
      </c>
      <c r="C4731" t="s">
        <v>366</v>
      </c>
      <c r="D4731" s="1" t="s">
        <v>5864</v>
      </c>
      <c r="E4731" s="116">
        <f t="shared" ca="1" si="226"/>
        <v>0</v>
      </c>
    </row>
    <row r="4732" spans="1:5">
      <c r="A4732" t="str">
        <f t="shared" si="227"/>
        <v>100</v>
      </c>
      <c r="B4732">
        <f t="shared" si="228"/>
        <v>0</v>
      </c>
      <c r="C4732" t="s">
        <v>366</v>
      </c>
      <c r="D4732" s="1" t="s">
        <v>5865</v>
      </c>
      <c r="E4732" s="116">
        <f t="shared" ca="1" si="226"/>
        <v>0</v>
      </c>
    </row>
    <row r="4733" spans="1:5">
      <c r="A4733" t="str">
        <f t="shared" si="227"/>
        <v>01</v>
      </c>
      <c r="B4733">
        <f t="shared" si="228"/>
        <v>0</v>
      </c>
      <c r="C4733" t="s">
        <v>368</v>
      </c>
      <c r="D4733" s="1" t="s">
        <v>5866</v>
      </c>
      <c r="E4733" s="116">
        <f t="shared" ca="1" si="226"/>
        <v>0</v>
      </c>
    </row>
    <row r="4734" spans="1:5">
      <c r="A4734" t="str">
        <f t="shared" si="227"/>
        <v>02</v>
      </c>
      <c r="B4734">
        <f t="shared" si="228"/>
        <v>0</v>
      </c>
      <c r="C4734" t="s">
        <v>368</v>
      </c>
      <c r="D4734" s="1" t="s">
        <v>5867</v>
      </c>
      <c r="E4734" s="116">
        <f t="shared" ca="1" si="226"/>
        <v>0</v>
      </c>
    </row>
    <row r="4735" spans="1:5">
      <c r="A4735" t="str">
        <f t="shared" si="227"/>
        <v>03</v>
      </c>
      <c r="B4735">
        <f t="shared" si="228"/>
        <v>0</v>
      </c>
      <c r="C4735" t="s">
        <v>368</v>
      </c>
      <c r="D4735" s="1" t="s">
        <v>5868</v>
      </c>
      <c r="E4735" s="116">
        <f t="shared" ca="1" si="226"/>
        <v>0</v>
      </c>
    </row>
    <row r="4736" spans="1:5">
      <c r="A4736" t="str">
        <f t="shared" si="227"/>
        <v>04</v>
      </c>
      <c r="B4736">
        <f t="shared" si="228"/>
        <v>0</v>
      </c>
      <c r="C4736" t="s">
        <v>368</v>
      </c>
      <c r="D4736" s="1" t="s">
        <v>5869</v>
      </c>
      <c r="E4736" s="116">
        <f t="shared" ca="1" si="226"/>
        <v>1</v>
      </c>
    </row>
    <row r="4737" spans="1:5">
      <c r="A4737" t="str">
        <f t="shared" si="227"/>
        <v>05</v>
      </c>
      <c r="B4737">
        <f t="shared" si="228"/>
        <v>0</v>
      </c>
      <c r="C4737" t="s">
        <v>368</v>
      </c>
      <c r="D4737" s="1" t="s">
        <v>5870</v>
      </c>
      <c r="E4737" s="116">
        <f t="shared" ca="1" si="226"/>
        <v>0</v>
      </c>
    </row>
    <row r="4738" spans="1:5">
      <c r="A4738" t="str">
        <f t="shared" si="227"/>
        <v>06</v>
      </c>
      <c r="B4738">
        <f t="shared" si="228"/>
        <v>0</v>
      </c>
      <c r="C4738" t="s">
        <v>368</v>
      </c>
      <c r="D4738" s="1" t="s">
        <v>5871</v>
      </c>
      <c r="E4738" s="116">
        <f t="shared" ca="1" si="226"/>
        <v>0</v>
      </c>
    </row>
    <row r="4739" spans="1:5">
      <c r="A4739" t="str">
        <f t="shared" si="227"/>
        <v>07</v>
      </c>
      <c r="B4739">
        <f t="shared" si="228"/>
        <v>0</v>
      </c>
      <c r="C4739" t="s">
        <v>368</v>
      </c>
      <c r="D4739" s="1" t="s">
        <v>5872</v>
      </c>
      <c r="E4739" s="116">
        <f t="shared" ca="1" si="226"/>
        <v>0</v>
      </c>
    </row>
    <row r="4740" spans="1:5">
      <c r="A4740" t="str">
        <f t="shared" si="227"/>
        <v>08</v>
      </c>
      <c r="B4740">
        <f t="shared" si="228"/>
        <v>0</v>
      </c>
      <c r="C4740" t="s">
        <v>368</v>
      </c>
      <c r="D4740" s="1" t="s">
        <v>5873</v>
      </c>
      <c r="E4740" s="116">
        <f t="shared" ca="1" si="226"/>
        <v>0</v>
      </c>
    </row>
    <row r="4741" spans="1:5">
      <c r="A4741" t="str">
        <f t="shared" si="227"/>
        <v>09</v>
      </c>
      <c r="B4741">
        <f t="shared" si="228"/>
        <v>0</v>
      </c>
      <c r="C4741" t="s">
        <v>368</v>
      </c>
      <c r="D4741" s="1" t="s">
        <v>5874</v>
      </c>
      <c r="E4741" s="116">
        <f t="shared" ca="1" si="226"/>
        <v>0</v>
      </c>
    </row>
    <row r="4742" spans="1:5">
      <c r="A4742" t="str">
        <f t="shared" si="227"/>
        <v>10</v>
      </c>
      <c r="B4742">
        <f t="shared" si="228"/>
        <v>0</v>
      </c>
      <c r="C4742" t="s">
        <v>368</v>
      </c>
      <c r="D4742" s="1" t="s">
        <v>5875</v>
      </c>
      <c r="E4742" s="116">
        <f t="shared" ca="1" si="226"/>
        <v>0</v>
      </c>
    </row>
    <row r="4743" spans="1:5">
      <c r="A4743" t="str">
        <f t="shared" si="227"/>
        <v>11</v>
      </c>
      <c r="B4743">
        <f t="shared" si="228"/>
        <v>0</v>
      </c>
      <c r="C4743" t="s">
        <v>368</v>
      </c>
      <c r="D4743" s="1" t="s">
        <v>5876</v>
      </c>
      <c r="E4743" s="116">
        <f t="shared" ca="1" si="226"/>
        <v>0</v>
      </c>
    </row>
    <row r="4744" spans="1:5">
      <c r="A4744" t="str">
        <f t="shared" si="227"/>
        <v>12</v>
      </c>
      <c r="B4744">
        <f t="shared" si="228"/>
        <v>0</v>
      </c>
      <c r="C4744" t="s">
        <v>368</v>
      </c>
      <c r="D4744" s="1" t="s">
        <v>5877</v>
      </c>
      <c r="E4744" s="116">
        <f t="shared" ca="1" si="226"/>
        <v>0</v>
      </c>
    </row>
    <row r="4745" spans="1:5">
      <c r="A4745" t="str">
        <f t="shared" si="227"/>
        <v>13</v>
      </c>
      <c r="B4745">
        <f t="shared" si="228"/>
        <v>0</v>
      </c>
      <c r="C4745" t="s">
        <v>368</v>
      </c>
      <c r="D4745" s="1" t="s">
        <v>5878</v>
      </c>
      <c r="E4745" s="116">
        <f t="shared" ca="1" si="226"/>
        <v>0</v>
      </c>
    </row>
    <row r="4746" spans="1:5">
      <c r="A4746" t="str">
        <f t="shared" si="227"/>
        <v>100</v>
      </c>
      <c r="B4746">
        <f t="shared" si="228"/>
        <v>0</v>
      </c>
      <c r="C4746" t="s">
        <v>368</v>
      </c>
      <c r="D4746" s="1" t="s">
        <v>5879</v>
      </c>
      <c r="E4746" s="116">
        <f t="shared" ca="1" si="226"/>
        <v>0</v>
      </c>
    </row>
    <row r="4747" spans="1:5">
      <c r="A4747" t="str">
        <f t="shared" si="227"/>
        <v>98</v>
      </c>
      <c r="B4747">
        <f t="shared" ref="B4747:B4763" si="229">IF(IFERROR(FIND("PU",D4747,1),0)&lt;&gt;0,"PU",0)</f>
        <v>0</v>
      </c>
      <c r="C4747" s="122" t="s">
        <v>95</v>
      </c>
      <c r="D4747" s="122" t="s">
        <v>5880</v>
      </c>
      <c r="E4747" s="116">
        <f t="shared" ca="1" si="226"/>
        <v>0</v>
      </c>
    </row>
    <row r="4748" spans="1:5">
      <c r="A4748" t="str">
        <f t="shared" si="227"/>
        <v>98</v>
      </c>
      <c r="B4748">
        <f t="shared" si="229"/>
        <v>0</v>
      </c>
      <c r="C4748" s="122" t="s">
        <v>102</v>
      </c>
      <c r="D4748" s="122" t="s">
        <v>5881</v>
      </c>
      <c r="E4748" s="116">
        <f t="shared" ca="1" si="226"/>
        <v>0</v>
      </c>
    </row>
    <row r="4749" spans="1:5">
      <c r="A4749" t="str">
        <f t="shared" si="227"/>
        <v>98</v>
      </c>
      <c r="B4749">
        <f t="shared" si="229"/>
        <v>0</v>
      </c>
      <c r="C4749" s="122" t="s">
        <v>105</v>
      </c>
      <c r="D4749" s="122" t="s">
        <v>5882</v>
      </c>
      <c r="E4749" s="116">
        <f t="shared" ca="1" si="226"/>
        <v>0</v>
      </c>
    </row>
    <row r="4750" spans="1:5">
      <c r="A4750" t="str">
        <f t="shared" si="227"/>
        <v>98</v>
      </c>
      <c r="B4750">
        <f t="shared" si="229"/>
        <v>0</v>
      </c>
      <c r="C4750" s="122" t="s">
        <v>108</v>
      </c>
      <c r="D4750" s="122" t="s">
        <v>5883</v>
      </c>
      <c r="E4750" s="116">
        <f t="shared" ca="1" si="226"/>
        <v>0</v>
      </c>
    </row>
    <row r="4751" spans="1:5">
      <c r="A4751" t="str">
        <f t="shared" si="227"/>
        <v>98</v>
      </c>
      <c r="B4751">
        <f t="shared" si="229"/>
        <v>0</v>
      </c>
      <c r="C4751" s="122" t="s">
        <v>111</v>
      </c>
      <c r="D4751" s="122" t="s">
        <v>5884</v>
      </c>
      <c r="E4751" s="116">
        <f t="shared" ref="E4751:E4814" ca="1" si="230">IFERROR(IFERROR(VLOOKUP(C4751,INDIRECT($G$7&amp;$H$7),MATCH($A4751,INDIRECT($G$7&amp;$I$7),0),0),IFERROR(VLOOKUP(C4751,INDIRECT($G$6&amp;$H$6),MATCH($A4751,INDIRECT($G$6&amp;$I$6),0),0),VLOOKUP(C4751,INDIRECT($G$5&amp;$H$5),MATCH($A4751,INDIRECT($G$5&amp;$I$5),0),0))),0)</f>
        <v>0</v>
      </c>
    </row>
    <row r="4752" spans="1:5">
      <c r="A4752" t="str">
        <f t="shared" si="227"/>
        <v>98</v>
      </c>
      <c r="B4752">
        <f t="shared" si="229"/>
        <v>0</v>
      </c>
      <c r="C4752" s="122" t="s">
        <v>113</v>
      </c>
      <c r="D4752" s="122" t="s">
        <v>5885</v>
      </c>
      <c r="E4752" s="116">
        <f t="shared" ca="1" si="230"/>
        <v>0</v>
      </c>
    </row>
    <row r="4753" spans="1:5">
      <c r="A4753" t="str">
        <f t="shared" si="227"/>
        <v>98</v>
      </c>
      <c r="B4753">
        <f t="shared" si="229"/>
        <v>0</v>
      </c>
      <c r="C4753" s="122" t="s">
        <v>115</v>
      </c>
      <c r="D4753" s="122" t="s">
        <v>5886</v>
      </c>
      <c r="E4753" s="116">
        <f t="shared" ca="1" si="230"/>
        <v>0</v>
      </c>
    </row>
    <row r="4754" spans="1:5">
      <c r="A4754" t="str">
        <f t="shared" si="227"/>
        <v>98</v>
      </c>
      <c r="B4754">
        <f t="shared" si="229"/>
        <v>0</v>
      </c>
      <c r="C4754" s="122" t="s">
        <v>118</v>
      </c>
      <c r="D4754" s="122" t="s">
        <v>5887</v>
      </c>
      <c r="E4754" s="116">
        <f t="shared" ca="1" si="230"/>
        <v>0</v>
      </c>
    </row>
    <row r="4755" spans="1:5">
      <c r="A4755" t="str">
        <f t="shared" si="227"/>
        <v>98</v>
      </c>
      <c r="B4755">
        <f t="shared" si="229"/>
        <v>0</v>
      </c>
      <c r="C4755" s="122" t="s">
        <v>120</v>
      </c>
      <c r="D4755" s="122" t="s">
        <v>5888</v>
      </c>
      <c r="E4755" s="116">
        <f t="shared" ca="1" si="230"/>
        <v>0</v>
      </c>
    </row>
    <row r="4756" spans="1:5">
      <c r="A4756" t="str">
        <f t="shared" si="227"/>
        <v>98</v>
      </c>
      <c r="B4756">
        <f t="shared" si="229"/>
        <v>0</v>
      </c>
      <c r="C4756" s="122" t="s">
        <v>122</v>
      </c>
      <c r="D4756" s="122" t="s">
        <v>5889</v>
      </c>
      <c r="E4756" s="116">
        <f t="shared" ca="1" si="230"/>
        <v>0</v>
      </c>
    </row>
    <row r="4757" spans="1:5">
      <c r="A4757" t="str">
        <f t="shared" si="227"/>
        <v>98</v>
      </c>
      <c r="B4757">
        <f t="shared" si="229"/>
        <v>0</v>
      </c>
      <c r="C4757" s="122" t="s">
        <v>124</v>
      </c>
      <c r="D4757" s="122" t="s">
        <v>5890</v>
      </c>
      <c r="E4757" s="116">
        <f t="shared" ca="1" si="230"/>
        <v>0</v>
      </c>
    </row>
    <row r="4758" spans="1:5">
      <c r="A4758" t="str">
        <f t="shared" si="227"/>
        <v>98</v>
      </c>
      <c r="B4758">
        <f t="shared" si="229"/>
        <v>0</v>
      </c>
      <c r="C4758" s="122" t="s">
        <v>126</v>
      </c>
      <c r="D4758" s="122" t="s">
        <v>5891</v>
      </c>
      <c r="E4758" s="116">
        <f t="shared" ca="1" si="230"/>
        <v>0</v>
      </c>
    </row>
    <row r="4759" spans="1:5">
      <c r="A4759" t="str">
        <f t="shared" si="227"/>
        <v>98</v>
      </c>
      <c r="B4759">
        <f t="shared" si="229"/>
        <v>0</v>
      </c>
      <c r="C4759" s="122" t="s">
        <v>128</v>
      </c>
      <c r="D4759" s="122" t="s">
        <v>5892</v>
      </c>
      <c r="E4759" s="116">
        <f t="shared" ca="1" si="230"/>
        <v>0</v>
      </c>
    </row>
    <row r="4760" spans="1:5">
      <c r="A4760" t="str">
        <f t="shared" si="227"/>
        <v>98</v>
      </c>
      <c r="B4760">
        <f t="shared" si="229"/>
        <v>0</v>
      </c>
      <c r="C4760" s="122" t="s">
        <v>130</v>
      </c>
      <c r="D4760" s="122" t="s">
        <v>5893</v>
      </c>
      <c r="E4760" s="116">
        <f t="shared" ca="1" si="230"/>
        <v>0</v>
      </c>
    </row>
    <row r="4761" spans="1:5">
      <c r="A4761" t="str">
        <f t="shared" si="227"/>
        <v>98</v>
      </c>
      <c r="B4761">
        <f t="shared" si="229"/>
        <v>0</v>
      </c>
      <c r="C4761" s="122" t="s">
        <v>132</v>
      </c>
      <c r="D4761" s="122" t="s">
        <v>5894</v>
      </c>
      <c r="E4761" s="116">
        <f t="shared" ca="1" si="230"/>
        <v>0</v>
      </c>
    </row>
    <row r="4762" spans="1:5">
      <c r="A4762" t="str">
        <f t="shared" si="227"/>
        <v>98</v>
      </c>
      <c r="B4762">
        <f t="shared" si="229"/>
        <v>0</v>
      </c>
      <c r="C4762" s="122" t="s">
        <v>135</v>
      </c>
      <c r="D4762" s="122" t="s">
        <v>5895</v>
      </c>
      <c r="E4762" s="116">
        <f t="shared" ca="1" si="230"/>
        <v>0</v>
      </c>
    </row>
    <row r="4763" spans="1:5">
      <c r="A4763" t="str">
        <f t="shared" si="227"/>
        <v>98</v>
      </c>
      <c r="B4763">
        <f t="shared" si="229"/>
        <v>0</v>
      </c>
      <c r="C4763" s="122" t="s">
        <v>140</v>
      </c>
      <c r="D4763" s="122" t="s">
        <v>5896</v>
      </c>
      <c r="E4763" s="116">
        <f t="shared" ca="1" si="230"/>
        <v>0</v>
      </c>
    </row>
    <row r="4764" spans="1:5">
      <c r="A4764" t="str">
        <f t="shared" ref="A4764:A4827" si="231">MID(D4764,LEN(C4764)+2,LEN(D4764)-LEN(C4764))</f>
        <v>19</v>
      </c>
      <c r="B4764">
        <f t="shared" ref="B4764:B4827" si="232">IF(IFERROR(FIND("PU",D4764,1),0)&lt;&gt;0,"PU",0)</f>
        <v>0</v>
      </c>
      <c r="C4764" t="s">
        <v>204</v>
      </c>
      <c r="D4764" t="s">
        <v>5897</v>
      </c>
      <c r="E4764" s="116">
        <f t="shared" ca="1" si="230"/>
        <v>0</v>
      </c>
    </row>
    <row r="4765" spans="1:5">
      <c r="A4765" t="str">
        <f t="shared" si="231"/>
        <v>19</v>
      </c>
      <c r="B4765">
        <f t="shared" si="232"/>
        <v>0</v>
      </c>
      <c r="C4765" t="s">
        <v>208</v>
      </c>
      <c r="D4765" t="s">
        <v>5898</v>
      </c>
      <c r="E4765" s="116">
        <f t="shared" ca="1" si="230"/>
        <v>0</v>
      </c>
    </row>
    <row r="4766" spans="1:5">
      <c r="A4766" t="str">
        <f t="shared" si="231"/>
        <v>19</v>
      </c>
      <c r="B4766">
        <f t="shared" si="232"/>
        <v>0</v>
      </c>
      <c r="C4766" t="s">
        <v>210</v>
      </c>
      <c r="D4766" t="s">
        <v>5899</v>
      </c>
      <c r="E4766" s="116">
        <f t="shared" ca="1" si="230"/>
        <v>0</v>
      </c>
    </row>
    <row r="4767" spans="1:5">
      <c r="A4767" t="str">
        <f t="shared" si="231"/>
        <v>19</v>
      </c>
      <c r="B4767">
        <f t="shared" si="232"/>
        <v>0</v>
      </c>
      <c r="C4767" t="s">
        <v>212</v>
      </c>
      <c r="D4767" t="s">
        <v>5900</v>
      </c>
      <c r="E4767" s="116">
        <f t="shared" ca="1" si="230"/>
        <v>0</v>
      </c>
    </row>
    <row r="4768" spans="1:5">
      <c r="A4768" t="str">
        <f t="shared" si="231"/>
        <v>19</v>
      </c>
      <c r="B4768">
        <f t="shared" si="232"/>
        <v>0</v>
      </c>
      <c r="C4768" t="s">
        <v>216</v>
      </c>
      <c r="D4768" t="s">
        <v>5901</v>
      </c>
      <c r="E4768" s="116">
        <f t="shared" ca="1" si="230"/>
        <v>0</v>
      </c>
    </row>
    <row r="4769" spans="1:5">
      <c r="A4769" t="str">
        <f t="shared" si="231"/>
        <v>19</v>
      </c>
      <c r="B4769">
        <f t="shared" si="232"/>
        <v>0</v>
      </c>
      <c r="C4769" t="s">
        <v>223</v>
      </c>
      <c r="D4769" t="s">
        <v>5902</v>
      </c>
      <c r="E4769" s="116">
        <f t="shared" ca="1" si="230"/>
        <v>0</v>
      </c>
    </row>
    <row r="4770" spans="1:5">
      <c r="A4770" t="str">
        <f t="shared" si="231"/>
        <v>19</v>
      </c>
      <c r="B4770">
        <f t="shared" si="232"/>
        <v>0</v>
      </c>
      <c r="C4770" t="s">
        <v>225</v>
      </c>
      <c r="D4770" t="s">
        <v>5903</v>
      </c>
      <c r="E4770" s="116">
        <f t="shared" ca="1" si="230"/>
        <v>0</v>
      </c>
    </row>
    <row r="4771" spans="1:5">
      <c r="A4771" t="str">
        <f t="shared" si="231"/>
        <v>19</v>
      </c>
      <c r="B4771">
        <f t="shared" si="232"/>
        <v>0</v>
      </c>
      <c r="C4771" t="s">
        <v>230</v>
      </c>
      <c r="D4771" t="s">
        <v>5904</v>
      </c>
      <c r="E4771" s="116">
        <f t="shared" ca="1" si="230"/>
        <v>0</v>
      </c>
    </row>
    <row r="4772" spans="1:5">
      <c r="A4772" t="str">
        <f t="shared" si="231"/>
        <v>19</v>
      </c>
      <c r="B4772">
        <f t="shared" si="232"/>
        <v>0</v>
      </c>
      <c r="C4772" t="s">
        <v>234</v>
      </c>
      <c r="D4772" t="s">
        <v>5905</v>
      </c>
      <c r="E4772" s="116">
        <f t="shared" ca="1" si="230"/>
        <v>0</v>
      </c>
    </row>
    <row r="4773" spans="1:5">
      <c r="A4773" t="str">
        <f t="shared" si="231"/>
        <v>19</v>
      </c>
      <c r="B4773">
        <f t="shared" si="232"/>
        <v>0</v>
      </c>
      <c r="C4773" t="s">
        <v>237</v>
      </c>
      <c r="D4773" t="s">
        <v>5906</v>
      </c>
      <c r="E4773" s="116">
        <f t="shared" ca="1" si="230"/>
        <v>0</v>
      </c>
    </row>
    <row r="4774" spans="1:5">
      <c r="A4774" t="str">
        <f t="shared" si="231"/>
        <v>19</v>
      </c>
      <c r="B4774">
        <f t="shared" si="232"/>
        <v>0</v>
      </c>
      <c r="C4774" t="s">
        <v>240</v>
      </c>
      <c r="D4774" t="s">
        <v>5907</v>
      </c>
      <c r="E4774" s="116">
        <f t="shared" ca="1" si="230"/>
        <v>0</v>
      </c>
    </row>
    <row r="4775" spans="1:5">
      <c r="A4775" t="str">
        <f t="shared" si="231"/>
        <v>19</v>
      </c>
      <c r="B4775">
        <f t="shared" si="232"/>
        <v>0</v>
      </c>
      <c r="C4775" t="s">
        <v>243</v>
      </c>
      <c r="D4775" t="s">
        <v>5908</v>
      </c>
      <c r="E4775" s="116">
        <f t="shared" ca="1" si="230"/>
        <v>0</v>
      </c>
    </row>
    <row r="4776" spans="1:5">
      <c r="A4776" t="str">
        <f t="shared" si="231"/>
        <v>19</v>
      </c>
      <c r="B4776">
        <f t="shared" si="232"/>
        <v>0</v>
      </c>
      <c r="C4776" t="s">
        <v>245</v>
      </c>
      <c r="D4776" t="s">
        <v>5909</v>
      </c>
      <c r="E4776" s="116">
        <f t="shared" ca="1" si="230"/>
        <v>0</v>
      </c>
    </row>
    <row r="4777" spans="1:5">
      <c r="A4777" t="str">
        <f t="shared" si="231"/>
        <v>19</v>
      </c>
      <c r="B4777">
        <f t="shared" si="232"/>
        <v>0</v>
      </c>
      <c r="C4777" t="s">
        <v>247</v>
      </c>
      <c r="D4777" t="s">
        <v>5910</v>
      </c>
      <c r="E4777" s="116">
        <f t="shared" ca="1" si="230"/>
        <v>0</v>
      </c>
    </row>
    <row r="4778" spans="1:5">
      <c r="A4778" t="str">
        <f t="shared" si="231"/>
        <v>19</v>
      </c>
      <c r="B4778">
        <f t="shared" si="232"/>
        <v>0</v>
      </c>
      <c r="C4778" t="s">
        <v>250</v>
      </c>
      <c r="D4778" t="s">
        <v>5911</v>
      </c>
      <c r="E4778" s="116">
        <f t="shared" ca="1" si="230"/>
        <v>0</v>
      </c>
    </row>
    <row r="4779" spans="1:5">
      <c r="A4779" t="str">
        <f t="shared" si="231"/>
        <v>19</v>
      </c>
      <c r="B4779">
        <f t="shared" si="232"/>
        <v>0</v>
      </c>
      <c r="C4779" t="s">
        <v>252</v>
      </c>
      <c r="D4779" t="s">
        <v>5912</v>
      </c>
      <c r="E4779" s="116">
        <f t="shared" ca="1" si="230"/>
        <v>0</v>
      </c>
    </row>
    <row r="4780" spans="1:5">
      <c r="A4780" t="str">
        <f t="shared" si="231"/>
        <v>19</v>
      </c>
      <c r="B4780">
        <f t="shared" si="232"/>
        <v>0</v>
      </c>
      <c r="C4780" t="s">
        <v>256</v>
      </c>
      <c r="D4780" t="s">
        <v>5913</v>
      </c>
      <c r="E4780" s="116">
        <f t="shared" ca="1" si="230"/>
        <v>0</v>
      </c>
    </row>
    <row r="4781" spans="1:5">
      <c r="A4781" t="str">
        <f t="shared" si="231"/>
        <v>19</v>
      </c>
      <c r="B4781">
        <f t="shared" si="232"/>
        <v>0</v>
      </c>
      <c r="C4781" t="s">
        <v>260</v>
      </c>
      <c r="D4781" t="s">
        <v>5914</v>
      </c>
      <c r="E4781" s="116">
        <f t="shared" ca="1" si="230"/>
        <v>0</v>
      </c>
    </row>
    <row r="4782" spans="1:5">
      <c r="A4782" t="str">
        <f t="shared" si="231"/>
        <v>19</v>
      </c>
      <c r="B4782">
        <f t="shared" si="232"/>
        <v>0</v>
      </c>
      <c r="C4782" t="s">
        <v>263</v>
      </c>
      <c r="D4782" t="s">
        <v>5915</v>
      </c>
      <c r="E4782" s="116">
        <f t="shared" ca="1" si="230"/>
        <v>0</v>
      </c>
    </row>
    <row r="4783" spans="1:5">
      <c r="A4783" t="str">
        <f t="shared" si="231"/>
        <v>19</v>
      </c>
      <c r="B4783">
        <f t="shared" si="232"/>
        <v>0</v>
      </c>
      <c r="C4783" t="s">
        <v>266</v>
      </c>
      <c r="D4783" t="s">
        <v>5916</v>
      </c>
      <c r="E4783" s="116">
        <f t="shared" ca="1" si="230"/>
        <v>0</v>
      </c>
    </row>
    <row r="4784" spans="1:5">
      <c r="A4784" t="str">
        <f t="shared" si="231"/>
        <v>19</v>
      </c>
      <c r="B4784">
        <f t="shared" si="232"/>
        <v>0</v>
      </c>
      <c r="C4784" t="s">
        <v>269</v>
      </c>
      <c r="D4784" t="s">
        <v>5917</v>
      </c>
      <c r="E4784" s="116">
        <f t="shared" ca="1" si="230"/>
        <v>0</v>
      </c>
    </row>
    <row r="4785" spans="1:5">
      <c r="A4785" t="str">
        <f t="shared" si="231"/>
        <v>19</v>
      </c>
      <c r="B4785">
        <f t="shared" si="232"/>
        <v>0</v>
      </c>
      <c r="C4785" t="s">
        <v>272</v>
      </c>
      <c r="D4785" t="s">
        <v>5918</v>
      </c>
      <c r="E4785" s="116">
        <f t="shared" ca="1" si="230"/>
        <v>0</v>
      </c>
    </row>
    <row r="4786" spans="1:5">
      <c r="A4786" t="str">
        <f t="shared" si="231"/>
        <v>19</v>
      </c>
      <c r="B4786">
        <f t="shared" si="232"/>
        <v>0</v>
      </c>
      <c r="C4786" t="s">
        <v>275</v>
      </c>
      <c r="D4786" t="s">
        <v>5919</v>
      </c>
      <c r="E4786" s="116">
        <f t="shared" ca="1" si="230"/>
        <v>0</v>
      </c>
    </row>
    <row r="4787" spans="1:5">
      <c r="A4787" t="str">
        <f t="shared" si="231"/>
        <v>19</v>
      </c>
      <c r="B4787">
        <f t="shared" si="232"/>
        <v>0</v>
      </c>
      <c r="C4787" t="s">
        <v>277</v>
      </c>
      <c r="D4787" t="s">
        <v>5920</v>
      </c>
      <c r="E4787" s="116">
        <f t="shared" ca="1" si="230"/>
        <v>0</v>
      </c>
    </row>
    <row r="4788" spans="1:5">
      <c r="A4788" t="str">
        <f t="shared" si="231"/>
        <v>19</v>
      </c>
      <c r="B4788">
        <f t="shared" si="232"/>
        <v>0</v>
      </c>
      <c r="C4788" t="s">
        <v>281</v>
      </c>
      <c r="D4788" t="s">
        <v>5921</v>
      </c>
      <c r="E4788" s="116">
        <f t="shared" ca="1" si="230"/>
        <v>0</v>
      </c>
    </row>
    <row r="4789" spans="1:5">
      <c r="A4789" t="str">
        <f t="shared" si="231"/>
        <v>19</v>
      </c>
      <c r="B4789">
        <f t="shared" si="232"/>
        <v>0</v>
      </c>
      <c r="C4789" t="s">
        <v>285</v>
      </c>
      <c r="D4789" t="s">
        <v>5922</v>
      </c>
      <c r="E4789" s="116">
        <f t="shared" ca="1" si="230"/>
        <v>0</v>
      </c>
    </row>
    <row r="4790" spans="1:5">
      <c r="A4790" t="str">
        <f t="shared" si="231"/>
        <v>19</v>
      </c>
      <c r="B4790">
        <f t="shared" si="232"/>
        <v>0</v>
      </c>
      <c r="C4790" t="s">
        <v>288</v>
      </c>
      <c r="D4790" t="s">
        <v>5923</v>
      </c>
      <c r="E4790" s="116">
        <f t="shared" ca="1" si="230"/>
        <v>0</v>
      </c>
    </row>
    <row r="4791" spans="1:5">
      <c r="A4791" t="str">
        <f t="shared" si="231"/>
        <v>19</v>
      </c>
      <c r="B4791">
        <f t="shared" si="232"/>
        <v>0</v>
      </c>
      <c r="C4791" t="s">
        <v>291</v>
      </c>
      <c r="D4791" t="s">
        <v>5924</v>
      </c>
      <c r="E4791" s="116">
        <f t="shared" ca="1" si="230"/>
        <v>0</v>
      </c>
    </row>
    <row r="4792" spans="1:5">
      <c r="A4792" t="str">
        <f t="shared" si="231"/>
        <v>19</v>
      </c>
      <c r="B4792">
        <f t="shared" si="232"/>
        <v>0</v>
      </c>
      <c r="C4792" t="s">
        <v>295</v>
      </c>
      <c r="D4792" t="s">
        <v>5925</v>
      </c>
      <c r="E4792" s="116">
        <f t="shared" ca="1" si="230"/>
        <v>0</v>
      </c>
    </row>
    <row r="4793" spans="1:5">
      <c r="A4793" t="str">
        <f t="shared" si="231"/>
        <v>19</v>
      </c>
      <c r="B4793">
        <f t="shared" si="232"/>
        <v>0</v>
      </c>
      <c r="C4793" t="s">
        <v>298</v>
      </c>
      <c r="D4793" t="s">
        <v>5926</v>
      </c>
      <c r="E4793" s="116">
        <f t="shared" ca="1" si="230"/>
        <v>0</v>
      </c>
    </row>
    <row r="4794" spans="1:5">
      <c r="A4794" t="str">
        <f t="shared" si="231"/>
        <v>19</v>
      </c>
      <c r="B4794">
        <f t="shared" si="232"/>
        <v>0</v>
      </c>
      <c r="C4794" t="s">
        <v>300</v>
      </c>
      <c r="D4794" t="s">
        <v>5927</v>
      </c>
      <c r="E4794" s="116">
        <f t="shared" ca="1" si="230"/>
        <v>0</v>
      </c>
    </row>
    <row r="4795" spans="1:5">
      <c r="A4795" t="str">
        <f t="shared" si="231"/>
        <v>19</v>
      </c>
      <c r="B4795">
        <f t="shared" si="232"/>
        <v>0</v>
      </c>
      <c r="C4795" t="s">
        <v>302</v>
      </c>
      <c r="D4795" t="s">
        <v>5928</v>
      </c>
      <c r="E4795" s="116">
        <f t="shared" ca="1" si="230"/>
        <v>0</v>
      </c>
    </row>
    <row r="4796" spans="1:5">
      <c r="A4796" t="str">
        <f t="shared" si="231"/>
        <v>19</v>
      </c>
      <c r="B4796">
        <f t="shared" si="232"/>
        <v>0</v>
      </c>
      <c r="C4796" t="s">
        <v>303</v>
      </c>
      <c r="D4796" t="s">
        <v>5929</v>
      </c>
      <c r="E4796" s="116">
        <f t="shared" ca="1" si="230"/>
        <v>0</v>
      </c>
    </row>
    <row r="4797" spans="1:5">
      <c r="A4797" t="str">
        <f t="shared" si="231"/>
        <v>19</v>
      </c>
      <c r="B4797">
        <f t="shared" si="232"/>
        <v>0</v>
      </c>
      <c r="C4797" t="s">
        <v>305</v>
      </c>
      <c r="D4797" t="s">
        <v>5930</v>
      </c>
      <c r="E4797" s="116">
        <f t="shared" ca="1" si="230"/>
        <v>0</v>
      </c>
    </row>
    <row r="4798" spans="1:5">
      <c r="A4798" t="str">
        <f t="shared" si="231"/>
        <v>19</v>
      </c>
      <c r="B4798">
        <f t="shared" si="232"/>
        <v>0</v>
      </c>
      <c r="C4798" t="s">
        <v>306</v>
      </c>
      <c r="D4798" t="s">
        <v>5931</v>
      </c>
      <c r="E4798" s="116">
        <f t="shared" ca="1" si="230"/>
        <v>0</v>
      </c>
    </row>
    <row r="4799" spans="1:5">
      <c r="A4799" t="str">
        <f t="shared" si="231"/>
        <v>19</v>
      </c>
      <c r="B4799">
        <f t="shared" si="232"/>
        <v>0</v>
      </c>
      <c r="C4799" t="s">
        <v>308</v>
      </c>
      <c r="D4799" t="s">
        <v>5932</v>
      </c>
      <c r="E4799" s="116">
        <f t="shared" ca="1" si="230"/>
        <v>0</v>
      </c>
    </row>
    <row r="4800" spans="1:5">
      <c r="A4800" t="str">
        <f t="shared" si="231"/>
        <v>19</v>
      </c>
      <c r="B4800">
        <f t="shared" si="232"/>
        <v>0</v>
      </c>
      <c r="C4800" t="s">
        <v>309</v>
      </c>
      <c r="D4800" t="s">
        <v>5933</v>
      </c>
      <c r="E4800" s="116">
        <f t="shared" ca="1" si="230"/>
        <v>0</v>
      </c>
    </row>
    <row r="4801" spans="1:5">
      <c r="A4801" t="str">
        <f t="shared" si="231"/>
        <v>19</v>
      </c>
      <c r="B4801">
        <f t="shared" si="232"/>
        <v>0</v>
      </c>
      <c r="C4801" t="s">
        <v>311</v>
      </c>
      <c r="D4801" t="s">
        <v>5934</v>
      </c>
      <c r="E4801" s="116">
        <f t="shared" ca="1" si="230"/>
        <v>0</v>
      </c>
    </row>
    <row r="4802" spans="1:5">
      <c r="A4802" t="str">
        <f t="shared" si="231"/>
        <v>19</v>
      </c>
      <c r="B4802">
        <f t="shared" si="232"/>
        <v>0</v>
      </c>
      <c r="C4802" t="s">
        <v>314</v>
      </c>
      <c r="D4802" t="s">
        <v>5935</v>
      </c>
      <c r="E4802" s="116">
        <f t="shared" ca="1" si="230"/>
        <v>0</v>
      </c>
    </row>
    <row r="4803" spans="1:5">
      <c r="A4803" t="str">
        <f t="shared" si="231"/>
        <v>19</v>
      </c>
      <c r="B4803">
        <f t="shared" si="232"/>
        <v>0</v>
      </c>
      <c r="C4803" t="s">
        <v>315</v>
      </c>
      <c r="D4803" t="s">
        <v>5936</v>
      </c>
      <c r="E4803" s="116">
        <f t="shared" ca="1" si="230"/>
        <v>0</v>
      </c>
    </row>
    <row r="4804" spans="1:5">
      <c r="A4804" t="str">
        <f t="shared" si="231"/>
        <v>19</v>
      </c>
      <c r="B4804">
        <f t="shared" si="232"/>
        <v>0</v>
      </c>
      <c r="C4804" t="s">
        <v>317</v>
      </c>
      <c r="D4804" t="s">
        <v>5937</v>
      </c>
      <c r="E4804" s="116">
        <f t="shared" ca="1" si="230"/>
        <v>0</v>
      </c>
    </row>
    <row r="4805" spans="1:5">
      <c r="A4805" t="str">
        <f t="shared" si="231"/>
        <v>19</v>
      </c>
      <c r="B4805">
        <f t="shared" si="232"/>
        <v>0</v>
      </c>
      <c r="C4805" t="s">
        <v>319</v>
      </c>
      <c r="D4805" t="s">
        <v>5938</v>
      </c>
      <c r="E4805" s="116">
        <f t="shared" ca="1" si="230"/>
        <v>0</v>
      </c>
    </row>
    <row r="4806" spans="1:5">
      <c r="A4806" t="str">
        <f t="shared" si="231"/>
        <v>19</v>
      </c>
      <c r="B4806">
        <f t="shared" si="232"/>
        <v>0</v>
      </c>
      <c r="C4806" t="s">
        <v>321</v>
      </c>
      <c r="D4806" t="s">
        <v>5939</v>
      </c>
      <c r="E4806" s="116">
        <f t="shared" ca="1" si="230"/>
        <v>0</v>
      </c>
    </row>
    <row r="4807" spans="1:5">
      <c r="A4807" t="str">
        <f t="shared" si="231"/>
        <v>19</v>
      </c>
      <c r="B4807">
        <f t="shared" si="232"/>
        <v>0</v>
      </c>
      <c r="C4807" t="s">
        <v>323</v>
      </c>
      <c r="D4807" t="s">
        <v>5940</v>
      </c>
      <c r="E4807" s="116">
        <f t="shared" ca="1" si="230"/>
        <v>0</v>
      </c>
    </row>
    <row r="4808" spans="1:5">
      <c r="A4808" t="str">
        <f t="shared" si="231"/>
        <v>19</v>
      </c>
      <c r="B4808">
        <f t="shared" si="232"/>
        <v>0</v>
      </c>
      <c r="C4808" t="s">
        <v>325</v>
      </c>
      <c r="D4808" t="s">
        <v>5941</v>
      </c>
      <c r="E4808" s="116">
        <f t="shared" ca="1" si="230"/>
        <v>0</v>
      </c>
    </row>
    <row r="4809" spans="1:5">
      <c r="A4809" t="str">
        <f t="shared" si="231"/>
        <v>19</v>
      </c>
      <c r="B4809">
        <f t="shared" si="232"/>
        <v>0</v>
      </c>
      <c r="C4809" t="s">
        <v>326</v>
      </c>
      <c r="D4809" t="s">
        <v>5942</v>
      </c>
      <c r="E4809" s="116">
        <f t="shared" ca="1" si="230"/>
        <v>0</v>
      </c>
    </row>
    <row r="4810" spans="1:5">
      <c r="A4810" t="str">
        <f t="shared" si="231"/>
        <v>19</v>
      </c>
      <c r="B4810">
        <f t="shared" si="232"/>
        <v>0</v>
      </c>
      <c r="C4810" t="s">
        <v>328</v>
      </c>
      <c r="D4810" t="s">
        <v>5943</v>
      </c>
      <c r="E4810" s="116">
        <f t="shared" ca="1" si="230"/>
        <v>0</v>
      </c>
    </row>
    <row r="4811" spans="1:5">
      <c r="A4811" t="str">
        <f t="shared" si="231"/>
        <v>19</v>
      </c>
      <c r="B4811">
        <f t="shared" si="232"/>
        <v>0</v>
      </c>
      <c r="C4811" t="s">
        <v>329</v>
      </c>
      <c r="D4811" t="s">
        <v>5944</v>
      </c>
      <c r="E4811" s="116">
        <f t="shared" ca="1" si="230"/>
        <v>0</v>
      </c>
    </row>
    <row r="4812" spans="1:5">
      <c r="A4812" t="str">
        <f t="shared" si="231"/>
        <v>19</v>
      </c>
      <c r="B4812">
        <f t="shared" si="232"/>
        <v>0</v>
      </c>
      <c r="C4812" t="s">
        <v>331</v>
      </c>
      <c r="D4812" t="s">
        <v>5945</v>
      </c>
      <c r="E4812" s="116">
        <f t="shared" ca="1" si="230"/>
        <v>0</v>
      </c>
    </row>
    <row r="4813" spans="1:5">
      <c r="A4813" t="str">
        <f t="shared" si="231"/>
        <v>19</v>
      </c>
      <c r="B4813">
        <f t="shared" si="232"/>
        <v>0</v>
      </c>
      <c r="C4813" t="s">
        <v>332</v>
      </c>
      <c r="D4813" t="s">
        <v>5946</v>
      </c>
      <c r="E4813" s="116">
        <f t="shared" ca="1" si="230"/>
        <v>0</v>
      </c>
    </row>
    <row r="4814" spans="1:5">
      <c r="A4814" t="str">
        <f t="shared" si="231"/>
        <v>19</v>
      </c>
      <c r="B4814">
        <f t="shared" si="232"/>
        <v>0</v>
      </c>
      <c r="C4814" t="s">
        <v>334</v>
      </c>
      <c r="D4814" t="s">
        <v>5947</v>
      </c>
      <c r="E4814" s="116">
        <f t="shared" ca="1" si="230"/>
        <v>0</v>
      </c>
    </row>
    <row r="4815" spans="1:5">
      <c r="A4815" t="str">
        <f t="shared" si="231"/>
        <v>19</v>
      </c>
      <c r="B4815">
        <f t="shared" si="232"/>
        <v>0</v>
      </c>
      <c r="C4815" t="s">
        <v>335</v>
      </c>
      <c r="D4815" t="s">
        <v>5948</v>
      </c>
      <c r="E4815" s="116">
        <f t="shared" ref="E4815:E4878" ca="1" si="233">IFERROR(IFERROR(VLOOKUP(C4815,INDIRECT($G$7&amp;$H$7),MATCH($A4815,INDIRECT($G$7&amp;$I$7),0),0),IFERROR(VLOOKUP(C4815,INDIRECT($G$6&amp;$H$6),MATCH($A4815,INDIRECT($G$6&amp;$I$6),0),0),VLOOKUP(C4815,INDIRECT($G$5&amp;$H$5),MATCH($A4815,INDIRECT($G$5&amp;$I$5),0),0))),0)</f>
        <v>0</v>
      </c>
    </row>
    <row r="4816" spans="1:5">
      <c r="A4816" t="str">
        <f t="shared" si="231"/>
        <v>19</v>
      </c>
      <c r="B4816">
        <f t="shared" si="232"/>
        <v>0</v>
      </c>
      <c r="C4816" t="s">
        <v>337</v>
      </c>
      <c r="D4816" t="s">
        <v>5949</v>
      </c>
      <c r="E4816" s="116">
        <f t="shared" ca="1" si="233"/>
        <v>0</v>
      </c>
    </row>
    <row r="4817" spans="1:5">
      <c r="A4817" t="str">
        <f t="shared" si="231"/>
        <v>19</v>
      </c>
      <c r="B4817">
        <f t="shared" si="232"/>
        <v>0</v>
      </c>
      <c r="C4817" t="s">
        <v>338</v>
      </c>
      <c r="D4817" t="s">
        <v>5950</v>
      </c>
      <c r="E4817" s="116">
        <f t="shared" ca="1" si="233"/>
        <v>0</v>
      </c>
    </row>
    <row r="4818" spans="1:5">
      <c r="A4818" t="str">
        <f t="shared" si="231"/>
        <v>19</v>
      </c>
      <c r="B4818">
        <f t="shared" si="232"/>
        <v>0</v>
      </c>
      <c r="C4818" t="s">
        <v>340</v>
      </c>
      <c r="D4818" t="s">
        <v>5951</v>
      </c>
      <c r="E4818" s="116">
        <f t="shared" ca="1" si="233"/>
        <v>0</v>
      </c>
    </row>
    <row r="4819" spans="1:5">
      <c r="A4819" t="str">
        <f t="shared" si="231"/>
        <v>19</v>
      </c>
      <c r="B4819">
        <f t="shared" si="232"/>
        <v>0</v>
      </c>
      <c r="C4819" t="s">
        <v>342</v>
      </c>
      <c r="D4819" t="s">
        <v>5952</v>
      </c>
      <c r="E4819" s="116">
        <f t="shared" ca="1" si="233"/>
        <v>0</v>
      </c>
    </row>
    <row r="4820" spans="1:5">
      <c r="A4820" t="str">
        <f t="shared" si="231"/>
        <v>19</v>
      </c>
      <c r="B4820">
        <f t="shared" si="232"/>
        <v>0</v>
      </c>
      <c r="C4820" t="s">
        <v>343</v>
      </c>
      <c r="D4820" t="s">
        <v>5953</v>
      </c>
      <c r="E4820" s="116">
        <f t="shared" ca="1" si="233"/>
        <v>0</v>
      </c>
    </row>
    <row r="4821" spans="1:5">
      <c r="A4821" t="str">
        <f t="shared" si="231"/>
        <v>19</v>
      </c>
      <c r="B4821">
        <f t="shared" si="232"/>
        <v>0</v>
      </c>
      <c r="C4821" t="s">
        <v>345</v>
      </c>
      <c r="D4821" t="s">
        <v>5954</v>
      </c>
      <c r="E4821" s="116">
        <f t="shared" ca="1" si="233"/>
        <v>0</v>
      </c>
    </row>
    <row r="4822" spans="1:5">
      <c r="A4822" t="str">
        <f t="shared" si="231"/>
        <v>19</v>
      </c>
      <c r="B4822">
        <f t="shared" si="232"/>
        <v>0</v>
      </c>
      <c r="C4822" t="s">
        <v>346</v>
      </c>
      <c r="D4822" t="s">
        <v>5955</v>
      </c>
      <c r="E4822" s="116">
        <f t="shared" ca="1" si="233"/>
        <v>0</v>
      </c>
    </row>
    <row r="4823" spans="1:5">
      <c r="A4823" t="str">
        <f t="shared" si="231"/>
        <v>19</v>
      </c>
      <c r="B4823">
        <f t="shared" si="232"/>
        <v>0</v>
      </c>
      <c r="C4823" t="s">
        <v>348</v>
      </c>
      <c r="D4823" t="s">
        <v>5956</v>
      </c>
      <c r="E4823" s="116">
        <f t="shared" ca="1" si="233"/>
        <v>0</v>
      </c>
    </row>
    <row r="4824" spans="1:5">
      <c r="A4824" t="str">
        <f t="shared" si="231"/>
        <v>19</v>
      </c>
      <c r="B4824">
        <f t="shared" si="232"/>
        <v>0</v>
      </c>
      <c r="C4824" t="s">
        <v>349</v>
      </c>
      <c r="D4824" t="s">
        <v>5957</v>
      </c>
      <c r="E4824" s="116">
        <f t="shared" ca="1" si="233"/>
        <v>0</v>
      </c>
    </row>
    <row r="4825" spans="1:5">
      <c r="A4825" t="str">
        <f t="shared" si="231"/>
        <v>19</v>
      </c>
      <c r="B4825">
        <f t="shared" si="232"/>
        <v>0</v>
      </c>
      <c r="C4825" t="s">
        <v>351</v>
      </c>
      <c r="D4825" t="s">
        <v>5958</v>
      </c>
      <c r="E4825" s="116">
        <f t="shared" ca="1" si="233"/>
        <v>0</v>
      </c>
    </row>
    <row r="4826" spans="1:5">
      <c r="A4826" t="str">
        <f t="shared" si="231"/>
        <v>19</v>
      </c>
      <c r="B4826">
        <f t="shared" si="232"/>
        <v>0</v>
      </c>
      <c r="C4826" t="s">
        <v>353</v>
      </c>
      <c r="D4826" t="s">
        <v>5959</v>
      </c>
      <c r="E4826" s="116">
        <f t="shared" ca="1" si="233"/>
        <v>0</v>
      </c>
    </row>
    <row r="4827" spans="1:5">
      <c r="A4827" t="str">
        <f t="shared" si="231"/>
        <v>19</v>
      </c>
      <c r="B4827">
        <f t="shared" si="232"/>
        <v>0</v>
      </c>
      <c r="C4827" t="s">
        <v>354</v>
      </c>
      <c r="D4827" t="s">
        <v>5960</v>
      </c>
      <c r="E4827" s="116">
        <f t="shared" ca="1" si="233"/>
        <v>0</v>
      </c>
    </row>
    <row r="4828" spans="1:5">
      <c r="A4828" t="str">
        <f t="shared" ref="A4828:A4891" si="234">MID(D4828,LEN(C4828)+2,LEN(D4828)-LEN(C4828))</f>
        <v>19</v>
      </c>
      <c r="B4828">
        <f t="shared" ref="B4828:B4891" si="235">IF(IFERROR(FIND("PU",D4828,1),0)&lt;&gt;0,"PU",0)</f>
        <v>0</v>
      </c>
      <c r="C4828" t="s">
        <v>356</v>
      </c>
      <c r="D4828" t="s">
        <v>5961</v>
      </c>
      <c r="E4828" s="116">
        <f t="shared" ca="1" si="233"/>
        <v>0</v>
      </c>
    </row>
    <row r="4829" spans="1:5">
      <c r="A4829" t="str">
        <f t="shared" si="234"/>
        <v>19</v>
      </c>
      <c r="B4829">
        <f t="shared" si="235"/>
        <v>0</v>
      </c>
      <c r="C4829" t="s">
        <v>357</v>
      </c>
      <c r="D4829" t="s">
        <v>5962</v>
      </c>
      <c r="E4829" s="116">
        <f t="shared" ca="1" si="233"/>
        <v>0</v>
      </c>
    </row>
    <row r="4830" spans="1:5">
      <c r="A4830" t="str">
        <f t="shared" si="234"/>
        <v>19</v>
      </c>
      <c r="B4830">
        <f t="shared" si="235"/>
        <v>0</v>
      </c>
      <c r="C4830" t="s">
        <v>359</v>
      </c>
      <c r="D4830" t="s">
        <v>5963</v>
      </c>
      <c r="E4830" s="116">
        <f t="shared" ca="1" si="233"/>
        <v>0</v>
      </c>
    </row>
    <row r="4831" spans="1:5">
      <c r="A4831" t="str">
        <f t="shared" si="234"/>
        <v>19</v>
      </c>
      <c r="B4831">
        <f t="shared" si="235"/>
        <v>0</v>
      </c>
      <c r="C4831" t="s">
        <v>360</v>
      </c>
      <c r="D4831" t="s">
        <v>5964</v>
      </c>
      <c r="E4831" s="116">
        <f t="shared" ca="1" si="233"/>
        <v>0</v>
      </c>
    </row>
    <row r="4832" spans="1:5">
      <c r="A4832" t="str">
        <f t="shared" si="234"/>
        <v>19</v>
      </c>
      <c r="B4832">
        <f t="shared" si="235"/>
        <v>0</v>
      </c>
      <c r="C4832" t="s">
        <v>362</v>
      </c>
      <c r="D4832" t="s">
        <v>5965</v>
      </c>
      <c r="E4832" s="116">
        <f t="shared" ca="1" si="233"/>
        <v>0</v>
      </c>
    </row>
    <row r="4833" spans="1:5">
      <c r="A4833" t="str">
        <f t="shared" si="234"/>
        <v>19</v>
      </c>
      <c r="B4833">
        <f t="shared" si="235"/>
        <v>0</v>
      </c>
      <c r="C4833" t="s">
        <v>363</v>
      </c>
      <c r="D4833" t="s">
        <v>5966</v>
      </c>
      <c r="E4833" s="116">
        <f t="shared" ca="1" si="233"/>
        <v>0</v>
      </c>
    </row>
    <row r="4834" spans="1:5">
      <c r="A4834" t="str">
        <f t="shared" si="234"/>
        <v>19</v>
      </c>
      <c r="B4834">
        <f t="shared" si="235"/>
        <v>0</v>
      </c>
      <c r="C4834" t="s">
        <v>365</v>
      </c>
      <c r="D4834" t="s">
        <v>5967</v>
      </c>
      <c r="E4834" s="116">
        <f t="shared" ca="1" si="233"/>
        <v>0</v>
      </c>
    </row>
    <row r="4835" spans="1:5">
      <c r="A4835" t="str">
        <f t="shared" si="234"/>
        <v>19</v>
      </c>
      <c r="B4835">
        <f t="shared" si="235"/>
        <v>0</v>
      </c>
      <c r="C4835" t="s">
        <v>366</v>
      </c>
      <c r="D4835" t="s">
        <v>5968</v>
      </c>
      <c r="E4835" s="116">
        <f t="shared" ca="1" si="233"/>
        <v>0</v>
      </c>
    </row>
    <row r="4836" spans="1:5">
      <c r="A4836" t="str">
        <f t="shared" si="234"/>
        <v>19</v>
      </c>
      <c r="B4836">
        <f t="shared" si="235"/>
        <v>0</v>
      </c>
      <c r="C4836" t="s">
        <v>368</v>
      </c>
      <c r="D4836" t="s">
        <v>5969</v>
      </c>
      <c r="E4836" s="116">
        <f t="shared" ca="1" si="233"/>
        <v>0</v>
      </c>
    </row>
    <row r="4837" spans="1:5">
      <c r="A4837" t="str">
        <f t="shared" si="234"/>
        <v>19</v>
      </c>
      <c r="B4837">
        <f t="shared" si="235"/>
        <v>0</v>
      </c>
      <c r="C4837" t="s">
        <v>393</v>
      </c>
      <c r="D4837" t="s">
        <v>5970</v>
      </c>
      <c r="E4837" s="116">
        <f t="shared" ca="1" si="233"/>
        <v>0</v>
      </c>
    </row>
    <row r="4838" spans="1:5">
      <c r="A4838" t="str">
        <f t="shared" si="234"/>
        <v>19</v>
      </c>
      <c r="B4838">
        <f t="shared" si="235"/>
        <v>0</v>
      </c>
      <c r="C4838" t="s">
        <v>395</v>
      </c>
      <c r="D4838" t="s">
        <v>5971</v>
      </c>
      <c r="E4838" s="116">
        <f t="shared" ca="1" si="233"/>
        <v>0</v>
      </c>
    </row>
    <row r="4839" spans="1:5">
      <c r="A4839" t="str">
        <f t="shared" si="234"/>
        <v>19</v>
      </c>
      <c r="B4839">
        <f t="shared" si="235"/>
        <v>0</v>
      </c>
      <c r="C4839" t="s">
        <v>397</v>
      </c>
      <c r="D4839" t="s">
        <v>5972</v>
      </c>
      <c r="E4839" s="116">
        <f t="shared" ca="1" si="233"/>
        <v>0</v>
      </c>
    </row>
    <row r="4840" spans="1:5">
      <c r="A4840" t="str">
        <f t="shared" si="234"/>
        <v>19</v>
      </c>
      <c r="B4840">
        <f t="shared" si="235"/>
        <v>0</v>
      </c>
      <c r="C4840" t="s">
        <v>398</v>
      </c>
      <c r="D4840" t="s">
        <v>5973</v>
      </c>
      <c r="E4840" s="116">
        <f t="shared" ca="1" si="233"/>
        <v>0</v>
      </c>
    </row>
    <row r="4841" spans="1:5">
      <c r="A4841" t="str">
        <f t="shared" si="234"/>
        <v>19</v>
      </c>
      <c r="B4841">
        <f t="shared" si="235"/>
        <v>0</v>
      </c>
      <c r="C4841" t="s">
        <v>400</v>
      </c>
      <c r="D4841" t="s">
        <v>5974</v>
      </c>
      <c r="E4841" s="116">
        <f t="shared" ca="1" si="233"/>
        <v>0</v>
      </c>
    </row>
    <row r="4842" spans="1:5">
      <c r="A4842" t="str">
        <f t="shared" si="234"/>
        <v>19</v>
      </c>
      <c r="B4842">
        <f t="shared" si="235"/>
        <v>0</v>
      </c>
      <c r="C4842" t="s">
        <v>402</v>
      </c>
      <c r="D4842" t="s">
        <v>5975</v>
      </c>
      <c r="E4842" s="116">
        <f t="shared" ca="1" si="233"/>
        <v>0</v>
      </c>
    </row>
    <row r="4843" spans="1:5">
      <c r="A4843" t="str">
        <f t="shared" si="234"/>
        <v>19</v>
      </c>
      <c r="B4843">
        <f t="shared" si="235"/>
        <v>0</v>
      </c>
      <c r="C4843" t="s">
        <v>404</v>
      </c>
      <c r="D4843" t="s">
        <v>5976</v>
      </c>
      <c r="E4843" s="116">
        <f t="shared" ca="1" si="233"/>
        <v>0</v>
      </c>
    </row>
    <row r="4844" spans="1:5">
      <c r="A4844" t="str">
        <f t="shared" si="234"/>
        <v>19</v>
      </c>
      <c r="B4844">
        <f t="shared" si="235"/>
        <v>0</v>
      </c>
      <c r="C4844" t="s">
        <v>406</v>
      </c>
      <c r="D4844" t="s">
        <v>5977</v>
      </c>
      <c r="E4844" s="116">
        <f t="shared" ca="1" si="233"/>
        <v>0</v>
      </c>
    </row>
    <row r="4845" spans="1:5">
      <c r="A4845" t="str">
        <f t="shared" si="234"/>
        <v>19</v>
      </c>
      <c r="B4845">
        <f t="shared" si="235"/>
        <v>0</v>
      </c>
      <c r="C4845" t="s">
        <v>408</v>
      </c>
      <c r="D4845" t="s">
        <v>5978</v>
      </c>
      <c r="E4845" s="116">
        <f t="shared" ca="1" si="233"/>
        <v>0</v>
      </c>
    </row>
    <row r="4846" spans="1:5">
      <c r="A4846" t="str">
        <f t="shared" si="234"/>
        <v>19</v>
      </c>
      <c r="B4846">
        <f t="shared" si="235"/>
        <v>0</v>
      </c>
      <c r="C4846" t="s">
        <v>410</v>
      </c>
      <c r="D4846" t="s">
        <v>5979</v>
      </c>
      <c r="E4846" s="116">
        <f t="shared" ca="1" si="233"/>
        <v>0</v>
      </c>
    </row>
    <row r="4847" spans="1:5">
      <c r="A4847" t="str">
        <f t="shared" si="234"/>
        <v>19</v>
      </c>
      <c r="B4847">
        <f t="shared" si="235"/>
        <v>0</v>
      </c>
      <c r="C4847" t="s">
        <v>414</v>
      </c>
      <c r="D4847" t="s">
        <v>5980</v>
      </c>
      <c r="E4847" s="116">
        <f t="shared" ca="1" si="233"/>
        <v>0</v>
      </c>
    </row>
    <row r="4848" spans="1:5">
      <c r="A4848" t="str">
        <f t="shared" si="234"/>
        <v>19</v>
      </c>
      <c r="B4848">
        <f t="shared" si="235"/>
        <v>0</v>
      </c>
      <c r="C4848" t="s">
        <v>416</v>
      </c>
      <c r="D4848" t="s">
        <v>5981</v>
      </c>
      <c r="E4848" s="116">
        <f t="shared" ca="1" si="233"/>
        <v>0</v>
      </c>
    </row>
    <row r="4849" spans="1:5">
      <c r="A4849" t="str">
        <f t="shared" si="234"/>
        <v>19</v>
      </c>
      <c r="B4849">
        <f t="shared" si="235"/>
        <v>0</v>
      </c>
      <c r="C4849" t="s">
        <v>420</v>
      </c>
      <c r="D4849" t="s">
        <v>5982</v>
      </c>
      <c r="E4849" s="116">
        <f t="shared" ca="1" si="233"/>
        <v>0</v>
      </c>
    </row>
    <row r="4850" spans="1:5">
      <c r="A4850" t="str">
        <f t="shared" si="234"/>
        <v>19</v>
      </c>
      <c r="B4850">
        <f t="shared" si="235"/>
        <v>0</v>
      </c>
      <c r="C4850" t="s">
        <v>424</v>
      </c>
      <c r="D4850" t="s">
        <v>5983</v>
      </c>
      <c r="E4850" s="116">
        <f t="shared" ca="1" si="233"/>
        <v>0</v>
      </c>
    </row>
    <row r="4851" spans="1:5">
      <c r="A4851" t="str">
        <f t="shared" si="234"/>
        <v>19</v>
      </c>
      <c r="B4851">
        <f t="shared" si="235"/>
        <v>0</v>
      </c>
      <c r="C4851" t="s">
        <v>426</v>
      </c>
      <c r="D4851" t="s">
        <v>5984</v>
      </c>
      <c r="E4851" s="116">
        <f t="shared" ca="1" si="233"/>
        <v>0</v>
      </c>
    </row>
    <row r="4852" spans="1:5">
      <c r="A4852" t="str">
        <f t="shared" si="234"/>
        <v>19</v>
      </c>
      <c r="B4852">
        <f t="shared" si="235"/>
        <v>0</v>
      </c>
      <c r="C4852" t="s">
        <v>428</v>
      </c>
      <c r="D4852" t="s">
        <v>5985</v>
      </c>
      <c r="E4852" s="116">
        <f t="shared" ca="1" si="233"/>
        <v>0</v>
      </c>
    </row>
    <row r="4853" spans="1:5">
      <c r="A4853" t="str">
        <f t="shared" si="234"/>
        <v>19</v>
      </c>
      <c r="B4853">
        <f t="shared" si="235"/>
        <v>0</v>
      </c>
      <c r="C4853" t="s">
        <v>430</v>
      </c>
      <c r="D4853" t="s">
        <v>5986</v>
      </c>
      <c r="E4853" s="116">
        <f t="shared" ca="1" si="233"/>
        <v>0</v>
      </c>
    </row>
    <row r="4854" spans="1:5">
      <c r="A4854" t="str">
        <f t="shared" si="234"/>
        <v>19</v>
      </c>
      <c r="B4854">
        <f t="shared" si="235"/>
        <v>0</v>
      </c>
      <c r="C4854" t="s">
        <v>432</v>
      </c>
      <c r="D4854" t="s">
        <v>5987</v>
      </c>
      <c r="E4854" s="116">
        <f t="shared" ca="1" si="233"/>
        <v>0</v>
      </c>
    </row>
    <row r="4855" spans="1:5">
      <c r="A4855" t="str">
        <f t="shared" si="234"/>
        <v>19</v>
      </c>
      <c r="B4855">
        <f t="shared" si="235"/>
        <v>0</v>
      </c>
      <c r="C4855" t="s">
        <v>435</v>
      </c>
      <c r="D4855" t="s">
        <v>5988</v>
      </c>
      <c r="E4855" s="116">
        <f t="shared" ca="1" si="233"/>
        <v>0</v>
      </c>
    </row>
    <row r="4856" spans="1:5">
      <c r="A4856" t="str">
        <f t="shared" si="234"/>
        <v>19</v>
      </c>
      <c r="B4856">
        <f t="shared" si="235"/>
        <v>0</v>
      </c>
      <c r="C4856" t="s">
        <v>437</v>
      </c>
      <c r="D4856" t="s">
        <v>5989</v>
      </c>
      <c r="E4856" s="116">
        <f t="shared" ca="1" si="233"/>
        <v>0</v>
      </c>
    </row>
    <row r="4857" spans="1:5">
      <c r="A4857" t="str">
        <f t="shared" si="234"/>
        <v>19</v>
      </c>
      <c r="B4857">
        <f t="shared" si="235"/>
        <v>0</v>
      </c>
      <c r="C4857" t="s">
        <v>441</v>
      </c>
      <c r="D4857" t="s">
        <v>5990</v>
      </c>
      <c r="E4857" s="116">
        <f t="shared" ca="1" si="233"/>
        <v>0</v>
      </c>
    </row>
    <row r="4858" spans="1:5">
      <c r="A4858" t="str">
        <f t="shared" si="234"/>
        <v>19</v>
      </c>
      <c r="B4858">
        <f t="shared" si="235"/>
        <v>0</v>
      </c>
      <c r="C4858" t="s">
        <v>444</v>
      </c>
      <c r="D4858" t="s">
        <v>5991</v>
      </c>
      <c r="E4858" s="116">
        <f t="shared" ca="1" si="233"/>
        <v>0</v>
      </c>
    </row>
    <row r="4859" spans="1:5">
      <c r="A4859" t="str">
        <f t="shared" si="234"/>
        <v>19</v>
      </c>
      <c r="B4859">
        <f t="shared" si="235"/>
        <v>0</v>
      </c>
      <c r="C4859" t="s">
        <v>448</v>
      </c>
      <c r="D4859" t="s">
        <v>5992</v>
      </c>
      <c r="E4859" s="116">
        <f t="shared" ca="1" si="233"/>
        <v>0</v>
      </c>
    </row>
    <row r="4860" spans="1:5">
      <c r="A4860" t="str">
        <f t="shared" si="234"/>
        <v>19</v>
      </c>
      <c r="B4860">
        <f t="shared" si="235"/>
        <v>0</v>
      </c>
      <c r="C4860" t="s">
        <v>451</v>
      </c>
      <c r="D4860" t="s">
        <v>5993</v>
      </c>
      <c r="E4860" s="116">
        <f t="shared" ca="1" si="233"/>
        <v>0</v>
      </c>
    </row>
    <row r="4861" spans="1:5">
      <c r="A4861" t="str">
        <f t="shared" si="234"/>
        <v>19</v>
      </c>
      <c r="B4861">
        <f t="shared" si="235"/>
        <v>0</v>
      </c>
      <c r="C4861" t="s">
        <v>454</v>
      </c>
      <c r="D4861" t="s">
        <v>5994</v>
      </c>
      <c r="E4861" s="116">
        <f t="shared" ca="1" si="233"/>
        <v>0</v>
      </c>
    </row>
    <row r="4862" spans="1:5">
      <c r="A4862" t="str">
        <f t="shared" si="234"/>
        <v>19</v>
      </c>
      <c r="B4862">
        <f t="shared" si="235"/>
        <v>0</v>
      </c>
      <c r="C4862" t="s">
        <v>457</v>
      </c>
      <c r="D4862" t="s">
        <v>5995</v>
      </c>
      <c r="E4862" s="116">
        <f t="shared" ca="1" si="233"/>
        <v>0</v>
      </c>
    </row>
    <row r="4863" spans="1:5">
      <c r="A4863" t="str">
        <f t="shared" si="234"/>
        <v>19</v>
      </c>
      <c r="B4863">
        <f t="shared" si="235"/>
        <v>0</v>
      </c>
      <c r="C4863" t="s">
        <v>460</v>
      </c>
      <c r="D4863" t="s">
        <v>5996</v>
      </c>
      <c r="E4863" s="116">
        <f t="shared" ca="1" si="233"/>
        <v>0</v>
      </c>
    </row>
    <row r="4864" spans="1:5">
      <c r="A4864" t="str">
        <f t="shared" si="234"/>
        <v>19</v>
      </c>
      <c r="B4864">
        <f t="shared" si="235"/>
        <v>0</v>
      </c>
      <c r="C4864" t="s">
        <v>463</v>
      </c>
      <c r="D4864" t="s">
        <v>5997</v>
      </c>
      <c r="E4864" s="116">
        <f t="shared" ca="1" si="233"/>
        <v>0</v>
      </c>
    </row>
    <row r="4865" spans="1:5">
      <c r="A4865" t="str">
        <f t="shared" si="234"/>
        <v>19</v>
      </c>
      <c r="B4865">
        <f t="shared" si="235"/>
        <v>0</v>
      </c>
      <c r="C4865" t="s">
        <v>466</v>
      </c>
      <c r="D4865" t="s">
        <v>5998</v>
      </c>
      <c r="E4865" s="116">
        <f t="shared" ca="1" si="233"/>
        <v>0</v>
      </c>
    </row>
    <row r="4866" spans="1:5">
      <c r="A4866" t="str">
        <f t="shared" si="234"/>
        <v>19</v>
      </c>
      <c r="B4866">
        <f t="shared" si="235"/>
        <v>0</v>
      </c>
      <c r="C4866" t="s">
        <v>469</v>
      </c>
      <c r="D4866" t="s">
        <v>5999</v>
      </c>
      <c r="E4866" s="116">
        <f t="shared" ca="1" si="233"/>
        <v>0</v>
      </c>
    </row>
    <row r="4867" spans="1:5">
      <c r="A4867" t="str">
        <f t="shared" si="234"/>
        <v>19</v>
      </c>
      <c r="B4867">
        <f t="shared" si="235"/>
        <v>0</v>
      </c>
      <c r="C4867" t="s">
        <v>472</v>
      </c>
      <c r="D4867" t="s">
        <v>6000</v>
      </c>
      <c r="E4867" s="116">
        <f t="shared" ca="1" si="233"/>
        <v>0</v>
      </c>
    </row>
    <row r="4868" spans="1:5">
      <c r="A4868" t="str">
        <f t="shared" si="234"/>
        <v>19</v>
      </c>
      <c r="B4868">
        <f t="shared" si="235"/>
        <v>0</v>
      </c>
      <c r="C4868" t="s">
        <v>475</v>
      </c>
      <c r="D4868" t="s">
        <v>6001</v>
      </c>
      <c r="E4868" s="116">
        <f t="shared" ca="1" si="233"/>
        <v>0</v>
      </c>
    </row>
    <row r="4869" spans="1:5">
      <c r="A4869" t="str">
        <f t="shared" si="234"/>
        <v>19</v>
      </c>
      <c r="B4869">
        <f t="shared" si="235"/>
        <v>0</v>
      </c>
      <c r="C4869" t="s">
        <v>479</v>
      </c>
      <c r="D4869" t="s">
        <v>6002</v>
      </c>
      <c r="E4869" s="116">
        <f t="shared" ca="1" si="233"/>
        <v>0</v>
      </c>
    </row>
    <row r="4870" spans="1:5">
      <c r="A4870" t="str">
        <f t="shared" si="234"/>
        <v>19</v>
      </c>
      <c r="B4870">
        <f t="shared" si="235"/>
        <v>0</v>
      </c>
      <c r="C4870" t="s">
        <v>483</v>
      </c>
      <c r="D4870" t="s">
        <v>6003</v>
      </c>
      <c r="E4870" s="116">
        <f t="shared" ca="1" si="233"/>
        <v>0</v>
      </c>
    </row>
    <row r="4871" spans="1:5">
      <c r="A4871" t="str">
        <f t="shared" si="234"/>
        <v>19</v>
      </c>
      <c r="B4871">
        <f t="shared" si="235"/>
        <v>0</v>
      </c>
      <c r="C4871" t="s">
        <v>486</v>
      </c>
      <c r="D4871" t="s">
        <v>6004</v>
      </c>
      <c r="E4871" s="116">
        <f t="shared" ca="1" si="233"/>
        <v>0</v>
      </c>
    </row>
    <row r="4872" spans="1:5">
      <c r="A4872" t="str">
        <f t="shared" si="234"/>
        <v>19</v>
      </c>
      <c r="B4872">
        <f t="shared" si="235"/>
        <v>0</v>
      </c>
      <c r="C4872" t="s">
        <v>490</v>
      </c>
      <c r="D4872" t="s">
        <v>6005</v>
      </c>
      <c r="E4872" s="116">
        <f t="shared" ca="1" si="233"/>
        <v>0</v>
      </c>
    </row>
    <row r="4873" spans="1:5">
      <c r="A4873" t="str">
        <f t="shared" si="234"/>
        <v>19</v>
      </c>
      <c r="B4873">
        <f t="shared" si="235"/>
        <v>0</v>
      </c>
      <c r="C4873" t="s">
        <v>493</v>
      </c>
      <c r="D4873" t="s">
        <v>6006</v>
      </c>
      <c r="E4873" s="116">
        <f t="shared" ca="1" si="233"/>
        <v>0</v>
      </c>
    </row>
    <row r="4874" spans="1:5">
      <c r="A4874" t="str">
        <f t="shared" si="234"/>
        <v>19</v>
      </c>
      <c r="B4874">
        <f t="shared" si="235"/>
        <v>0</v>
      </c>
      <c r="C4874" t="s">
        <v>496</v>
      </c>
      <c r="D4874" t="s">
        <v>6007</v>
      </c>
      <c r="E4874" s="116">
        <f t="shared" ca="1" si="233"/>
        <v>0</v>
      </c>
    </row>
    <row r="4875" spans="1:5">
      <c r="A4875" t="str">
        <f t="shared" si="234"/>
        <v>19</v>
      </c>
      <c r="B4875">
        <f t="shared" si="235"/>
        <v>0</v>
      </c>
      <c r="C4875" t="s">
        <v>499</v>
      </c>
      <c r="D4875" t="s">
        <v>6008</v>
      </c>
      <c r="E4875" s="116">
        <f t="shared" ca="1" si="233"/>
        <v>0</v>
      </c>
    </row>
    <row r="4876" spans="1:5">
      <c r="A4876" t="str">
        <f t="shared" si="234"/>
        <v>19</v>
      </c>
      <c r="B4876">
        <f t="shared" si="235"/>
        <v>0</v>
      </c>
      <c r="C4876" t="s">
        <v>504</v>
      </c>
      <c r="D4876" t="s">
        <v>6009</v>
      </c>
      <c r="E4876" s="116">
        <f t="shared" ca="1" si="233"/>
        <v>0</v>
      </c>
    </row>
    <row r="4877" spans="1:5">
      <c r="A4877" t="str">
        <f t="shared" si="234"/>
        <v>19</v>
      </c>
      <c r="B4877">
        <f t="shared" si="235"/>
        <v>0</v>
      </c>
      <c r="C4877" t="s">
        <v>506</v>
      </c>
      <c r="D4877" t="s">
        <v>6010</v>
      </c>
      <c r="E4877" s="116">
        <f t="shared" ca="1" si="233"/>
        <v>0</v>
      </c>
    </row>
    <row r="4878" spans="1:5">
      <c r="A4878" t="str">
        <f t="shared" si="234"/>
        <v>19</v>
      </c>
      <c r="B4878">
        <f t="shared" si="235"/>
        <v>0</v>
      </c>
      <c r="C4878" t="s">
        <v>508</v>
      </c>
      <c r="D4878" t="s">
        <v>6011</v>
      </c>
      <c r="E4878" s="116">
        <f t="shared" ca="1" si="233"/>
        <v>0</v>
      </c>
    </row>
    <row r="4879" spans="1:5">
      <c r="A4879" t="str">
        <f t="shared" si="234"/>
        <v>19</v>
      </c>
      <c r="B4879">
        <f t="shared" si="235"/>
        <v>0</v>
      </c>
      <c r="C4879" t="s">
        <v>510</v>
      </c>
      <c r="D4879" t="s">
        <v>6012</v>
      </c>
      <c r="E4879" s="116">
        <f t="shared" ref="E4879:E4942" ca="1" si="236">IFERROR(IFERROR(VLOOKUP(C4879,INDIRECT($G$7&amp;$H$7),MATCH($A4879,INDIRECT($G$7&amp;$I$7),0),0),IFERROR(VLOOKUP(C4879,INDIRECT($G$6&amp;$H$6),MATCH($A4879,INDIRECT($G$6&amp;$I$6),0),0),VLOOKUP(C4879,INDIRECT($G$5&amp;$H$5),MATCH($A4879,INDIRECT($G$5&amp;$I$5),0),0))),0)</f>
        <v>0</v>
      </c>
    </row>
    <row r="4880" spans="1:5">
      <c r="A4880" t="str">
        <f t="shared" si="234"/>
        <v>19</v>
      </c>
      <c r="B4880">
        <f t="shared" si="235"/>
        <v>0</v>
      </c>
      <c r="C4880" t="s">
        <v>513</v>
      </c>
      <c r="D4880" t="s">
        <v>6013</v>
      </c>
      <c r="E4880" s="116">
        <f t="shared" ca="1" si="236"/>
        <v>0</v>
      </c>
    </row>
    <row r="4881" spans="1:5">
      <c r="A4881" t="str">
        <f t="shared" si="234"/>
        <v>19</v>
      </c>
      <c r="B4881">
        <f t="shared" si="235"/>
        <v>0</v>
      </c>
      <c r="C4881" t="s">
        <v>515</v>
      </c>
      <c r="D4881" t="s">
        <v>6014</v>
      </c>
      <c r="E4881" s="116">
        <f t="shared" ca="1" si="236"/>
        <v>0</v>
      </c>
    </row>
    <row r="4882" spans="1:5">
      <c r="A4882" t="str">
        <f t="shared" si="234"/>
        <v>19</v>
      </c>
      <c r="B4882">
        <f t="shared" si="235"/>
        <v>0</v>
      </c>
      <c r="C4882" t="s">
        <v>516</v>
      </c>
      <c r="D4882" t="s">
        <v>6015</v>
      </c>
      <c r="E4882" s="116">
        <f t="shared" ca="1" si="236"/>
        <v>0</v>
      </c>
    </row>
    <row r="4883" spans="1:5">
      <c r="A4883" t="str">
        <f t="shared" si="234"/>
        <v>19</v>
      </c>
      <c r="B4883">
        <f t="shared" si="235"/>
        <v>0</v>
      </c>
      <c r="C4883" t="s">
        <v>518</v>
      </c>
      <c r="D4883" t="s">
        <v>6016</v>
      </c>
      <c r="E4883" s="116">
        <f t="shared" ca="1" si="236"/>
        <v>0</v>
      </c>
    </row>
    <row r="4884" spans="1:5">
      <c r="A4884" t="str">
        <f t="shared" si="234"/>
        <v>19</v>
      </c>
      <c r="B4884">
        <f t="shared" si="235"/>
        <v>0</v>
      </c>
      <c r="C4884" t="s">
        <v>520</v>
      </c>
      <c r="D4884" t="s">
        <v>6017</v>
      </c>
      <c r="E4884" s="116">
        <f t="shared" ca="1" si="236"/>
        <v>0</v>
      </c>
    </row>
    <row r="4885" spans="1:5">
      <c r="A4885" t="str">
        <f t="shared" si="234"/>
        <v>19</v>
      </c>
      <c r="B4885">
        <f t="shared" si="235"/>
        <v>0</v>
      </c>
      <c r="C4885" t="s">
        <v>522</v>
      </c>
      <c r="D4885" t="s">
        <v>6018</v>
      </c>
      <c r="E4885" s="116">
        <f t="shared" ca="1" si="236"/>
        <v>0</v>
      </c>
    </row>
    <row r="4886" spans="1:5">
      <c r="A4886" t="str">
        <f t="shared" si="234"/>
        <v>19</v>
      </c>
      <c r="B4886">
        <f t="shared" si="235"/>
        <v>0</v>
      </c>
      <c r="C4886" t="s">
        <v>524</v>
      </c>
      <c r="D4886" t="s">
        <v>6019</v>
      </c>
      <c r="E4886" s="116">
        <f t="shared" ca="1" si="236"/>
        <v>0</v>
      </c>
    </row>
    <row r="4887" spans="1:5">
      <c r="A4887" t="str">
        <f t="shared" si="234"/>
        <v>19</v>
      </c>
      <c r="B4887">
        <f t="shared" si="235"/>
        <v>0</v>
      </c>
      <c r="C4887" t="s">
        <v>526</v>
      </c>
      <c r="D4887" t="s">
        <v>6020</v>
      </c>
      <c r="E4887" s="116">
        <f t="shared" ca="1" si="236"/>
        <v>0</v>
      </c>
    </row>
    <row r="4888" spans="1:5">
      <c r="A4888" t="str">
        <f t="shared" si="234"/>
        <v>19</v>
      </c>
      <c r="B4888">
        <f t="shared" si="235"/>
        <v>0</v>
      </c>
      <c r="C4888" t="s">
        <v>527</v>
      </c>
      <c r="D4888" t="s">
        <v>6021</v>
      </c>
      <c r="E4888" s="116">
        <f t="shared" ca="1" si="236"/>
        <v>0</v>
      </c>
    </row>
    <row r="4889" spans="1:5">
      <c r="A4889" t="str">
        <f t="shared" si="234"/>
        <v>19</v>
      </c>
      <c r="B4889">
        <f t="shared" si="235"/>
        <v>0</v>
      </c>
      <c r="C4889" t="s">
        <v>531</v>
      </c>
      <c r="D4889" t="s">
        <v>6022</v>
      </c>
      <c r="E4889" s="116">
        <f t="shared" ca="1" si="236"/>
        <v>0</v>
      </c>
    </row>
    <row r="4890" spans="1:5" ht="14.45" customHeight="1">
      <c r="A4890" t="str">
        <f t="shared" si="234"/>
        <v>19</v>
      </c>
      <c r="B4890">
        <f t="shared" si="235"/>
        <v>0</v>
      </c>
      <c r="C4890" t="s">
        <v>533</v>
      </c>
      <c r="D4890" t="s">
        <v>6023</v>
      </c>
      <c r="E4890" s="116">
        <f t="shared" ca="1" si="236"/>
        <v>0</v>
      </c>
    </row>
    <row r="4891" spans="1:5">
      <c r="A4891" t="str">
        <f t="shared" si="234"/>
        <v>19</v>
      </c>
      <c r="B4891">
        <f t="shared" si="235"/>
        <v>0</v>
      </c>
      <c r="C4891" t="s">
        <v>538</v>
      </c>
      <c r="D4891" t="s">
        <v>6024</v>
      </c>
      <c r="E4891" s="116">
        <f t="shared" ca="1" si="236"/>
        <v>0</v>
      </c>
    </row>
    <row r="4892" spans="1:5">
      <c r="A4892" t="str">
        <f t="shared" ref="A4892:A4922" si="237">MID(D4892,LEN(C4892)+2,LEN(D4892)-LEN(C4892))</f>
        <v>19</v>
      </c>
      <c r="B4892">
        <f t="shared" ref="B4892:B4922" si="238">IF(IFERROR(FIND("PU",D4892,1),0)&lt;&gt;0,"PU",0)</f>
        <v>0</v>
      </c>
      <c r="C4892" t="s">
        <v>541</v>
      </c>
      <c r="D4892" t="s">
        <v>6025</v>
      </c>
      <c r="E4892" s="116">
        <f t="shared" ca="1" si="236"/>
        <v>0</v>
      </c>
    </row>
    <row r="4893" spans="1:5">
      <c r="A4893" t="str">
        <f t="shared" si="237"/>
        <v>19</v>
      </c>
      <c r="B4893">
        <f t="shared" si="238"/>
        <v>0</v>
      </c>
      <c r="C4893" t="s">
        <v>543</v>
      </c>
      <c r="D4893" t="s">
        <v>6026</v>
      </c>
      <c r="E4893" s="116">
        <f t="shared" ca="1" si="236"/>
        <v>0</v>
      </c>
    </row>
    <row r="4894" spans="1:5">
      <c r="A4894" t="str">
        <f t="shared" si="237"/>
        <v>19</v>
      </c>
      <c r="B4894">
        <f t="shared" si="238"/>
        <v>0</v>
      </c>
      <c r="C4894" t="s">
        <v>545</v>
      </c>
      <c r="D4894" t="s">
        <v>6027</v>
      </c>
      <c r="E4894" s="116">
        <f t="shared" ca="1" si="236"/>
        <v>0</v>
      </c>
    </row>
    <row r="4895" spans="1:5">
      <c r="A4895" t="str">
        <f t="shared" si="237"/>
        <v>19</v>
      </c>
      <c r="B4895">
        <f t="shared" si="238"/>
        <v>0</v>
      </c>
      <c r="C4895" t="s">
        <v>547</v>
      </c>
      <c r="D4895" t="s">
        <v>6028</v>
      </c>
      <c r="E4895" s="116">
        <f t="shared" ca="1" si="236"/>
        <v>0</v>
      </c>
    </row>
    <row r="4896" spans="1:5">
      <c r="A4896" t="str">
        <f t="shared" si="237"/>
        <v>19</v>
      </c>
      <c r="B4896">
        <f t="shared" si="238"/>
        <v>0</v>
      </c>
      <c r="C4896" t="s">
        <v>550</v>
      </c>
      <c r="D4896" t="s">
        <v>6029</v>
      </c>
      <c r="E4896" s="116">
        <f t="shared" ca="1" si="236"/>
        <v>0</v>
      </c>
    </row>
    <row r="4897" spans="1:5">
      <c r="A4897" t="str">
        <f t="shared" si="237"/>
        <v>19</v>
      </c>
      <c r="B4897">
        <f t="shared" si="238"/>
        <v>0</v>
      </c>
      <c r="C4897" t="s">
        <v>552</v>
      </c>
      <c r="D4897" t="s">
        <v>6030</v>
      </c>
      <c r="E4897" s="116">
        <f t="shared" ca="1" si="236"/>
        <v>0</v>
      </c>
    </row>
    <row r="4898" spans="1:5">
      <c r="A4898" t="str">
        <f t="shared" si="237"/>
        <v>19</v>
      </c>
      <c r="B4898">
        <f t="shared" si="238"/>
        <v>0</v>
      </c>
      <c r="C4898" t="s">
        <v>555</v>
      </c>
      <c r="D4898" t="s">
        <v>6031</v>
      </c>
      <c r="E4898" s="116">
        <f t="shared" ca="1" si="236"/>
        <v>0</v>
      </c>
    </row>
    <row r="4899" spans="1:5">
      <c r="A4899" t="str">
        <f t="shared" si="237"/>
        <v>19</v>
      </c>
      <c r="B4899">
        <f t="shared" si="238"/>
        <v>0</v>
      </c>
      <c r="C4899" t="s">
        <v>558</v>
      </c>
      <c r="D4899" t="s">
        <v>6032</v>
      </c>
      <c r="E4899" s="116">
        <f t="shared" ca="1" si="236"/>
        <v>0</v>
      </c>
    </row>
    <row r="4900" spans="1:5">
      <c r="A4900" t="str">
        <f t="shared" si="237"/>
        <v>19</v>
      </c>
      <c r="B4900">
        <f t="shared" si="238"/>
        <v>0</v>
      </c>
      <c r="C4900" t="s">
        <v>561</v>
      </c>
      <c r="D4900" t="s">
        <v>6033</v>
      </c>
      <c r="E4900" s="116">
        <f t="shared" ca="1" si="236"/>
        <v>0</v>
      </c>
    </row>
    <row r="4901" spans="1:5">
      <c r="A4901" t="str">
        <f t="shared" si="237"/>
        <v>19</v>
      </c>
      <c r="B4901">
        <f t="shared" si="238"/>
        <v>0</v>
      </c>
      <c r="C4901" t="s">
        <v>564</v>
      </c>
      <c r="D4901" t="s">
        <v>6034</v>
      </c>
      <c r="E4901" s="116">
        <f t="shared" ca="1" si="236"/>
        <v>0</v>
      </c>
    </row>
    <row r="4902" spans="1:5">
      <c r="A4902" t="str">
        <f t="shared" si="237"/>
        <v>19</v>
      </c>
      <c r="B4902">
        <f t="shared" si="238"/>
        <v>0</v>
      </c>
      <c r="C4902" t="s">
        <v>567</v>
      </c>
      <c r="D4902" t="s">
        <v>6035</v>
      </c>
      <c r="E4902" s="116">
        <f t="shared" ca="1" si="236"/>
        <v>0</v>
      </c>
    </row>
    <row r="4903" spans="1:5">
      <c r="A4903" t="str">
        <f t="shared" si="237"/>
        <v>19</v>
      </c>
      <c r="B4903">
        <f t="shared" si="238"/>
        <v>0</v>
      </c>
      <c r="C4903" t="s">
        <v>570</v>
      </c>
      <c r="D4903" t="s">
        <v>6036</v>
      </c>
      <c r="E4903" s="116">
        <f t="shared" ca="1" si="236"/>
        <v>0</v>
      </c>
    </row>
    <row r="4904" spans="1:5">
      <c r="A4904" t="str">
        <f t="shared" si="237"/>
        <v>19</v>
      </c>
      <c r="B4904">
        <f t="shared" si="238"/>
        <v>0</v>
      </c>
      <c r="C4904" t="s">
        <v>573</v>
      </c>
      <c r="D4904" t="s">
        <v>6037</v>
      </c>
      <c r="E4904" s="116">
        <f t="shared" ca="1" si="236"/>
        <v>0</v>
      </c>
    </row>
    <row r="4905" spans="1:5">
      <c r="A4905" t="str">
        <f t="shared" si="237"/>
        <v>19</v>
      </c>
      <c r="B4905">
        <f t="shared" si="238"/>
        <v>0</v>
      </c>
      <c r="C4905" t="s">
        <v>576</v>
      </c>
      <c r="D4905" t="s">
        <v>6038</v>
      </c>
      <c r="E4905" s="116">
        <f t="shared" ca="1" si="236"/>
        <v>0</v>
      </c>
    </row>
    <row r="4906" spans="1:5">
      <c r="A4906" t="str">
        <f t="shared" si="237"/>
        <v>19</v>
      </c>
      <c r="B4906">
        <f t="shared" si="238"/>
        <v>0</v>
      </c>
      <c r="C4906" t="s">
        <v>580</v>
      </c>
      <c r="D4906" t="s">
        <v>6039</v>
      </c>
      <c r="E4906" s="116">
        <f t="shared" ca="1" si="236"/>
        <v>0</v>
      </c>
    </row>
    <row r="4907" spans="1:5">
      <c r="A4907" t="str">
        <f t="shared" si="237"/>
        <v>19</v>
      </c>
      <c r="B4907">
        <f t="shared" si="238"/>
        <v>0</v>
      </c>
      <c r="C4907" t="s">
        <v>583</v>
      </c>
      <c r="D4907" t="s">
        <v>6040</v>
      </c>
      <c r="E4907" s="116">
        <f t="shared" ca="1" si="236"/>
        <v>0</v>
      </c>
    </row>
    <row r="4908" spans="1:5">
      <c r="A4908" t="str">
        <f t="shared" si="237"/>
        <v>19</v>
      </c>
      <c r="B4908">
        <f t="shared" si="238"/>
        <v>0</v>
      </c>
      <c r="C4908" t="s">
        <v>586</v>
      </c>
      <c r="D4908" t="s">
        <v>6041</v>
      </c>
      <c r="E4908" s="116">
        <f t="shared" ca="1" si="236"/>
        <v>0</v>
      </c>
    </row>
    <row r="4909" spans="1:5">
      <c r="A4909" t="str">
        <f t="shared" si="237"/>
        <v>19</v>
      </c>
      <c r="B4909">
        <f t="shared" si="238"/>
        <v>0</v>
      </c>
      <c r="C4909" t="s">
        <v>590</v>
      </c>
      <c r="D4909" t="s">
        <v>6042</v>
      </c>
      <c r="E4909" s="116">
        <f t="shared" ca="1" si="236"/>
        <v>0</v>
      </c>
    </row>
    <row r="4910" spans="1:5">
      <c r="A4910" t="str">
        <f t="shared" si="237"/>
        <v>19</v>
      </c>
      <c r="B4910">
        <f t="shared" si="238"/>
        <v>0</v>
      </c>
      <c r="C4910" t="s">
        <v>592</v>
      </c>
      <c r="D4910" t="s">
        <v>6043</v>
      </c>
      <c r="E4910" s="116">
        <f t="shared" ca="1" si="236"/>
        <v>0</v>
      </c>
    </row>
    <row r="4911" spans="1:5">
      <c r="A4911" t="str">
        <f t="shared" si="237"/>
        <v>19</v>
      </c>
      <c r="B4911">
        <f t="shared" si="238"/>
        <v>0</v>
      </c>
      <c r="C4911" t="s">
        <v>594</v>
      </c>
      <c r="D4911" t="s">
        <v>6044</v>
      </c>
      <c r="E4911" s="116">
        <f t="shared" ca="1" si="236"/>
        <v>0</v>
      </c>
    </row>
    <row r="4912" spans="1:5">
      <c r="A4912" t="str">
        <f t="shared" si="237"/>
        <v>19</v>
      </c>
      <c r="B4912">
        <f t="shared" si="238"/>
        <v>0</v>
      </c>
      <c r="C4912" t="s">
        <v>597</v>
      </c>
      <c r="D4912" t="s">
        <v>6045</v>
      </c>
      <c r="E4912" s="116">
        <f t="shared" ca="1" si="236"/>
        <v>0</v>
      </c>
    </row>
    <row r="4913" spans="1:5">
      <c r="A4913" t="str">
        <f t="shared" si="237"/>
        <v>19</v>
      </c>
      <c r="B4913">
        <f t="shared" si="238"/>
        <v>0</v>
      </c>
      <c r="C4913" t="s">
        <v>601</v>
      </c>
      <c r="D4913" t="s">
        <v>6046</v>
      </c>
      <c r="E4913" s="116">
        <f t="shared" ca="1" si="236"/>
        <v>0</v>
      </c>
    </row>
    <row r="4914" spans="1:5">
      <c r="A4914" t="str">
        <f t="shared" si="237"/>
        <v>19</v>
      </c>
      <c r="B4914">
        <f t="shared" si="238"/>
        <v>0</v>
      </c>
      <c r="C4914" t="s">
        <v>605</v>
      </c>
      <c r="D4914" t="s">
        <v>6047</v>
      </c>
      <c r="E4914" s="116">
        <f t="shared" ca="1" si="236"/>
        <v>0</v>
      </c>
    </row>
    <row r="4915" spans="1:5">
      <c r="A4915" t="str">
        <f t="shared" si="237"/>
        <v>19</v>
      </c>
      <c r="B4915">
        <f t="shared" si="238"/>
        <v>0</v>
      </c>
      <c r="C4915" t="s">
        <v>607</v>
      </c>
      <c r="D4915" t="s">
        <v>6048</v>
      </c>
      <c r="E4915" s="116">
        <f t="shared" ca="1" si="236"/>
        <v>0</v>
      </c>
    </row>
    <row r="4916" spans="1:5">
      <c r="A4916" t="str">
        <f t="shared" si="237"/>
        <v>19</v>
      </c>
      <c r="B4916">
        <f t="shared" si="238"/>
        <v>0</v>
      </c>
      <c r="C4916" t="s">
        <v>611</v>
      </c>
      <c r="D4916" t="s">
        <v>6049</v>
      </c>
      <c r="E4916" s="116">
        <f t="shared" ca="1" si="236"/>
        <v>0</v>
      </c>
    </row>
    <row r="4917" spans="1:5">
      <c r="A4917" t="str">
        <f t="shared" si="237"/>
        <v>19</v>
      </c>
      <c r="B4917">
        <f t="shared" si="238"/>
        <v>0</v>
      </c>
      <c r="C4917" t="s">
        <v>614</v>
      </c>
      <c r="D4917" t="s">
        <v>6050</v>
      </c>
      <c r="E4917" s="116">
        <f t="shared" ca="1" si="236"/>
        <v>0</v>
      </c>
    </row>
    <row r="4918" spans="1:5">
      <c r="A4918" t="str">
        <f t="shared" si="237"/>
        <v>19</v>
      </c>
      <c r="B4918">
        <f t="shared" si="238"/>
        <v>0</v>
      </c>
      <c r="C4918" t="s">
        <v>618</v>
      </c>
      <c r="D4918" t="s">
        <v>6051</v>
      </c>
      <c r="E4918" s="116">
        <f t="shared" ca="1" si="236"/>
        <v>0</v>
      </c>
    </row>
    <row r="4919" spans="1:5">
      <c r="A4919" t="str">
        <f t="shared" si="237"/>
        <v>19</v>
      </c>
      <c r="B4919">
        <f t="shared" si="238"/>
        <v>0</v>
      </c>
      <c r="C4919" t="s">
        <v>621</v>
      </c>
      <c r="D4919" t="s">
        <v>6052</v>
      </c>
      <c r="E4919" s="116">
        <f t="shared" ca="1" si="236"/>
        <v>0</v>
      </c>
    </row>
    <row r="4920" spans="1:5">
      <c r="A4920" t="str">
        <f t="shared" si="237"/>
        <v>19</v>
      </c>
      <c r="B4920">
        <f t="shared" si="238"/>
        <v>0</v>
      </c>
      <c r="C4920" t="s">
        <v>625</v>
      </c>
      <c r="D4920" t="s">
        <v>6053</v>
      </c>
      <c r="E4920" s="116">
        <f t="shared" ca="1" si="236"/>
        <v>0</v>
      </c>
    </row>
    <row r="4921" spans="1:5">
      <c r="A4921" t="str">
        <f t="shared" si="237"/>
        <v>19</v>
      </c>
      <c r="B4921">
        <f t="shared" si="238"/>
        <v>0</v>
      </c>
      <c r="C4921" t="s">
        <v>627</v>
      </c>
      <c r="D4921" t="s">
        <v>6054</v>
      </c>
      <c r="E4921" s="116">
        <f t="shared" ca="1" si="236"/>
        <v>0</v>
      </c>
    </row>
    <row r="4922" spans="1:5">
      <c r="A4922" t="str">
        <f t="shared" si="237"/>
        <v>19</v>
      </c>
      <c r="B4922">
        <f t="shared" si="238"/>
        <v>0</v>
      </c>
      <c r="C4922" t="s">
        <v>628</v>
      </c>
      <c r="D4922" t="s">
        <v>6055</v>
      </c>
      <c r="E4922" s="116">
        <f t="shared" ca="1" si="236"/>
        <v>0</v>
      </c>
    </row>
    <row r="4923" spans="1:5">
      <c r="A4923" t="str">
        <f t="shared" ref="A4923:A4986" si="239">MID(D4923,LEN(C4923)+2,LEN(D4923)-LEN(C4923))</f>
        <v>20</v>
      </c>
      <c r="B4923">
        <f t="shared" ref="B4923:B4986" si="240">IF(IFERROR(FIND("PU",D4923,1),0)&lt;&gt;0,"PU",0)</f>
        <v>0</v>
      </c>
      <c r="C4923" t="s">
        <v>204</v>
      </c>
      <c r="D4923" t="s">
        <v>6056</v>
      </c>
      <c r="E4923" s="116">
        <f t="shared" ca="1" si="236"/>
        <v>0</v>
      </c>
    </row>
    <row r="4924" spans="1:5">
      <c r="A4924" t="str">
        <f t="shared" si="239"/>
        <v>20</v>
      </c>
      <c r="B4924">
        <f t="shared" si="240"/>
        <v>0</v>
      </c>
      <c r="C4924" t="s">
        <v>208</v>
      </c>
      <c r="D4924" t="s">
        <v>6057</v>
      </c>
      <c r="E4924" s="116">
        <f t="shared" ca="1" si="236"/>
        <v>0</v>
      </c>
    </row>
    <row r="4925" spans="1:5">
      <c r="A4925" t="str">
        <f t="shared" si="239"/>
        <v>20</v>
      </c>
      <c r="B4925">
        <f t="shared" si="240"/>
        <v>0</v>
      </c>
      <c r="C4925" t="s">
        <v>210</v>
      </c>
      <c r="D4925" t="s">
        <v>6058</v>
      </c>
      <c r="E4925" s="116">
        <f t="shared" ca="1" si="236"/>
        <v>0</v>
      </c>
    </row>
    <row r="4926" spans="1:5">
      <c r="A4926" t="str">
        <f t="shared" si="239"/>
        <v>20</v>
      </c>
      <c r="B4926">
        <f t="shared" si="240"/>
        <v>0</v>
      </c>
      <c r="C4926" t="s">
        <v>212</v>
      </c>
      <c r="D4926" t="s">
        <v>6059</v>
      </c>
      <c r="E4926" s="116">
        <f t="shared" ca="1" si="236"/>
        <v>0</v>
      </c>
    </row>
    <row r="4927" spans="1:5">
      <c r="A4927" t="str">
        <f t="shared" si="239"/>
        <v>20</v>
      </c>
      <c r="B4927">
        <f t="shared" si="240"/>
        <v>0</v>
      </c>
      <c r="C4927" t="s">
        <v>216</v>
      </c>
      <c r="D4927" t="s">
        <v>6060</v>
      </c>
      <c r="E4927" s="116">
        <f t="shared" ca="1" si="236"/>
        <v>0</v>
      </c>
    </row>
    <row r="4928" spans="1:5">
      <c r="A4928" t="str">
        <f t="shared" si="239"/>
        <v>20</v>
      </c>
      <c r="B4928">
        <f t="shared" si="240"/>
        <v>0</v>
      </c>
      <c r="C4928" t="s">
        <v>223</v>
      </c>
      <c r="D4928" t="s">
        <v>6061</v>
      </c>
      <c r="E4928" s="116">
        <f t="shared" ca="1" si="236"/>
        <v>0</v>
      </c>
    </row>
    <row r="4929" spans="1:5">
      <c r="A4929" t="str">
        <f t="shared" si="239"/>
        <v>20</v>
      </c>
      <c r="B4929">
        <f t="shared" si="240"/>
        <v>0</v>
      </c>
      <c r="C4929" t="s">
        <v>225</v>
      </c>
      <c r="D4929" t="s">
        <v>6062</v>
      </c>
      <c r="E4929" s="116">
        <f t="shared" ca="1" si="236"/>
        <v>0</v>
      </c>
    </row>
    <row r="4930" spans="1:5">
      <c r="A4930" t="str">
        <f t="shared" si="239"/>
        <v>20</v>
      </c>
      <c r="B4930">
        <f t="shared" si="240"/>
        <v>0</v>
      </c>
      <c r="C4930" t="s">
        <v>230</v>
      </c>
      <c r="D4930" t="s">
        <v>6063</v>
      </c>
      <c r="E4930" s="116">
        <f t="shared" ca="1" si="236"/>
        <v>0</v>
      </c>
    </row>
    <row r="4931" spans="1:5">
      <c r="A4931" t="str">
        <f t="shared" si="239"/>
        <v>20</v>
      </c>
      <c r="B4931">
        <f t="shared" si="240"/>
        <v>0</v>
      </c>
      <c r="C4931" t="s">
        <v>234</v>
      </c>
      <c r="D4931" t="s">
        <v>6064</v>
      </c>
      <c r="E4931" s="116">
        <f t="shared" ca="1" si="236"/>
        <v>0</v>
      </c>
    </row>
    <row r="4932" spans="1:5">
      <c r="A4932" t="str">
        <f t="shared" si="239"/>
        <v>20</v>
      </c>
      <c r="B4932">
        <f t="shared" si="240"/>
        <v>0</v>
      </c>
      <c r="C4932" t="s">
        <v>237</v>
      </c>
      <c r="D4932" t="s">
        <v>6065</v>
      </c>
      <c r="E4932" s="116">
        <f t="shared" ca="1" si="236"/>
        <v>0</v>
      </c>
    </row>
    <row r="4933" spans="1:5">
      <c r="A4933" t="str">
        <f t="shared" si="239"/>
        <v>20</v>
      </c>
      <c r="B4933">
        <f t="shared" si="240"/>
        <v>0</v>
      </c>
      <c r="C4933" t="s">
        <v>240</v>
      </c>
      <c r="D4933" t="s">
        <v>6066</v>
      </c>
      <c r="E4933" s="116">
        <f t="shared" ca="1" si="236"/>
        <v>0</v>
      </c>
    </row>
    <row r="4934" spans="1:5">
      <c r="A4934" t="str">
        <f t="shared" si="239"/>
        <v>20</v>
      </c>
      <c r="B4934">
        <f t="shared" si="240"/>
        <v>0</v>
      </c>
      <c r="C4934" t="s">
        <v>243</v>
      </c>
      <c r="D4934" t="s">
        <v>6067</v>
      </c>
      <c r="E4934" s="116">
        <f t="shared" ca="1" si="236"/>
        <v>0</v>
      </c>
    </row>
    <row r="4935" spans="1:5">
      <c r="A4935" t="str">
        <f t="shared" si="239"/>
        <v>20</v>
      </c>
      <c r="B4935">
        <f t="shared" si="240"/>
        <v>0</v>
      </c>
      <c r="C4935" t="s">
        <v>245</v>
      </c>
      <c r="D4935" t="s">
        <v>6068</v>
      </c>
      <c r="E4935" s="116">
        <f t="shared" ca="1" si="236"/>
        <v>0</v>
      </c>
    </row>
    <row r="4936" spans="1:5">
      <c r="A4936" t="str">
        <f t="shared" si="239"/>
        <v>20</v>
      </c>
      <c r="B4936">
        <f t="shared" si="240"/>
        <v>0</v>
      </c>
      <c r="C4936" t="s">
        <v>247</v>
      </c>
      <c r="D4936" t="s">
        <v>6069</v>
      </c>
      <c r="E4936" s="116">
        <f t="shared" ca="1" si="236"/>
        <v>0</v>
      </c>
    </row>
    <row r="4937" spans="1:5">
      <c r="A4937" t="str">
        <f t="shared" si="239"/>
        <v>20</v>
      </c>
      <c r="B4937">
        <f t="shared" si="240"/>
        <v>0</v>
      </c>
      <c r="C4937" t="s">
        <v>250</v>
      </c>
      <c r="D4937" t="s">
        <v>6070</v>
      </c>
      <c r="E4937" s="116">
        <f t="shared" ca="1" si="236"/>
        <v>0</v>
      </c>
    </row>
    <row r="4938" spans="1:5">
      <c r="A4938" t="str">
        <f t="shared" si="239"/>
        <v>20</v>
      </c>
      <c r="B4938">
        <f t="shared" si="240"/>
        <v>0</v>
      </c>
      <c r="C4938" t="s">
        <v>252</v>
      </c>
      <c r="D4938" t="s">
        <v>6071</v>
      </c>
      <c r="E4938" s="116">
        <f t="shared" ca="1" si="236"/>
        <v>0</v>
      </c>
    </row>
    <row r="4939" spans="1:5">
      <c r="A4939" t="str">
        <f t="shared" si="239"/>
        <v>20</v>
      </c>
      <c r="B4939">
        <f t="shared" si="240"/>
        <v>0</v>
      </c>
      <c r="C4939" t="s">
        <v>256</v>
      </c>
      <c r="D4939" t="s">
        <v>6072</v>
      </c>
      <c r="E4939" s="116">
        <f t="shared" ca="1" si="236"/>
        <v>0</v>
      </c>
    </row>
    <row r="4940" spans="1:5">
      <c r="A4940" t="str">
        <f t="shared" si="239"/>
        <v>20</v>
      </c>
      <c r="B4940">
        <f t="shared" si="240"/>
        <v>0</v>
      </c>
      <c r="C4940" t="s">
        <v>260</v>
      </c>
      <c r="D4940" t="s">
        <v>6073</v>
      </c>
      <c r="E4940" s="116">
        <f t="shared" ca="1" si="236"/>
        <v>0</v>
      </c>
    </row>
    <row r="4941" spans="1:5">
      <c r="A4941" t="str">
        <f t="shared" si="239"/>
        <v>20</v>
      </c>
      <c r="B4941">
        <f t="shared" si="240"/>
        <v>0</v>
      </c>
      <c r="C4941" t="s">
        <v>263</v>
      </c>
      <c r="D4941" t="s">
        <v>6074</v>
      </c>
      <c r="E4941" s="116">
        <f t="shared" ca="1" si="236"/>
        <v>0</v>
      </c>
    </row>
    <row r="4942" spans="1:5">
      <c r="A4942" t="str">
        <f t="shared" si="239"/>
        <v>20</v>
      </c>
      <c r="B4942">
        <f t="shared" si="240"/>
        <v>0</v>
      </c>
      <c r="C4942" t="s">
        <v>266</v>
      </c>
      <c r="D4942" t="s">
        <v>6075</v>
      </c>
      <c r="E4942" s="116">
        <f t="shared" ca="1" si="236"/>
        <v>0</v>
      </c>
    </row>
    <row r="4943" spans="1:5">
      <c r="A4943" t="str">
        <f t="shared" si="239"/>
        <v>20</v>
      </c>
      <c r="B4943">
        <f t="shared" si="240"/>
        <v>0</v>
      </c>
      <c r="C4943" t="s">
        <v>269</v>
      </c>
      <c r="D4943" t="s">
        <v>6076</v>
      </c>
      <c r="E4943" s="116">
        <f t="shared" ref="E4943:E5006" ca="1" si="241">IFERROR(IFERROR(VLOOKUP(C4943,INDIRECT($G$7&amp;$H$7),MATCH($A4943,INDIRECT($G$7&amp;$I$7),0),0),IFERROR(VLOOKUP(C4943,INDIRECT($G$6&amp;$H$6),MATCH($A4943,INDIRECT($G$6&amp;$I$6),0),0),VLOOKUP(C4943,INDIRECT($G$5&amp;$H$5),MATCH($A4943,INDIRECT($G$5&amp;$I$5),0),0))),0)</f>
        <v>0</v>
      </c>
    </row>
    <row r="4944" spans="1:5">
      <c r="A4944" t="str">
        <f t="shared" si="239"/>
        <v>20</v>
      </c>
      <c r="B4944">
        <f t="shared" si="240"/>
        <v>0</v>
      </c>
      <c r="C4944" t="s">
        <v>272</v>
      </c>
      <c r="D4944" t="s">
        <v>6077</v>
      </c>
      <c r="E4944" s="116">
        <f t="shared" ca="1" si="241"/>
        <v>0</v>
      </c>
    </row>
    <row r="4945" spans="1:5">
      <c r="A4945" t="str">
        <f t="shared" si="239"/>
        <v>20</v>
      </c>
      <c r="B4945">
        <f t="shared" si="240"/>
        <v>0</v>
      </c>
      <c r="C4945" t="s">
        <v>275</v>
      </c>
      <c r="D4945" t="s">
        <v>6078</v>
      </c>
      <c r="E4945" s="116">
        <f t="shared" ca="1" si="241"/>
        <v>0</v>
      </c>
    </row>
    <row r="4946" spans="1:5">
      <c r="A4946" t="str">
        <f t="shared" si="239"/>
        <v>20</v>
      </c>
      <c r="B4946">
        <f t="shared" si="240"/>
        <v>0</v>
      </c>
      <c r="C4946" t="s">
        <v>277</v>
      </c>
      <c r="D4946" t="s">
        <v>6079</v>
      </c>
      <c r="E4946" s="116">
        <f t="shared" ca="1" si="241"/>
        <v>0</v>
      </c>
    </row>
    <row r="4947" spans="1:5">
      <c r="A4947" t="str">
        <f t="shared" si="239"/>
        <v>20</v>
      </c>
      <c r="B4947">
        <f t="shared" si="240"/>
        <v>0</v>
      </c>
      <c r="C4947" t="s">
        <v>281</v>
      </c>
      <c r="D4947" t="s">
        <v>6080</v>
      </c>
      <c r="E4947" s="116">
        <f t="shared" ca="1" si="241"/>
        <v>0</v>
      </c>
    </row>
    <row r="4948" spans="1:5">
      <c r="A4948" t="str">
        <f t="shared" si="239"/>
        <v>20</v>
      </c>
      <c r="B4948">
        <f t="shared" si="240"/>
        <v>0</v>
      </c>
      <c r="C4948" t="s">
        <v>285</v>
      </c>
      <c r="D4948" t="s">
        <v>6081</v>
      </c>
      <c r="E4948" s="116">
        <f t="shared" ca="1" si="241"/>
        <v>0</v>
      </c>
    </row>
    <row r="4949" spans="1:5">
      <c r="A4949" t="str">
        <f t="shared" si="239"/>
        <v>20</v>
      </c>
      <c r="B4949">
        <f t="shared" si="240"/>
        <v>0</v>
      </c>
      <c r="C4949" t="s">
        <v>288</v>
      </c>
      <c r="D4949" t="s">
        <v>6082</v>
      </c>
      <c r="E4949" s="116">
        <f t="shared" ca="1" si="241"/>
        <v>0</v>
      </c>
    </row>
    <row r="4950" spans="1:5">
      <c r="A4950" t="str">
        <f t="shared" si="239"/>
        <v>20</v>
      </c>
      <c r="B4950">
        <f t="shared" si="240"/>
        <v>0</v>
      </c>
      <c r="C4950" t="s">
        <v>291</v>
      </c>
      <c r="D4950" t="s">
        <v>6083</v>
      </c>
      <c r="E4950" s="116">
        <f t="shared" ca="1" si="241"/>
        <v>0</v>
      </c>
    </row>
    <row r="4951" spans="1:5">
      <c r="A4951" t="str">
        <f t="shared" si="239"/>
        <v>20</v>
      </c>
      <c r="B4951">
        <f t="shared" si="240"/>
        <v>0</v>
      </c>
      <c r="C4951" t="s">
        <v>295</v>
      </c>
      <c r="D4951" t="s">
        <v>6084</v>
      </c>
      <c r="E4951" s="116">
        <f t="shared" ca="1" si="241"/>
        <v>0</v>
      </c>
    </row>
    <row r="4952" spans="1:5">
      <c r="A4952" t="str">
        <f t="shared" si="239"/>
        <v>20</v>
      </c>
      <c r="B4952">
        <f t="shared" si="240"/>
        <v>0</v>
      </c>
      <c r="C4952" t="s">
        <v>298</v>
      </c>
      <c r="D4952" t="s">
        <v>6085</v>
      </c>
      <c r="E4952" s="116">
        <f t="shared" ca="1" si="241"/>
        <v>0</v>
      </c>
    </row>
    <row r="4953" spans="1:5">
      <c r="A4953" t="str">
        <f t="shared" si="239"/>
        <v>20</v>
      </c>
      <c r="B4953">
        <f t="shared" si="240"/>
        <v>0</v>
      </c>
      <c r="C4953" t="s">
        <v>300</v>
      </c>
      <c r="D4953" t="s">
        <v>6086</v>
      </c>
      <c r="E4953" s="116">
        <f t="shared" ca="1" si="241"/>
        <v>0</v>
      </c>
    </row>
    <row r="4954" spans="1:5">
      <c r="A4954" t="str">
        <f t="shared" si="239"/>
        <v>20</v>
      </c>
      <c r="B4954">
        <f t="shared" si="240"/>
        <v>0</v>
      </c>
      <c r="C4954" t="s">
        <v>302</v>
      </c>
      <c r="D4954" t="s">
        <v>6087</v>
      </c>
      <c r="E4954" s="116">
        <f t="shared" ca="1" si="241"/>
        <v>0</v>
      </c>
    </row>
    <row r="4955" spans="1:5">
      <c r="A4955" t="str">
        <f t="shared" si="239"/>
        <v>20</v>
      </c>
      <c r="B4955">
        <f t="shared" si="240"/>
        <v>0</v>
      </c>
      <c r="C4955" t="s">
        <v>303</v>
      </c>
      <c r="D4955" t="s">
        <v>6088</v>
      </c>
      <c r="E4955" s="116">
        <f t="shared" ca="1" si="241"/>
        <v>0</v>
      </c>
    </row>
    <row r="4956" spans="1:5">
      <c r="A4956" t="str">
        <f t="shared" si="239"/>
        <v>20</v>
      </c>
      <c r="B4956">
        <f t="shared" si="240"/>
        <v>0</v>
      </c>
      <c r="C4956" t="s">
        <v>305</v>
      </c>
      <c r="D4956" t="s">
        <v>6089</v>
      </c>
      <c r="E4956" s="116">
        <f t="shared" ca="1" si="241"/>
        <v>0</v>
      </c>
    </row>
    <row r="4957" spans="1:5">
      <c r="A4957" t="str">
        <f t="shared" si="239"/>
        <v>20</v>
      </c>
      <c r="B4957">
        <f t="shared" si="240"/>
        <v>0</v>
      </c>
      <c r="C4957" t="s">
        <v>306</v>
      </c>
      <c r="D4957" t="s">
        <v>6090</v>
      </c>
      <c r="E4957" s="116">
        <f t="shared" ca="1" si="241"/>
        <v>0</v>
      </c>
    </row>
    <row r="4958" spans="1:5">
      <c r="A4958" t="str">
        <f t="shared" si="239"/>
        <v>20</v>
      </c>
      <c r="B4958">
        <f t="shared" si="240"/>
        <v>0</v>
      </c>
      <c r="C4958" t="s">
        <v>308</v>
      </c>
      <c r="D4958" t="s">
        <v>6091</v>
      </c>
      <c r="E4958" s="116">
        <f t="shared" ca="1" si="241"/>
        <v>0</v>
      </c>
    </row>
    <row r="4959" spans="1:5">
      <c r="A4959" t="str">
        <f t="shared" si="239"/>
        <v>20</v>
      </c>
      <c r="B4959">
        <f t="shared" si="240"/>
        <v>0</v>
      </c>
      <c r="C4959" t="s">
        <v>309</v>
      </c>
      <c r="D4959" t="s">
        <v>6092</v>
      </c>
      <c r="E4959" s="116">
        <f t="shared" ca="1" si="241"/>
        <v>0</v>
      </c>
    </row>
    <row r="4960" spans="1:5">
      <c r="A4960" t="str">
        <f t="shared" si="239"/>
        <v>20</v>
      </c>
      <c r="B4960">
        <f t="shared" si="240"/>
        <v>0</v>
      </c>
      <c r="C4960" t="s">
        <v>311</v>
      </c>
      <c r="D4960" t="s">
        <v>6093</v>
      </c>
      <c r="E4960" s="116">
        <f t="shared" ca="1" si="241"/>
        <v>0</v>
      </c>
    </row>
    <row r="4961" spans="1:5">
      <c r="A4961" t="str">
        <f t="shared" si="239"/>
        <v>20</v>
      </c>
      <c r="B4961">
        <f t="shared" si="240"/>
        <v>0</v>
      </c>
      <c r="C4961" t="s">
        <v>314</v>
      </c>
      <c r="D4961" t="s">
        <v>6094</v>
      </c>
      <c r="E4961" s="116">
        <f t="shared" ca="1" si="241"/>
        <v>0</v>
      </c>
    </row>
    <row r="4962" spans="1:5">
      <c r="A4962" t="str">
        <f t="shared" si="239"/>
        <v>20</v>
      </c>
      <c r="B4962">
        <f t="shared" si="240"/>
        <v>0</v>
      </c>
      <c r="C4962" t="s">
        <v>315</v>
      </c>
      <c r="D4962" t="s">
        <v>6095</v>
      </c>
      <c r="E4962" s="116">
        <f t="shared" ca="1" si="241"/>
        <v>0</v>
      </c>
    </row>
    <row r="4963" spans="1:5">
      <c r="A4963" t="str">
        <f t="shared" si="239"/>
        <v>20</v>
      </c>
      <c r="B4963">
        <f t="shared" si="240"/>
        <v>0</v>
      </c>
      <c r="C4963" t="s">
        <v>317</v>
      </c>
      <c r="D4963" t="s">
        <v>6096</v>
      </c>
      <c r="E4963" s="116">
        <f t="shared" ca="1" si="241"/>
        <v>0</v>
      </c>
    </row>
    <row r="4964" spans="1:5">
      <c r="A4964" t="str">
        <f t="shared" si="239"/>
        <v>20</v>
      </c>
      <c r="B4964">
        <f t="shared" si="240"/>
        <v>0</v>
      </c>
      <c r="C4964" t="s">
        <v>319</v>
      </c>
      <c r="D4964" t="s">
        <v>6097</v>
      </c>
      <c r="E4964" s="116">
        <f t="shared" ca="1" si="241"/>
        <v>0</v>
      </c>
    </row>
    <row r="4965" spans="1:5">
      <c r="A4965" t="str">
        <f t="shared" si="239"/>
        <v>20</v>
      </c>
      <c r="B4965">
        <f t="shared" si="240"/>
        <v>0</v>
      </c>
      <c r="C4965" t="s">
        <v>321</v>
      </c>
      <c r="D4965" t="s">
        <v>6098</v>
      </c>
      <c r="E4965" s="116">
        <f t="shared" ca="1" si="241"/>
        <v>0</v>
      </c>
    </row>
    <row r="4966" spans="1:5">
      <c r="A4966" t="str">
        <f t="shared" si="239"/>
        <v>20</v>
      </c>
      <c r="B4966">
        <f t="shared" si="240"/>
        <v>0</v>
      </c>
      <c r="C4966" t="s">
        <v>323</v>
      </c>
      <c r="D4966" t="s">
        <v>6099</v>
      </c>
      <c r="E4966" s="116">
        <f t="shared" ca="1" si="241"/>
        <v>0</v>
      </c>
    </row>
    <row r="4967" spans="1:5">
      <c r="A4967" t="str">
        <f t="shared" si="239"/>
        <v>20</v>
      </c>
      <c r="B4967">
        <f t="shared" si="240"/>
        <v>0</v>
      </c>
      <c r="C4967" t="s">
        <v>325</v>
      </c>
      <c r="D4967" t="s">
        <v>6100</v>
      </c>
      <c r="E4967" s="116">
        <f t="shared" ca="1" si="241"/>
        <v>0</v>
      </c>
    </row>
    <row r="4968" spans="1:5">
      <c r="A4968" t="str">
        <f t="shared" si="239"/>
        <v>20</v>
      </c>
      <c r="B4968">
        <f t="shared" si="240"/>
        <v>0</v>
      </c>
      <c r="C4968" t="s">
        <v>326</v>
      </c>
      <c r="D4968" t="s">
        <v>6101</v>
      </c>
      <c r="E4968" s="116">
        <f t="shared" ca="1" si="241"/>
        <v>0</v>
      </c>
    </row>
    <row r="4969" spans="1:5">
      <c r="A4969" t="str">
        <f t="shared" si="239"/>
        <v>20</v>
      </c>
      <c r="B4969">
        <f t="shared" si="240"/>
        <v>0</v>
      </c>
      <c r="C4969" t="s">
        <v>328</v>
      </c>
      <c r="D4969" t="s">
        <v>6102</v>
      </c>
      <c r="E4969" s="116">
        <f t="shared" ca="1" si="241"/>
        <v>0</v>
      </c>
    </row>
    <row r="4970" spans="1:5">
      <c r="A4970" t="str">
        <f t="shared" si="239"/>
        <v>20</v>
      </c>
      <c r="B4970">
        <f t="shared" si="240"/>
        <v>0</v>
      </c>
      <c r="C4970" t="s">
        <v>329</v>
      </c>
      <c r="D4970" t="s">
        <v>6103</v>
      </c>
      <c r="E4970" s="116">
        <f t="shared" ca="1" si="241"/>
        <v>0</v>
      </c>
    </row>
    <row r="4971" spans="1:5">
      <c r="A4971" t="str">
        <f t="shared" si="239"/>
        <v>20</v>
      </c>
      <c r="B4971">
        <f t="shared" si="240"/>
        <v>0</v>
      </c>
      <c r="C4971" t="s">
        <v>331</v>
      </c>
      <c r="D4971" t="s">
        <v>6104</v>
      </c>
      <c r="E4971" s="116">
        <f t="shared" ca="1" si="241"/>
        <v>0</v>
      </c>
    </row>
    <row r="4972" spans="1:5">
      <c r="A4972" t="str">
        <f t="shared" si="239"/>
        <v>20</v>
      </c>
      <c r="B4972">
        <f t="shared" si="240"/>
        <v>0</v>
      </c>
      <c r="C4972" t="s">
        <v>332</v>
      </c>
      <c r="D4972" t="s">
        <v>6105</v>
      </c>
      <c r="E4972" s="116">
        <f t="shared" ca="1" si="241"/>
        <v>0</v>
      </c>
    </row>
    <row r="4973" spans="1:5">
      <c r="A4973" t="str">
        <f t="shared" si="239"/>
        <v>20</v>
      </c>
      <c r="B4973">
        <f t="shared" si="240"/>
        <v>0</v>
      </c>
      <c r="C4973" t="s">
        <v>334</v>
      </c>
      <c r="D4973" t="s">
        <v>6106</v>
      </c>
      <c r="E4973" s="116">
        <f t="shared" ca="1" si="241"/>
        <v>0</v>
      </c>
    </row>
    <row r="4974" spans="1:5">
      <c r="A4974" t="str">
        <f t="shared" si="239"/>
        <v>20</v>
      </c>
      <c r="B4974">
        <f t="shared" si="240"/>
        <v>0</v>
      </c>
      <c r="C4974" t="s">
        <v>335</v>
      </c>
      <c r="D4974" t="s">
        <v>6107</v>
      </c>
      <c r="E4974" s="116">
        <f t="shared" ca="1" si="241"/>
        <v>0</v>
      </c>
    </row>
    <row r="4975" spans="1:5">
      <c r="A4975" t="str">
        <f t="shared" si="239"/>
        <v>20</v>
      </c>
      <c r="B4975">
        <f t="shared" si="240"/>
        <v>0</v>
      </c>
      <c r="C4975" t="s">
        <v>337</v>
      </c>
      <c r="D4975" t="s">
        <v>6108</v>
      </c>
      <c r="E4975" s="116">
        <f t="shared" ca="1" si="241"/>
        <v>0</v>
      </c>
    </row>
    <row r="4976" spans="1:5">
      <c r="A4976" t="str">
        <f t="shared" si="239"/>
        <v>20</v>
      </c>
      <c r="B4976">
        <f t="shared" si="240"/>
        <v>0</v>
      </c>
      <c r="C4976" t="s">
        <v>338</v>
      </c>
      <c r="D4976" t="s">
        <v>6109</v>
      </c>
      <c r="E4976" s="116">
        <f t="shared" ca="1" si="241"/>
        <v>0</v>
      </c>
    </row>
    <row r="4977" spans="1:5">
      <c r="A4977" t="str">
        <f t="shared" si="239"/>
        <v>20</v>
      </c>
      <c r="B4977">
        <f t="shared" si="240"/>
        <v>0</v>
      </c>
      <c r="C4977" t="s">
        <v>340</v>
      </c>
      <c r="D4977" t="s">
        <v>6110</v>
      </c>
      <c r="E4977" s="116">
        <f t="shared" ca="1" si="241"/>
        <v>0</v>
      </c>
    </row>
    <row r="4978" spans="1:5">
      <c r="A4978" t="str">
        <f t="shared" si="239"/>
        <v>20</v>
      </c>
      <c r="B4978">
        <f t="shared" si="240"/>
        <v>0</v>
      </c>
      <c r="C4978" t="s">
        <v>342</v>
      </c>
      <c r="D4978" t="s">
        <v>6111</v>
      </c>
      <c r="E4978" s="116">
        <f t="shared" ca="1" si="241"/>
        <v>0</v>
      </c>
    </row>
    <row r="4979" spans="1:5">
      <c r="A4979" t="str">
        <f t="shared" si="239"/>
        <v>20</v>
      </c>
      <c r="B4979">
        <f t="shared" si="240"/>
        <v>0</v>
      </c>
      <c r="C4979" t="s">
        <v>343</v>
      </c>
      <c r="D4979" t="s">
        <v>6112</v>
      </c>
      <c r="E4979" s="116">
        <f t="shared" ca="1" si="241"/>
        <v>0</v>
      </c>
    </row>
    <row r="4980" spans="1:5">
      <c r="A4980" t="str">
        <f t="shared" si="239"/>
        <v>20</v>
      </c>
      <c r="B4980">
        <f t="shared" si="240"/>
        <v>0</v>
      </c>
      <c r="C4980" t="s">
        <v>345</v>
      </c>
      <c r="D4980" t="s">
        <v>6113</v>
      </c>
      <c r="E4980" s="116">
        <f t="shared" ca="1" si="241"/>
        <v>0</v>
      </c>
    </row>
    <row r="4981" spans="1:5">
      <c r="A4981" t="str">
        <f t="shared" si="239"/>
        <v>20</v>
      </c>
      <c r="B4981">
        <f t="shared" si="240"/>
        <v>0</v>
      </c>
      <c r="C4981" t="s">
        <v>346</v>
      </c>
      <c r="D4981" t="s">
        <v>6114</v>
      </c>
      <c r="E4981" s="116">
        <f t="shared" ca="1" si="241"/>
        <v>0</v>
      </c>
    </row>
    <row r="4982" spans="1:5">
      <c r="A4982" t="str">
        <f t="shared" si="239"/>
        <v>20</v>
      </c>
      <c r="B4982">
        <f t="shared" si="240"/>
        <v>0</v>
      </c>
      <c r="C4982" t="s">
        <v>348</v>
      </c>
      <c r="D4982" t="s">
        <v>6115</v>
      </c>
      <c r="E4982" s="116">
        <f t="shared" ca="1" si="241"/>
        <v>0</v>
      </c>
    </row>
    <row r="4983" spans="1:5">
      <c r="A4983" t="str">
        <f t="shared" si="239"/>
        <v>20</v>
      </c>
      <c r="B4983">
        <f t="shared" si="240"/>
        <v>0</v>
      </c>
      <c r="C4983" t="s">
        <v>349</v>
      </c>
      <c r="D4983" t="s">
        <v>6116</v>
      </c>
      <c r="E4983" s="116">
        <f t="shared" ca="1" si="241"/>
        <v>0</v>
      </c>
    </row>
    <row r="4984" spans="1:5">
      <c r="A4984" t="str">
        <f t="shared" si="239"/>
        <v>20</v>
      </c>
      <c r="B4984">
        <f t="shared" si="240"/>
        <v>0</v>
      </c>
      <c r="C4984" t="s">
        <v>351</v>
      </c>
      <c r="D4984" t="s">
        <v>6117</v>
      </c>
      <c r="E4984" s="116">
        <f t="shared" ca="1" si="241"/>
        <v>0</v>
      </c>
    </row>
    <row r="4985" spans="1:5">
      <c r="A4985" t="str">
        <f t="shared" si="239"/>
        <v>20</v>
      </c>
      <c r="B4985">
        <f t="shared" si="240"/>
        <v>0</v>
      </c>
      <c r="C4985" t="s">
        <v>353</v>
      </c>
      <c r="D4985" t="s">
        <v>6118</v>
      </c>
      <c r="E4985" s="116">
        <f t="shared" ca="1" si="241"/>
        <v>0</v>
      </c>
    </row>
    <row r="4986" spans="1:5">
      <c r="A4986" t="str">
        <f t="shared" si="239"/>
        <v>20</v>
      </c>
      <c r="B4986">
        <f t="shared" si="240"/>
        <v>0</v>
      </c>
      <c r="C4986" t="s">
        <v>354</v>
      </c>
      <c r="D4986" t="s">
        <v>6119</v>
      </c>
      <c r="E4986" s="116">
        <f t="shared" ca="1" si="241"/>
        <v>0</v>
      </c>
    </row>
    <row r="4987" spans="1:5">
      <c r="A4987" t="str">
        <f t="shared" ref="A4987:A5050" si="242">MID(D4987,LEN(C4987)+2,LEN(D4987)-LEN(C4987))</f>
        <v>20</v>
      </c>
      <c r="B4987">
        <f t="shared" ref="B4987:B5050" si="243">IF(IFERROR(FIND("PU",D4987,1),0)&lt;&gt;0,"PU",0)</f>
        <v>0</v>
      </c>
      <c r="C4987" t="s">
        <v>356</v>
      </c>
      <c r="D4987" t="s">
        <v>6120</v>
      </c>
      <c r="E4987" s="116">
        <f t="shared" ca="1" si="241"/>
        <v>0</v>
      </c>
    </row>
    <row r="4988" spans="1:5">
      <c r="A4988" t="str">
        <f t="shared" si="242"/>
        <v>20</v>
      </c>
      <c r="B4988">
        <f t="shared" si="243"/>
        <v>0</v>
      </c>
      <c r="C4988" t="s">
        <v>357</v>
      </c>
      <c r="D4988" t="s">
        <v>6121</v>
      </c>
      <c r="E4988" s="116">
        <f t="shared" ca="1" si="241"/>
        <v>0</v>
      </c>
    </row>
    <row r="4989" spans="1:5">
      <c r="A4989" t="str">
        <f t="shared" si="242"/>
        <v>20</v>
      </c>
      <c r="B4989">
        <f t="shared" si="243"/>
        <v>0</v>
      </c>
      <c r="C4989" t="s">
        <v>359</v>
      </c>
      <c r="D4989" t="s">
        <v>6122</v>
      </c>
      <c r="E4989" s="116">
        <f t="shared" ca="1" si="241"/>
        <v>0</v>
      </c>
    </row>
    <row r="4990" spans="1:5">
      <c r="A4990" t="str">
        <f t="shared" si="242"/>
        <v>20</v>
      </c>
      <c r="B4990">
        <f t="shared" si="243"/>
        <v>0</v>
      </c>
      <c r="C4990" t="s">
        <v>360</v>
      </c>
      <c r="D4990" t="s">
        <v>6123</v>
      </c>
      <c r="E4990" s="116">
        <f t="shared" ca="1" si="241"/>
        <v>0</v>
      </c>
    </row>
    <row r="4991" spans="1:5">
      <c r="A4991" t="str">
        <f t="shared" si="242"/>
        <v>20</v>
      </c>
      <c r="B4991">
        <f t="shared" si="243"/>
        <v>0</v>
      </c>
      <c r="C4991" t="s">
        <v>362</v>
      </c>
      <c r="D4991" t="s">
        <v>6124</v>
      </c>
      <c r="E4991" s="116">
        <f t="shared" ca="1" si="241"/>
        <v>0</v>
      </c>
    </row>
    <row r="4992" spans="1:5">
      <c r="A4992" t="str">
        <f t="shared" si="242"/>
        <v>20</v>
      </c>
      <c r="B4992">
        <f t="shared" si="243"/>
        <v>0</v>
      </c>
      <c r="C4992" t="s">
        <v>363</v>
      </c>
      <c r="D4992" t="s">
        <v>6125</v>
      </c>
      <c r="E4992" s="116">
        <f t="shared" ca="1" si="241"/>
        <v>0</v>
      </c>
    </row>
    <row r="4993" spans="1:5">
      <c r="A4993" t="str">
        <f t="shared" si="242"/>
        <v>20</v>
      </c>
      <c r="B4993">
        <f t="shared" si="243"/>
        <v>0</v>
      </c>
      <c r="C4993" t="s">
        <v>365</v>
      </c>
      <c r="D4993" t="s">
        <v>6126</v>
      </c>
      <c r="E4993" s="116">
        <f t="shared" ca="1" si="241"/>
        <v>0</v>
      </c>
    </row>
    <row r="4994" spans="1:5">
      <c r="A4994" t="str">
        <f t="shared" si="242"/>
        <v>20</v>
      </c>
      <c r="B4994">
        <f t="shared" si="243"/>
        <v>0</v>
      </c>
      <c r="C4994" t="s">
        <v>366</v>
      </c>
      <c r="D4994" t="s">
        <v>6127</v>
      </c>
      <c r="E4994" s="116">
        <f t="shared" ca="1" si="241"/>
        <v>0</v>
      </c>
    </row>
    <row r="4995" spans="1:5">
      <c r="A4995" t="str">
        <f t="shared" si="242"/>
        <v>20</v>
      </c>
      <c r="B4995">
        <f t="shared" si="243"/>
        <v>0</v>
      </c>
      <c r="C4995" t="s">
        <v>368</v>
      </c>
      <c r="D4995" t="s">
        <v>6128</v>
      </c>
      <c r="E4995" s="116">
        <f t="shared" ca="1" si="241"/>
        <v>0</v>
      </c>
    </row>
    <row r="4996" spans="1:5">
      <c r="A4996" t="str">
        <f t="shared" si="242"/>
        <v>20</v>
      </c>
      <c r="B4996">
        <f t="shared" si="243"/>
        <v>0</v>
      </c>
      <c r="C4996" t="s">
        <v>393</v>
      </c>
      <c r="D4996" t="s">
        <v>6129</v>
      </c>
      <c r="E4996" s="116">
        <f t="shared" ca="1" si="241"/>
        <v>0</v>
      </c>
    </row>
    <row r="4997" spans="1:5">
      <c r="A4997" t="str">
        <f t="shared" si="242"/>
        <v>20</v>
      </c>
      <c r="B4997">
        <f t="shared" si="243"/>
        <v>0</v>
      </c>
      <c r="C4997" t="s">
        <v>395</v>
      </c>
      <c r="D4997" t="s">
        <v>6130</v>
      </c>
      <c r="E4997" s="116">
        <f t="shared" ca="1" si="241"/>
        <v>0</v>
      </c>
    </row>
    <row r="4998" spans="1:5">
      <c r="A4998" t="str">
        <f t="shared" si="242"/>
        <v>20</v>
      </c>
      <c r="B4998">
        <f t="shared" si="243"/>
        <v>0</v>
      </c>
      <c r="C4998" t="s">
        <v>397</v>
      </c>
      <c r="D4998" t="s">
        <v>6131</v>
      </c>
      <c r="E4998" s="116">
        <f t="shared" ca="1" si="241"/>
        <v>0</v>
      </c>
    </row>
    <row r="4999" spans="1:5">
      <c r="A4999" t="str">
        <f t="shared" si="242"/>
        <v>20</v>
      </c>
      <c r="B4999">
        <f t="shared" si="243"/>
        <v>0</v>
      </c>
      <c r="C4999" t="s">
        <v>398</v>
      </c>
      <c r="D4999" t="s">
        <v>6132</v>
      </c>
      <c r="E4999" s="116">
        <f t="shared" ca="1" si="241"/>
        <v>0</v>
      </c>
    </row>
    <row r="5000" spans="1:5">
      <c r="A5000" t="str">
        <f t="shared" si="242"/>
        <v>20</v>
      </c>
      <c r="B5000">
        <f t="shared" si="243"/>
        <v>0</v>
      </c>
      <c r="C5000" t="s">
        <v>400</v>
      </c>
      <c r="D5000" t="s">
        <v>6133</v>
      </c>
      <c r="E5000" s="116">
        <f t="shared" ca="1" si="241"/>
        <v>0</v>
      </c>
    </row>
    <row r="5001" spans="1:5">
      <c r="A5001" t="str">
        <f t="shared" si="242"/>
        <v>20</v>
      </c>
      <c r="B5001">
        <f t="shared" si="243"/>
        <v>0</v>
      </c>
      <c r="C5001" t="s">
        <v>402</v>
      </c>
      <c r="D5001" t="s">
        <v>6134</v>
      </c>
      <c r="E5001" s="116">
        <f t="shared" ca="1" si="241"/>
        <v>0</v>
      </c>
    </row>
    <row r="5002" spans="1:5">
      <c r="A5002" t="str">
        <f t="shared" si="242"/>
        <v>20</v>
      </c>
      <c r="B5002">
        <f t="shared" si="243"/>
        <v>0</v>
      </c>
      <c r="C5002" t="s">
        <v>404</v>
      </c>
      <c r="D5002" t="s">
        <v>6135</v>
      </c>
      <c r="E5002" s="116">
        <f t="shared" ca="1" si="241"/>
        <v>0</v>
      </c>
    </row>
    <row r="5003" spans="1:5">
      <c r="A5003" t="str">
        <f t="shared" si="242"/>
        <v>20</v>
      </c>
      <c r="B5003">
        <f t="shared" si="243"/>
        <v>0</v>
      </c>
      <c r="C5003" t="s">
        <v>406</v>
      </c>
      <c r="D5003" t="s">
        <v>6136</v>
      </c>
      <c r="E5003" s="116">
        <f t="shared" ca="1" si="241"/>
        <v>0</v>
      </c>
    </row>
    <row r="5004" spans="1:5">
      <c r="A5004" t="str">
        <f t="shared" si="242"/>
        <v>20</v>
      </c>
      <c r="B5004">
        <f t="shared" si="243"/>
        <v>0</v>
      </c>
      <c r="C5004" t="s">
        <v>408</v>
      </c>
      <c r="D5004" t="s">
        <v>6137</v>
      </c>
      <c r="E5004" s="116">
        <f t="shared" ca="1" si="241"/>
        <v>0</v>
      </c>
    </row>
    <row r="5005" spans="1:5">
      <c r="A5005" t="str">
        <f t="shared" si="242"/>
        <v>20</v>
      </c>
      <c r="B5005">
        <f t="shared" si="243"/>
        <v>0</v>
      </c>
      <c r="C5005" t="s">
        <v>410</v>
      </c>
      <c r="D5005" t="s">
        <v>6138</v>
      </c>
      <c r="E5005" s="116">
        <f t="shared" ca="1" si="241"/>
        <v>0</v>
      </c>
    </row>
    <row r="5006" spans="1:5">
      <c r="A5006" t="str">
        <f t="shared" si="242"/>
        <v>20</v>
      </c>
      <c r="B5006">
        <f t="shared" si="243"/>
        <v>0</v>
      </c>
      <c r="C5006" t="s">
        <v>414</v>
      </c>
      <c r="D5006" t="s">
        <v>6139</v>
      </c>
      <c r="E5006" s="116">
        <f t="shared" ca="1" si="241"/>
        <v>0</v>
      </c>
    </row>
    <row r="5007" spans="1:5">
      <c r="A5007" t="str">
        <f t="shared" si="242"/>
        <v>20</v>
      </c>
      <c r="B5007">
        <f t="shared" si="243"/>
        <v>0</v>
      </c>
      <c r="C5007" t="s">
        <v>416</v>
      </c>
      <c r="D5007" t="s">
        <v>6140</v>
      </c>
      <c r="E5007" s="116">
        <f t="shared" ref="E5007:E5070" ca="1" si="244">IFERROR(IFERROR(VLOOKUP(C5007,INDIRECT($G$7&amp;$H$7),MATCH($A5007,INDIRECT($G$7&amp;$I$7),0),0),IFERROR(VLOOKUP(C5007,INDIRECT($G$6&amp;$H$6),MATCH($A5007,INDIRECT($G$6&amp;$I$6),0),0),VLOOKUP(C5007,INDIRECT($G$5&amp;$H$5),MATCH($A5007,INDIRECT($G$5&amp;$I$5),0),0))),0)</f>
        <v>0</v>
      </c>
    </row>
    <row r="5008" spans="1:5">
      <c r="A5008" t="str">
        <f t="shared" si="242"/>
        <v>20</v>
      </c>
      <c r="B5008">
        <f t="shared" si="243"/>
        <v>0</v>
      </c>
      <c r="C5008" t="s">
        <v>420</v>
      </c>
      <c r="D5008" t="s">
        <v>6141</v>
      </c>
      <c r="E5008" s="116">
        <f t="shared" ca="1" si="244"/>
        <v>0</v>
      </c>
    </row>
    <row r="5009" spans="1:5">
      <c r="A5009" t="str">
        <f t="shared" si="242"/>
        <v>20</v>
      </c>
      <c r="B5009">
        <f t="shared" si="243"/>
        <v>0</v>
      </c>
      <c r="C5009" t="s">
        <v>424</v>
      </c>
      <c r="D5009" t="s">
        <v>6142</v>
      </c>
      <c r="E5009" s="116">
        <f t="shared" ca="1" si="244"/>
        <v>0</v>
      </c>
    </row>
    <row r="5010" spans="1:5">
      <c r="A5010" t="str">
        <f t="shared" si="242"/>
        <v>20</v>
      </c>
      <c r="B5010">
        <f t="shared" si="243"/>
        <v>0</v>
      </c>
      <c r="C5010" t="s">
        <v>426</v>
      </c>
      <c r="D5010" t="s">
        <v>6143</v>
      </c>
      <c r="E5010" s="116">
        <f t="shared" ca="1" si="244"/>
        <v>0</v>
      </c>
    </row>
    <row r="5011" spans="1:5">
      <c r="A5011" t="str">
        <f t="shared" si="242"/>
        <v>20</v>
      </c>
      <c r="B5011">
        <f t="shared" si="243"/>
        <v>0</v>
      </c>
      <c r="C5011" t="s">
        <v>428</v>
      </c>
      <c r="D5011" t="s">
        <v>6144</v>
      </c>
      <c r="E5011" s="116">
        <f t="shared" ca="1" si="244"/>
        <v>0</v>
      </c>
    </row>
    <row r="5012" spans="1:5">
      <c r="A5012" t="str">
        <f t="shared" si="242"/>
        <v>20</v>
      </c>
      <c r="B5012">
        <f t="shared" si="243"/>
        <v>0</v>
      </c>
      <c r="C5012" t="s">
        <v>430</v>
      </c>
      <c r="D5012" t="s">
        <v>6145</v>
      </c>
      <c r="E5012" s="116">
        <f t="shared" ca="1" si="244"/>
        <v>0</v>
      </c>
    </row>
    <row r="5013" spans="1:5">
      <c r="A5013" t="str">
        <f t="shared" si="242"/>
        <v>20</v>
      </c>
      <c r="B5013">
        <f t="shared" si="243"/>
        <v>0</v>
      </c>
      <c r="C5013" t="s">
        <v>432</v>
      </c>
      <c r="D5013" t="s">
        <v>6146</v>
      </c>
      <c r="E5013" s="116">
        <f t="shared" ca="1" si="244"/>
        <v>0</v>
      </c>
    </row>
    <row r="5014" spans="1:5">
      <c r="A5014" t="str">
        <f t="shared" si="242"/>
        <v>20</v>
      </c>
      <c r="B5014">
        <f t="shared" si="243"/>
        <v>0</v>
      </c>
      <c r="C5014" t="s">
        <v>435</v>
      </c>
      <c r="D5014" t="s">
        <v>6147</v>
      </c>
      <c r="E5014" s="116">
        <f t="shared" ca="1" si="244"/>
        <v>0</v>
      </c>
    </row>
    <row r="5015" spans="1:5">
      <c r="A5015" t="str">
        <f t="shared" si="242"/>
        <v>20</v>
      </c>
      <c r="B5015">
        <f t="shared" si="243"/>
        <v>0</v>
      </c>
      <c r="C5015" t="s">
        <v>437</v>
      </c>
      <c r="D5015" t="s">
        <v>6148</v>
      </c>
      <c r="E5015" s="116">
        <f t="shared" ca="1" si="244"/>
        <v>0</v>
      </c>
    </row>
    <row r="5016" spans="1:5">
      <c r="A5016" t="str">
        <f t="shared" si="242"/>
        <v>20</v>
      </c>
      <c r="B5016">
        <f t="shared" si="243"/>
        <v>0</v>
      </c>
      <c r="C5016" t="s">
        <v>441</v>
      </c>
      <c r="D5016" t="s">
        <v>6149</v>
      </c>
      <c r="E5016" s="116">
        <f t="shared" ca="1" si="244"/>
        <v>0</v>
      </c>
    </row>
    <row r="5017" spans="1:5">
      <c r="A5017" t="str">
        <f t="shared" si="242"/>
        <v>20</v>
      </c>
      <c r="B5017">
        <f t="shared" si="243"/>
        <v>0</v>
      </c>
      <c r="C5017" t="s">
        <v>444</v>
      </c>
      <c r="D5017" t="s">
        <v>6150</v>
      </c>
      <c r="E5017" s="116">
        <f t="shared" ca="1" si="244"/>
        <v>0</v>
      </c>
    </row>
    <row r="5018" spans="1:5">
      <c r="A5018" t="str">
        <f t="shared" si="242"/>
        <v>20</v>
      </c>
      <c r="B5018">
        <f t="shared" si="243"/>
        <v>0</v>
      </c>
      <c r="C5018" t="s">
        <v>448</v>
      </c>
      <c r="D5018" t="s">
        <v>6151</v>
      </c>
      <c r="E5018" s="116">
        <f t="shared" ca="1" si="244"/>
        <v>0</v>
      </c>
    </row>
    <row r="5019" spans="1:5">
      <c r="A5019" t="str">
        <f t="shared" si="242"/>
        <v>20</v>
      </c>
      <c r="B5019">
        <f t="shared" si="243"/>
        <v>0</v>
      </c>
      <c r="C5019" t="s">
        <v>451</v>
      </c>
      <c r="D5019" t="s">
        <v>6152</v>
      </c>
      <c r="E5019" s="116">
        <f t="shared" ca="1" si="244"/>
        <v>0</v>
      </c>
    </row>
    <row r="5020" spans="1:5">
      <c r="A5020" t="str">
        <f t="shared" si="242"/>
        <v>20</v>
      </c>
      <c r="B5020">
        <f t="shared" si="243"/>
        <v>0</v>
      </c>
      <c r="C5020" t="s">
        <v>454</v>
      </c>
      <c r="D5020" t="s">
        <v>6153</v>
      </c>
      <c r="E5020" s="116">
        <f t="shared" ca="1" si="244"/>
        <v>0</v>
      </c>
    </row>
    <row r="5021" spans="1:5">
      <c r="A5021" t="str">
        <f t="shared" si="242"/>
        <v>20</v>
      </c>
      <c r="B5021">
        <f t="shared" si="243"/>
        <v>0</v>
      </c>
      <c r="C5021" t="s">
        <v>457</v>
      </c>
      <c r="D5021" t="s">
        <v>6154</v>
      </c>
      <c r="E5021" s="116">
        <f t="shared" ca="1" si="244"/>
        <v>0</v>
      </c>
    </row>
    <row r="5022" spans="1:5">
      <c r="A5022" t="str">
        <f t="shared" si="242"/>
        <v>20</v>
      </c>
      <c r="B5022">
        <f t="shared" si="243"/>
        <v>0</v>
      </c>
      <c r="C5022" t="s">
        <v>460</v>
      </c>
      <c r="D5022" t="s">
        <v>6155</v>
      </c>
      <c r="E5022" s="116">
        <f t="shared" ca="1" si="244"/>
        <v>0</v>
      </c>
    </row>
    <row r="5023" spans="1:5">
      <c r="A5023" t="str">
        <f t="shared" si="242"/>
        <v>20</v>
      </c>
      <c r="B5023">
        <f t="shared" si="243"/>
        <v>0</v>
      </c>
      <c r="C5023" t="s">
        <v>463</v>
      </c>
      <c r="D5023" t="s">
        <v>6156</v>
      </c>
      <c r="E5023" s="116">
        <f t="shared" ca="1" si="244"/>
        <v>0</v>
      </c>
    </row>
    <row r="5024" spans="1:5">
      <c r="A5024" t="str">
        <f t="shared" si="242"/>
        <v>20</v>
      </c>
      <c r="B5024">
        <f t="shared" si="243"/>
        <v>0</v>
      </c>
      <c r="C5024" t="s">
        <v>466</v>
      </c>
      <c r="D5024" t="s">
        <v>6157</v>
      </c>
      <c r="E5024" s="116">
        <f t="shared" ca="1" si="244"/>
        <v>0</v>
      </c>
    </row>
    <row r="5025" spans="1:5">
      <c r="A5025" t="str">
        <f t="shared" si="242"/>
        <v>20</v>
      </c>
      <c r="B5025">
        <f t="shared" si="243"/>
        <v>0</v>
      </c>
      <c r="C5025" t="s">
        <v>469</v>
      </c>
      <c r="D5025" t="s">
        <v>6158</v>
      </c>
      <c r="E5025" s="116">
        <f t="shared" ca="1" si="244"/>
        <v>0</v>
      </c>
    </row>
    <row r="5026" spans="1:5">
      <c r="A5026" t="str">
        <f t="shared" si="242"/>
        <v>20</v>
      </c>
      <c r="B5026">
        <f t="shared" si="243"/>
        <v>0</v>
      </c>
      <c r="C5026" t="s">
        <v>472</v>
      </c>
      <c r="D5026" t="s">
        <v>6159</v>
      </c>
      <c r="E5026" s="116">
        <f t="shared" ca="1" si="244"/>
        <v>0</v>
      </c>
    </row>
    <row r="5027" spans="1:5">
      <c r="A5027" t="str">
        <f t="shared" si="242"/>
        <v>20</v>
      </c>
      <c r="B5027">
        <f t="shared" si="243"/>
        <v>0</v>
      </c>
      <c r="C5027" t="s">
        <v>475</v>
      </c>
      <c r="D5027" t="s">
        <v>6160</v>
      </c>
      <c r="E5027" s="116">
        <f t="shared" ca="1" si="244"/>
        <v>0</v>
      </c>
    </row>
    <row r="5028" spans="1:5">
      <c r="A5028" t="str">
        <f t="shared" si="242"/>
        <v>20</v>
      </c>
      <c r="B5028">
        <f t="shared" si="243"/>
        <v>0</v>
      </c>
      <c r="C5028" t="s">
        <v>479</v>
      </c>
      <c r="D5028" t="s">
        <v>6161</v>
      </c>
      <c r="E5028" s="116">
        <f t="shared" ca="1" si="244"/>
        <v>0</v>
      </c>
    </row>
    <row r="5029" spans="1:5">
      <c r="A5029" t="str">
        <f t="shared" si="242"/>
        <v>20</v>
      </c>
      <c r="B5029">
        <f t="shared" si="243"/>
        <v>0</v>
      </c>
      <c r="C5029" t="s">
        <v>483</v>
      </c>
      <c r="D5029" t="s">
        <v>6162</v>
      </c>
      <c r="E5029" s="116">
        <f t="shared" ca="1" si="244"/>
        <v>0</v>
      </c>
    </row>
    <row r="5030" spans="1:5">
      <c r="A5030" t="str">
        <f t="shared" si="242"/>
        <v>20</v>
      </c>
      <c r="B5030">
        <f t="shared" si="243"/>
        <v>0</v>
      </c>
      <c r="C5030" t="s">
        <v>486</v>
      </c>
      <c r="D5030" t="s">
        <v>6163</v>
      </c>
      <c r="E5030" s="116">
        <f t="shared" ca="1" si="244"/>
        <v>0</v>
      </c>
    </row>
    <row r="5031" spans="1:5">
      <c r="A5031" t="str">
        <f t="shared" si="242"/>
        <v>20</v>
      </c>
      <c r="B5031">
        <f t="shared" si="243"/>
        <v>0</v>
      </c>
      <c r="C5031" t="s">
        <v>490</v>
      </c>
      <c r="D5031" t="s">
        <v>6164</v>
      </c>
      <c r="E5031" s="116">
        <f t="shared" ca="1" si="244"/>
        <v>0</v>
      </c>
    </row>
    <row r="5032" spans="1:5">
      <c r="A5032" t="str">
        <f t="shared" si="242"/>
        <v>20</v>
      </c>
      <c r="B5032">
        <f t="shared" si="243"/>
        <v>0</v>
      </c>
      <c r="C5032" t="s">
        <v>493</v>
      </c>
      <c r="D5032" t="s">
        <v>6165</v>
      </c>
      <c r="E5032" s="116">
        <f t="shared" ca="1" si="244"/>
        <v>0</v>
      </c>
    </row>
    <row r="5033" spans="1:5">
      <c r="A5033" t="str">
        <f t="shared" si="242"/>
        <v>20</v>
      </c>
      <c r="B5033">
        <f t="shared" si="243"/>
        <v>0</v>
      </c>
      <c r="C5033" t="s">
        <v>496</v>
      </c>
      <c r="D5033" t="s">
        <v>6166</v>
      </c>
      <c r="E5033" s="116">
        <f t="shared" ca="1" si="244"/>
        <v>0</v>
      </c>
    </row>
    <row r="5034" spans="1:5">
      <c r="A5034" t="str">
        <f t="shared" si="242"/>
        <v>20</v>
      </c>
      <c r="B5034">
        <f t="shared" si="243"/>
        <v>0</v>
      </c>
      <c r="C5034" t="s">
        <v>499</v>
      </c>
      <c r="D5034" t="s">
        <v>6167</v>
      </c>
      <c r="E5034" s="116">
        <f t="shared" ca="1" si="244"/>
        <v>0</v>
      </c>
    </row>
    <row r="5035" spans="1:5">
      <c r="A5035" t="str">
        <f t="shared" si="242"/>
        <v>20</v>
      </c>
      <c r="B5035">
        <f t="shared" si="243"/>
        <v>0</v>
      </c>
      <c r="C5035" t="s">
        <v>504</v>
      </c>
      <c r="D5035" t="s">
        <v>6168</v>
      </c>
      <c r="E5035" s="116">
        <f t="shared" ca="1" si="244"/>
        <v>0</v>
      </c>
    </row>
    <row r="5036" spans="1:5">
      <c r="A5036" t="str">
        <f t="shared" si="242"/>
        <v>20</v>
      </c>
      <c r="B5036">
        <f t="shared" si="243"/>
        <v>0</v>
      </c>
      <c r="C5036" t="s">
        <v>506</v>
      </c>
      <c r="D5036" t="s">
        <v>6169</v>
      </c>
      <c r="E5036" s="116">
        <f t="shared" ca="1" si="244"/>
        <v>0</v>
      </c>
    </row>
    <row r="5037" spans="1:5">
      <c r="A5037" t="str">
        <f t="shared" si="242"/>
        <v>20</v>
      </c>
      <c r="B5037">
        <f t="shared" si="243"/>
        <v>0</v>
      </c>
      <c r="C5037" t="s">
        <v>508</v>
      </c>
      <c r="D5037" t="s">
        <v>6170</v>
      </c>
      <c r="E5037" s="116">
        <f t="shared" ca="1" si="244"/>
        <v>0</v>
      </c>
    </row>
    <row r="5038" spans="1:5">
      <c r="A5038" t="str">
        <f t="shared" si="242"/>
        <v>20</v>
      </c>
      <c r="B5038">
        <f t="shared" si="243"/>
        <v>0</v>
      </c>
      <c r="C5038" t="s">
        <v>510</v>
      </c>
      <c r="D5038" t="s">
        <v>6171</v>
      </c>
      <c r="E5038" s="116">
        <f t="shared" ca="1" si="244"/>
        <v>0</v>
      </c>
    </row>
    <row r="5039" spans="1:5">
      <c r="A5039" t="str">
        <f t="shared" si="242"/>
        <v>20</v>
      </c>
      <c r="B5039">
        <f t="shared" si="243"/>
        <v>0</v>
      </c>
      <c r="C5039" t="s">
        <v>513</v>
      </c>
      <c r="D5039" t="s">
        <v>6172</v>
      </c>
      <c r="E5039" s="116">
        <f t="shared" ca="1" si="244"/>
        <v>0</v>
      </c>
    </row>
    <row r="5040" spans="1:5">
      <c r="A5040" t="str">
        <f t="shared" si="242"/>
        <v>20</v>
      </c>
      <c r="B5040">
        <f t="shared" si="243"/>
        <v>0</v>
      </c>
      <c r="C5040" t="s">
        <v>515</v>
      </c>
      <c r="D5040" t="s">
        <v>6173</v>
      </c>
      <c r="E5040" s="116">
        <f t="shared" ca="1" si="244"/>
        <v>0</v>
      </c>
    </row>
    <row r="5041" spans="1:5">
      <c r="A5041" t="str">
        <f t="shared" si="242"/>
        <v>20</v>
      </c>
      <c r="B5041">
        <f t="shared" si="243"/>
        <v>0</v>
      </c>
      <c r="C5041" t="s">
        <v>516</v>
      </c>
      <c r="D5041" t="s">
        <v>6174</v>
      </c>
      <c r="E5041" s="116">
        <f t="shared" ca="1" si="244"/>
        <v>0</v>
      </c>
    </row>
    <row r="5042" spans="1:5">
      <c r="A5042" t="str">
        <f t="shared" si="242"/>
        <v>20</v>
      </c>
      <c r="B5042">
        <f t="shared" si="243"/>
        <v>0</v>
      </c>
      <c r="C5042" t="s">
        <v>518</v>
      </c>
      <c r="D5042" t="s">
        <v>6175</v>
      </c>
      <c r="E5042" s="116">
        <f t="shared" ca="1" si="244"/>
        <v>0</v>
      </c>
    </row>
    <row r="5043" spans="1:5">
      <c r="A5043" t="str">
        <f t="shared" si="242"/>
        <v>20</v>
      </c>
      <c r="B5043">
        <f t="shared" si="243"/>
        <v>0</v>
      </c>
      <c r="C5043" t="s">
        <v>520</v>
      </c>
      <c r="D5043" t="s">
        <v>6176</v>
      </c>
      <c r="E5043" s="116">
        <f t="shared" ca="1" si="244"/>
        <v>0</v>
      </c>
    </row>
    <row r="5044" spans="1:5">
      <c r="A5044" t="str">
        <f t="shared" si="242"/>
        <v>20</v>
      </c>
      <c r="B5044">
        <f t="shared" si="243"/>
        <v>0</v>
      </c>
      <c r="C5044" t="s">
        <v>522</v>
      </c>
      <c r="D5044" t="s">
        <v>6177</v>
      </c>
      <c r="E5044" s="116">
        <f t="shared" ca="1" si="244"/>
        <v>0</v>
      </c>
    </row>
    <row r="5045" spans="1:5">
      <c r="A5045" t="str">
        <f t="shared" si="242"/>
        <v>20</v>
      </c>
      <c r="B5045">
        <f t="shared" si="243"/>
        <v>0</v>
      </c>
      <c r="C5045" t="s">
        <v>524</v>
      </c>
      <c r="D5045" t="s">
        <v>6178</v>
      </c>
      <c r="E5045" s="116">
        <f t="shared" ca="1" si="244"/>
        <v>0</v>
      </c>
    </row>
    <row r="5046" spans="1:5">
      <c r="A5046" t="str">
        <f t="shared" si="242"/>
        <v>20</v>
      </c>
      <c r="B5046">
        <f t="shared" si="243"/>
        <v>0</v>
      </c>
      <c r="C5046" t="s">
        <v>526</v>
      </c>
      <c r="D5046" t="s">
        <v>6179</v>
      </c>
      <c r="E5046" s="116">
        <f t="shared" ca="1" si="244"/>
        <v>0</v>
      </c>
    </row>
    <row r="5047" spans="1:5">
      <c r="A5047" t="str">
        <f t="shared" si="242"/>
        <v>20</v>
      </c>
      <c r="B5047">
        <f t="shared" si="243"/>
        <v>0</v>
      </c>
      <c r="C5047" t="s">
        <v>527</v>
      </c>
      <c r="D5047" t="s">
        <v>6180</v>
      </c>
      <c r="E5047" s="116">
        <f t="shared" ca="1" si="244"/>
        <v>0</v>
      </c>
    </row>
    <row r="5048" spans="1:5">
      <c r="A5048" t="str">
        <f t="shared" si="242"/>
        <v>20</v>
      </c>
      <c r="B5048">
        <f t="shared" si="243"/>
        <v>0</v>
      </c>
      <c r="C5048" t="s">
        <v>531</v>
      </c>
      <c r="D5048" t="s">
        <v>6181</v>
      </c>
      <c r="E5048" s="116">
        <f t="shared" ca="1" si="244"/>
        <v>0</v>
      </c>
    </row>
    <row r="5049" spans="1:5">
      <c r="A5049" t="str">
        <f t="shared" si="242"/>
        <v>20</v>
      </c>
      <c r="B5049">
        <f t="shared" si="243"/>
        <v>0</v>
      </c>
      <c r="C5049" t="s">
        <v>533</v>
      </c>
      <c r="D5049" t="s">
        <v>6182</v>
      </c>
      <c r="E5049" s="116">
        <f t="shared" ca="1" si="244"/>
        <v>0</v>
      </c>
    </row>
    <row r="5050" spans="1:5">
      <c r="A5050" t="str">
        <f t="shared" si="242"/>
        <v>20</v>
      </c>
      <c r="B5050">
        <f t="shared" si="243"/>
        <v>0</v>
      </c>
      <c r="C5050" t="s">
        <v>538</v>
      </c>
      <c r="D5050" t="s">
        <v>6183</v>
      </c>
      <c r="E5050" s="116">
        <f t="shared" ca="1" si="244"/>
        <v>0</v>
      </c>
    </row>
    <row r="5051" spans="1:5">
      <c r="A5051" t="str">
        <f t="shared" ref="A5051:A5081" si="245">MID(D5051,LEN(C5051)+2,LEN(D5051)-LEN(C5051))</f>
        <v>20</v>
      </c>
      <c r="B5051">
        <f t="shared" ref="B5051:B5081" si="246">IF(IFERROR(FIND("PU",D5051,1),0)&lt;&gt;0,"PU",0)</f>
        <v>0</v>
      </c>
      <c r="C5051" t="s">
        <v>541</v>
      </c>
      <c r="D5051" t="s">
        <v>6184</v>
      </c>
      <c r="E5051" s="116">
        <f t="shared" ca="1" si="244"/>
        <v>0</v>
      </c>
    </row>
    <row r="5052" spans="1:5">
      <c r="A5052" t="str">
        <f t="shared" si="245"/>
        <v>20</v>
      </c>
      <c r="B5052">
        <f t="shared" si="246"/>
        <v>0</v>
      </c>
      <c r="C5052" t="s">
        <v>543</v>
      </c>
      <c r="D5052" t="s">
        <v>6185</v>
      </c>
      <c r="E5052" s="116">
        <f t="shared" ca="1" si="244"/>
        <v>0</v>
      </c>
    </row>
    <row r="5053" spans="1:5">
      <c r="A5053" t="str">
        <f t="shared" si="245"/>
        <v>20</v>
      </c>
      <c r="B5053">
        <f t="shared" si="246"/>
        <v>0</v>
      </c>
      <c r="C5053" t="s">
        <v>545</v>
      </c>
      <c r="D5053" t="s">
        <v>6186</v>
      </c>
      <c r="E5053" s="116">
        <f t="shared" ca="1" si="244"/>
        <v>0</v>
      </c>
    </row>
    <row r="5054" spans="1:5">
      <c r="A5054" t="str">
        <f t="shared" si="245"/>
        <v>20</v>
      </c>
      <c r="B5054">
        <f t="shared" si="246"/>
        <v>0</v>
      </c>
      <c r="C5054" t="s">
        <v>547</v>
      </c>
      <c r="D5054" t="s">
        <v>6187</v>
      </c>
      <c r="E5054" s="116">
        <f t="shared" ca="1" si="244"/>
        <v>0</v>
      </c>
    </row>
    <row r="5055" spans="1:5">
      <c r="A5055" t="str">
        <f t="shared" si="245"/>
        <v>20</v>
      </c>
      <c r="B5055">
        <f t="shared" si="246"/>
        <v>0</v>
      </c>
      <c r="C5055" t="s">
        <v>550</v>
      </c>
      <c r="D5055" t="s">
        <v>6188</v>
      </c>
      <c r="E5055" s="116">
        <f t="shared" ca="1" si="244"/>
        <v>0</v>
      </c>
    </row>
    <row r="5056" spans="1:5">
      <c r="A5056" t="str">
        <f t="shared" si="245"/>
        <v>20</v>
      </c>
      <c r="B5056">
        <f t="shared" si="246"/>
        <v>0</v>
      </c>
      <c r="C5056" t="s">
        <v>552</v>
      </c>
      <c r="D5056" t="s">
        <v>6189</v>
      </c>
      <c r="E5056" s="116">
        <f t="shared" ca="1" si="244"/>
        <v>0</v>
      </c>
    </row>
    <row r="5057" spans="1:5">
      <c r="A5057" t="str">
        <f t="shared" si="245"/>
        <v>20</v>
      </c>
      <c r="B5057">
        <f t="shared" si="246"/>
        <v>0</v>
      </c>
      <c r="C5057" t="s">
        <v>555</v>
      </c>
      <c r="D5057" t="s">
        <v>6190</v>
      </c>
      <c r="E5057" s="116">
        <f t="shared" ca="1" si="244"/>
        <v>0</v>
      </c>
    </row>
    <row r="5058" spans="1:5">
      <c r="A5058" t="str">
        <f t="shared" si="245"/>
        <v>20</v>
      </c>
      <c r="B5058">
        <f t="shared" si="246"/>
        <v>0</v>
      </c>
      <c r="C5058" t="s">
        <v>558</v>
      </c>
      <c r="D5058" t="s">
        <v>6191</v>
      </c>
      <c r="E5058" s="116">
        <f t="shared" ca="1" si="244"/>
        <v>0</v>
      </c>
    </row>
    <row r="5059" spans="1:5">
      <c r="A5059" t="str">
        <f t="shared" si="245"/>
        <v>20</v>
      </c>
      <c r="B5059">
        <f t="shared" si="246"/>
        <v>0</v>
      </c>
      <c r="C5059" t="s">
        <v>561</v>
      </c>
      <c r="D5059" t="s">
        <v>6192</v>
      </c>
      <c r="E5059" s="116">
        <f t="shared" ca="1" si="244"/>
        <v>0</v>
      </c>
    </row>
    <row r="5060" spans="1:5">
      <c r="A5060" t="str">
        <f t="shared" si="245"/>
        <v>20</v>
      </c>
      <c r="B5060">
        <f t="shared" si="246"/>
        <v>0</v>
      </c>
      <c r="C5060" t="s">
        <v>564</v>
      </c>
      <c r="D5060" t="s">
        <v>6193</v>
      </c>
      <c r="E5060" s="116">
        <f t="shared" ca="1" si="244"/>
        <v>0</v>
      </c>
    </row>
    <row r="5061" spans="1:5">
      <c r="A5061" t="str">
        <f t="shared" si="245"/>
        <v>20</v>
      </c>
      <c r="B5061">
        <f t="shared" si="246"/>
        <v>0</v>
      </c>
      <c r="C5061" t="s">
        <v>567</v>
      </c>
      <c r="D5061" t="s">
        <v>6194</v>
      </c>
      <c r="E5061" s="116">
        <f t="shared" ca="1" si="244"/>
        <v>0</v>
      </c>
    </row>
    <row r="5062" spans="1:5">
      <c r="A5062" t="str">
        <f t="shared" si="245"/>
        <v>20</v>
      </c>
      <c r="B5062">
        <f t="shared" si="246"/>
        <v>0</v>
      </c>
      <c r="C5062" t="s">
        <v>570</v>
      </c>
      <c r="D5062" t="s">
        <v>6195</v>
      </c>
      <c r="E5062" s="116">
        <f t="shared" ca="1" si="244"/>
        <v>0</v>
      </c>
    </row>
    <row r="5063" spans="1:5">
      <c r="A5063" t="str">
        <f t="shared" si="245"/>
        <v>20</v>
      </c>
      <c r="B5063">
        <f t="shared" si="246"/>
        <v>0</v>
      </c>
      <c r="C5063" t="s">
        <v>573</v>
      </c>
      <c r="D5063" t="s">
        <v>6196</v>
      </c>
      <c r="E5063" s="116">
        <f t="shared" ca="1" si="244"/>
        <v>0</v>
      </c>
    </row>
    <row r="5064" spans="1:5">
      <c r="A5064" t="str">
        <f t="shared" si="245"/>
        <v>20</v>
      </c>
      <c r="B5064">
        <f t="shared" si="246"/>
        <v>0</v>
      </c>
      <c r="C5064" t="s">
        <v>576</v>
      </c>
      <c r="D5064" t="s">
        <v>6197</v>
      </c>
      <c r="E5064" s="116">
        <f t="shared" ca="1" si="244"/>
        <v>0</v>
      </c>
    </row>
    <row r="5065" spans="1:5">
      <c r="A5065" t="str">
        <f t="shared" si="245"/>
        <v>20</v>
      </c>
      <c r="B5065">
        <f t="shared" si="246"/>
        <v>0</v>
      </c>
      <c r="C5065" t="s">
        <v>580</v>
      </c>
      <c r="D5065" t="s">
        <v>6198</v>
      </c>
      <c r="E5065" s="116">
        <f t="shared" ca="1" si="244"/>
        <v>0</v>
      </c>
    </row>
    <row r="5066" spans="1:5">
      <c r="A5066" t="str">
        <f t="shared" si="245"/>
        <v>20</v>
      </c>
      <c r="B5066">
        <f t="shared" si="246"/>
        <v>0</v>
      </c>
      <c r="C5066" t="s">
        <v>583</v>
      </c>
      <c r="D5066" t="s">
        <v>6199</v>
      </c>
      <c r="E5066" s="116">
        <f t="shared" ca="1" si="244"/>
        <v>0</v>
      </c>
    </row>
    <row r="5067" spans="1:5">
      <c r="A5067" t="str">
        <f t="shared" si="245"/>
        <v>20</v>
      </c>
      <c r="B5067">
        <f t="shared" si="246"/>
        <v>0</v>
      </c>
      <c r="C5067" t="s">
        <v>586</v>
      </c>
      <c r="D5067" t="s">
        <v>6200</v>
      </c>
      <c r="E5067" s="116">
        <f t="shared" ca="1" si="244"/>
        <v>0</v>
      </c>
    </row>
    <row r="5068" spans="1:5">
      <c r="A5068" t="str">
        <f t="shared" si="245"/>
        <v>20</v>
      </c>
      <c r="B5068">
        <f t="shared" si="246"/>
        <v>0</v>
      </c>
      <c r="C5068" t="s">
        <v>590</v>
      </c>
      <c r="D5068" t="s">
        <v>6201</v>
      </c>
      <c r="E5068" s="116">
        <f t="shared" ca="1" si="244"/>
        <v>0</v>
      </c>
    </row>
    <row r="5069" spans="1:5">
      <c r="A5069" t="str">
        <f t="shared" si="245"/>
        <v>20</v>
      </c>
      <c r="B5069">
        <f t="shared" si="246"/>
        <v>0</v>
      </c>
      <c r="C5069" t="s">
        <v>592</v>
      </c>
      <c r="D5069" t="s">
        <v>6202</v>
      </c>
      <c r="E5069" s="116">
        <f t="shared" ca="1" si="244"/>
        <v>0</v>
      </c>
    </row>
    <row r="5070" spans="1:5">
      <c r="A5070" t="str">
        <f t="shared" si="245"/>
        <v>20</v>
      </c>
      <c r="B5070">
        <f t="shared" si="246"/>
        <v>0</v>
      </c>
      <c r="C5070" t="s">
        <v>594</v>
      </c>
      <c r="D5070" t="s">
        <v>6203</v>
      </c>
      <c r="E5070" s="116">
        <f t="shared" ca="1" si="244"/>
        <v>0</v>
      </c>
    </row>
    <row r="5071" spans="1:5">
      <c r="A5071" t="str">
        <f t="shared" si="245"/>
        <v>20</v>
      </c>
      <c r="B5071">
        <f t="shared" si="246"/>
        <v>0</v>
      </c>
      <c r="C5071" t="s">
        <v>597</v>
      </c>
      <c r="D5071" t="s">
        <v>6204</v>
      </c>
      <c r="E5071" s="116">
        <f t="shared" ref="E5071:E5081" ca="1" si="247">IFERROR(IFERROR(VLOOKUP(C5071,INDIRECT($G$7&amp;$H$7),MATCH($A5071,INDIRECT($G$7&amp;$I$7),0),0),IFERROR(VLOOKUP(C5071,INDIRECT($G$6&amp;$H$6),MATCH($A5071,INDIRECT($G$6&amp;$I$6),0),0),VLOOKUP(C5071,INDIRECT($G$5&amp;$H$5),MATCH($A5071,INDIRECT($G$5&amp;$I$5),0),0))),0)</f>
        <v>0</v>
      </c>
    </row>
    <row r="5072" spans="1:5">
      <c r="A5072" t="str">
        <f t="shared" si="245"/>
        <v>20</v>
      </c>
      <c r="B5072">
        <f t="shared" si="246"/>
        <v>0</v>
      </c>
      <c r="C5072" t="s">
        <v>601</v>
      </c>
      <c r="D5072" t="s">
        <v>6205</v>
      </c>
      <c r="E5072" s="116">
        <f t="shared" ca="1" si="247"/>
        <v>0</v>
      </c>
    </row>
    <row r="5073" spans="1:5">
      <c r="A5073" t="str">
        <f t="shared" si="245"/>
        <v>20</v>
      </c>
      <c r="B5073">
        <f t="shared" si="246"/>
        <v>0</v>
      </c>
      <c r="C5073" t="s">
        <v>605</v>
      </c>
      <c r="D5073" t="s">
        <v>6206</v>
      </c>
      <c r="E5073" s="116">
        <f t="shared" ca="1" si="247"/>
        <v>0</v>
      </c>
    </row>
    <row r="5074" spans="1:5">
      <c r="A5074" t="str">
        <f t="shared" si="245"/>
        <v>20</v>
      </c>
      <c r="B5074">
        <f t="shared" si="246"/>
        <v>0</v>
      </c>
      <c r="C5074" t="s">
        <v>607</v>
      </c>
      <c r="D5074" t="s">
        <v>6207</v>
      </c>
      <c r="E5074" s="116">
        <f t="shared" ca="1" si="247"/>
        <v>0</v>
      </c>
    </row>
    <row r="5075" spans="1:5">
      <c r="A5075" t="str">
        <f t="shared" si="245"/>
        <v>20</v>
      </c>
      <c r="B5075">
        <f t="shared" si="246"/>
        <v>0</v>
      </c>
      <c r="C5075" t="s">
        <v>611</v>
      </c>
      <c r="D5075" t="s">
        <v>6208</v>
      </c>
      <c r="E5075" s="116">
        <f t="shared" ca="1" si="247"/>
        <v>0</v>
      </c>
    </row>
    <row r="5076" spans="1:5">
      <c r="A5076" t="str">
        <f t="shared" si="245"/>
        <v>20</v>
      </c>
      <c r="B5076">
        <f t="shared" si="246"/>
        <v>0</v>
      </c>
      <c r="C5076" t="s">
        <v>614</v>
      </c>
      <c r="D5076" t="s">
        <v>6209</v>
      </c>
      <c r="E5076" s="116">
        <f t="shared" ca="1" si="247"/>
        <v>0</v>
      </c>
    </row>
    <row r="5077" spans="1:5">
      <c r="A5077" t="str">
        <f t="shared" si="245"/>
        <v>20</v>
      </c>
      <c r="B5077">
        <f t="shared" si="246"/>
        <v>0</v>
      </c>
      <c r="C5077" t="s">
        <v>618</v>
      </c>
      <c r="D5077" t="s">
        <v>6210</v>
      </c>
      <c r="E5077" s="116">
        <f t="shared" ca="1" si="247"/>
        <v>0</v>
      </c>
    </row>
    <row r="5078" spans="1:5">
      <c r="A5078" t="str">
        <f t="shared" si="245"/>
        <v>20</v>
      </c>
      <c r="B5078">
        <f t="shared" si="246"/>
        <v>0</v>
      </c>
      <c r="C5078" t="s">
        <v>621</v>
      </c>
      <c r="D5078" t="s">
        <v>6211</v>
      </c>
      <c r="E5078" s="116">
        <f t="shared" ca="1" si="247"/>
        <v>0</v>
      </c>
    </row>
    <row r="5079" spans="1:5">
      <c r="A5079" t="str">
        <f t="shared" si="245"/>
        <v>20</v>
      </c>
      <c r="B5079">
        <f t="shared" si="246"/>
        <v>0</v>
      </c>
      <c r="C5079" t="s">
        <v>625</v>
      </c>
      <c r="D5079" t="s">
        <v>6212</v>
      </c>
      <c r="E5079" s="116">
        <f t="shared" ca="1" si="247"/>
        <v>0</v>
      </c>
    </row>
    <row r="5080" spans="1:5">
      <c r="A5080" t="str">
        <f t="shared" si="245"/>
        <v>20</v>
      </c>
      <c r="B5080">
        <f t="shared" si="246"/>
        <v>0</v>
      </c>
      <c r="C5080" t="s">
        <v>627</v>
      </c>
      <c r="D5080" t="s">
        <v>6213</v>
      </c>
      <c r="E5080" s="116">
        <f t="shared" ca="1" si="247"/>
        <v>0</v>
      </c>
    </row>
    <row r="5081" spans="1:5">
      <c r="A5081" t="str">
        <f t="shared" si="245"/>
        <v>20</v>
      </c>
      <c r="B5081">
        <f t="shared" si="246"/>
        <v>0</v>
      </c>
      <c r="C5081" t="s">
        <v>628</v>
      </c>
      <c r="D5081" t="s">
        <v>6214</v>
      </c>
      <c r="E5081" s="116">
        <f t="shared" ca="1" si="247"/>
        <v>0</v>
      </c>
    </row>
  </sheetData>
  <sheetProtection algorithmName="SHA-512" hashValue="F9OS90viPATVI2jgeWacqY0Rkyeq3qooOIfuvJqPgLsdVjQRlO09Me8v87274MNPTm7lwDXurR1YuRP5tuwCGA==" saltValue="HmkflMKttA6OssoJJ8K9Rg==" spinCount="100000" sheet="1" objects="1" scenarios="1"/>
  <autoFilter ref="A9:N5081" xr:uid="{00000000-0009-0000-0000-00000F000000}">
    <filterColumn colId="1">
      <filters>
        <filter val="0"/>
      </filters>
    </filterColumn>
  </autoFilter>
  <pageMargins left="0.7" right="0.7" top="0.75" bottom="0.75" header="0.3" footer="0.3"/>
  <pageSetup paperSize="9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6">
    <tabColor theme="9" tint="0.59999389629810485"/>
    <pageSetUpPr fitToPage="1"/>
  </sheetPr>
  <dimension ref="A1:Z153"/>
  <sheetViews>
    <sheetView showGridLines="0" workbookViewId="0">
      <selection activeCell="T5" sqref="T5"/>
    </sheetView>
  </sheetViews>
  <sheetFormatPr defaultColWidth="10.5" defaultRowHeight="15.75"/>
  <cols>
    <col min="1" max="1" width="11.625" style="80" customWidth="1"/>
    <col min="2" max="2" width="3" customWidth="1"/>
    <col min="3" max="4" width="4" style="25" customWidth="1"/>
    <col min="5" max="5" width="3.375" style="25" customWidth="1"/>
    <col min="6" max="10" width="3.5" style="25" customWidth="1"/>
    <col min="11" max="14" width="3.5" customWidth="1"/>
    <col min="15" max="15" width="3.375" customWidth="1"/>
    <col min="16" max="22" width="3.5" customWidth="1"/>
    <col min="23" max="24" width="4.5" style="25" customWidth="1"/>
    <col min="25" max="25" width="7.875" style="25" customWidth="1"/>
  </cols>
  <sheetData>
    <row r="1" spans="1:26" ht="23.25">
      <c r="A1" s="81" t="s">
        <v>6215</v>
      </c>
      <c r="P1" t="s">
        <v>1110</v>
      </c>
      <c r="R1" s="1359">
        <f>'360 PU '!K4</f>
        <v>0</v>
      </c>
      <c r="S1" s="1359"/>
      <c r="T1" s="1359"/>
      <c r="U1" s="1359"/>
      <c r="V1" s="1359"/>
      <c r="W1" s="1359"/>
      <c r="X1" s="95"/>
      <c r="Y1"/>
    </row>
    <row r="2" spans="1:26" ht="39.75" customHeight="1">
      <c r="A2" s="1345">
        <f>'PRODUCTION LIST GRP VOLUMES'!A3</f>
        <v>0</v>
      </c>
      <c r="B2" s="1345"/>
      <c r="C2" s="1345"/>
      <c r="D2" s="1345"/>
      <c r="E2" s="1345"/>
      <c r="F2" s="1345"/>
      <c r="G2" s="1345"/>
      <c r="H2" s="1345"/>
      <c r="I2" s="1345"/>
      <c r="J2" s="1345"/>
      <c r="K2" s="1345"/>
      <c r="L2" s="1345"/>
      <c r="M2" s="1345"/>
      <c r="N2" s="1345"/>
      <c r="O2" s="1345"/>
      <c r="P2" s="1345"/>
      <c r="Q2" s="1345"/>
      <c r="R2" s="1345"/>
      <c r="S2" s="1360">
        <f>'PRODUCTION LIST GRP VOLUMES'!V3</f>
        <v>0</v>
      </c>
      <c r="T2" s="1360"/>
      <c r="U2" s="1360"/>
      <c r="V2" s="1360"/>
      <c r="W2" s="1360"/>
      <c r="X2" s="96"/>
      <c r="Y2"/>
    </row>
    <row r="3" spans="1:26" s="24" customFormat="1" ht="26.25" customHeight="1">
      <c r="A3" s="82" t="s">
        <v>1105</v>
      </c>
      <c r="B3" s="83"/>
      <c r="C3" s="1347" t="s">
        <v>942</v>
      </c>
      <c r="D3" s="1348"/>
      <c r="E3" s="1361" t="str">
        <f>'360 PU '!L10</f>
        <v>WHITE</v>
      </c>
      <c r="F3" s="1348"/>
      <c r="G3" s="1362" t="s">
        <v>6216</v>
      </c>
      <c r="H3" s="1363"/>
      <c r="I3" s="1361" t="s">
        <v>6217</v>
      </c>
      <c r="J3" s="1348"/>
      <c r="K3" s="1361" t="s">
        <v>988</v>
      </c>
      <c r="L3" s="1348"/>
      <c r="M3" s="1361" t="s">
        <v>947</v>
      </c>
      <c r="N3" s="1348"/>
      <c r="O3" s="1364" t="s">
        <v>1114</v>
      </c>
      <c r="P3" s="1364"/>
      <c r="Q3" s="1364" t="s">
        <v>6218</v>
      </c>
      <c r="R3" s="1361"/>
      <c r="S3" s="1361" t="s">
        <v>6219</v>
      </c>
      <c r="T3" s="1348"/>
      <c r="U3" s="1361" t="s">
        <v>1115</v>
      </c>
      <c r="V3" s="1348"/>
      <c r="W3" s="97" t="s">
        <v>1112</v>
      </c>
      <c r="X3" s="98" t="s">
        <v>1045</v>
      </c>
      <c r="Y3" s="98" t="s">
        <v>1046</v>
      </c>
    </row>
    <row r="4" spans="1:26" s="23" customFormat="1" ht="33.75">
      <c r="A4" s="85"/>
      <c r="B4" s="86" t="s">
        <v>1113</v>
      </c>
      <c r="C4" s="87">
        <f>SUM(C5:C155)</f>
        <v>0</v>
      </c>
      <c r="D4" s="88"/>
      <c r="E4" s="89">
        <f>SUM(E5:E155)</f>
        <v>0</v>
      </c>
      <c r="F4" s="90"/>
      <c r="G4" s="89">
        <f>SUM(G5:G155)</f>
        <v>0</v>
      </c>
      <c r="H4" s="90"/>
      <c r="I4" s="89">
        <f>SUM(I5:I155)</f>
        <v>0</v>
      </c>
      <c r="J4" s="90"/>
      <c r="K4" s="89">
        <f>SUM(K5:K155)</f>
        <v>0</v>
      </c>
      <c r="L4" s="90"/>
      <c r="M4" s="89">
        <f>SUM(M5:M155)</f>
        <v>0</v>
      </c>
      <c r="N4" s="90"/>
      <c r="O4" s="89">
        <f>SUM(O5:O155)</f>
        <v>0</v>
      </c>
      <c r="P4" s="90"/>
      <c r="Q4" s="89">
        <f>SUM(Q5:Q155)</f>
        <v>0</v>
      </c>
      <c r="R4" s="99"/>
      <c r="S4" s="100">
        <f>SUM(S5:S155)</f>
        <v>0</v>
      </c>
      <c r="T4" s="100"/>
      <c r="U4" s="100">
        <f>SUM(U5:U155)</f>
        <v>0</v>
      </c>
      <c r="V4" s="100"/>
      <c r="W4" s="101">
        <f>SUM(W5:W155)</f>
        <v>0</v>
      </c>
      <c r="X4" s="102">
        <f>SUM(X5:X155)</f>
        <v>0</v>
      </c>
      <c r="Y4" s="102">
        <f>SUM(Y5:Y154)</f>
        <v>0</v>
      </c>
    </row>
    <row r="5" spans="1:26" ht="22.5" customHeight="1">
      <c r="A5" s="91" t="str">
        <f>'360 PU '!D29</f>
        <v>360-008PU</v>
      </c>
      <c r="B5" s="92">
        <f>'360 PU '!H29</f>
        <v>3</v>
      </c>
      <c r="C5" s="93" t="str">
        <f>IF('360 PU '!K29=0,"",'360 PU '!K29)</f>
        <v/>
      </c>
      <c r="D5" s="68"/>
      <c r="E5" s="94" t="str">
        <f>IF('360 PU '!L29=0,"",'360 PU '!L29)</f>
        <v/>
      </c>
      <c r="F5" s="68"/>
      <c r="G5" s="94" t="str">
        <f>IF('360 PU '!M29=0,"",'360 PU '!M29)</f>
        <v/>
      </c>
      <c r="H5" s="68"/>
      <c r="I5" s="94" t="str">
        <f>IF('360 PU '!N29=0,"",'360 PU '!N29)</f>
        <v/>
      </c>
      <c r="J5" s="68"/>
      <c r="K5" s="94" t="str">
        <f>IF('360 PU '!O29=0,"",'360 PU '!O29)</f>
        <v/>
      </c>
      <c r="L5" s="68"/>
      <c r="M5" s="94" t="str">
        <f>IF('360 PU '!P29=0,"",'360 PU '!P29)</f>
        <v/>
      </c>
      <c r="N5" s="68"/>
      <c r="O5" s="94" t="str">
        <f>IF('360 PU '!Q29=0,"",'360 PU '!Q29)</f>
        <v/>
      </c>
      <c r="P5" s="68"/>
      <c r="Q5" s="94" t="str">
        <f>IF('360 PU '!R29=0,"",'360 PU '!R29)</f>
        <v/>
      </c>
      <c r="R5" s="103"/>
      <c r="S5" s="104" t="str">
        <f>IF('360 PU '!S29=0,"",'360 PU '!S29)</f>
        <v/>
      </c>
      <c r="T5" s="104"/>
      <c r="U5" s="104" t="str">
        <f>IF('360 PU '!T29=0,"",'360 PU '!T29)</f>
        <v/>
      </c>
      <c r="V5" s="104"/>
      <c r="W5" s="105">
        <f>SUM(C5:V5)</f>
        <v>0</v>
      </c>
      <c r="X5" s="106">
        <f>W5*'360 PU '!H29</f>
        <v>0</v>
      </c>
      <c r="Y5" s="106">
        <f>W5*'360 PU '!AT29</f>
        <v>0</v>
      </c>
    </row>
    <row r="6" spans="1:26" ht="22.5" customHeight="1">
      <c r="A6" s="91" t="str">
        <f>'360 PU '!D30</f>
        <v>360-009PU</v>
      </c>
      <c r="B6" s="92">
        <f>'360 PU '!H30</f>
        <v>1</v>
      </c>
      <c r="C6" s="93" t="str">
        <f>IF('360 PU '!K30=0,"",'360 PU '!K30)</f>
        <v/>
      </c>
      <c r="D6" s="68"/>
      <c r="E6" s="94" t="str">
        <f>IF('360 PU '!L30=0,"",'360 PU '!L30)</f>
        <v/>
      </c>
      <c r="F6" s="68"/>
      <c r="G6" s="94" t="str">
        <f>IF('360 PU '!M30=0,"",'360 PU '!M30)</f>
        <v/>
      </c>
      <c r="H6" s="68"/>
      <c r="I6" s="94" t="str">
        <f>IF('360 PU '!N30=0,"",'360 PU '!N30)</f>
        <v/>
      </c>
      <c r="J6" s="68"/>
      <c r="K6" s="94" t="str">
        <f>IF('360 PU '!O30=0,"",'360 PU '!O30)</f>
        <v/>
      </c>
      <c r="L6" s="68"/>
      <c r="M6" s="94" t="str">
        <f>IF('360 PU '!P30=0,"",'360 PU '!P30)</f>
        <v/>
      </c>
      <c r="N6" s="68"/>
      <c r="O6" s="94" t="str">
        <f>IF('360 PU '!Q30=0,"",'360 PU '!Q30)</f>
        <v/>
      </c>
      <c r="P6" s="68"/>
      <c r="Q6" s="94" t="str">
        <f>IF('360 PU '!R30=0,"",'360 PU '!R30)</f>
        <v/>
      </c>
      <c r="R6" s="103"/>
      <c r="S6" s="104" t="str">
        <f>IF('360 PU '!S30=0,"",'360 PU '!S30)</f>
        <v/>
      </c>
      <c r="T6" s="107"/>
      <c r="U6" s="104" t="str">
        <f>IF('360 PU '!T30=0,"",'360 PU '!T30)</f>
        <v/>
      </c>
      <c r="V6" s="107"/>
      <c r="W6" s="105">
        <f t="shared" ref="W6:W69" si="0">SUM(C6:V6)</f>
        <v>0</v>
      </c>
      <c r="X6" s="106">
        <f>W6*'360 PU '!H30</f>
        <v>0</v>
      </c>
      <c r="Y6" s="106">
        <f>W6*'360 PU '!AT30</f>
        <v>0</v>
      </c>
    </row>
    <row r="7" spans="1:26" ht="22.5" customHeight="1">
      <c r="A7" s="91" t="str">
        <f>'360 PU '!D31</f>
        <v>360-010PU</v>
      </c>
      <c r="B7" s="92">
        <f>'360 PU '!H31</f>
        <v>1</v>
      </c>
      <c r="C7" s="93" t="str">
        <f>IF('360 PU '!K31=0,"",'360 PU '!K31)</f>
        <v/>
      </c>
      <c r="D7" s="68"/>
      <c r="E7" s="94" t="str">
        <f>IF('360 PU '!L31=0,"",'360 PU '!L31)</f>
        <v/>
      </c>
      <c r="F7" s="68"/>
      <c r="G7" s="94" t="str">
        <f>IF('360 PU '!M31=0,"",'360 PU '!M31)</f>
        <v/>
      </c>
      <c r="H7" s="68"/>
      <c r="I7" s="94" t="str">
        <f>IF('360 PU '!N31=0,"",'360 PU '!N31)</f>
        <v/>
      </c>
      <c r="J7" s="68"/>
      <c r="K7" s="94" t="str">
        <f>IF('360 PU '!O31=0,"",'360 PU '!O31)</f>
        <v/>
      </c>
      <c r="L7" s="68"/>
      <c r="M7" s="94" t="str">
        <f>IF('360 PU '!P31=0,"",'360 PU '!P31)</f>
        <v/>
      </c>
      <c r="N7" s="68"/>
      <c r="O7" s="94" t="str">
        <f>IF('360 PU '!Q31=0,"",'360 PU '!Q31)</f>
        <v/>
      </c>
      <c r="P7" s="68"/>
      <c r="Q7" s="94" t="str">
        <f>IF('360 PU '!R31=0,"",'360 PU '!R31)</f>
        <v/>
      </c>
      <c r="R7" s="103"/>
      <c r="S7" s="104" t="str">
        <f>IF('360 PU '!S31=0,"",'360 PU '!S31)</f>
        <v/>
      </c>
      <c r="T7" s="107"/>
      <c r="U7" s="104" t="str">
        <f>IF('360 PU '!T31=0,"",'360 PU '!T31)</f>
        <v/>
      </c>
      <c r="V7" s="107"/>
      <c r="W7" s="105">
        <f t="shared" si="0"/>
        <v>0</v>
      </c>
      <c r="X7" s="106">
        <f>W7*'360 PU '!H31</f>
        <v>0</v>
      </c>
      <c r="Y7" s="106">
        <f>W7*'360 PU '!AT31</f>
        <v>0</v>
      </c>
    </row>
    <row r="8" spans="1:26" ht="22.5" customHeight="1">
      <c r="A8" s="91" t="str">
        <f>'360 PU '!D32</f>
        <v>360-011PU</v>
      </c>
      <c r="B8" s="92">
        <f>'360 PU '!H32</f>
        <v>1</v>
      </c>
      <c r="C8" s="93" t="str">
        <f>IF('360 PU '!K32=0,"",'360 PU '!K32)</f>
        <v/>
      </c>
      <c r="D8" s="68"/>
      <c r="E8" s="94" t="str">
        <f>IF('360 PU '!L32=0,"",'360 PU '!L32)</f>
        <v/>
      </c>
      <c r="F8" s="68"/>
      <c r="G8" s="94" t="str">
        <f>IF('360 PU '!M32=0,"",'360 PU '!M32)</f>
        <v/>
      </c>
      <c r="H8" s="68"/>
      <c r="I8" s="94" t="str">
        <f>IF('360 PU '!N32=0,"",'360 PU '!N32)</f>
        <v/>
      </c>
      <c r="J8" s="68"/>
      <c r="K8" s="94" t="str">
        <f>IF('360 PU '!O32=0,"",'360 PU '!O32)</f>
        <v/>
      </c>
      <c r="L8" s="68"/>
      <c r="M8" s="94" t="str">
        <f>IF('360 PU '!P32=0,"",'360 PU '!P32)</f>
        <v/>
      </c>
      <c r="N8" s="68"/>
      <c r="O8" s="94" t="str">
        <f>IF('360 PU '!Q32=0,"",'360 PU '!Q32)</f>
        <v/>
      </c>
      <c r="P8" s="68"/>
      <c r="Q8" s="94" t="str">
        <f>IF('360 PU '!R32=0,"",'360 PU '!R32)</f>
        <v/>
      </c>
      <c r="R8" s="103"/>
      <c r="S8" s="104" t="str">
        <f>IF('360 PU '!S32=0,"",'360 PU '!S32)</f>
        <v/>
      </c>
      <c r="T8" s="107"/>
      <c r="U8" s="104" t="str">
        <f>IF('360 PU '!T32=0,"",'360 PU '!T32)</f>
        <v/>
      </c>
      <c r="V8" s="107"/>
      <c r="W8" s="105">
        <f t="shared" si="0"/>
        <v>0</v>
      </c>
      <c r="X8" s="106">
        <f>W8*'360 PU '!H32</f>
        <v>0</v>
      </c>
      <c r="Y8" s="106">
        <f>W8*'360 PU '!AT32</f>
        <v>0</v>
      </c>
    </row>
    <row r="9" spans="1:26" ht="22.5" customHeight="1">
      <c r="A9" s="91" t="str">
        <f>'360 PU '!D33</f>
        <v>360-012PU</v>
      </c>
      <c r="B9" s="92">
        <f>'360 PU '!H33</f>
        <v>1</v>
      </c>
      <c r="C9" s="93" t="str">
        <f>IF('360 PU '!K33=0,"",'360 PU '!K33)</f>
        <v/>
      </c>
      <c r="D9" s="68"/>
      <c r="E9" s="94" t="str">
        <f>IF('360 PU '!L33=0,"",'360 PU '!L33)</f>
        <v/>
      </c>
      <c r="F9" s="68"/>
      <c r="G9" s="94" t="str">
        <f>IF('360 PU '!M33=0,"",'360 PU '!M33)</f>
        <v/>
      </c>
      <c r="H9" s="68"/>
      <c r="I9" s="94" t="str">
        <f>IF('360 PU '!N33=0,"",'360 PU '!N33)</f>
        <v/>
      </c>
      <c r="J9" s="68"/>
      <c r="K9" s="94" t="str">
        <f>IF('360 PU '!O33=0,"",'360 PU '!O33)</f>
        <v/>
      </c>
      <c r="L9" s="68"/>
      <c r="M9" s="94" t="str">
        <f>IF('360 PU '!P33=0,"",'360 PU '!P33)</f>
        <v/>
      </c>
      <c r="N9" s="68"/>
      <c r="O9" s="94" t="str">
        <f>IF('360 PU '!Q33=0,"",'360 PU '!Q33)</f>
        <v/>
      </c>
      <c r="P9" s="68"/>
      <c r="Q9" s="94" t="str">
        <f>IF('360 PU '!R33=0,"",'360 PU '!R33)</f>
        <v/>
      </c>
      <c r="R9" s="103"/>
      <c r="S9" s="104" t="str">
        <f>IF('360 PU '!S33=0,"",'360 PU '!S33)</f>
        <v/>
      </c>
      <c r="T9" s="107"/>
      <c r="U9" s="104" t="str">
        <f>IF('360 PU '!T33=0,"",'360 PU '!T33)</f>
        <v/>
      </c>
      <c r="V9" s="107"/>
      <c r="W9" s="105">
        <f t="shared" si="0"/>
        <v>0</v>
      </c>
      <c r="X9" s="106">
        <f>W9*'360 PU '!H33</f>
        <v>0</v>
      </c>
      <c r="Y9" s="106">
        <f>W9*'360 PU '!AT33</f>
        <v>0</v>
      </c>
    </row>
    <row r="10" spans="1:26" ht="22.5" customHeight="1">
      <c r="A10" s="91" t="str">
        <f>'360 PU '!D34</f>
        <v>360-013PU</v>
      </c>
      <c r="B10" s="92">
        <f>'360 PU '!H34</f>
        <v>1</v>
      </c>
      <c r="C10" s="93" t="str">
        <f>IF('360 PU '!K34=0,"",'360 PU '!K34)</f>
        <v/>
      </c>
      <c r="D10" s="68"/>
      <c r="E10" s="94" t="str">
        <f>IF('360 PU '!L34=0,"",'360 PU '!L34)</f>
        <v/>
      </c>
      <c r="F10" s="68"/>
      <c r="G10" s="94" t="str">
        <f>IF('360 PU '!M34=0,"",'360 PU '!M34)</f>
        <v/>
      </c>
      <c r="H10" s="68"/>
      <c r="I10" s="94" t="str">
        <f>IF('360 PU '!N34=0,"",'360 PU '!N34)</f>
        <v/>
      </c>
      <c r="J10" s="68"/>
      <c r="K10" s="94" t="str">
        <f>IF('360 PU '!O34=0,"",'360 PU '!O34)</f>
        <v/>
      </c>
      <c r="L10" s="68"/>
      <c r="M10" s="94" t="str">
        <f>IF('360 PU '!P34=0,"",'360 PU '!P34)</f>
        <v/>
      </c>
      <c r="N10" s="68"/>
      <c r="O10" s="94" t="str">
        <f>IF('360 PU '!Q34=0,"",'360 PU '!Q34)</f>
        <v/>
      </c>
      <c r="P10" s="68"/>
      <c r="Q10" s="94" t="str">
        <f>IF('360 PU '!R34=0,"",'360 PU '!R34)</f>
        <v/>
      </c>
      <c r="R10" s="103"/>
      <c r="S10" s="104" t="str">
        <f>IF('360 PU '!S34=0,"",'360 PU '!S34)</f>
        <v/>
      </c>
      <c r="T10" s="107"/>
      <c r="U10" s="104" t="str">
        <f>IF('360 PU '!T34=0,"",'360 PU '!T34)</f>
        <v/>
      </c>
      <c r="V10" s="107"/>
      <c r="W10" s="105">
        <f t="shared" si="0"/>
        <v>0</v>
      </c>
      <c r="X10" s="106">
        <f>W10*'360 PU '!H34</f>
        <v>0</v>
      </c>
      <c r="Y10" s="106">
        <f>W10*'360 PU '!AT34</f>
        <v>0</v>
      </c>
    </row>
    <row r="11" spans="1:26" ht="22.5" customHeight="1">
      <c r="A11" s="91" t="str">
        <f>'360 PU '!D35</f>
        <v>360-014PU</v>
      </c>
      <c r="B11" s="92">
        <f>'360 PU '!H35</f>
        <v>4</v>
      </c>
      <c r="C11" s="93" t="str">
        <f>IF('360 PU '!K35=0,"",'360 PU '!K35)</f>
        <v/>
      </c>
      <c r="D11" s="68"/>
      <c r="E11" s="94" t="str">
        <f>IF('360 PU '!L35=0,"",'360 PU '!L35)</f>
        <v/>
      </c>
      <c r="F11" s="68"/>
      <c r="G11" s="94" t="str">
        <f>IF('360 PU '!M35=0,"",'360 PU '!M35)</f>
        <v/>
      </c>
      <c r="H11" s="68"/>
      <c r="I11" s="94" t="str">
        <f>IF('360 PU '!N35=0,"",'360 PU '!N35)</f>
        <v/>
      </c>
      <c r="J11" s="68"/>
      <c r="K11" s="94" t="str">
        <f>IF('360 PU '!O35=0,"",'360 PU '!O35)</f>
        <v/>
      </c>
      <c r="L11" s="68"/>
      <c r="M11" s="94" t="str">
        <f>IF('360 PU '!P35=0,"",'360 PU '!P35)</f>
        <v/>
      </c>
      <c r="N11" s="68"/>
      <c r="O11" s="94" t="str">
        <f>IF('360 PU '!Q35=0,"",'360 PU '!Q35)</f>
        <v/>
      </c>
      <c r="P11" s="68"/>
      <c r="Q11" s="94" t="str">
        <f>IF('360 PU '!R35=0,"",'360 PU '!R35)</f>
        <v/>
      </c>
      <c r="R11" s="103"/>
      <c r="S11" s="104" t="str">
        <f>IF('360 PU '!S35=0,"",'360 PU '!S35)</f>
        <v/>
      </c>
      <c r="T11" s="107"/>
      <c r="U11" s="104" t="str">
        <f>IF('360 PU '!T35=0,"",'360 PU '!T35)</f>
        <v/>
      </c>
      <c r="V11" s="107"/>
      <c r="W11" s="105">
        <f t="shared" si="0"/>
        <v>0</v>
      </c>
      <c r="X11" s="106">
        <f>W11*'360 PU '!H35</f>
        <v>0</v>
      </c>
      <c r="Y11" s="106">
        <f>W11*'360 PU '!AT35</f>
        <v>0</v>
      </c>
    </row>
    <row r="12" spans="1:26" ht="22.5" customHeight="1">
      <c r="A12" s="91" t="str">
        <f>'360 PU '!D36</f>
        <v>360-015PU-DT</v>
      </c>
      <c r="B12" s="92">
        <f>'360 PU '!H36</f>
        <v>2</v>
      </c>
      <c r="C12" s="93" t="str">
        <f>IF('360 PU '!K36=0,"",'360 PU '!K36)</f>
        <v/>
      </c>
      <c r="D12" s="68"/>
      <c r="E12" s="94" t="str">
        <f>IF('360 PU '!L36=0,"",'360 PU '!L36)</f>
        <v/>
      </c>
      <c r="F12" s="68"/>
      <c r="G12" s="94" t="str">
        <f>IF('360 PU '!M36=0,"",'360 PU '!M36)</f>
        <v/>
      </c>
      <c r="H12" s="68"/>
      <c r="I12" s="94" t="str">
        <f>IF('360 PU '!N36=0,"",'360 PU '!N36)</f>
        <v/>
      </c>
      <c r="J12" s="68"/>
      <c r="K12" s="94" t="str">
        <f>IF('360 PU '!O36=0,"",'360 PU '!O36)</f>
        <v/>
      </c>
      <c r="L12" s="68"/>
      <c r="M12" s="94" t="str">
        <f>IF('360 PU '!P36=0,"",'360 PU '!P36)</f>
        <v/>
      </c>
      <c r="N12" s="68"/>
      <c r="O12" s="94" t="str">
        <f>IF('360 PU '!Q36=0,"",'360 PU '!Q36)</f>
        <v/>
      </c>
      <c r="P12" s="68"/>
      <c r="Q12" s="94" t="str">
        <f>IF('360 PU '!R36=0,"",'360 PU '!R36)</f>
        <v/>
      </c>
      <c r="R12" s="103"/>
      <c r="S12" s="104" t="str">
        <f>IF('360 PU '!S36=0,"",'360 PU '!S36)</f>
        <v/>
      </c>
      <c r="T12" s="107"/>
      <c r="U12" s="104" t="str">
        <f>IF('360 PU '!T36=0,"",'360 PU '!T36)</f>
        <v/>
      </c>
      <c r="V12" s="107"/>
      <c r="W12" s="105">
        <f t="shared" si="0"/>
        <v>0</v>
      </c>
      <c r="X12" s="106">
        <f>W12*'360 PU '!H36</f>
        <v>0</v>
      </c>
      <c r="Y12" s="106">
        <f>W12*'360 PU '!AT36</f>
        <v>0</v>
      </c>
    </row>
    <row r="13" spans="1:26" ht="22.5" customHeight="1">
      <c r="A13" s="91" t="str">
        <f>'360 PU '!D37</f>
        <v>360-016PU</v>
      </c>
      <c r="B13" s="92">
        <f>'360 PU '!H37</f>
        <v>1</v>
      </c>
      <c r="C13" s="93" t="str">
        <f>IF('360 PU '!K37=0,"",'360 PU '!K37)</f>
        <v/>
      </c>
      <c r="D13" s="68"/>
      <c r="E13" s="94" t="str">
        <f>IF('360 PU '!L37=0,"",'360 PU '!L37)</f>
        <v/>
      </c>
      <c r="F13" s="68"/>
      <c r="G13" s="94" t="str">
        <f>IF('360 PU '!M37=0,"",'360 PU '!M37)</f>
        <v/>
      </c>
      <c r="H13" s="68"/>
      <c r="I13" s="94" t="str">
        <f>IF('360 PU '!N37=0,"",'360 PU '!N37)</f>
        <v/>
      </c>
      <c r="J13" s="68"/>
      <c r="K13" s="94" t="str">
        <f>IF('360 PU '!O37=0,"",'360 PU '!O37)</f>
        <v/>
      </c>
      <c r="L13" s="68"/>
      <c r="M13" s="94" t="str">
        <f>IF('360 PU '!P37=0,"",'360 PU '!P37)</f>
        <v/>
      </c>
      <c r="N13" s="68"/>
      <c r="O13" s="94" t="str">
        <f>IF('360 PU '!Q37=0,"",'360 PU '!Q37)</f>
        <v/>
      </c>
      <c r="P13" s="68"/>
      <c r="Q13" s="94" t="str">
        <f>IF('360 PU '!R37=0,"",'360 PU '!R37)</f>
        <v/>
      </c>
      <c r="R13" s="103"/>
      <c r="S13" s="104" t="str">
        <f>IF('360 PU '!S37=0,"",'360 PU '!S37)</f>
        <v/>
      </c>
      <c r="T13" s="107"/>
      <c r="U13" s="104" t="str">
        <f>IF('360 PU '!T37=0,"",'360 PU '!T37)</f>
        <v/>
      </c>
      <c r="V13" s="107"/>
      <c r="W13" s="105">
        <f t="shared" si="0"/>
        <v>0</v>
      </c>
      <c r="X13" s="106">
        <f>W13*'360 PU '!H37</f>
        <v>0</v>
      </c>
      <c r="Y13" s="106">
        <f>W13*'360 PU '!AT37</f>
        <v>0</v>
      </c>
    </row>
    <row r="14" spans="1:26" ht="22.5" customHeight="1">
      <c r="A14" s="91" t="str">
        <f>'360 PU '!D38</f>
        <v>360-017PU</v>
      </c>
      <c r="B14" s="92">
        <f>'360 PU '!H38</f>
        <v>2</v>
      </c>
      <c r="C14" s="93" t="str">
        <f>IF('360 PU '!K38=0,"",'360 PU '!K38)</f>
        <v/>
      </c>
      <c r="D14" s="68"/>
      <c r="E14" s="94" t="str">
        <f>IF('360 PU '!L38=0,"",'360 PU '!L38)</f>
        <v/>
      </c>
      <c r="F14" s="68"/>
      <c r="G14" s="94" t="str">
        <f>IF('360 PU '!M38=0,"",'360 PU '!M38)</f>
        <v/>
      </c>
      <c r="H14" s="68"/>
      <c r="I14" s="94" t="str">
        <f>IF('360 PU '!N38=0,"",'360 PU '!N38)</f>
        <v/>
      </c>
      <c r="J14" s="68"/>
      <c r="K14" s="94" t="str">
        <f>IF('360 PU '!O38=0,"",'360 PU '!O38)</f>
        <v/>
      </c>
      <c r="L14" s="68"/>
      <c r="M14" s="94" t="str">
        <f>IF('360 PU '!P38=0,"",'360 PU '!P38)</f>
        <v/>
      </c>
      <c r="N14" s="68"/>
      <c r="O14" s="94" t="str">
        <f>IF('360 PU '!Q38=0,"",'360 PU '!Q38)</f>
        <v/>
      </c>
      <c r="P14" s="68"/>
      <c r="Q14" s="94" t="str">
        <f>IF('360 PU '!R38=0,"",'360 PU '!R38)</f>
        <v/>
      </c>
      <c r="R14" s="103"/>
      <c r="S14" s="104" t="str">
        <f>IF('360 PU '!S38=0,"",'360 PU '!S38)</f>
        <v/>
      </c>
      <c r="T14" s="107"/>
      <c r="U14" s="104" t="str">
        <f>IF('360 PU '!T38=0,"",'360 PU '!T38)</f>
        <v/>
      </c>
      <c r="V14" s="107"/>
      <c r="W14" s="105">
        <f t="shared" si="0"/>
        <v>0</v>
      </c>
      <c r="X14" s="106">
        <f>W14*'360 PU '!H38</f>
        <v>0</v>
      </c>
      <c r="Y14" s="106">
        <f>W14*'360 PU '!AT38</f>
        <v>0</v>
      </c>
    </row>
    <row r="15" spans="1:26" ht="22.5" customHeight="1">
      <c r="A15" s="91">
        <f>'360 PU '!D39</f>
        <v>0</v>
      </c>
      <c r="B15" s="92">
        <f>'360 PU '!H39</f>
        <v>0</v>
      </c>
      <c r="C15" s="93" t="str">
        <f>IF('360 PU '!K39=0,"",'360 PU '!K39)</f>
        <v/>
      </c>
      <c r="D15" s="68"/>
      <c r="E15" s="94" t="str">
        <f>IF('360 PU '!L39=0,"",'360 PU '!L39)</f>
        <v/>
      </c>
      <c r="F15" s="68"/>
      <c r="G15" s="94" t="str">
        <f>IF('360 PU '!M39=0,"",'360 PU '!M39)</f>
        <v/>
      </c>
      <c r="H15" s="68"/>
      <c r="I15" s="94" t="str">
        <f>IF('360 PU '!N39=0,"",'360 PU '!N39)</f>
        <v/>
      </c>
      <c r="J15" s="68"/>
      <c r="K15" s="94" t="str">
        <f>IF('360 PU '!O39=0,"",'360 PU '!O39)</f>
        <v/>
      </c>
      <c r="L15" s="68"/>
      <c r="M15" s="94" t="str">
        <f>IF('360 PU '!P39=0,"",'360 PU '!P39)</f>
        <v/>
      </c>
      <c r="N15" s="68"/>
      <c r="O15" s="94" t="str">
        <f>IF('360 PU '!Q39=0,"",'360 PU '!Q39)</f>
        <v/>
      </c>
      <c r="P15" s="68"/>
      <c r="Q15" s="94" t="str">
        <f>IF('360 PU '!R39=0,"",'360 PU '!R39)</f>
        <v/>
      </c>
      <c r="R15" s="103"/>
      <c r="S15" s="104" t="str">
        <f>IF('360 PU '!S39=0,"",'360 PU '!S39)</f>
        <v/>
      </c>
      <c r="T15" s="107"/>
      <c r="U15" s="104" t="str">
        <f>IF('360 PU '!T39=0,"",'360 PU '!T39)</f>
        <v/>
      </c>
      <c r="V15" s="107"/>
      <c r="W15" s="105">
        <f t="shared" si="0"/>
        <v>0</v>
      </c>
      <c r="X15" s="106">
        <f>W15*'360 PU '!H39</f>
        <v>0</v>
      </c>
      <c r="Y15" s="106">
        <f>W15*'360 PU '!AT39</f>
        <v>0</v>
      </c>
      <c r="Z15" s="108"/>
    </row>
    <row r="16" spans="1:26" ht="22.5" customHeight="1">
      <c r="A16" s="91" t="str">
        <f>'360 PU '!D40</f>
        <v>360-045PU</v>
      </c>
      <c r="B16" s="92">
        <f>'360 PU '!H40</f>
        <v>1</v>
      </c>
      <c r="C16" s="93" t="str">
        <f>IF('360 PU '!K40=0,"",'360 PU '!K40)</f>
        <v/>
      </c>
      <c r="D16" s="68"/>
      <c r="E16" s="94" t="str">
        <f>IF('360 PU '!L40=0,"",'360 PU '!L40)</f>
        <v/>
      </c>
      <c r="F16" s="68"/>
      <c r="G16" s="94" t="str">
        <f>IF('360 PU '!M40=0,"",'360 PU '!M40)</f>
        <v/>
      </c>
      <c r="H16" s="68"/>
      <c r="I16" s="94" t="str">
        <f>IF('360 PU '!N40=0,"",'360 PU '!N40)</f>
        <v/>
      </c>
      <c r="J16" s="68"/>
      <c r="K16" s="94" t="str">
        <f>IF('360 PU '!O40=0,"",'360 PU '!O40)</f>
        <v/>
      </c>
      <c r="L16" s="68"/>
      <c r="M16" s="94" t="str">
        <f>IF('360 PU '!P40=0,"",'360 PU '!P40)</f>
        <v/>
      </c>
      <c r="N16" s="68"/>
      <c r="O16" s="94" t="str">
        <f>IF('360 PU '!Q40=0,"",'360 PU '!Q40)</f>
        <v/>
      </c>
      <c r="P16" s="68"/>
      <c r="Q16" s="94" t="str">
        <f>IF('360 PU '!R40=0,"",'360 PU '!R40)</f>
        <v/>
      </c>
      <c r="R16" s="103"/>
      <c r="S16" s="104" t="str">
        <f>IF('360 PU '!S40=0,"",'360 PU '!S40)</f>
        <v/>
      </c>
      <c r="T16" s="107"/>
      <c r="U16" s="104" t="str">
        <f>IF('360 PU '!T40=0,"",'360 PU '!T40)</f>
        <v/>
      </c>
      <c r="V16" s="107"/>
      <c r="W16" s="105">
        <f t="shared" si="0"/>
        <v>0</v>
      </c>
      <c r="X16" s="106">
        <f>W16*'360 PU '!H40</f>
        <v>0</v>
      </c>
      <c r="Y16" s="106">
        <f>W16*'360 PU '!AT40</f>
        <v>0</v>
      </c>
    </row>
    <row r="17" spans="1:25" ht="22.5" customHeight="1">
      <c r="A17" s="91" t="str">
        <f>'360 PU '!D41</f>
        <v>360-047PU</v>
      </c>
      <c r="B17" s="92">
        <f>'360 PU '!H41</f>
        <v>2</v>
      </c>
      <c r="C17" s="93" t="str">
        <f>IF('360 PU '!K41=0,"",'360 PU '!K41)</f>
        <v/>
      </c>
      <c r="D17" s="68"/>
      <c r="E17" s="94" t="str">
        <f>IF('360 PU '!L41=0,"",'360 PU '!L41)</f>
        <v/>
      </c>
      <c r="F17" s="68"/>
      <c r="G17" s="94" t="str">
        <f>IF('360 PU '!M41=0,"",'360 PU '!M41)</f>
        <v/>
      </c>
      <c r="H17" s="68"/>
      <c r="I17" s="94" t="str">
        <f>IF('360 PU '!N41=0,"",'360 PU '!N41)</f>
        <v/>
      </c>
      <c r="J17" s="68"/>
      <c r="K17" s="94" t="str">
        <f>IF('360 PU '!O41=0,"",'360 PU '!O41)</f>
        <v/>
      </c>
      <c r="L17" s="68"/>
      <c r="M17" s="94" t="str">
        <f>IF('360 PU '!P41=0,"",'360 PU '!P41)</f>
        <v/>
      </c>
      <c r="N17" s="68"/>
      <c r="O17" s="94" t="str">
        <f>IF('360 PU '!Q41=0,"",'360 PU '!Q41)</f>
        <v/>
      </c>
      <c r="P17" s="68"/>
      <c r="Q17" s="94" t="str">
        <f>IF('360 PU '!R41=0,"",'360 PU '!R41)</f>
        <v/>
      </c>
      <c r="R17" s="103"/>
      <c r="S17" s="104" t="str">
        <f>IF('360 PU '!S41=0,"",'360 PU '!S41)</f>
        <v/>
      </c>
      <c r="T17" s="107"/>
      <c r="U17" s="104" t="str">
        <f>IF('360 PU '!T41=0,"",'360 PU '!T41)</f>
        <v/>
      </c>
      <c r="V17" s="107"/>
      <c r="W17" s="105">
        <f t="shared" si="0"/>
        <v>0</v>
      </c>
      <c r="X17" s="106">
        <f>W17*'360 PU '!H41</f>
        <v>0</v>
      </c>
      <c r="Y17" s="106">
        <f>W17*'360 PU '!AT41</f>
        <v>0</v>
      </c>
    </row>
    <row r="18" spans="1:25" ht="22.5" customHeight="1">
      <c r="A18" s="91" t="str">
        <f>'360 PU '!D42</f>
        <v>360-048PU</v>
      </c>
      <c r="B18" s="92">
        <f>'360 PU '!H42</f>
        <v>4</v>
      </c>
      <c r="C18" s="93" t="str">
        <f>IF('360 PU '!K42=0,"",'360 PU '!K42)</f>
        <v/>
      </c>
      <c r="D18" s="68"/>
      <c r="E18" s="94" t="str">
        <f>IF('360 PU '!L42=0,"",'360 PU '!L42)</f>
        <v/>
      </c>
      <c r="F18" s="68"/>
      <c r="G18" s="94" t="str">
        <f>IF('360 PU '!M42=0,"",'360 PU '!M42)</f>
        <v/>
      </c>
      <c r="H18" s="68"/>
      <c r="I18" s="94" t="str">
        <f>IF('360 PU '!N42=0,"",'360 PU '!N42)</f>
        <v/>
      </c>
      <c r="J18" s="68"/>
      <c r="K18" s="94" t="str">
        <f>IF('360 PU '!O42=0,"",'360 PU '!O42)</f>
        <v/>
      </c>
      <c r="L18" s="68"/>
      <c r="M18" s="94" t="str">
        <f>IF('360 PU '!P42=0,"",'360 PU '!P42)</f>
        <v/>
      </c>
      <c r="N18" s="68"/>
      <c r="O18" s="94" t="str">
        <f>IF('360 PU '!Q42=0,"",'360 PU '!Q42)</f>
        <v/>
      </c>
      <c r="P18" s="68"/>
      <c r="Q18" s="94" t="str">
        <f>IF('360 PU '!R42=0,"",'360 PU '!R42)</f>
        <v/>
      </c>
      <c r="R18" s="103"/>
      <c r="S18" s="104" t="str">
        <f>IF('360 PU '!S42=0,"",'360 PU '!S42)</f>
        <v/>
      </c>
      <c r="T18" s="107"/>
      <c r="U18" s="104" t="str">
        <f>IF('360 PU '!T42=0,"",'360 PU '!T42)</f>
        <v/>
      </c>
      <c r="V18" s="107"/>
      <c r="W18" s="105">
        <f t="shared" si="0"/>
        <v>0</v>
      </c>
      <c r="X18" s="106">
        <f>W18*'360 PU '!H42</f>
        <v>0</v>
      </c>
      <c r="Y18" s="106">
        <f>W18*'360 PU '!AT42</f>
        <v>0</v>
      </c>
    </row>
    <row r="19" spans="1:25" ht="22.5" customHeight="1">
      <c r="A19" s="91" t="str">
        <f>'360 PU '!D43</f>
        <v>360-049PU</v>
      </c>
      <c r="B19" s="92">
        <f>'360 PU '!H43</f>
        <v>6</v>
      </c>
      <c r="C19" s="93" t="str">
        <f>IF('360 PU '!K43=0,"",'360 PU '!K43)</f>
        <v/>
      </c>
      <c r="D19" s="68"/>
      <c r="E19" s="94" t="str">
        <f>IF('360 PU '!L43=0,"",'360 PU '!L43)</f>
        <v/>
      </c>
      <c r="F19" s="68"/>
      <c r="G19" s="94" t="str">
        <f>IF('360 PU '!M43=0,"",'360 PU '!M43)</f>
        <v/>
      </c>
      <c r="H19" s="68"/>
      <c r="I19" s="94" t="str">
        <f>IF('360 PU '!N43=0,"",'360 PU '!N43)</f>
        <v/>
      </c>
      <c r="J19" s="68"/>
      <c r="K19" s="94" t="str">
        <f>IF('360 PU '!O43=0,"",'360 PU '!O43)</f>
        <v/>
      </c>
      <c r="L19" s="68"/>
      <c r="M19" s="94" t="str">
        <f>IF('360 PU '!P43=0,"",'360 PU '!P43)</f>
        <v/>
      </c>
      <c r="N19" s="68"/>
      <c r="O19" s="94" t="str">
        <f>IF('360 PU '!Q43=0,"",'360 PU '!Q43)</f>
        <v/>
      </c>
      <c r="P19" s="68"/>
      <c r="Q19" s="94" t="str">
        <f>IF('360 PU '!R43=0,"",'360 PU '!R43)</f>
        <v/>
      </c>
      <c r="R19" s="103"/>
      <c r="S19" s="104" t="str">
        <f>IF('360 PU '!S43=0,"",'360 PU '!S43)</f>
        <v/>
      </c>
      <c r="T19" s="107"/>
      <c r="U19" s="104" t="str">
        <f>IF('360 PU '!T43=0,"",'360 PU '!T43)</f>
        <v/>
      </c>
      <c r="V19" s="107"/>
      <c r="W19" s="105">
        <f t="shared" si="0"/>
        <v>0</v>
      </c>
      <c r="X19" s="106">
        <f>W19*'360 PU '!H43</f>
        <v>0</v>
      </c>
      <c r="Y19" s="106">
        <f>W19*'360 PU '!AT43</f>
        <v>0</v>
      </c>
    </row>
    <row r="20" spans="1:25" ht="22.5" customHeight="1">
      <c r="A20" s="91" t="str">
        <f>'360 PU '!D44</f>
        <v>360-050PU</v>
      </c>
      <c r="B20" s="92">
        <f>'360 PU '!H44</f>
        <v>12</v>
      </c>
      <c r="C20" s="93" t="str">
        <f>IF('360 PU '!K44=0,"",'360 PU '!K44)</f>
        <v/>
      </c>
      <c r="D20" s="68"/>
      <c r="E20" s="94" t="str">
        <f>IF('360 PU '!L44=0,"",'360 PU '!L44)</f>
        <v/>
      </c>
      <c r="F20" s="68"/>
      <c r="G20" s="94" t="str">
        <f>IF('360 PU '!M44=0,"",'360 PU '!M44)</f>
        <v/>
      </c>
      <c r="H20" s="68"/>
      <c r="I20" s="94" t="str">
        <f>IF('360 PU '!N44=0,"",'360 PU '!N44)</f>
        <v/>
      </c>
      <c r="J20" s="68"/>
      <c r="K20" s="94" t="str">
        <f>IF('360 PU '!O44=0,"",'360 PU '!O44)</f>
        <v/>
      </c>
      <c r="L20" s="68"/>
      <c r="M20" s="94" t="str">
        <f>IF('360 PU '!P44=0,"",'360 PU '!P44)</f>
        <v/>
      </c>
      <c r="N20" s="68"/>
      <c r="O20" s="94" t="str">
        <f>IF('360 PU '!Q44=0,"",'360 PU '!Q44)</f>
        <v/>
      </c>
      <c r="P20" s="68"/>
      <c r="Q20" s="94" t="str">
        <f>IF('360 PU '!R44=0,"",'360 PU '!R44)</f>
        <v/>
      </c>
      <c r="R20" s="103"/>
      <c r="S20" s="104" t="str">
        <f>IF('360 PU '!S44=0,"",'360 PU '!S44)</f>
        <v/>
      </c>
      <c r="T20" s="107"/>
      <c r="U20" s="104" t="str">
        <f>IF('360 PU '!T44=0,"",'360 PU '!T44)</f>
        <v/>
      </c>
      <c r="V20" s="107"/>
      <c r="W20" s="105">
        <f t="shared" si="0"/>
        <v>0</v>
      </c>
      <c r="X20" s="106">
        <f>W20*'360 PU '!H44</f>
        <v>0</v>
      </c>
      <c r="Y20" s="106">
        <f>W20*'360 PU '!AT44</f>
        <v>0</v>
      </c>
    </row>
    <row r="21" spans="1:25" ht="22.5" customHeight="1">
      <c r="A21" s="91" t="str">
        <f>'360 PU '!D45</f>
        <v>360-051PU</v>
      </c>
      <c r="B21" s="92">
        <f>'360 PU '!H45</f>
        <v>8</v>
      </c>
      <c r="C21" s="93" t="str">
        <f>IF('360 PU '!K45=0,"",'360 PU '!K45)</f>
        <v/>
      </c>
      <c r="D21" s="68"/>
      <c r="E21" s="94" t="str">
        <f>IF('360 PU '!L45=0,"",'360 PU '!L45)</f>
        <v/>
      </c>
      <c r="F21" s="68"/>
      <c r="G21" s="94" t="str">
        <f>IF('360 PU '!M45=0,"",'360 PU '!M45)</f>
        <v/>
      </c>
      <c r="H21" s="68"/>
      <c r="I21" s="94" t="str">
        <f>IF('360 PU '!N45=0,"",'360 PU '!N45)</f>
        <v/>
      </c>
      <c r="J21" s="68"/>
      <c r="K21" s="94" t="str">
        <f>IF('360 PU '!O45=0,"",'360 PU '!O45)</f>
        <v/>
      </c>
      <c r="L21" s="68"/>
      <c r="M21" s="94" t="str">
        <f>IF('360 PU '!P45=0,"",'360 PU '!P45)</f>
        <v/>
      </c>
      <c r="N21" s="68"/>
      <c r="O21" s="94" t="str">
        <f>IF('360 PU '!Q45=0,"",'360 PU '!Q45)</f>
        <v/>
      </c>
      <c r="P21" s="68"/>
      <c r="Q21" s="94" t="str">
        <f>IF('360 PU '!R45=0,"",'360 PU '!R45)</f>
        <v/>
      </c>
      <c r="R21" s="103"/>
      <c r="S21" s="104" t="str">
        <f>IF('360 PU '!S45=0,"",'360 PU '!S45)</f>
        <v/>
      </c>
      <c r="T21" s="107"/>
      <c r="U21" s="104" t="str">
        <f>IF('360 PU '!T45=0,"",'360 PU '!T45)</f>
        <v/>
      </c>
      <c r="V21" s="107"/>
      <c r="W21" s="105">
        <f t="shared" si="0"/>
        <v>0</v>
      </c>
      <c r="X21" s="106">
        <f>W21*'360 PU '!H45</f>
        <v>0</v>
      </c>
      <c r="Y21" s="106">
        <f>W21*'360 PU '!AT45</f>
        <v>0</v>
      </c>
    </row>
    <row r="22" spans="1:25" ht="22.5" customHeight="1">
      <c r="A22" s="91" t="str">
        <f>'360 PU '!D46</f>
        <v>360-052PU</v>
      </c>
      <c r="B22" s="92">
        <f>'360 PU '!H46</f>
        <v>8</v>
      </c>
      <c r="C22" s="93" t="str">
        <f>IF('360 PU '!K46=0,"",'360 PU '!K46)</f>
        <v/>
      </c>
      <c r="D22" s="68"/>
      <c r="E22" s="94" t="str">
        <f>IF('360 PU '!L46=0,"",'360 PU '!L46)</f>
        <v/>
      </c>
      <c r="F22" s="68"/>
      <c r="G22" s="94" t="str">
        <f>IF('360 PU '!M46=0,"",'360 PU '!M46)</f>
        <v/>
      </c>
      <c r="H22" s="68"/>
      <c r="I22" s="94" t="str">
        <f>IF('360 PU '!N46=0,"",'360 PU '!N46)</f>
        <v/>
      </c>
      <c r="J22" s="68"/>
      <c r="K22" s="94" t="str">
        <f>IF('360 PU '!O46=0,"",'360 PU '!O46)</f>
        <v/>
      </c>
      <c r="L22" s="68"/>
      <c r="M22" s="94" t="str">
        <f>IF('360 PU '!P46=0,"",'360 PU '!P46)</f>
        <v/>
      </c>
      <c r="N22" s="68"/>
      <c r="O22" s="94" t="str">
        <f>IF('360 PU '!Q46=0,"",'360 PU '!Q46)</f>
        <v/>
      </c>
      <c r="P22" s="68"/>
      <c r="Q22" s="94" t="str">
        <f>IF('360 PU '!R46=0,"",'360 PU '!R46)</f>
        <v/>
      </c>
      <c r="R22" s="103"/>
      <c r="S22" s="104" t="str">
        <f>IF('360 PU '!S46=0,"",'360 PU '!S46)</f>
        <v/>
      </c>
      <c r="T22" s="107"/>
      <c r="U22" s="104" t="str">
        <f>IF('360 PU '!T46=0,"",'360 PU '!T46)</f>
        <v/>
      </c>
      <c r="V22" s="107"/>
      <c r="W22" s="105">
        <f t="shared" si="0"/>
        <v>0</v>
      </c>
      <c r="X22" s="106">
        <f>W22*'360 PU '!H46</f>
        <v>0</v>
      </c>
      <c r="Y22" s="106">
        <f>W22*'360 PU '!AT46</f>
        <v>0</v>
      </c>
    </row>
    <row r="23" spans="1:25" ht="22.5" customHeight="1">
      <c r="A23" s="91" t="str">
        <f>'360 PU '!D47</f>
        <v>360-053PU</v>
      </c>
      <c r="B23" s="92">
        <f>'360 PU '!H47</f>
        <v>2</v>
      </c>
      <c r="C23" s="93" t="str">
        <f>IF('360 PU '!K47=0,"",'360 PU '!K47)</f>
        <v/>
      </c>
      <c r="D23" s="68"/>
      <c r="E23" s="94" t="str">
        <f>IF('360 PU '!L47=0,"",'360 PU '!L47)</f>
        <v/>
      </c>
      <c r="F23" s="68"/>
      <c r="G23" s="94" t="str">
        <f>IF('360 PU '!M47=0,"",'360 PU '!M47)</f>
        <v/>
      </c>
      <c r="H23" s="68"/>
      <c r="I23" s="94" t="str">
        <f>IF('360 PU '!N47=0,"",'360 PU '!N47)</f>
        <v/>
      </c>
      <c r="J23" s="68"/>
      <c r="K23" s="94" t="str">
        <f>IF('360 PU '!O47=0,"",'360 PU '!O47)</f>
        <v/>
      </c>
      <c r="L23" s="68"/>
      <c r="M23" s="94" t="str">
        <f>IF('360 PU '!P47=0,"",'360 PU '!P47)</f>
        <v/>
      </c>
      <c r="N23" s="68"/>
      <c r="O23" s="94" t="str">
        <f>IF('360 PU '!Q47=0,"",'360 PU '!Q47)</f>
        <v/>
      </c>
      <c r="P23" s="68"/>
      <c r="Q23" s="94" t="str">
        <f>IF('360 PU '!R47=0,"",'360 PU '!R47)</f>
        <v/>
      </c>
      <c r="R23" s="103"/>
      <c r="S23" s="104" t="str">
        <f>IF('360 PU '!S47=0,"",'360 PU '!S47)</f>
        <v/>
      </c>
      <c r="T23" s="107"/>
      <c r="U23" s="104" t="str">
        <f>IF('360 PU '!T47=0,"",'360 PU '!T47)</f>
        <v/>
      </c>
      <c r="V23" s="107"/>
      <c r="W23" s="105">
        <f t="shared" si="0"/>
        <v>0</v>
      </c>
      <c r="X23" s="106">
        <f>W23*'360 PU '!H47</f>
        <v>0</v>
      </c>
      <c r="Y23" s="106">
        <f>W23*'360 PU '!AT47</f>
        <v>0</v>
      </c>
    </row>
    <row r="24" spans="1:25" ht="22.5" customHeight="1">
      <c r="A24" s="91" t="str">
        <f>'360 PU '!D48</f>
        <v>360-054PU</v>
      </c>
      <c r="B24" s="92">
        <f>'360 PU '!H48</f>
        <v>1</v>
      </c>
      <c r="C24" s="93" t="str">
        <f>IF('360 PU '!K48=0,"",'360 PU '!K48)</f>
        <v/>
      </c>
      <c r="D24" s="68"/>
      <c r="E24" s="94" t="str">
        <f>IF('360 PU '!L48=0,"",'360 PU '!L48)</f>
        <v/>
      </c>
      <c r="F24" s="68"/>
      <c r="G24" s="94" t="str">
        <f>IF('360 PU '!M48=0,"",'360 PU '!M48)</f>
        <v/>
      </c>
      <c r="H24" s="68"/>
      <c r="I24" s="94" t="str">
        <f>IF('360 PU '!N48=0,"",'360 PU '!N48)</f>
        <v/>
      </c>
      <c r="J24" s="68"/>
      <c r="K24" s="94" t="str">
        <f>IF('360 PU '!O48=0,"",'360 PU '!O48)</f>
        <v/>
      </c>
      <c r="L24" s="68"/>
      <c r="M24" s="94" t="str">
        <f>IF('360 PU '!P48=0,"",'360 PU '!P48)</f>
        <v/>
      </c>
      <c r="N24" s="68"/>
      <c r="O24" s="94" t="str">
        <f>IF('360 PU '!Q48=0,"",'360 PU '!Q48)</f>
        <v/>
      </c>
      <c r="P24" s="68"/>
      <c r="Q24" s="94" t="str">
        <f>IF('360 PU '!R48=0,"",'360 PU '!R48)</f>
        <v/>
      </c>
      <c r="R24" s="103"/>
      <c r="S24" s="104" t="str">
        <f>IF('360 PU '!S48=0,"",'360 PU '!S48)</f>
        <v/>
      </c>
      <c r="T24" s="107"/>
      <c r="U24" s="104" t="str">
        <f>IF('360 PU '!T48=0,"",'360 PU '!T48)</f>
        <v/>
      </c>
      <c r="V24" s="107"/>
      <c r="W24" s="105">
        <f t="shared" si="0"/>
        <v>0</v>
      </c>
      <c r="X24" s="106">
        <f>W24*'360 PU '!H48</f>
        <v>0</v>
      </c>
      <c r="Y24" s="106">
        <f>W24*'360 PU '!AT48</f>
        <v>0</v>
      </c>
    </row>
    <row r="25" spans="1:25" ht="22.5" customHeight="1">
      <c r="A25" s="91" t="str">
        <f>'360 PU '!D49</f>
        <v>360-055PU</v>
      </c>
      <c r="B25" s="92">
        <f>'360 PU '!H49</f>
        <v>1</v>
      </c>
      <c r="C25" s="93" t="str">
        <f>IF('360 PU '!K49=0,"",'360 PU '!K49)</f>
        <v/>
      </c>
      <c r="D25" s="68"/>
      <c r="E25" s="94" t="str">
        <f>IF('360 PU '!L49=0,"",'360 PU '!L49)</f>
        <v/>
      </c>
      <c r="F25" s="68"/>
      <c r="G25" s="94" t="str">
        <f>IF('360 PU '!M49=0,"",'360 PU '!M49)</f>
        <v/>
      </c>
      <c r="H25" s="68"/>
      <c r="I25" s="94" t="str">
        <f>IF('360 PU '!N49=0,"",'360 PU '!N49)</f>
        <v/>
      </c>
      <c r="J25" s="68"/>
      <c r="K25" s="94" t="str">
        <f>IF('360 PU '!O49=0,"",'360 PU '!O49)</f>
        <v/>
      </c>
      <c r="L25" s="68"/>
      <c r="M25" s="94" t="str">
        <f>IF('360 PU '!P49=0,"",'360 PU '!P49)</f>
        <v/>
      </c>
      <c r="N25" s="68"/>
      <c r="O25" s="94" t="str">
        <f>IF('360 PU '!Q49=0,"",'360 PU '!Q49)</f>
        <v/>
      </c>
      <c r="P25" s="68"/>
      <c r="Q25" s="94" t="str">
        <f>IF('360 PU '!R49=0,"",'360 PU '!R49)</f>
        <v/>
      </c>
      <c r="R25" s="103"/>
      <c r="S25" s="104" t="str">
        <f>IF('360 PU '!S49=0,"",'360 PU '!S49)</f>
        <v/>
      </c>
      <c r="T25" s="107"/>
      <c r="U25" s="104" t="str">
        <f>IF('360 PU '!T49=0,"",'360 PU '!T49)</f>
        <v/>
      </c>
      <c r="V25" s="107"/>
      <c r="W25" s="105">
        <f t="shared" si="0"/>
        <v>0</v>
      </c>
      <c r="X25" s="106">
        <f>W25*'360 PU '!H49</f>
        <v>0</v>
      </c>
      <c r="Y25" s="106">
        <f>W25*'360 PU '!AT49</f>
        <v>0</v>
      </c>
    </row>
    <row r="26" spans="1:25" ht="22.5" customHeight="1">
      <c r="A26" s="91" t="str">
        <f>'360 PU '!D50</f>
        <v>360-056PU</v>
      </c>
      <c r="B26" s="92">
        <f>'360 PU '!H50</f>
        <v>6</v>
      </c>
      <c r="C26" s="93" t="str">
        <f>IF('360 PU '!K50=0,"",'360 PU '!K50)</f>
        <v/>
      </c>
      <c r="D26" s="68"/>
      <c r="E26" s="94" t="str">
        <f>IF('360 PU '!L50=0,"",'360 PU '!L50)</f>
        <v/>
      </c>
      <c r="F26" s="68"/>
      <c r="G26" s="94" t="str">
        <f>IF('360 PU '!M50=0,"",'360 PU '!M50)</f>
        <v/>
      </c>
      <c r="H26" s="68"/>
      <c r="I26" s="94" t="str">
        <f>IF('360 PU '!N50=0,"",'360 PU '!N50)</f>
        <v/>
      </c>
      <c r="J26" s="68"/>
      <c r="K26" s="94" t="str">
        <f>IF('360 PU '!O50=0,"",'360 PU '!O50)</f>
        <v/>
      </c>
      <c r="L26" s="68"/>
      <c r="M26" s="94" t="str">
        <f>IF('360 PU '!P50=0,"",'360 PU '!P50)</f>
        <v/>
      </c>
      <c r="N26" s="68"/>
      <c r="O26" s="94" t="str">
        <f>IF('360 PU '!Q50=0,"",'360 PU '!Q50)</f>
        <v/>
      </c>
      <c r="P26" s="68"/>
      <c r="Q26" s="94" t="str">
        <f>IF('360 PU '!R50=0,"",'360 PU '!R50)</f>
        <v/>
      </c>
      <c r="R26" s="103"/>
      <c r="S26" s="104" t="str">
        <f>IF('360 PU '!S50=0,"",'360 PU '!S50)</f>
        <v/>
      </c>
      <c r="T26" s="107"/>
      <c r="U26" s="104" t="str">
        <f>IF('360 PU '!T50=0,"",'360 PU '!T50)</f>
        <v/>
      </c>
      <c r="V26" s="107"/>
      <c r="W26" s="105">
        <f t="shared" si="0"/>
        <v>0</v>
      </c>
      <c r="X26" s="106">
        <f>W26*'360 PU '!H50</f>
        <v>0</v>
      </c>
      <c r="Y26" s="106">
        <f>W26*'360 PU '!AT50</f>
        <v>0</v>
      </c>
    </row>
    <row r="27" spans="1:25" ht="22.5" customHeight="1">
      <c r="A27" s="91" t="str">
        <f>'360 PU '!D51</f>
        <v>360-057PU</v>
      </c>
      <c r="B27" s="92">
        <f>'360 PU '!H51</f>
        <v>4</v>
      </c>
      <c r="C27" s="93" t="str">
        <f>IF('360 PU '!K51=0,"",'360 PU '!K51)</f>
        <v/>
      </c>
      <c r="D27" s="68"/>
      <c r="E27" s="94" t="str">
        <f>IF('360 PU '!L51=0,"",'360 PU '!L51)</f>
        <v/>
      </c>
      <c r="F27" s="68"/>
      <c r="G27" s="94" t="str">
        <f>IF('360 PU '!M51=0,"",'360 PU '!M51)</f>
        <v/>
      </c>
      <c r="H27" s="68"/>
      <c r="I27" s="94" t="str">
        <f>IF('360 PU '!N51=0,"",'360 PU '!N51)</f>
        <v/>
      </c>
      <c r="J27" s="68"/>
      <c r="K27" s="94" t="str">
        <f>IF('360 PU '!O51=0,"",'360 PU '!O51)</f>
        <v/>
      </c>
      <c r="L27" s="68"/>
      <c r="M27" s="94" t="str">
        <f>IF('360 PU '!P51=0,"",'360 PU '!P51)</f>
        <v/>
      </c>
      <c r="N27" s="68"/>
      <c r="O27" s="94" t="str">
        <f>IF('360 PU '!Q51=0,"",'360 PU '!Q51)</f>
        <v/>
      </c>
      <c r="P27" s="68"/>
      <c r="Q27" s="94" t="str">
        <f>IF('360 PU '!R51=0,"",'360 PU '!R51)</f>
        <v/>
      </c>
      <c r="R27" s="103"/>
      <c r="S27" s="104" t="str">
        <f>IF('360 PU '!S51=0,"",'360 PU '!S51)</f>
        <v/>
      </c>
      <c r="T27" s="107"/>
      <c r="U27" s="104" t="str">
        <f>IF('360 PU '!T51=0,"",'360 PU '!T51)</f>
        <v/>
      </c>
      <c r="V27" s="107"/>
      <c r="W27" s="105">
        <f t="shared" si="0"/>
        <v>0</v>
      </c>
      <c r="X27" s="106">
        <f>W27*'360 PU '!H51</f>
        <v>0</v>
      </c>
      <c r="Y27" s="106">
        <f>W27*'360 PU '!AT51</f>
        <v>0</v>
      </c>
    </row>
    <row r="28" spans="1:25" ht="22.5" customHeight="1">
      <c r="A28" s="91" t="str">
        <f>'360 PU '!D52</f>
        <v>360-058PU</v>
      </c>
      <c r="B28" s="92">
        <f>'360 PU '!H52</f>
        <v>4</v>
      </c>
      <c r="C28" s="93" t="str">
        <f>IF('360 PU '!K52=0,"",'360 PU '!K52)</f>
        <v/>
      </c>
      <c r="D28" s="68"/>
      <c r="E28" s="94" t="str">
        <f>IF('360 PU '!L52=0,"",'360 PU '!L52)</f>
        <v/>
      </c>
      <c r="F28" s="68"/>
      <c r="G28" s="94" t="str">
        <f>IF('360 PU '!M52=0,"",'360 PU '!M52)</f>
        <v/>
      </c>
      <c r="H28" s="68"/>
      <c r="I28" s="94" t="str">
        <f>IF('360 PU '!N52=0,"",'360 PU '!N52)</f>
        <v/>
      </c>
      <c r="J28" s="68"/>
      <c r="K28" s="94" t="str">
        <f>IF('360 PU '!O52=0,"",'360 PU '!O52)</f>
        <v/>
      </c>
      <c r="L28" s="68"/>
      <c r="M28" s="94" t="str">
        <f>IF('360 PU '!P52=0,"",'360 PU '!P52)</f>
        <v/>
      </c>
      <c r="N28" s="68"/>
      <c r="O28" s="94" t="str">
        <f>IF('360 PU '!Q52=0,"",'360 PU '!Q52)</f>
        <v/>
      </c>
      <c r="P28" s="68"/>
      <c r="Q28" s="94" t="str">
        <f>IF('360 PU '!R52=0,"",'360 PU '!R52)</f>
        <v/>
      </c>
      <c r="R28" s="103"/>
      <c r="S28" s="104" t="str">
        <f>IF('360 PU '!S52=0,"",'360 PU '!S52)</f>
        <v/>
      </c>
      <c r="T28" s="107"/>
      <c r="U28" s="104" t="str">
        <f>IF('360 PU '!T52=0,"",'360 PU '!T52)</f>
        <v/>
      </c>
      <c r="V28" s="107"/>
      <c r="W28" s="105">
        <f t="shared" si="0"/>
        <v>0</v>
      </c>
      <c r="X28" s="106">
        <f>W28*'360 PU '!H52</f>
        <v>0</v>
      </c>
      <c r="Y28" s="106">
        <f>W28*'360 PU '!AT52</f>
        <v>0</v>
      </c>
    </row>
    <row r="29" spans="1:25" ht="22.5" customHeight="1">
      <c r="A29" s="91" t="str">
        <f>'360 PU '!D53</f>
        <v>360-059PU</v>
      </c>
      <c r="B29" s="92">
        <f>'360 PU '!H53</f>
        <v>1</v>
      </c>
      <c r="C29" s="93" t="str">
        <f>IF('360 PU '!K53=0,"",'360 PU '!K53)</f>
        <v/>
      </c>
      <c r="D29" s="68"/>
      <c r="E29" s="94" t="str">
        <f>IF('360 PU '!L53=0,"",'360 PU '!L53)</f>
        <v/>
      </c>
      <c r="F29" s="68"/>
      <c r="G29" s="94" t="str">
        <f>IF('360 PU '!M53=0,"",'360 PU '!M53)</f>
        <v/>
      </c>
      <c r="H29" s="68"/>
      <c r="I29" s="94" t="str">
        <f>IF('360 PU '!N53=0,"",'360 PU '!N53)</f>
        <v/>
      </c>
      <c r="J29" s="68"/>
      <c r="K29" s="94" t="str">
        <f>IF('360 PU '!O53=0,"",'360 PU '!O53)</f>
        <v/>
      </c>
      <c r="L29" s="68"/>
      <c r="M29" s="94" t="str">
        <f>IF('360 PU '!P53=0,"",'360 PU '!P53)</f>
        <v/>
      </c>
      <c r="N29" s="68"/>
      <c r="O29" s="94" t="str">
        <f>IF('360 PU '!Q53=0,"",'360 PU '!Q53)</f>
        <v/>
      </c>
      <c r="P29" s="68"/>
      <c r="Q29" s="94" t="str">
        <f>IF('360 PU '!R53=0,"",'360 PU '!R53)</f>
        <v/>
      </c>
      <c r="R29" s="103"/>
      <c r="S29" s="104" t="str">
        <f>IF('360 PU '!S53=0,"",'360 PU '!S53)</f>
        <v/>
      </c>
      <c r="T29" s="107"/>
      <c r="U29" s="104" t="str">
        <f>IF('360 PU '!T53=0,"",'360 PU '!T53)</f>
        <v/>
      </c>
      <c r="V29" s="107"/>
      <c r="W29" s="105">
        <f t="shared" si="0"/>
        <v>0</v>
      </c>
      <c r="X29" s="106">
        <f>W29*'360 PU '!H53</f>
        <v>0</v>
      </c>
      <c r="Y29" s="106">
        <f>W29*'360 PU '!AT53</f>
        <v>0</v>
      </c>
    </row>
    <row r="30" spans="1:25" ht="22.5" customHeight="1">
      <c r="A30" s="91" t="str">
        <f>'360 PU '!D54</f>
        <v>360-060PU</v>
      </c>
      <c r="B30" s="92">
        <f>'360 PU '!H54</f>
        <v>2</v>
      </c>
      <c r="C30" s="93" t="str">
        <f>IF('360 PU '!K54=0,"",'360 PU '!K54)</f>
        <v/>
      </c>
      <c r="D30" s="68"/>
      <c r="E30" s="94" t="str">
        <f>IF('360 PU '!L54=0,"",'360 PU '!L54)</f>
        <v/>
      </c>
      <c r="F30" s="68"/>
      <c r="G30" s="94" t="str">
        <f>IF('360 PU '!M54=0,"",'360 PU '!M54)</f>
        <v/>
      </c>
      <c r="H30" s="68"/>
      <c r="I30" s="94" t="str">
        <f>IF('360 PU '!N54=0,"",'360 PU '!N54)</f>
        <v/>
      </c>
      <c r="J30" s="68"/>
      <c r="K30" s="94" t="str">
        <f>IF('360 PU '!O54=0,"",'360 PU '!O54)</f>
        <v/>
      </c>
      <c r="L30" s="68"/>
      <c r="M30" s="94" t="str">
        <f>IF('360 PU '!P54=0,"",'360 PU '!P54)</f>
        <v/>
      </c>
      <c r="N30" s="68"/>
      <c r="O30" s="94" t="str">
        <f>IF('360 PU '!Q54=0,"",'360 PU '!Q54)</f>
        <v/>
      </c>
      <c r="P30" s="68"/>
      <c r="Q30" s="94" t="str">
        <f>IF('360 PU '!R54=0,"",'360 PU '!R54)</f>
        <v/>
      </c>
      <c r="R30" s="103"/>
      <c r="S30" s="104" t="str">
        <f>IF('360 PU '!S54=0,"",'360 PU '!S54)</f>
        <v/>
      </c>
      <c r="T30" s="107"/>
      <c r="U30" s="104" t="str">
        <f>IF('360 PU '!T54=0,"",'360 PU '!T54)</f>
        <v/>
      </c>
      <c r="V30" s="107"/>
      <c r="W30" s="105">
        <f t="shared" si="0"/>
        <v>0</v>
      </c>
      <c r="X30" s="106">
        <f>W30*'360 PU '!H54</f>
        <v>0</v>
      </c>
      <c r="Y30" s="106">
        <f>W30*'360 PU '!AT54</f>
        <v>0</v>
      </c>
    </row>
    <row r="31" spans="1:25" ht="22.5" customHeight="1">
      <c r="A31" s="91">
        <f>'360 PU '!D55</f>
        <v>0</v>
      </c>
      <c r="B31" s="92">
        <f>'360 PU '!H55</f>
        <v>0</v>
      </c>
      <c r="C31" s="93" t="str">
        <f>IF('360 PU '!K55=0,"",'360 PU '!K55)</f>
        <v/>
      </c>
      <c r="D31" s="68"/>
      <c r="E31" s="94" t="str">
        <f>IF('360 PU '!L55=0,"",'360 PU '!L55)</f>
        <v/>
      </c>
      <c r="F31" s="68"/>
      <c r="G31" s="94" t="str">
        <f>IF('360 PU '!M55=0,"",'360 PU '!M55)</f>
        <v/>
      </c>
      <c r="H31" s="68"/>
      <c r="I31" s="94" t="str">
        <f>IF('360 PU '!N55=0,"",'360 PU '!N55)</f>
        <v/>
      </c>
      <c r="J31" s="68"/>
      <c r="K31" s="94" t="str">
        <f>IF('360 PU '!O55=0,"",'360 PU '!O55)</f>
        <v/>
      </c>
      <c r="L31" s="68"/>
      <c r="M31" s="94" t="str">
        <f>IF('360 PU '!P55=0,"",'360 PU '!P55)</f>
        <v/>
      </c>
      <c r="N31" s="68"/>
      <c r="O31" s="94" t="str">
        <f>IF('360 PU '!Q55=0,"",'360 PU '!Q55)</f>
        <v/>
      </c>
      <c r="P31" s="68"/>
      <c r="Q31" s="94" t="str">
        <f>IF('360 PU '!R55=0,"",'360 PU '!R55)</f>
        <v/>
      </c>
      <c r="R31" s="103"/>
      <c r="S31" s="104" t="str">
        <f>IF('360 PU '!S55=0,"",'360 PU '!S55)</f>
        <v/>
      </c>
      <c r="T31" s="107"/>
      <c r="U31" s="104" t="str">
        <f>IF('360 PU '!T55=0,"",'360 PU '!T55)</f>
        <v/>
      </c>
      <c r="V31" s="107"/>
      <c r="W31" s="105">
        <f t="shared" si="0"/>
        <v>0</v>
      </c>
      <c r="X31" s="106">
        <f>W31*'360 PU '!H55</f>
        <v>0</v>
      </c>
      <c r="Y31" s="106">
        <f>W31*'360 PU '!AT55</f>
        <v>0</v>
      </c>
    </row>
    <row r="32" spans="1:25" ht="22.5" customHeight="1">
      <c r="A32" s="91" t="str">
        <f>'360 PU '!D56</f>
        <v>360-061PU</v>
      </c>
      <c r="B32" s="92">
        <f>'360 PU '!H56</f>
        <v>1</v>
      </c>
      <c r="C32" s="93" t="str">
        <f>IF('360 PU '!K56=0,"",'360 PU '!K56)</f>
        <v/>
      </c>
      <c r="D32" s="68"/>
      <c r="E32" s="94" t="str">
        <f>IF('360 PU '!L56=0,"",'360 PU '!L56)</f>
        <v/>
      </c>
      <c r="F32" s="68"/>
      <c r="G32" s="94" t="str">
        <f>IF('360 PU '!M56=0,"",'360 PU '!M56)</f>
        <v/>
      </c>
      <c r="H32" s="68"/>
      <c r="I32" s="94" t="str">
        <f>IF('360 PU '!N56=0,"",'360 PU '!N56)</f>
        <v/>
      </c>
      <c r="J32" s="68"/>
      <c r="K32" s="94" t="str">
        <f>IF('360 PU '!O56=0,"",'360 PU '!O56)</f>
        <v/>
      </c>
      <c r="L32" s="68"/>
      <c r="M32" s="94" t="str">
        <f>IF('360 PU '!P56=0,"",'360 PU '!P56)</f>
        <v/>
      </c>
      <c r="N32" s="68"/>
      <c r="O32" s="94" t="str">
        <f>IF('360 PU '!Q56=0,"",'360 PU '!Q56)</f>
        <v/>
      </c>
      <c r="P32" s="68"/>
      <c r="Q32" s="94" t="str">
        <f>IF('360 PU '!R56=0,"",'360 PU '!R56)</f>
        <v/>
      </c>
      <c r="R32" s="103"/>
      <c r="S32" s="104" t="str">
        <f>IF('360 PU '!S56=0,"",'360 PU '!S56)</f>
        <v/>
      </c>
      <c r="T32" s="107"/>
      <c r="U32" s="104" t="str">
        <f>IF('360 PU '!T56=0,"",'360 PU '!T56)</f>
        <v/>
      </c>
      <c r="V32" s="107"/>
      <c r="W32" s="105">
        <f t="shared" si="0"/>
        <v>0</v>
      </c>
      <c r="X32" s="106">
        <f>W32*'360 PU '!H56</f>
        <v>0</v>
      </c>
      <c r="Y32" s="106">
        <f>W32*'360 PU '!AT56</f>
        <v>0</v>
      </c>
    </row>
    <row r="33" spans="1:25" ht="22.5" customHeight="1">
      <c r="A33" s="91" t="str">
        <f>'360 PU '!D57</f>
        <v>360-062PU</v>
      </c>
      <c r="B33" s="92">
        <f>'360 PU '!H57</f>
        <v>3</v>
      </c>
      <c r="C33" s="93" t="str">
        <f>IF('360 PU '!K57=0,"",'360 PU '!K57)</f>
        <v/>
      </c>
      <c r="D33" s="68"/>
      <c r="E33" s="94" t="str">
        <f>IF('360 PU '!L57=0,"",'360 PU '!L57)</f>
        <v/>
      </c>
      <c r="F33" s="68"/>
      <c r="G33" s="94" t="str">
        <f>IF('360 PU '!M57=0,"",'360 PU '!M57)</f>
        <v/>
      </c>
      <c r="H33" s="68"/>
      <c r="I33" s="94" t="str">
        <f>IF('360 PU '!N57=0,"",'360 PU '!N57)</f>
        <v/>
      </c>
      <c r="J33" s="68"/>
      <c r="K33" s="94" t="str">
        <f>IF('360 PU '!O57=0,"",'360 PU '!O57)</f>
        <v/>
      </c>
      <c r="L33" s="68"/>
      <c r="M33" s="94" t="str">
        <f>IF('360 PU '!P57=0,"",'360 PU '!P57)</f>
        <v/>
      </c>
      <c r="N33" s="68"/>
      <c r="O33" s="94" t="str">
        <f>IF('360 PU '!Q57=0,"",'360 PU '!Q57)</f>
        <v/>
      </c>
      <c r="P33" s="68"/>
      <c r="Q33" s="94" t="str">
        <f>IF('360 PU '!R57=0,"",'360 PU '!R57)</f>
        <v/>
      </c>
      <c r="R33" s="103"/>
      <c r="S33" s="104" t="str">
        <f>IF('360 PU '!S57=0,"",'360 PU '!S57)</f>
        <v/>
      </c>
      <c r="T33" s="107"/>
      <c r="U33" s="104" t="str">
        <f>IF('360 PU '!T57=0,"",'360 PU '!T57)</f>
        <v/>
      </c>
      <c r="V33" s="107"/>
      <c r="W33" s="105">
        <f t="shared" si="0"/>
        <v>0</v>
      </c>
      <c r="X33" s="106">
        <f>W33*'360 PU '!H57</f>
        <v>0</v>
      </c>
      <c r="Y33" s="106">
        <f>W33*'360 PU '!AT57</f>
        <v>0</v>
      </c>
    </row>
    <row r="34" spans="1:25" ht="22.5" customHeight="1">
      <c r="A34" s="91" t="str">
        <f>'360 PU '!D58</f>
        <v>360-063PU</v>
      </c>
      <c r="B34" s="92">
        <f>'360 PU '!H58</f>
        <v>2</v>
      </c>
      <c r="C34" s="93" t="str">
        <f>IF('360 PU '!K58=0,"",'360 PU '!K58)</f>
        <v/>
      </c>
      <c r="D34" s="68"/>
      <c r="E34" s="94" t="str">
        <f>IF('360 PU '!L58=0,"",'360 PU '!L58)</f>
        <v/>
      </c>
      <c r="F34" s="68"/>
      <c r="G34" s="94" t="str">
        <f>IF('360 PU '!M58=0,"",'360 PU '!M58)</f>
        <v/>
      </c>
      <c r="H34" s="68"/>
      <c r="I34" s="94" t="str">
        <f>IF('360 PU '!N58=0,"",'360 PU '!N58)</f>
        <v/>
      </c>
      <c r="J34" s="68"/>
      <c r="K34" s="94" t="str">
        <f>IF('360 PU '!O58=0,"",'360 PU '!O58)</f>
        <v/>
      </c>
      <c r="L34" s="68"/>
      <c r="M34" s="94" t="str">
        <f>IF('360 PU '!P58=0,"",'360 PU '!P58)</f>
        <v/>
      </c>
      <c r="N34" s="68"/>
      <c r="O34" s="94" t="str">
        <f>IF('360 PU '!Q58=0,"",'360 PU '!Q58)</f>
        <v/>
      </c>
      <c r="P34" s="68"/>
      <c r="Q34" s="94" t="str">
        <f>IF('360 PU '!R58=0,"",'360 PU '!R58)</f>
        <v/>
      </c>
      <c r="R34" s="103"/>
      <c r="S34" s="104" t="str">
        <f>IF('360 PU '!S58=0,"",'360 PU '!S58)</f>
        <v/>
      </c>
      <c r="T34" s="107"/>
      <c r="U34" s="104" t="str">
        <f>IF('360 PU '!T58=0,"",'360 PU '!T58)</f>
        <v/>
      </c>
      <c r="V34" s="107"/>
      <c r="W34" s="105">
        <f t="shared" si="0"/>
        <v>0</v>
      </c>
      <c r="X34" s="106">
        <f>W34*'360 PU '!H58</f>
        <v>0</v>
      </c>
      <c r="Y34" s="106">
        <f>W34*'360 PU '!AT58</f>
        <v>0</v>
      </c>
    </row>
    <row r="35" spans="1:25" ht="22.5" customHeight="1">
      <c r="A35" s="91" t="str">
        <f>'360 PU '!D59</f>
        <v>360-064PU</v>
      </c>
      <c r="B35" s="92">
        <f>'360 PU '!H59</f>
        <v>30</v>
      </c>
      <c r="C35" s="93" t="str">
        <f>IF('360 PU '!K59=0,"",'360 PU '!K59)</f>
        <v/>
      </c>
      <c r="D35" s="68"/>
      <c r="E35" s="94" t="str">
        <f>IF('360 PU '!L59=0,"",'360 PU '!L59)</f>
        <v/>
      </c>
      <c r="F35" s="68"/>
      <c r="G35" s="94" t="str">
        <f>IF('360 PU '!M59=0,"",'360 PU '!M59)</f>
        <v/>
      </c>
      <c r="H35" s="68"/>
      <c r="I35" s="94" t="str">
        <f>IF('360 PU '!N59=0,"",'360 PU '!N59)</f>
        <v/>
      </c>
      <c r="J35" s="68"/>
      <c r="K35" s="94" t="str">
        <f>IF('360 PU '!O59=0,"",'360 PU '!O59)</f>
        <v/>
      </c>
      <c r="L35" s="68"/>
      <c r="M35" s="94" t="str">
        <f>IF('360 PU '!P59=0,"",'360 PU '!P59)</f>
        <v/>
      </c>
      <c r="N35" s="68"/>
      <c r="O35" s="94" t="str">
        <f>IF('360 PU '!Q59=0,"",'360 PU '!Q59)</f>
        <v/>
      </c>
      <c r="P35" s="68"/>
      <c r="Q35" s="94" t="str">
        <f>IF('360 PU '!R59=0,"",'360 PU '!R59)</f>
        <v/>
      </c>
      <c r="R35" s="103"/>
      <c r="S35" s="104" t="str">
        <f>IF('360 PU '!S59=0,"",'360 PU '!S59)</f>
        <v/>
      </c>
      <c r="T35" s="107"/>
      <c r="U35" s="104" t="str">
        <f>IF('360 PU '!T59=0,"",'360 PU '!T59)</f>
        <v/>
      </c>
      <c r="V35" s="107"/>
      <c r="W35" s="105">
        <f t="shared" si="0"/>
        <v>0</v>
      </c>
      <c r="X35" s="106">
        <f>W35*'360 PU '!H59</f>
        <v>0</v>
      </c>
      <c r="Y35" s="106">
        <f>W35*'360 PU '!AT59</f>
        <v>0</v>
      </c>
    </row>
    <row r="36" spans="1:25" ht="22.5" customHeight="1">
      <c r="A36" s="91" t="str">
        <f>'360 PU '!D60</f>
        <v>360-065PU</v>
      </c>
      <c r="B36" s="92">
        <f>'360 PU '!H60</f>
        <v>23</v>
      </c>
      <c r="C36" s="93" t="str">
        <f>IF('360 PU '!K60=0,"",'360 PU '!K60)</f>
        <v/>
      </c>
      <c r="D36" s="68"/>
      <c r="E36" s="94" t="str">
        <f>IF('360 PU '!L60=0,"",'360 PU '!L60)</f>
        <v/>
      </c>
      <c r="F36" s="68"/>
      <c r="G36" s="94" t="str">
        <f>IF('360 PU '!M60=0,"",'360 PU '!M60)</f>
        <v/>
      </c>
      <c r="H36" s="68"/>
      <c r="I36" s="94" t="str">
        <f>IF('360 PU '!N60=0,"",'360 PU '!N60)</f>
        <v/>
      </c>
      <c r="J36" s="68"/>
      <c r="K36" s="94" t="str">
        <f>IF('360 PU '!O60=0,"",'360 PU '!O60)</f>
        <v/>
      </c>
      <c r="L36" s="68"/>
      <c r="M36" s="94" t="str">
        <f>IF('360 PU '!P60=0,"",'360 PU '!P60)</f>
        <v/>
      </c>
      <c r="N36" s="68"/>
      <c r="O36" s="94" t="str">
        <f>IF('360 PU '!Q60=0,"",'360 PU '!Q60)</f>
        <v/>
      </c>
      <c r="P36" s="68"/>
      <c r="Q36" s="94" t="str">
        <f>IF('360 PU '!R60=0,"",'360 PU '!R60)</f>
        <v/>
      </c>
      <c r="R36" s="103"/>
      <c r="S36" s="104" t="str">
        <f>IF('360 PU '!S60=0,"",'360 PU '!S60)</f>
        <v/>
      </c>
      <c r="T36" s="107"/>
      <c r="U36" s="104" t="str">
        <f>IF('360 PU '!T60=0,"",'360 PU '!T60)</f>
        <v/>
      </c>
      <c r="V36" s="107"/>
      <c r="W36" s="105">
        <f t="shared" si="0"/>
        <v>0</v>
      </c>
      <c r="X36" s="106">
        <f>W36*'360 PU '!H60</f>
        <v>0</v>
      </c>
      <c r="Y36" s="106">
        <f>W36*'360 PU '!AT60</f>
        <v>0</v>
      </c>
    </row>
    <row r="37" spans="1:25" ht="22.5" customHeight="1">
      <c r="A37" s="91" t="str">
        <f>'360 PU '!D61</f>
        <v>360-066PU</v>
      </c>
      <c r="B37" s="92">
        <f>'360 PU '!H61</f>
        <v>11</v>
      </c>
      <c r="C37" s="93" t="str">
        <f>IF('360 PU '!K61=0,"",'360 PU '!K61)</f>
        <v/>
      </c>
      <c r="D37" s="68"/>
      <c r="E37" s="94" t="str">
        <f>IF('360 PU '!L61=0,"",'360 PU '!L61)</f>
        <v/>
      </c>
      <c r="F37" s="68"/>
      <c r="G37" s="94" t="str">
        <f>IF('360 PU '!M61=0,"",'360 PU '!M61)</f>
        <v/>
      </c>
      <c r="H37" s="68"/>
      <c r="I37" s="94" t="str">
        <f>IF('360 PU '!N61=0,"",'360 PU '!N61)</f>
        <v/>
      </c>
      <c r="J37" s="68"/>
      <c r="K37" s="94" t="str">
        <f>IF('360 PU '!O61=0,"",'360 PU '!O61)</f>
        <v/>
      </c>
      <c r="L37" s="68"/>
      <c r="M37" s="94" t="str">
        <f>IF('360 PU '!P61=0,"",'360 PU '!P61)</f>
        <v/>
      </c>
      <c r="N37" s="68"/>
      <c r="O37" s="94" t="str">
        <f>IF('360 PU '!Q61=0,"",'360 PU '!Q61)</f>
        <v/>
      </c>
      <c r="P37" s="68"/>
      <c r="Q37" s="94" t="str">
        <f>IF('360 PU '!R61=0,"",'360 PU '!R61)</f>
        <v/>
      </c>
      <c r="R37" s="103"/>
      <c r="S37" s="104" t="str">
        <f>IF('360 PU '!S61=0,"",'360 PU '!S61)</f>
        <v/>
      </c>
      <c r="T37" s="107"/>
      <c r="U37" s="104" t="str">
        <f>IF('360 PU '!T61=0,"",'360 PU '!T61)</f>
        <v/>
      </c>
      <c r="V37" s="107"/>
      <c r="W37" s="105">
        <f t="shared" si="0"/>
        <v>0</v>
      </c>
      <c r="X37" s="106">
        <f>W37*'360 PU '!H61</f>
        <v>0</v>
      </c>
      <c r="Y37" s="106">
        <f>W37*'360 PU '!AT61</f>
        <v>0</v>
      </c>
    </row>
    <row r="38" spans="1:25" ht="22.5" customHeight="1">
      <c r="A38" s="91" t="str">
        <f>'360 PU '!D62</f>
        <v>360-067PU</v>
      </c>
      <c r="B38" s="92">
        <f>'360 PU '!H62</f>
        <v>12</v>
      </c>
      <c r="C38" s="93" t="str">
        <f>IF('360 PU '!K62=0,"",'360 PU '!K62)</f>
        <v/>
      </c>
      <c r="D38" s="68"/>
      <c r="E38" s="94" t="str">
        <f>IF('360 PU '!L62=0,"",'360 PU '!L62)</f>
        <v/>
      </c>
      <c r="F38" s="68"/>
      <c r="G38" s="94" t="str">
        <f>IF('360 PU '!M62=0,"",'360 PU '!M62)</f>
        <v/>
      </c>
      <c r="H38" s="68"/>
      <c r="I38" s="94" t="str">
        <f>IF('360 PU '!N62=0,"",'360 PU '!N62)</f>
        <v/>
      </c>
      <c r="J38" s="68"/>
      <c r="K38" s="94" t="str">
        <f>IF('360 PU '!O62=0,"",'360 PU '!O62)</f>
        <v/>
      </c>
      <c r="L38" s="68"/>
      <c r="M38" s="94" t="str">
        <f>IF('360 PU '!P62=0,"",'360 PU '!P62)</f>
        <v/>
      </c>
      <c r="N38" s="68"/>
      <c r="O38" s="94" t="str">
        <f>IF('360 PU '!Q62=0,"",'360 PU '!Q62)</f>
        <v/>
      </c>
      <c r="P38" s="68"/>
      <c r="Q38" s="94" t="str">
        <f>IF('360 PU '!R62=0,"",'360 PU '!R62)</f>
        <v/>
      </c>
      <c r="R38" s="103"/>
      <c r="S38" s="104" t="str">
        <f>IF('360 PU '!S62=0,"",'360 PU '!S62)</f>
        <v/>
      </c>
      <c r="T38" s="107"/>
      <c r="U38" s="104" t="str">
        <f>IF('360 PU '!T62=0,"",'360 PU '!T62)</f>
        <v/>
      </c>
      <c r="V38" s="107"/>
      <c r="W38" s="105">
        <f t="shared" si="0"/>
        <v>0</v>
      </c>
      <c r="X38" s="106">
        <f>W38*'360 PU '!H62</f>
        <v>0</v>
      </c>
      <c r="Y38" s="106">
        <f>W38*'360 PU '!AT62</f>
        <v>0</v>
      </c>
    </row>
    <row r="39" spans="1:25" ht="22.5" customHeight="1">
      <c r="A39" s="91" t="str">
        <f>'360 PU '!D63</f>
        <v>360-068PU</v>
      </c>
      <c r="B39" s="92">
        <f>'360 PU '!H63</f>
        <v>17</v>
      </c>
      <c r="C39" s="93" t="str">
        <f>IF('360 PU '!K63=0,"",'360 PU '!K63)</f>
        <v/>
      </c>
      <c r="D39" s="68"/>
      <c r="E39" s="94" t="str">
        <f>IF('360 PU '!L63=0,"",'360 PU '!L63)</f>
        <v/>
      </c>
      <c r="F39" s="68"/>
      <c r="G39" s="94" t="str">
        <f>IF('360 PU '!M63=0,"",'360 PU '!M63)</f>
        <v/>
      </c>
      <c r="H39" s="68"/>
      <c r="I39" s="94" t="str">
        <f>IF('360 PU '!N63=0,"",'360 PU '!N63)</f>
        <v/>
      </c>
      <c r="J39" s="68"/>
      <c r="K39" s="94" t="str">
        <f>IF('360 PU '!O63=0,"",'360 PU '!O63)</f>
        <v/>
      </c>
      <c r="L39" s="68"/>
      <c r="M39" s="94" t="str">
        <f>IF('360 PU '!P63=0,"",'360 PU '!P63)</f>
        <v/>
      </c>
      <c r="N39" s="68"/>
      <c r="O39" s="94" t="str">
        <f>IF('360 PU '!Q63=0,"",'360 PU '!Q63)</f>
        <v/>
      </c>
      <c r="P39" s="68"/>
      <c r="Q39" s="94" t="str">
        <f>IF('360 PU '!R63=0,"",'360 PU '!R63)</f>
        <v/>
      </c>
      <c r="R39" s="103"/>
      <c r="S39" s="104" t="str">
        <f>IF('360 PU '!S63=0,"",'360 PU '!S63)</f>
        <v/>
      </c>
      <c r="T39" s="107"/>
      <c r="U39" s="104" t="str">
        <f>IF('360 PU '!T63=0,"",'360 PU '!T63)</f>
        <v/>
      </c>
      <c r="V39" s="107"/>
      <c r="W39" s="105">
        <f t="shared" si="0"/>
        <v>0</v>
      </c>
      <c r="X39" s="106">
        <f>W39*'360 PU '!H63</f>
        <v>0</v>
      </c>
      <c r="Y39" s="106">
        <f>W39*'360 PU '!AT63</f>
        <v>0</v>
      </c>
    </row>
    <row r="40" spans="1:25" ht="22.5" customHeight="1">
      <c r="A40" s="91" t="str">
        <f>'360 PU '!D64</f>
        <v>360-069PU</v>
      </c>
      <c r="B40" s="92">
        <f>'360 PU '!H64</f>
        <v>15</v>
      </c>
      <c r="C40" s="93" t="str">
        <f>IF('360 PU '!K64=0,"",'360 PU '!K64)</f>
        <v/>
      </c>
      <c r="D40" s="68"/>
      <c r="E40" s="94" t="str">
        <f>IF('360 PU '!L64=0,"",'360 PU '!L64)</f>
        <v/>
      </c>
      <c r="F40" s="68"/>
      <c r="G40" s="94" t="str">
        <f>IF('360 PU '!M64=0,"",'360 PU '!M64)</f>
        <v/>
      </c>
      <c r="H40" s="68"/>
      <c r="I40" s="94" t="str">
        <f>IF('360 PU '!N64=0,"",'360 PU '!N64)</f>
        <v/>
      </c>
      <c r="J40" s="68"/>
      <c r="K40" s="94" t="str">
        <f>IF('360 PU '!O64=0,"",'360 PU '!O64)</f>
        <v/>
      </c>
      <c r="L40" s="68"/>
      <c r="M40" s="94" t="str">
        <f>IF('360 PU '!P64=0,"",'360 PU '!P64)</f>
        <v/>
      </c>
      <c r="N40" s="68"/>
      <c r="O40" s="94" t="str">
        <f>IF('360 PU '!Q64=0,"",'360 PU '!Q64)</f>
        <v/>
      </c>
      <c r="P40" s="68"/>
      <c r="Q40" s="94" t="str">
        <f>IF('360 PU '!R64=0,"",'360 PU '!R64)</f>
        <v/>
      </c>
      <c r="R40" s="103"/>
      <c r="S40" s="104" t="str">
        <f>IF('360 PU '!S64=0,"",'360 PU '!S64)</f>
        <v/>
      </c>
      <c r="T40" s="107"/>
      <c r="U40" s="104" t="str">
        <f>IF('360 PU '!T64=0,"",'360 PU '!T64)</f>
        <v/>
      </c>
      <c r="V40" s="107"/>
      <c r="W40" s="105">
        <f t="shared" si="0"/>
        <v>0</v>
      </c>
      <c r="X40" s="106">
        <f>W40*'360 PU '!H64</f>
        <v>0</v>
      </c>
      <c r="Y40" s="106">
        <f>W40*'360 PU '!AT64</f>
        <v>0</v>
      </c>
    </row>
    <row r="41" spans="1:25" ht="22.5" customHeight="1">
      <c r="A41" s="91" t="str">
        <f>'360 PU '!D65</f>
        <v>360-070PU</v>
      </c>
      <c r="B41" s="92">
        <f>'360 PU '!H65</f>
        <v>10</v>
      </c>
      <c r="C41" s="93" t="str">
        <f>IF('360 PU '!K65=0,"",'360 PU '!K65)</f>
        <v/>
      </c>
      <c r="D41" s="68"/>
      <c r="E41" s="94" t="str">
        <f>IF('360 PU '!L65=0,"",'360 PU '!L65)</f>
        <v/>
      </c>
      <c r="F41" s="68"/>
      <c r="G41" s="94" t="str">
        <f>IF('360 PU '!M65=0,"",'360 PU '!M65)</f>
        <v/>
      </c>
      <c r="H41" s="68"/>
      <c r="I41" s="94" t="str">
        <f>IF('360 PU '!N65=0,"",'360 PU '!N65)</f>
        <v/>
      </c>
      <c r="J41" s="68"/>
      <c r="K41" s="94" t="str">
        <f>IF('360 PU '!O65=0,"",'360 PU '!O65)</f>
        <v/>
      </c>
      <c r="L41" s="68"/>
      <c r="M41" s="94" t="str">
        <f>IF('360 PU '!P65=0,"",'360 PU '!P65)</f>
        <v/>
      </c>
      <c r="N41" s="68"/>
      <c r="O41" s="94" t="str">
        <f>IF('360 PU '!Q65=0,"",'360 PU '!Q65)</f>
        <v/>
      </c>
      <c r="P41" s="68"/>
      <c r="Q41" s="94" t="str">
        <f>IF('360 PU '!R65=0,"",'360 PU '!R65)</f>
        <v/>
      </c>
      <c r="R41" s="103"/>
      <c r="S41" s="104" t="str">
        <f>IF('360 PU '!S65=0,"",'360 PU '!S65)</f>
        <v/>
      </c>
      <c r="T41" s="107"/>
      <c r="U41" s="104" t="str">
        <f>IF('360 PU '!T65=0,"",'360 PU '!T65)</f>
        <v/>
      </c>
      <c r="V41" s="107"/>
      <c r="W41" s="105">
        <f t="shared" si="0"/>
        <v>0</v>
      </c>
      <c r="X41" s="106">
        <f>W41*'360 PU '!H65</f>
        <v>0</v>
      </c>
      <c r="Y41" s="106">
        <f>W41*'360 PU '!AT65</f>
        <v>0</v>
      </c>
    </row>
    <row r="42" spans="1:25" ht="22.5" customHeight="1">
      <c r="A42" s="91" t="str">
        <f>'360 PU '!D66</f>
        <v>360-071PU</v>
      </c>
      <c r="B42" s="92">
        <f>'360 PU '!H66</f>
        <v>1</v>
      </c>
      <c r="C42" s="93" t="str">
        <f>IF('360 PU '!K66=0,"",'360 PU '!K66)</f>
        <v/>
      </c>
      <c r="D42" s="68"/>
      <c r="E42" s="94" t="str">
        <f>IF('360 PU '!L66=0,"",'360 PU '!L66)</f>
        <v/>
      </c>
      <c r="F42" s="68"/>
      <c r="G42" s="94" t="str">
        <f>IF('360 PU '!M66=0,"",'360 PU '!M66)</f>
        <v/>
      </c>
      <c r="H42" s="68"/>
      <c r="I42" s="94" t="str">
        <f>IF('360 PU '!N66=0,"",'360 PU '!N66)</f>
        <v/>
      </c>
      <c r="J42" s="68"/>
      <c r="K42" s="94" t="str">
        <f>IF('360 PU '!O66=0,"",'360 PU '!O66)</f>
        <v/>
      </c>
      <c r="L42" s="68"/>
      <c r="M42" s="94" t="str">
        <f>IF('360 PU '!P66=0,"",'360 PU '!P66)</f>
        <v/>
      </c>
      <c r="N42" s="68"/>
      <c r="O42" s="94" t="str">
        <f>IF('360 PU '!Q66=0,"",'360 PU '!Q66)</f>
        <v/>
      </c>
      <c r="P42" s="68"/>
      <c r="Q42" s="94" t="str">
        <f>IF('360 PU '!R66=0,"",'360 PU '!R66)</f>
        <v/>
      </c>
      <c r="R42" s="103"/>
      <c r="S42" s="104" t="str">
        <f>IF('360 PU '!S66=0,"",'360 PU '!S66)</f>
        <v/>
      </c>
      <c r="T42" s="107"/>
      <c r="U42" s="104" t="str">
        <f>IF('360 PU '!T66=0,"",'360 PU '!T66)</f>
        <v/>
      </c>
      <c r="V42" s="107"/>
      <c r="W42" s="105">
        <f t="shared" si="0"/>
        <v>0</v>
      </c>
      <c r="X42" s="106">
        <f>W42*'360 PU '!H66</f>
        <v>0</v>
      </c>
      <c r="Y42" s="106">
        <f>W42*'360 PU '!AT66</f>
        <v>0</v>
      </c>
    </row>
    <row r="43" spans="1:25" ht="22.5" customHeight="1">
      <c r="A43" s="91" t="str">
        <f>'360 PU '!D67</f>
        <v>360-072PU</v>
      </c>
      <c r="B43" s="92">
        <f>'360 PU '!H67</f>
        <v>2</v>
      </c>
      <c r="C43" s="93" t="str">
        <f>IF('360 PU '!K67=0,"",'360 PU '!K67)</f>
        <v/>
      </c>
      <c r="D43" s="68"/>
      <c r="E43" s="94" t="str">
        <f>IF('360 PU '!L67=0,"",'360 PU '!L67)</f>
        <v/>
      </c>
      <c r="F43" s="68"/>
      <c r="G43" s="94" t="str">
        <f>IF('360 PU '!M67=0,"",'360 PU '!M67)</f>
        <v/>
      </c>
      <c r="H43" s="68"/>
      <c r="I43" s="94" t="str">
        <f>IF('360 PU '!N67=0,"",'360 PU '!N67)</f>
        <v/>
      </c>
      <c r="J43" s="68"/>
      <c r="K43" s="94" t="str">
        <f>IF('360 PU '!O67=0,"",'360 PU '!O67)</f>
        <v/>
      </c>
      <c r="L43" s="68"/>
      <c r="M43" s="94" t="str">
        <f>IF('360 PU '!P67=0,"",'360 PU '!P67)</f>
        <v/>
      </c>
      <c r="N43" s="68"/>
      <c r="O43" s="94" t="str">
        <f>IF('360 PU '!Q67=0,"",'360 PU '!Q67)</f>
        <v/>
      </c>
      <c r="P43" s="68"/>
      <c r="Q43" s="94" t="str">
        <f>IF('360 PU '!R67=0,"",'360 PU '!R67)</f>
        <v/>
      </c>
      <c r="R43" s="103"/>
      <c r="S43" s="104" t="str">
        <f>IF('360 PU '!S67=0,"",'360 PU '!S67)</f>
        <v/>
      </c>
      <c r="T43" s="107"/>
      <c r="U43" s="104" t="str">
        <f>IF('360 PU '!T67=0,"",'360 PU '!T67)</f>
        <v/>
      </c>
      <c r="V43" s="107"/>
      <c r="W43" s="105">
        <f t="shared" si="0"/>
        <v>0</v>
      </c>
      <c r="X43" s="106">
        <f>W43*'360 PU '!H67</f>
        <v>0</v>
      </c>
      <c r="Y43" s="106">
        <f>W43*'360 PU '!AT67</f>
        <v>0</v>
      </c>
    </row>
    <row r="44" spans="1:25" ht="22.5" customHeight="1">
      <c r="A44" s="91" t="str">
        <f>'360 PU '!D68</f>
        <v>360-073PU</v>
      </c>
      <c r="B44" s="92">
        <f>'360 PU '!H68</f>
        <v>6</v>
      </c>
      <c r="C44" s="93" t="str">
        <f>IF('360 PU '!K68=0,"",'360 PU '!K68)</f>
        <v/>
      </c>
      <c r="D44" s="68"/>
      <c r="E44" s="94" t="str">
        <f>IF('360 PU '!L68=0,"",'360 PU '!L68)</f>
        <v/>
      </c>
      <c r="F44" s="68"/>
      <c r="G44" s="94" t="str">
        <f>IF('360 PU '!M68=0,"",'360 PU '!M68)</f>
        <v/>
      </c>
      <c r="H44" s="68"/>
      <c r="I44" s="94" t="str">
        <f>IF('360 PU '!N68=0,"",'360 PU '!N68)</f>
        <v/>
      </c>
      <c r="J44" s="68"/>
      <c r="K44" s="94" t="str">
        <f>IF('360 PU '!O68=0,"",'360 PU '!O68)</f>
        <v/>
      </c>
      <c r="L44" s="68"/>
      <c r="M44" s="94" t="str">
        <f>IF('360 PU '!P68=0,"",'360 PU '!P68)</f>
        <v/>
      </c>
      <c r="N44" s="68"/>
      <c r="O44" s="94" t="str">
        <f>IF('360 PU '!Q68=0,"",'360 PU '!Q68)</f>
        <v/>
      </c>
      <c r="P44" s="68"/>
      <c r="Q44" s="94" t="str">
        <f>IF('360 PU '!R68=0,"",'360 PU '!R68)</f>
        <v/>
      </c>
      <c r="R44" s="103"/>
      <c r="S44" s="104" t="str">
        <f>IF('360 PU '!S68=0,"",'360 PU '!S68)</f>
        <v/>
      </c>
      <c r="T44" s="107"/>
      <c r="U44" s="104" t="str">
        <f>IF('360 PU '!T68=0,"",'360 PU '!T68)</f>
        <v/>
      </c>
      <c r="V44" s="107"/>
      <c r="W44" s="105">
        <f t="shared" si="0"/>
        <v>0</v>
      </c>
      <c r="X44" s="106">
        <f>W44*'360 PU '!H68</f>
        <v>0</v>
      </c>
      <c r="Y44" s="106">
        <f>W44*'360 PU '!AT68</f>
        <v>0</v>
      </c>
    </row>
    <row r="45" spans="1:25" ht="22.5" customHeight="1">
      <c r="A45" s="91" t="str">
        <f>'360 PU '!D69</f>
        <v>360-074PU</v>
      </c>
      <c r="B45" s="92">
        <f>'360 PU '!H69</f>
        <v>1</v>
      </c>
      <c r="C45" s="93" t="str">
        <f>IF('360 PU '!K69=0,"",'360 PU '!K69)</f>
        <v/>
      </c>
      <c r="D45" s="68"/>
      <c r="E45" s="94" t="str">
        <f>IF('360 PU '!L69=0,"",'360 PU '!L69)</f>
        <v/>
      </c>
      <c r="F45" s="68"/>
      <c r="G45" s="94" t="str">
        <f>IF('360 PU '!M69=0,"",'360 PU '!M69)</f>
        <v/>
      </c>
      <c r="H45" s="68"/>
      <c r="I45" s="94" t="str">
        <f>IF('360 PU '!N69=0,"",'360 PU '!N69)</f>
        <v/>
      </c>
      <c r="J45" s="68"/>
      <c r="K45" s="94" t="str">
        <f>IF('360 PU '!O69=0,"",'360 PU '!O69)</f>
        <v/>
      </c>
      <c r="L45" s="68"/>
      <c r="M45" s="94" t="str">
        <f>IF('360 PU '!P69=0,"",'360 PU '!P69)</f>
        <v/>
      </c>
      <c r="N45" s="68"/>
      <c r="O45" s="94" t="str">
        <f>IF('360 PU '!Q69=0,"",'360 PU '!Q69)</f>
        <v/>
      </c>
      <c r="P45" s="68"/>
      <c r="Q45" s="94" t="str">
        <f>IF('360 PU '!R69=0,"",'360 PU '!R69)</f>
        <v/>
      </c>
      <c r="R45" s="103"/>
      <c r="S45" s="104" t="str">
        <f>IF('360 PU '!S69=0,"",'360 PU '!S69)</f>
        <v/>
      </c>
      <c r="T45" s="107"/>
      <c r="U45" s="104" t="str">
        <f>IF('360 PU '!T69=0,"",'360 PU '!T69)</f>
        <v/>
      </c>
      <c r="V45" s="107"/>
      <c r="W45" s="105">
        <f t="shared" si="0"/>
        <v>0</v>
      </c>
      <c r="X45" s="106">
        <f>W45*'360 PU '!H69</f>
        <v>0</v>
      </c>
      <c r="Y45" s="106">
        <f>W45*'360 PU '!AT69</f>
        <v>0</v>
      </c>
    </row>
    <row r="46" spans="1:25" ht="22.5" customHeight="1">
      <c r="A46" s="91" t="str">
        <f>'360 PU '!D70</f>
        <v>360-075PU</v>
      </c>
      <c r="B46" s="92">
        <f>'360 PU '!H70</f>
        <v>1</v>
      </c>
      <c r="C46" s="93" t="str">
        <f>IF('360 PU '!K70=0,"",'360 PU '!K70)</f>
        <v/>
      </c>
      <c r="D46" s="68"/>
      <c r="E46" s="94" t="str">
        <f>IF('360 PU '!L70=0,"",'360 PU '!L70)</f>
        <v/>
      </c>
      <c r="F46" s="68"/>
      <c r="G46" s="94" t="str">
        <f>IF('360 PU '!M70=0,"",'360 PU '!M70)</f>
        <v/>
      </c>
      <c r="H46" s="68"/>
      <c r="I46" s="94" t="str">
        <f>IF('360 PU '!N70=0,"",'360 PU '!N70)</f>
        <v/>
      </c>
      <c r="J46" s="68"/>
      <c r="K46" s="94" t="str">
        <f>IF('360 PU '!O70=0,"",'360 PU '!O70)</f>
        <v/>
      </c>
      <c r="L46" s="68"/>
      <c r="M46" s="94" t="str">
        <f>IF('360 PU '!P70=0,"",'360 PU '!P70)</f>
        <v/>
      </c>
      <c r="N46" s="68"/>
      <c r="O46" s="94" t="str">
        <f>IF('360 PU '!Q70=0,"",'360 PU '!Q70)</f>
        <v/>
      </c>
      <c r="P46" s="68"/>
      <c r="Q46" s="94" t="str">
        <f>IF('360 PU '!R70=0,"",'360 PU '!R70)</f>
        <v/>
      </c>
      <c r="R46" s="103"/>
      <c r="S46" s="104" t="str">
        <f>IF('360 PU '!S70=0,"",'360 PU '!S70)</f>
        <v/>
      </c>
      <c r="T46" s="107"/>
      <c r="U46" s="104" t="str">
        <f>IF('360 PU '!T70=0,"",'360 PU '!T70)</f>
        <v/>
      </c>
      <c r="V46" s="107"/>
      <c r="W46" s="105">
        <f t="shared" si="0"/>
        <v>0</v>
      </c>
      <c r="X46" s="106">
        <f>W46*'360 PU '!H70</f>
        <v>0</v>
      </c>
      <c r="Y46" s="106">
        <f>W46*'360 PU '!AT70</f>
        <v>0</v>
      </c>
    </row>
    <row r="47" spans="1:25" ht="22.5" customHeight="1">
      <c r="A47" s="91" t="str">
        <f>'360 PU '!D71</f>
        <v>360-076PU</v>
      </c>
      <c r="B47" s="92">
        <f>'360 PU '!H71</f>
        <v>15</v>
      </c>
      <c r="C47" s="93" t="str">
        <f>IF('360 PU '!K71=0,"",'360 PU '!K71)</f>
        <v/>
      </c>
      <c r="D47" s="68"/>
      <c r="E47" s="94" t="str">
        <f>IF('360 PU '!L71=0,"",'360 PU '!L71)</f>
        <v/>
      </c>
      <c r="F47" s="68"/>
      <c r="G47" s="94" t="str">
        <f>IF('360 PU '!M71=0,"",'360 PU '!M71)</f>
        <v/>
      </c>
      <c r="H47" s="68"/>
      <c r="I47" s="94" t="str">
        <f>IF('360 PU '!N71=0,"",'360 PU '!N71)</f>
        <v/>
      </c>
      <c r="J47" s="68"/>
      <c r="K47" s="94" t="str">
        <f>IF('360 PU '!O71=0,"",'360 PU '!O71)</f>
        <v/>
      </c>
      <c r="L47" s="68"/>
      <c r="M47" s="94" t="str">
        <f>IF('360 PU '!P71=0,"",'360 PU '!P71)</f>
        <v/>
      </c>
      <c r="N47" s="68"/>
      <c r="O47" s="94" t="str">
        <f>IF('360 PU '!Q71=0,"",'360 PU '!Q71)</f>
        <v/>
      </c>
      <c r="P47" s="68"/>
      <c r="Q47" s="94" t="str">
        <f>IF('360 PU '!R71=0,"",'360 PU '!R71)</f>
        <v/>
      </c>
      <c r="R47" s="103"/>
      <c r="S47" s="104" t="str">
        <f>IF('360 PU '!S71=0,"",'360 PU '!S71)</f>
        <v/>
      </c>
      <c r="T47" s="107"/>
      <c r="U47" s="104" t="str">
        <f>IF('360 PU '!T71=0,"",'360 PU '!T71)</f>
        <v/>
      </c>
      <c r="V47" s="107"/>
      <c r="W47" s="105">
        <f t="shared" si="0"/>
        <v>0</v>
      </c>
      <c r="X47" s="106">
        <f>W47*'360 PU '!H71</f>
        <v>0</v>
      </c>
      <c r="Y47" s="106">
        <f>W47*'360 PU '!AT71</f>
        <v>0</v>
      </c>
    </row>
    <row r="48" spans="1:25" ht="22.5" customHeight="1">
      <c r="A48" s="91" t="str">
        <f>'360 PU '!D72</f>
        <v>360-078PU</v>
      </c>
      <c r="B48" s="92">
        <f>'360 PU '!H72</f>
        <v>8</v>
      </c>
      <c r="C48" s="93" t="str">
        <f>IF('360 PU '!K72=0,"",'360 PU '!K72)</f>
        <v/>
      </c>
      <c r="D48" s="68"/>
      <c r="E48" s="94" t="str">
        <f>IF('360 PU '!L72=0,"",'360 PU '!L72)</f>
        <v/>
      </c>
      <c r="F48" s="68"/>
      <c r="G48" s="94" t="str">
        <f>IF('360 PU '!M72=0,"",'360 PU '!M72)</f>
        <v/>
      </c>
      <c r="H48" s="68"/>
      <c r="I48" s="94" t="str">
        <f>IF('360 PU '!N72=0,"",'360 PU '!N72)</f>
        <v/>
      </c>
      <c r="J48" s="68"/>
      <c r="K48" s="94" t="str">
        <f>IF('360 PU '!O72=0,"",'360 PU '!O72)</f>
        <v/>
      </c>
      <c r="L48" s="68"/>
      <c r="M48" s="94" t="str">
        <f>IF('360 PU '!P72=0,"",'360 PU '!P72)</f>
        <v/>
      </c>
      <c r="N48" s="68"/>
      <c r="O48" s="94" t="str">
        <f>IF('360 PU '!Q72=0,"",'360 PU '!Q72)</f>
        <v/>
      </c>
      <c r="P48" s="68"/>
      <c r="Q48" s="94" t="str">
        <f>IF('360 PU '!R72=0,"",'360 PU '!R72)</f>
        <v/>
      </c>
      <c r="R48" s="103"/>
      <c r="S48" s="104" t="str">
        <f>IF('360 PU '!S72=0,"",'360 PU '!S72)</f>
        <v/>
      </c>
      <c r="T48" s="107"/>
      <c r="U48" s="104" t="str">
        <f>IF('360 PU '!T72=0,"",'360 PU '!T72)</f>
        <v/>
      </c>
      <c r="V48" s="107"/>
      <c r="W48" s="105">
        <f t="shared" si="0"/>
        <v>0</v>
      </c>
      <c r="X48" s="106">
        <f>W48*'360 PU '!H72</f>
        <v>0</v>
      </c>
      <c r="Y48" s="106">
        <f>W48*'360 PU '!AT72</f>
        <v>0</v>
      </c>
    </row>
    <row r="49" spans="1:25" ht="22.5" customHeight="1">
      <c r="A49" s="91" t="str">
        <f>'360 PU '!D73</f>
        <v>360-079PU</v>
      </c>
      <c r="B49" s="92">
        <f>'360 PU '!H73</f>
        <v>5</v>
      </c>
      <c r="C49" s="93" t="str">
        <f>IF('360 PU '!K73=0,"",'360 PU '!K73)</f>
        <v/>
      </c>
      <c r="D49" s="68"/>
      <c r="E49" s="94" t="str">
        <f>IF('360 PU '!L73=0,"",'360 PU '!L73)</f>
        <v/>
      </c>
      <c r="F49" s="68"/>
      <c r="G49" s="94" t="str">
        <f>IF('360 PU '!M73=0,"",'360 PU '!M73)</f>
        <v/>
      </c>
      <c r="H49" s="68"/>
      <c r="I49" s="94" t="str">
        <f>IF('360 PU '!N73=0,"",'360 PU '!N73)</f>
        <v/>
      </c>
      <c r="J49" s="68"/>
      <c r="K49" s="94" t="str">
        <f>IF('360 PU '!O73=0,"",'360 PU '!O73)</f>
        <v/>
      </c>
      <c r="L49" s="68"/>
      <c r="M49" s="94" t="str">
        <f>IF('360 PU '!P73=0,"",'360 PU '!P73)</f>
        <v/>
      </c>
      <c r="N49" s="68"/>
      <c r="O49" s="94" t="str">
        <f>IF('360 PU '!Q73=0,"",'360 PU '!Q73)</f>
        <v/>
      </c>
      <c r="P49" s="68"/>
      <c r="Q49" s="94" t="str">
        <f>IF('360 PU '!R73=0,"",'360 PU '!R73)</f>
        <v/>
      </c>
      <c r="R49" s="103"/>
      <c r="S49" s="104" t="str">
        <f>IF('360 PU '!S73=0,"",'360 PU '!S73)</f>
        <v/>
      </c>
      <c r="T49" s="107"/>
      <c r="U49" s="104" t="str">
        <f>IF('360 PU '!T73=0,"",'360 PU '!T73)</f>
        <v/>
      </c>
      <c r="V49" s="107"/>
      <c r="W49" s="105">
        <f t="shared" si="0"/>
        <v>0</v>
      </c>
      <c r="X49" s="106">
        <f>W49*'360 PU '!H73</f>
        <v>0</v>
      </c>
      <c r="Y49" s="106">
        <f>W49*'360 PU '!AT73</f>
        <v>0</v>
      </c>
    </row>
    <row r="50" spans="1:25" ht="22.5" customHeight="1">
      <c r="A50" s="91" t="str">
        <f>'360 PU '!D74</f>
        <v>360-080PU</v>
      </c>
      <c r="B50" s="92">
        <f>'360 PU '!H74</f>
        <v>12</v>
      </c>
      <c r="C50" s="93" t="str">
        <f>IF('360 PU '!K74=0,"",'360 PU '!K74)</f>
        <v/>
      </c>
      <c r="D50" s="68"/>
      <c r="E50" s="94" t="str">
        <f>IF('360 PU '!L74=0,"",'360 PU '!L74)</f>
        <v/>
      </c>
      <c r="F50" s="68"/>
      <c r="G50" s="94" t="str">
        <f>IF('360 PU '!M74=0,"",'360 PU '!M74)</f>
        <v/>
      </c>
      <c r="H50" s="68"/>
      <c r="I50" s="94" t="str">
        <f>IF('360 PU '!N74=0,"",'360 PU '!N74)</f>
        <v/>
      </c>
      <c r="J50" s="68"/>
      <c r="K50" s="94" t="str">
        <f>IF('360 PU '!O74=0,"",'360 PU '!O74)</f>
        <v/>
      </c>
      <c r="L50" s="68"/>
      <c r="M50" s="94" t="str">
        <f>IF('360 PU '!P74=0,"",'360 PU '!P74)</f>
        <v/>
      </c>
      <c r="N50" s="68"/>
      <c r="O50" s="94" t="str">
        <f>IF('360 PU '!Q74=0,"",'360 PU '!Q74)</f>
        <v/>
      </c>
      <c r="P50" s="68"/>
      <c r="Q50" s="94" t="str">
        <f>IF('360 PU '!R74=0,"",'360 PU '!R74)</f>
        <v/>
      </c>
      <c r="R50" s="103"/>
      <c r="S50" s="104" t="str">
        <f>IF('360 PU '!S74=0,"",'360 PU '!S74)</f>
        <v/>
      </c>
      <c r="T50" s="107"/>
      <c r="U50" s="104" t="str">
        <f>IF('360 PU '!T74=0,"",'360 PU '!T74)</f>
        <v/>
      </c>
      <c r="V50" s="107"/>
      <c r="W50" s="105">
        <f t="shared" si="0"/>
        <v>0</v>
      </c>
      <c r="X50" s="106">
        <f>W50*'360 PU '!H74</f>
        <v>0</v>
      </c>
      <c r="Y50" s="106">
        <f>W50*'360 PU '!AT74</f>
        <v>0</v>
      </c>
    </row>
    <row r="51" spans="1:25" ht="22.5" customHeight="1">
      <c r="A51" s="91">
        <f>'360 PU '!D75</f>
        <v>0</v>
      </c>
      <c r="B51" s="92">
        <f>'360 PU '!H75</f>
        <v>0</v>
      </c>
      <c r="C51" s="93" t="str">
        <f>IF('360 PU '!K75=0,"",'360 PU '!K75)</f>
        <v/>
      </c>
      <c r="D51" s="68"/>
      <c r="E51" s="94" t="str">
        <f>IF('360 PU '!L75=0,"",'360 PU '!L75)</f>
        <v/>
      </c>
      <c r="F51" s="68"/>
      <c r="G51" s="94" t="str">
        <f>IF('360 PU '!M75=0,"",'360 PU '!M75)</f>
        <v/>
      </c>
      <c r="H51" s="68"/>
      <c r="I51" s="94" t="str">
        <f>IF('360 PU '!N75=0,"",'360 PU '!N75)</f>
        <v/>
      </c>
      <c r="J51" s="68"/>
      <c r="K51" s="94" t="str">
        <f>IF('360 PU '!O75=0,"",'360 PU '!O75)</f>
        <v/>
      </c>
      <c r="L51" s="68"/>
      <c r="M51" s="94" t="str">
        <f>IF('360 PU '!P75=0,"",'360 PU '!P75)</f>
        <v/>
      </c>
      <c r="N51" s="68"/>
      <c r="O51" s="94" t="str">
        <f>IF('360 PU '!Q75=0,"",'360 PU '!Q75)</f>
        <v/>
      </c>
      <c r="P51" s="68"/>
      <c r="Q51" s="94" t="str">
        <f>IF('360 PU '!R75=0,"",'360 PU '!R75)</f>
        <v/>
      </c>
      <c r="R51" s="103"/>
      <c r="S51" s="104" t="str">
        <f>IF('360 PU '!S75=0,"",'360 PU '!S75)</f>
        <v/>
      </c>
      <c r="T51" s="107"/>
      <c r="U51" s="104" t="str">
        <f>IF('360 PU '!T75=0,"",'360 PU '!T75)</f>
        <v/>
      </c>
      <c r="V51" s="107"/>
      <c r="W51" s="105">
        <f t="shared" si="0"/>
        <v>0</v>
      </c>
      <c r="X51" s="106">
        <f>W51*'360 PU '!H75</f>
        <v>0</v>
      </c>
      <c r="Y51" s="106">
        <f>W51*'360 PU '!AT75</f>
        <v>0</v>
      </c>
    </row>
    <row r="52" spans="1:25" ht="22.5" customHeight="1">
      <c r="A52" s="91" t="str">
        <f>'360 PU '!D76</f>
        <v>360-092PU</v>
      </c>
      <c r="B52" s="92">
        <f>'360 PU '!H76</f>
        <v>4</v>
      </c>
      <c r="C52" s="93" t="str">
        <f>IF('360 PU '!K76=0,"",'360 PU '!K76)</f>
        <v/>
      </c>
      <c r="D52" s="68"/>
      <c r="E52" s="94" t="str">
        <f>IF('360 PU '!L76=0,"",'360 PU '!L76)</f>
        <v/>
      </c>
      <c r="F52" s="68"/>
      <c r="G52" s="94" t="str">
        <f>IF('360 PU '!M76=0,"",'360 PU '!M76)</f>
        <v/>
      </c>
      <c r="H52" s="68"/>
      <c r="I52" s="94" t="str">
        <f>IF('360 PU '!N76=0,"",'360 PU '!N76)</f>
        <v/>
      </c>
      <c r="J52" s="68"/>
      <c r="K52" s="94" t="str">
        <f>IF('360 PU '!O76=0,"",'360 PU '!O76)</f>
        <v/>
      </c>
      <c r="L52" s="68"/>
      <c r="M52" s="94" t="str">
        <f>IF('360 PU '!P76=0,"",'360 PU '!P76)</f>
        <v/>
      </c>
      <c r="N52" s="68"/>
      <c r="O52" s="94" t="str">
        <f>IF('360 PU '!Q76=0,"",'360 PU '!Q76)</f>
        <v/>
      </c>
      <c r="P52" s="68"/>
      <c r="Q52" s="94" t="str">
        <f>IF('360 PU '!R76=0,"",'360 PU '!R76)</f>
        <v/>
      </c>
      <c r="R52" s="103"/>
      <c r="S52" s="104" t="str">
        <f>IF('360 PU '!S76=0,"",'360 PU '!S76)</f>
        <v/>
      </c>
      <c r="T52" s="107"/>
      <c r="U52" s="104" t="str">
        <f>IF('360 PU '!T76=0,"",'360 PU '!T76)</f>
        <v/>
      </c>
      <c r="V52" s="107"/>
      <c r="W52" s="105">
        <f t="shared" si="0"/>
        <v>0</v>
      </c>
      <c r="X52" s="106">
        <f>W52*'360 PU '!H76</f>
        <v>0</v>
      </c>
      <c r="Y52" s="106">
        <f>W52*'360 PU '!AT76</f>
        <v>0</v>
      </c>
    </row>
    <row r="53" spans="1:25" ht="22.5" customHeight="1">
      <c r="A53" s="91" t="str">
        <f>'360 PU '!D77</f>
        <v>360-093PU</v>
      </c>
      <c r="B53" s="92">
        <f>'360 PU '!H77</f>
        <v>4</v>
      </c>
      <c r="C53" s="93" t="str">
        <f>IF('360 PU '!K77=0,"",'360 PU '!K77)</f>
        <v/>
      </c>
      <c r="D53" s="68"/>
      <c r="E53" s="94" t="str">
        <f>IF('360 PU '!L77=0,"",'360 PU '!L77)</f>
        <v/>
      </c>
      <c r="F53" s="68"/>
      <c r="G53" s="94" t="str">
        <f>IF('360 PU '!M77=0,"",'360 PU '!M77)</f>
        <v/>
      </c>
      <c r="H53" s="68"/>
      <c r="I53" s="94" t="str">
        <f>IF('360 PU '!N77=0,"",'360 PU '!N77)</f>
        <v/>
      </c>
      <c r="J53" s="68"/>
      <c r="K53" s="94" t="str">
        <f>IF('360 PU '!O77=0,"",'360 PU '!O77)</f>
        <v/>
      </c>
      <c r="L53" s="68"/>
      <c r="M53" s="94" t="str">
        <f>IF('360 PU '!P77=0,"",'360 PU '!P77)</f>
        <v/>
      </c>
      <c r="N53" s="68"/>
      <c r="O53" s="94" t="str">
        <f>IF('360 PU '!Q77=0,"",'360 PU '!Q77)</f>
        <v/>
      </c>
      <c r="P53" s="68"/>
      <c r="Q53" s="94" t="str">
        <f>IF('360 PU '!R77=0,"",'360 PU '!R77)</f>
        <v/>
      </c>
      <c r="R53" s="103"/>
      <c r="S53" s="104" t="str">
        <f>IF('360 PU '!S77=0,"",'360 PU '!S77)</f>
        <v/>
      </c>
      <c r="T53" s="107"/>
      <c r="U53" s="104" t="str">
        <f>IF('360 PU '!T77=0,"",'360 PU '!T77)</f>
        <v/>
      </c>
      <c r="V53" s="107"/>
      <c r="W53" s="105">
        <f t="shared" si="0"/>
        <v>0</v>
      </c>
      <c r="X53" s="106">
        <f>W53*'360 PU '!H77</f>
        <v>0</v>
      </c>
      <c r="Y53" s="106">
        <f>W53*'360 PU '!AT77</f>
        <v>0</v>
      </c>
    </row>
    <row r="54" spans="1:25" ht="22.5" customHeight="1">
      <c r="A54" s="91" t="str">
        <f>'360 PU '!D78</f>
        <v>360-094PU</v>
      </c>
      <c r="B54" s="92">
        <f>'360 PU '!H78</f>
        <v>6</v>
      </c>
      <c r="C54" s="93" t="str">
        <f>IF('360 PU '!K78=0,"",'360 PU '!K78)</f>
        <v/>
      </c>
      <c r="D54" s="68"/>
      <c r="E54" s="94" t="str">
        <f>IF('360 PU '!L78=0,"",'360 PU '!L78)</f>
        <v/>
      </c>
      <c r="F54" s="68"/>
      <c r="G54" s="94" t="str">
        <f>IF('360 PU '!M78=0,"",'360 PU '!M78)</f>
        <v/>
      </c>
      <c r="H54" s="68"/>
      <c r="I54" s="94" t="str">
        <f>IF('360 PU '!N78=0,"",'360 PU '!N78)</f>
        <v/>
      </c>
      <c r="J54" s="68"/>
      <c r="K54" s="94" t="str">
        <f>IF('360 PU '!O78=0,"",'360 PU '!O78)</f>
        <v/>
      </c>
      <c r="L54" s="68"/>
      <c r="M54" s="94" t="str">
        <f>IF('360 PU '!P78=0,"",'360 PU '!P78)</f>
        <v/>
      </c>
      <c r="N54" s="68"/>
      <c r="O54" s="94" t="str">
        <f>IF('360 PU '!Q78=0,"",'360 PU '!Q78)</f>
        <v/>
      </c>
      <c r="P54" s="68"/>
      <c r="Q54" s="94" t="str">
        <f>IF('360 PU '!R78=0,"",'360 PU '!R78)</f>
        <v/>
      </c>
      <c r="R54" s="103"/>
      <c r="S54" s="104" t="str">
        <f>IF('360 PU '!S78=0,"",'360 PU '!S78)</f>
        <v/>
      </c>
      <c r="T54" s="107"/>
      <c r="U54" s="104" t="str">
        <f>IF('360 PU '!T78=0,"",'360 PU '!T78)</f>
        <v/>
      </c>
      <c r="V54" s="107"/>
      <c r="W54" s="105">
        <f t="shared" si="0"/>
        <v>0</v>
      </c>
      <c r="X54" s="106">
        <f>W54*'360 PU '!H78</f>
        <v>0</v>
      </c>
      <c r="Y54" s="106">
        <f>W54*'360 PU '!AT78</f>
        <v>0</v>
      </c>
    </row>
    <row r="55" spans="1:25" ht="22.5" customHeight="1">
      <c r="A55" s="91" t="str">
        <f>'360 PU '!D79</f>
        <v>360-095PU</v>
      </c>
      <c r="B55" s="92">
        <f>'360 PU '!H79</f>
        <v>15</v>
      </c>
      <c r="C55" s="93" t="str">
        <f>IF('360 PU '!K79=0,"",'360 PU '!K79)</f>
        <v/>
      </c>
      <c r="D55" s="68"/>
      <c r="E55" s="94" t="str">
        <f>IF('360 PU '!L79=0,"",'360 PU '!L79)</f>
        <v/>
      </c>
      <c r="F55" s="68"/>
      <c r="G55" s="94" t="str">
        <f>IF('360 PU '!M79=0,"",'360 PU '!M79)</f>
        <v/>
      </c>
      <c r="H55" s="68"/>
      <c r="I55" s="94" t="str">
        <f>IF('360 PU '!N79=0,"",'360 PU '!N79)</f>
        <v/>
      </c>
      <c r="J55" s="68"/>
      <c r="K55" s="94" t="str">
        <f>IF('360 PU '!O79=0,"",'360 PU '!O79)</f>
        <v/>
      </c>
      <c r="L55" s="68"/>
      <c r="M55" s="94" t="str">
        <f>IF('360 PU '!P79=0,"",'360 PU '!P79)</f>
        <v/>
      </c>
      <c r="N55" s="68"/>
      <c r="O55" s="94" t="str">
        <f>IF('360 PU '!Q79=0,"",'360 PU '!Q79)</f>
        <v/>
      </c>
      <c r="P55" s="68"/>
      <c r="Q55" s="94" t="str">
        <f>IF('360 PU '!R79=0,"",'360 PU '!R79)</f>
        <v/>
      </c>
      <c r="R55" s="103"/>
      <c r="S55" s="104" t="str">
        <f>IF('360 PU '!S79=0,"",'360 PU '!S79)</f>
        <v/>
      </c>
      <c r="T55" s="107"/>
      <c r="U55" s="104" t="str">
        <f>IF('360 PU '!T79=0,"",'360 PU '!T79)</f>
        <v/>
      </c>
      <c r="V55" s="107"/>
      <c r="W55" s="105">
        <f t="shared" si="0"/>
        <v>0</v>
      </c>
      <c r="X55" s="106">
        <f>W55*'360 PU '!H79</f>
        <v>0</v>
      </c>
      <c r="Y55" s="106">
        <f>W55*'360 PU '!AT79</f>
        <v>0</v>
      </c>
    </row>
    <row r="56" spans="1:25" ht="22.5" customHeight="1">
      <c r="A56" s="91" t="str">
        <f>'360 PU '!D80</f>
        <v>360-096PU</v>
      </c>
      <c r="B56" s="92">
        <f>'360 PU '!H80</f>
        <v>6</v>
      </c>
      <c r="C56" s="93" t="str">
        <f>IF('360 PU '!K80=0,"",'360 PU '!K80)</f>
        <v/>
      </c>
      <c r="D56" s="68"/>
      <c r="E56" s="94" t="str">
        <f>IF('360 PU '!L80=0,"",'360 PU '!L80)</f>
        <v/>
      </c>
      <c r="F56" s="68"/>
      <c r="G56" s="94" t="str">
        <f>IF('360 PU '!M80=0,"",'360 PU '!M80)</f>
        <v/>
      </c>
      <c r="H56" s="68"/>
      <c r="I56" s="94" t="str">
        <f>IF('360 PU '!N80=0,"",'360 PU '!N80)</f>
        <v/>
      </c>
      <c r="J56" s="68"/>
      <c r="K56" s="94" t="str">
        <f>IF('360 PU '!O80=0,"",'360 PU '!O80)</f>
        <v/>
      </c>
      <c r="L56" s="68"/>
      <c r="M56" s="94" t="str">
        <f>IF('360 PU '!P80=0,"",'360 PU '!P80)</f>
        <v/>
      </c>
      <c r="N56" s="68"/>
      <c r="O56" s="94" t="str">
        <f>IF('360 PU '!Q80=0,"",'360 PU '!Q80)</f>
        <v/>
      </c>
      <c r="P56" s="68"/>
      <c r="Q56" s="94" t="str">
        <f>IF('360 PU '!R80=0,"",'360 PU '!R80)</f>
        <v/>
      </c>
      <c r="R56" s="103"/>
      <c r="S56" s="104" t="str">
        <f>IF('360 PU '!S80=0,"",'360 PU '!S80)</f>
        <v/>
      </c>
      <c r="T56" s="107"/>
      <c r="U56" s="104" t="str">
        <f>IF('360 PU '!T80=0,"",'360 PU '!T80)</f>
        <v/>
      </c>
      <c r="V56" s="107"/>
      <c r="W56" s="105">
        <f t="shared" si="0"/>
        <v>0</v>
      </c>
      <c r="X56" s="106">
        <f>W56*'360 PU '!H80</f>
        <v>0</v>
      </c>
      <c r="Y56" s="106">
        <f>W56*'360 PU '!AT80</f>
        <v>0</v>
      </c>
    </row>
    <row r="57" spans="1:25" ht="22.5" customHeight="1">
      <c r="A57" s="91" t="str">
        <f>'360 PU '!D81</f>
        <v>360-097PU</v>
      </c>
      <c r="B57" s="92">
        <f>'360 PU '!H81</f>
        <v>6</v>
      </c>
      <c r="C57" s="93" t="str">
        <f>IF('360 PU '!K81=0,"",'360 PU '!K81)</f>
        <v/>
      </c>
      <c r="D57" s="68"/>
      <c r="E57" s="94" t="str">
        <f>IF('360 PU '!L81=0,"",'360 PU '!L81)</f>
        <v/>
      </c>
      <c r="F57" s="68"/>
      <c r="G57" s="94" t="str">
        <f>IF('360 PU '!M81=0,"",'360 PU '!M81)</f>
        <v/>
      </c>
      <c r="H57" s="68"/>
      <c r="I57" s="94" t="str">
        <f>IF('360 PU '!N81=0,"",'360 PU '!N81)</f>
        <v/>
      </c>
      <c r="J57" s="68"/>
      <c r="K57" s="94" t="str">
        <f>IF('360 PU '!O81=0,"",'360 PU '!O81)</f>
        <v/>
      </c>
      <c r="L57" s="68"/>
      <c r="M57" s="94" t="str">
        <f>IF('360 PU '!P81=0,"",'360 PU '!P81)</f>
        <v/>
      </c>
      <c r="N57" s="68"/>
      <c r="O57" s="94" t="str">
        <f>IF('360 PU '!Q81=0,"",'360 PU '!Q81)</f>
        <v/>
      </c>
      <c r="P57" s="68"/>
      <c r="Q57" s="94" t="str">
        <f>IF('360 PU '!R81=0,"",'360 PU '!R81)</f>
        <v/>
      </c>
      <c r="R57" s="103"/>
      <c r="S57" s="104" t="str">
        <f>IF('360 PU '!S81=0,"",'360 PU '!S81)</f>
        <v/>
      </c>
      <c r="T57" s="107"/>
      <c r="U57" s="104" t="str">
        <f>IF('360 PU '!T81=0,"",'360 PU '!T81)</f>
        <v/>
      </c>
      <c r="V57" s="107"/>
      <c r="W57" s="105">
        <f t="shared" si="0"/>
        <v>0</v>
      </c>
      <c r="X57" s="106">
        <f>W57*'360 PU '!H81</f>
        <v>0</v>
      </c>
      <c r="Y57" s="106">
        <f>W57*'360 PU '!AT81</f>
        <v>0</v>
      </c>
    </row>
    <row r="58" spans="1:25" ht="22.5" customHeight="1">
      <c r="A58" s="91" t="str">
        <f>'360 PU '!D82</f>
        <v>360-098PU</v>
      </c>
      <c r="B58" s="92">
        <f>'360 PU '!H82</f>
        <v>4</v>
      </c>
      <c r="C58" s="93" t="str">
        <f>IF('360 PU '!K82=0,"",'360 PU '!K82)</f>
        <v/>
      </c>
      <c r="D58" s="68"/>
      <c r="E58" s="94" t="str">
        <f>IF('360 PU '!L82=0,"",'360 PU '!L82)</f>
        <v/>
      </c>
      <c r="F58" s="68"/>
      <c r="G58" s="94" t="str">
        <f>IF('360 PU '!M82=0,"",'360 PU '!M82)</f>
        <v/>
      </c>
      <c r="H58" s="68"/>
      <c r="I58" s="94" t="str">
        <f>IF('360 PU '!N82=0,"",'360 PU '!N82)</f>
        <v/>
      </c>
      <c r="J58" s="68"/>
      <c r="K58" s="94" t="str">
        <f>IF('360 PU '!O82=0,"",'360 PU '!O82)</f>
        <v/>
      </c>
      <c r="L58" s="68"/>
      <c r="M58" s="94" t="str">
        <f>IF('360 PU '!P82=0,"",'360 PU '!P82)</f>
        <v/>
      </c>
      <c r="N58" s="68"/>
      <c r="O58" s="94" t="str">
        <f>IF('360 PU '!Q82=0,"",'360 PU '!Q82)</f>
        <v/>
      </c>
      <c r="P58" s="68"/>
      <c r="Q58" s="94" t="str">
        <f>IF('360 PU '!R82=0,"",'360 PU '!R82)</f>
        <v/>
      </c>
      <c r="R58" s="103"/>
      <c r="S58" s="104" t="str">
        <f>IF('360 PU '!S82=0,"",'360 PU '!S82)</f>
        <v/>
      </c>
      <c r="T58" s="107"/>
      <c r="U58" s="104" t="str">
        <f>IF('360 PU '!T82=0,"",'360 PU '!T82)</f>
        <v/>
      </c>
      <c r="V58" s="107"/>
      <c r="W58" s="105">
        <f t="shared" si="0"/>
        <v>0</v>
      </c>
      <c r="X58" s="106">
        <f>W58*'360 PU '!H82</f>
        <v>0</v>
      </c>
      <c r="Y58" s="106">
        <f>W58*'360 PU '!AT82</f>
        <v>0</v>
      </c>
    </row>
    <row r="59" spans="1:25" ht="22.5" customHeight="1">
      <c r="A59" s="91" t="str">
        <f>'360 PU '!D83</f>
        <v>360-099PU</v>
      </c>
      <c r="B59" s="92">
        <f>'360 PU '!H83</f>
        <v>4</v>
      </c>
      <c r="C59" s="93" t="str">
        <f>IF('360 PU '!K83=0,"",'360 PU '!K83)</f>
        <v/>
      </c>
      <c r="D59" s="68"/>
      <c r="E59" s="94" t="str">
        <f>IF('360 PU '!L83=0,"",'360 PU '!L83)</f>
        <v/>
      </c>
      <c r="F59" s="68"/>
      <c r="G59" s="94" t="str">
        <f>IF('360 PU '!M83=0,"",'360 PU '!M83)</f>
        <v/>
      </c>
      <c r="H59" s="68"/>
      <c r="I59" s="94" t="str">
        <f>IF('360 PU '!N83=0,"",'360 PU '!N83)</f>
        <v/>
      </c>
      <c r="J59" s="68"/>
      <c r="K59" s="94" t="str">
        <f>IF('360 PU '!O83=0,"",'360 PU '!O83)</f>
        <v/>
      </c>
      <c r="L59" s="68"/>
      <c r="M59" s="94" t="str">
        <f>IF('360 PU '!P83=0,"",'360 PU '!P83)</f>
        <v/>
      </c>
      <c r="N59" s="68"/>
      <c r="O59" s="94" t="str">
        <f>IF('360 PU '!Q83=0,"",'360 PU '!Q83)</f>
        <v/>
      </c>
      <c r="P59" s="68"/>
      <c r="Q59" s="94" t="str">
        <f>IF('360 PU '!R83=0,"",'360 PU '!R83)</f>
        <v/>
      </c>
      <c r="R59" s="103"/>
      <c r="S59" s="104" t="str">
        <f>IF('360 PU '!S83=0,"",'360 PU '!S83)</f>
        <v/>
      </c>
      <c r="T59" s="107"/>
      <c r="U59" s="104" t="str">
        <f>IF('360 PU '!T83=0,"",'360 PU '!T83)</f>
        <v/>
      </c>
      <c r="V59" s="107"/>
      <c r="W59" s="105">
        <f t="shared" si="0"/>
        <v>0</v>
      </c>
      <c r="X59" s="106">
        <f>W59*'360 PU '!H83</f>
        <v>0</v>
      </c>
      <c r="Y59" s="106">
        <f>W59*'360 PU '!AT83</f>
        <v>0</v>
      </c>
    </row>
    <row r="60" spans="1:25" ht="22.5" customHeight="1">
      <c r="A60" s="91" t="str">
        <f>'360 PU '!D84</f>
        <v>360-100PU</v>
      </c>
      <c r="B60" s="92">
        <f>'360 PU '!H84</f>
        <v>3</v>
      </c>
      <c r="C60" s="93" t="str">
        <f>IF('360 PU '!K84=0,"",'360 PU '!K84)</f>
        <v/>
      </c>
      <c r="D60" s="68"/>
      <c r="E60" s="94" t="str">
        <f>IF('360 PU '!L84=0,"",'360 PU '!L84)</f>
        <v/>
      </c>
      <c r="F60" s="68"/>
      <c r="G60" s="94" t="str">
        <f>IF('360 PU '!M84=0,"",'360 PU '!M84)</f>
        <v/>
      </c>
      <c r="H60" s="68"/>
      <c r="I60" s="94" t="str">
        <f>IF('360 PU '!N84=0,"",'360 PU '!N84)</f>
        <v/>
      </c>
      <c r="J60" s="68"/>
      <c r="K60" s="94" t="str">
        <f>IF('360 PU '!O84=0,"",'360 PU '!O84)</f>
        <v/>
      </c>
      <c r="L60" s="68"/>
      <c r="M60" s="94" t="str">
        <f>IF('360 PU '!P84=0,"",'360 PU '!P84)</f>
        <v/>
      </c>
      <c r="N60" s="68"/>
      <c r="O60" s="94" t="str">
        <f>IF('360 PU '!Q84=0,"",'360 PU '!Q84)</f>
        <v/>
      </c>
      <c r="P60" s="68"/>
      <c r="Q60" s="94" t="str">
        <f>IF('360 PU '!R84=0,"",'360 PU '!R84)</f>
        <v/>
      </c>
      <c r="R60" s="103"/>
      <c r="S60" s="104" t="str">
        <f>IF('360 PU '!S84=0,"",'360 PU '!S84)</f>
        <v/>
      </c>
      <c r="T60" s="107"/>
      <c r="U60" s="104" t="str">
        <f>IF('360 PU '!T84=0,"",'360 PU '!T84)</f>
        <v/>
      </c>
      <c r="V60" s="107"/>
      <c r="W60" s="105">
        <f t="shared" si="0"/>
        <v>0</v>
      </c>
      <c r="X60" s="106">
        <f>W60*'360 PU '!H84</f>
        <v>0</v>
      </c>
      <c r="Y60" s="106">
        <f>W60*'360 PU '!AT84</f>
        <v>0</v>
      </c>
    </row>
    <row r="61" spans="1:25" ht="22.5" customHeight="1">
      <c r="A61" s="91">
        <f>'360 PU '!D85</f>
        <v>0</v>
      </c>
      <c r="B61" s="92">
        <f>'360 PU '!H85</f>
        <v>0</v>
      </c>
      <c r="C61" s="93" t="str">
        <f>IF('360 PU '!K85=0,"",'360 PU '!K85)</f>
        <v/>
      </c>
      <c r="D61" s="68"/>
      <c r="E61" s="94" t="str">
        <f>IF('360 PU '!L85=0,"",'360 PU '!L85)</f>
        <v/>
      </c>
      <c r="F61" s="68"/>
      <c r="G61" s="94" t="str">
        <f>IF('360 PU '!M85=0,"",'360 PU '!M85)</f>
        <v/>
      </c>
      <c r="H61" s="68"/>
      <c r="I61" s="94" t="str">
        <f>IF('360 PU '!N85=0,"",'360 PU '!N85)</f>
        <v/>
      </c>
      <c r="J61" s="68"/>
      <c r="K61" s="94" t="str">
        <f>IF('360 PU '!O85=0,"",'360 PU '!O85)</f>
        <v/>
      </c>
      <c r="L61" s="68"/>
      <c r="M61" s="94" t="str">
        <f>IF('360 PU '!P85=0,"",'360 PU '!P85)</f>
        <v/>
      </c>
      <c r="N61" s="68"/>
      <c r="O61" s="94" t="str">
        <f>IF('360 PU '!Q85=0,"",'360 PU '!Q85)</f>
        <v/>
      </c>
      <c r="P61" s="68"/>
      <c r="Q61" s="94" t="str">
        <f>IF('360 PU '!R85=0,"",'360 PU '!R85)</f>
        <v/>
      </c>
      <c r="R61" s="103"/>
      <c r="S61" s="104" t="str">
        <f>IF('360 PU '!S85=0,"",'360 PU '!S85)</f>
        <v/>
      </c>
      <c r="T61" s="107"/>
      <c r="U61" s="104" t="str">
        <f>IF('360 PU '!T85=0,"",'360 PU '!T85)</f>
        <v/>
      </c>
      <c r="V61" s="107"/>
      <c r="W61" s="105">
        <f t="shared" si="0"/>
        <v>0</v>
      </c>
      <c r="X61" s="106">
        <f>W61*'360 PU '!H85</f>
        <v>0</v>
      </c>
      <c r="Y61" s="106">
        <f>W61*'360 PU '!AT85</f>
        <v>0</v>
      </c>
    </row>
    <row r="62" spans="1:25" ht="22.5" customHeight="1">
      <c r="A62" s="91" t="str">
        <f>'360 PU '!D86</f>
        <v>360-138PU</v>
      </c>
      <c r="B62" s="92">
        <f>'360 PU '!H86</f>
        <v>5</v>
      </c>
      <c r="C62" s="93" t="str">
        <f>IF('360 PU '!K86=0,"",'360 PU '!K86)</f>
        <v/>
      </c>
      <c r="D62" s="68"/>
      <c r="E62" s="94" t="str">
        <f>IF('360 PU '!L86=0,"",'360 PU '!L86)</f>
        <v/>
      </c>
      <c r="F62" s="68"/>
      <c r="G62" s="94" t="str">
        <f>IF('360 PU '!M86=0,"",'360 PU '!M86)</f>
        <v/>
      </c>
      <c r="H62" s="68"/>
      <c r="I62" s="94" t="str">
        <f>IF('360 PU '!N86=0,"",'360 PU '!N86)</f>
        <v/>
      </c>
      <c r="J62" s="68"/>
      <c r="K62" s="94" t="str">
        <f>IF('360 PU '!O86=0,"",'360 PU '!O86)</f>
        <v/>
      </c>
      <c r="L62" s="68"/>
      <c r="M62" s="94" t="str">
        <f>IF('360 PU '!P86=0,"",'360 PU '!P86)</f>
        <v/>
      </c>
      <c r="N62" s="68"/>
      <c r="O62" s="94" t="str">
        <f>IF('360 PU '!Q86=0,"",'360 PU '!Q86)</f>
        <v/>
      </c>
      <c r="P62" s="68"/>
      <c r="Q62" s="94" t="str">
        <f>IF('360 PU '!R86=0,"",'360 PU '!R86)</f>
        <v/>
      </c>
      <c r="R62" s="103"/>
      <c r="S62" s="104" t="str">
        <f>IF('360 PU '!S86=0,"",'360 PU '!S86)</f>
        <v/>
      </c>
      <c r="T62" s="107"/>
      <c r="U62" s="104" t="str">
        <f>IF('360 PU '!T86=0,"",'360 PU '!T86)</f>
        <v/>
      </c>
      <c r="V62" s="107"/>
      <c r="W62" s="105">
        <f t="shared" si="0"/>
        <v>0</v>
      </c>
      <c r="X62" s="106">
        <f>W62*'360 PU '!H86</f>
        <v>0</v>
      </c>
      <c r="Y62" s="106">
        <f>W62*'360 PU '!AT86</f>
        <v>0</v>
      </c>
    </row>
    <row r="63" spans="1:25" ht="22.5" customHeight="1">
      <c r="A63" s="91" t="str">
        <f>'360 PU '!D87</f>
        <v>360-140PU</v>
      </c>
      <c r="B63" s="92">
        <f>'360 PU '!H87</f>
        <v>10</v>
      </c>
      <c r="C63" s="93" t="str">
        <f>IF('360 PU '!K87=0,"",'360 PU '!K87)</f>
        <v/>
      </c>
      <c r="D63" s="68"/>
      <c r="E63" s="94" t="str">
        <f>IF('360 PU '!L87=0,"",'360 PU '!L87)</f>
        <v/>
      </c>
      <c r="F63" s="68"/>
      <c r="G63" s="94" t="str">
        <f>IF('360 PU '!M87=0,"",'360 PU '!M87)</f>
        <v/>
      </c>
      <c r="H63" s="68"/>
      <c r="I63" s="94" t="str">
        <f>IF('360 PU '!N87=0,"",'360 PU '!N87)</f>
        <v/>
      </c>
      <c r="J63" s="68"/>
      <c r="K63" s="94" t="str">
        <f>IF('360 PU '!O87=0,"",'360 PU '!O87)</f>
        <v/>
      </c>
      <c r="L63" s="68"/>
      <c r="M63" s="94" t="str">
        <f>IF('360 PU '!P87=0,"",'360 PU '!P87)</f>
        <v/>
      </c>
      <c r="N63" s="68"/>
      <c r="O63" s="94" t="str">
        <f>IF('360 PU '!Q87=0,"",'360 PU '!Q87)</f>
        <v/>
      </c>
      <c r="P63" s="68"/>
      <c r="Q63" s="94" t="str">
        <f>IF('360 PU '!R87=0,"",'360 PU '!R87)</f>
        <v/>
      </c>
      <c r="R63" s="103"/>
      <c r="S63" s="104" t="str">
        <f>IF('360 PU '!S87=0,"",'360 PU '!S87)</f>
        <v/>
      </c>
      <c r="T63" s="107"/>
      <c r="U63" s="104" t="str">
        <f>IF('360 PU '!T87=0,"",'360 PU '!T87)</f>
        <v/>
      </c>
      <c r="V63" s="107"/>
      <c r="W63" s="105">
        <f t="shared" si="0"/>
        <v>0</v>
      </c>
      <c r="X63" s="106">
        <f>W63*'360 PU '!H87</f>
        <v>0</v>
      </c>
      <c r="Y63" s="106">
        <f>W63*'360 PU '!AT87</f>
        <v>0</v>
      </c>
    </row>
    <row r="64" spans="1:25" ht="22.5" customHeight="1">
      <c r="A64" s="91">
        <f>'360 PU '!D88</f>
        <v>0</v>
      </c>
      <c r="B64" s="92">
        <f>'360 PU '!H88</f>
        <v>0</v>
      </c>
      <c r="C64" s="93" t="str">
        <f>IF('360 PU '!K88=0,"",'360 PU '!K88)</f>
        <v/>
      </c>
      <c r="D64" s="68"/>
      <c r="E64" s="94" t="str">
        <f>IF('360 PU '!L88=0,"",'360 PU '!L88)</f>
        <v/>
      </c>
      <c r="F64" s="68"/>
      <c r="G64" s="94" t="str">
        <f>IF('360 PU '!M88=0,"",'360 PU '!M88)</f>
        <v/>
      </c>
      <c r="H64" s="68"/>
      <c r="I64" s="94" t="str">
        <f>IF('360 PU '!N88=0,"",'360 PU '!N88)</f>
        <v/>
      </c>
      <c r="J64" s="68"/>
      <c r="K64" s="94" t="str">
        <f>IF('360 PU '!O88=0,"",'360 PU '!O88)</f>
        <v/>
      </c>
      <c r="L64" s="68"/>
      <c r="M64" s="94" t="str">
        <f>IF('360 PU '!P88=0,"",'360 PU '!P88)</f>
        <v/>
      </c>
      <c r="N64" s="68"/>
      <c r="O64" s="94" t="str">
        <f>IF('360 PU '!Q88=0,"",'360 PU '!Q88)</f>
        <v/>
      </c>
      <c r="P64" s="68"/>
      <c r="Q64" s="94" t="str">
        <f>IF('360 PU '!R88=0,"",'360 PU '!R88)</f>
        <v/>
      </c>
      <c r="R64" s="103"/>
      <c r="S64" s="104" t="str">
        <f>IF('360 PU '!S88=0,"",'360 PU '!S88)</f>
        <v/>
      </c>
      <c r="T64" s="107"/>
      <c r="U64" s="104" t="str">
        <f>IF('360 PU '!T88=0,"",'360 PU '!T88)</f>
        <v/>
      </c>
      <c r="V64" s="107"/>
      <c r="W64" s="105">
        <f t="shared" si="0"/>
        <v>0</v>
      </c>
      <c r="X64" s="106">
        <f>W64*'360 PU '!H88</f>
        <v>0</v>
      </c>
      <c r="Y64" s="106">
        <f>W64*'360 PU '!AT88</f>
        <v>0</v>
      </c>
    </row>
    <row r="65" spans="1:25" ht="22.5" customHeight="1">
      <c r="A65" s="91" t="str">
        <f>'360 PU '!D89</f>
        <v>360-298PU</v>
      </c>
      <c r="B65" s="92">
        <f>'360 PU '!H89</f>
        <v>6</v>
      </c>
      <c r="C65" s="93" t="str">
        <f>IF('360 PU '!K89=0,"",'360 PU '!K89)</f>
        <v/>
      </c>
      <c r="D65" s="68"/>
      <c r="E65" s="94" t="str">
        <f>IF('360 PU '!L89=0,"",'360 PU '!L89)</f>
        <v/>
      </c>
      <c r="F65" s="68"/>
      <c r="G65" s="94" t="str">
        <f>IF('360 PU '!M89=0,"",'360 PU '!M89)</f>
        <v/>
      </c>
      <c r="H65" s="68"/>
      <c r="I65" s="94" t="str">
        <f>IF('360 PU '!N89=0,"",'360 PU '!N89)</f>
        <v/>
      </c>
      <c r="J65" s="68"/>
      <c r="K65" s="94" t="str">
        <f>IF('360 PU '!O89=0,"",'360 PU '!O89)</f>
        <v/>
      </c>
      <c r="L65" s="68"/>
      <c r="M65" s="94" t="str">
        <f>IF('360 PU '!P89=0,"",'360 PU '!P89)</f>
        <v/>
      </c>
      <c r="N65" s="68"/>
      <c r="O65" s="94" t="str">
        <f>IF('360 PU '!Q89=0,"",'360 PU '!Q89)</f>
        <v/>
      </c>
      <c r="P65" s="68"/>
      <c r="Q65" s="94" t="str">
        <f>IF('360 PU '!R89=0,"",'360 PU '!R89)</f>
        <v/>
      </c>
      <c r="R65" s="103"/>
      <c r="S65" s="104" t="str">
        <f>IF('360 PU '!S89=0,"",'360 PU '!S89)</f>
        <v/>
      </c>
      <c r="T65" s="107"/>
      <c r="U65" s="104" t="str">
        <f>IF('360 PU '!T89=0,"",'360 PU '!T89)</f>
        <v/>
      </c>
      <c r="V65" s="107"/>
      <c r="W65" s="105">
        <f t="shared" si="0"/>
        <v>0</v>
      </c>
      <c r="X65" s="106">
        <f>W65*'360 PU '!H89</f>
        <v>0</v>
      </c>
      <c r="Y65" s="106">
        <f>W65*'360 PU '!AT89</f>
        <v>0</v>
      </c>
    </row>
    <row r="66" spans="1:25" ht="22.5" customHeight="1">
      <c r="A66" s="91" t="str">
        <f>'360 PU '!D90</f>
        <v>360-299PU</v>
      </c>
      <c r="B66" s="92">
        <f>'360 PU '!H90</f>
        <v>6</v>
      </c>
      <c r="C66" s="93" t="str">
        <f>IF('360 PU '!K90=0,"",'360 PU '!K90)</f>
        <v/>
      </c>
      <c r="D66" s="68"/>
      <c r="E66" s="94" t="str">
        <f>IF('360 PU '!L90=0,"",'360 PU '!L90)</f>
        <v/>
      </c>
      <c r="F66" s="68"/>
      <c r="G66" s="94" t="str">
        <f>IF('360 PU '!M90=0,"",'360 PU '!M90)</f>
        <v/>
      </c>
      <c r="H66" s="68"/>
      <c r="I66" s="94" t="str">
        <f>IF('360 PU '!N90=0,"",'360 PU '!N90)</f>
        <v/>
      </c>
      <c r="J66" s="68"/>
      <c r="K66" s="94" t="str">
        <f>IF('360 PU '!O90=0,"",'360 PU '!O90)</f>
        <v/>
      </c>
      <c r="L66" s="68"/>
      <c r="M66" s="94" t="str">
        <f>IF('360 PU '!P90=0,"",'360 PU '!P90)</f>
        <v/>
      </c>
      <c r="N66" s="68"/>
      <c r="O66" s="94" t="str">
        <f>IF('360 PU '!Q90=0,"",'360 PU '!Q90)</f>
        <v/>
      </c>
      <c r="P66" s="68"/>
      <c r="Q66" s="94" t="str">
        <f>IF('360 PU '!R90=0,"",'360 PU '!R90)</f>
        <v/>
      </c>
      <c r="R66" s="103"/>
      <c r="S66" s="104" t="str">
        <f>IF('360 PU '!S90=0,"",'360 PU '!S90)</f>
        <v/>
      </c>
      <c r="T66" s="107"/>
      <c r="U66" s="104" t="str">
        <f>IF('360 PU '!T90=0,"",'360 PU '!T90)</f>
        <v/>
      </c>
      <c r="V66" s="107"/>
      <c r="W66" s="105">
        <f t="shared" si="0"/>
        <v>0</v>
      </c>
      <c r="X66" s="106">
        <f>W66*'360 PU '!H90</f>
        <v>0</v>
      </c>
      <c r="Y66" s="106">
        <f>W66*'360 PU '!AT90</f>
        <v>0</v>
      </c>
    </row>
    <row r="67" spans="1:25" ht="22.5" customHeight="1">
      <c r="A67" s="91" t="str">
        <f>'360 PU '!D91</f>
        <v>360-300PU</v>
      </c>
      <c r="B67" s="92">
        <f>'360 PU '!H91</f>
        <v>9</v>
      </c>
      <c r="C67" s="93" t="str">
        <f>IF('360 PU '!K91=0,"",'360 PU '!K91)</f>
        <v/>
      </c>
      <c r="D67" s="68"/>
      <c r="E67" s="94" t="str">
        <f>IF('360 PU '!L91=0,"",'360 PU '!L91)</f>
        <v/>
      </c>
      <c r="F67" s="68"/>
      <c r="G67" s="94" t="str">
        <f>IF('360 PU '!M91=0,"",'360 PU '!M91)</f>
        <v/>
      </c>
      <c r="H67" s="68"/>
      <c r="I67" s="94" t="str">
        <f>IF('360 PU '!N91=0,"",'360 PU '!N91)</f>
        <v/>
      </c>
      <c r="J67" s="68"/>
      <c r="K67" s="94" t="str">
        <f>IF('360 PU '!O91=0,"",'360 PU '!O91)</f>
        <v/>
      </c>
      <c r="L67" s="68"/>
      <c r="M67" s="94" t="str">
        <f>IF('360 PU '!P91=0,"",'360 PU '!P91)</f>
        <v/>
      </c>
      <c r="N67" s="68"/>
      <c r="O67" s="94" t="str">
        <f>IF('360 PU '!Q91=0,"",'360 PU '!Q91)</f>
        <v/>
      </c>
      <c r="P67" s="68"/>
      <c r="Q67" s="94" t="str">
        <f>IF('360 PU '!R91=0,"",'360 PU '!R91)</f>
        <v/>
      </c>
      <c r="R67" s="103"/>
      <c r="S67" s="104" t="str">
        <f>IF('360 PU '!S91=0,"",'360 PU '!S91)</f>
        <v/>
      </c>
      <c r="T67" s="107"/>
      <c r="U67" s="104" t="str">
        <f>IF('360 PU '!T91=0,"",'360 PU '!T91)</f>
        <v/>
      </c>
      <c r="V67" s="107"/>
      <c r="W67" s="105">
        <f t="shared" si="0"/>
        <v>0</v>
      </c>
      <c r="X67" s="106">
        <f>W67*'360 PU '!H91</f>
        <v>0</v>
      </c>
      <c r="Y67" s="106">
        <f>W67*'360 PU '!AT91</f>
        <v>0</v>
      </c>
    </row>
    <row r="68" spans="1:25" ht="22.5" customHeight="1">
      <c r="A68" s="91">
        <f>'360 PU '!D92</f>
        <v>0</v>
      </c>
      <c r="B68" s="92">
        <f>'360 PU '!H92</f>
        <v>0</v>
      </c>
      <c r="C68" s="93" t="str">
        <f>IF('360 PU '!K92=0,"",'360 PU '!K92)</f>
        <v/>
      </c>
      <c r="D68" s="68"/>
      <c r="E68" s="94" t="str">
        <f>IF('360 PU '!L92=0,"",'360 PU '!L92)</f>
        <v/>
      </c>
      <c r="F68" s="68"/>
      <c r="G68" s="94" t="str">
        <f>IF('360 PU '!M92=0,"",'360 PU '!M92)</f>
        <v/>
      </c>
      <c r="H68" s="68"/>
      <c r="I68" s="94" t="str">
        <f>IF('360 PU '!N92=0,"",'360 PU '!N92)</f>
        <v/>
      </c>
      <c r="J68" s="68"/>
      <c r="K68" s="94" t="str">
        <f>IF('360 PU '!O92=0,"",'360 PU '!O92)</f>
        <v/>
      </c>
      <c r="L68" s="68"/>
      <c r="M68" s="94" t="str">
        <f>IF('360 PU '!P92=0,"",'360 PU '!P92)</f>
        <v/>
      </c>
      <c r="N68" s="68"/>
      <c r="O68" s="94" t="str">
        <f>IF('360 PU '!Q92=0,"",'360 PU '!Q92)</f>
        <v/>
      </c>
      <c r="P68" s="68"/>
      <c r="Q68" s="94" t="str">
        <f>IF('360 PU '!R92=0,"",'360 PU '!R92)</f>
        <v/>
      </c>
      <c r="R68" s="103"/>
      <c r="S68" s="104" t="str">
        <f>IF('360 PU '!S92=0,"",'360 PU '!S92)</f>
        <v/>
      </c>
      <c r="T68" s="107"/>
      <c r="U68" s="104" t="str">
        <f>IF('360 PU '!T92=0,"",'360 PU '!T92)</f>
        <v/>
      </c>
      <c r="V68" s="107"/>
      <c r="W68" s="105">
        <f t="shared" si="0"/>
        <v>0</v>
      </c>
      <c r="X68" s="106">
        <f>W68*'360 PU '!H92</f>
        <v>0</v>
      </c>
      <c r="Y68" s="106">
        <f>W68*'360 PU '!AT92</f>
        <v>0</v>
      </c>
    </row>
    <row r="69" spans="1:25" ht="22.5" customHeight="1">
      <c r="A69" s="91" t="str">
        <f>'360 PU '!D93</f>
        <v>360-301PU-DT</v>
      </c>
      <c r="B69" s="92">
        <f>'360 PU '!H93</f>
        <v>1</v>
      </c>
      <c r="C69" s="93" t="str">
        <f>IF('360 PU '!K93=0,"",'360 PU '!K93)</f>
        <v/>
      </c>
      <c r="D69" s="68"/>
      <c r="E69" s="94" t="str">
        <f>IF('360 PU '!L93=0,"",'360 PU '!L93)</f>
        <v/>
      </c>
      <c r="F69" s="68"/>
      <c r="G69" s="94" t="str">
        <f>IF('360 PU '!M93=0,"",'360 PU '!M93)</f>
        <v/>
      </c>
      <c r="H69" s="68"/>
      <c r="I69" s="94" t="str">
        <f>IF('360 PU '!N93=0,"",'360 PU '!N93)</f>
        <v/>
      </c>
      <c r="J69" s="68"/>
      <c r="K69" s="94" t="str">
        <f>IF('360 PU '!O93=0,"",'360 PU '!O93)</f>
        <v/>
      </c>
      <c r="L69" s="68"/>
      <c r="M69" s="94" t="str">
        <f>IF('360 PU '!P93=0,"",'360 PU '!P93)</f>
        <v/>
      </c>
      <c r="N69" s="68"/>
      <c r="O69" s="94" t="str">
        <f>IF('360 PU '!Q93=0,"",'360 PU '!Q93)</f>
        <v/>
      </c>
      <c r="P69" s="68"/>
      <c r="Q69" s="94" t="str">
        <f>IF('360 PU '!R93=0,"",'360 PU '!R93)</f>
        <v/>
      </c>
      <c r="R69" s="103"/>
      <c r="S69" s="104" t="str">
        <f>IF('360 PU '!S93=0,"",'360 PU '!S93)</f>
        <v/>
      </c>
      <c r="T69" s="107"/>
      <c r="U69" s="104" t="str">
        <f>IF('360 PU '!T93=0,"",'360 PU '!T93)</f>
        <v/>
      </c>
      <c r="V69" s="107"/>
      <c r="W69" s="105">
        <f t="shared" si="0"/>
        <v>0</v>
      </c>
      <c r="X69" s="106">
        <f>W69*'360 PU '!H93</f>
        <v>0</v>
      </c>
      <c r="Y69" s="106">
        <f>W69*'360 PU '!AT93</f>
        <v>0</v>
      </c>
    </row>
    <row r="70" spans="1:25" ht="22.5" customHeight="1">
      <c r="A70" s="91" t="str">
        <f>'360 PU '!D94</f>
        <v>360-302PU-DT</v>
      </c>
      <c r="B70" s="92">
        <f>'360 PU '!H94</f>
        <v>1</v>
      </c>
      <c r="C70" s="93" t="str">
        <f>IF('360 PU '!K94=0,"",'360 PU '!K94)</f>
        <v/>
      </c>
      <c r="D70" s="68"/>
      <c r="E70" s="94" t="str">
        <f>IF('360 PU '!L94=0,"",'360 PU '!L94)</f>
        <v/>
      </c>
      <c r="F70" s="68"/>
      <c r="G70" s="94" t="str">
        <f>IF('360 PU '!M94=0,"",'360 PU '!M94)</f>
        <v/>
      </c>
      <c r="H70" s="68"/>
      <c r="I70" s="94" t="str">
        <f>IF('360 PU '!N94=0,"",'360 PU '!N94)</f>
        <v/>
      </c>
      <c r="J70" s="68"/>
      <c r="K70" s="94" t="str">
        <f>IF('360 PU '!O94=0,"",'360 PU '!O94)</f>
        <v/>
      </c>
      <c r="L70" s="68"/>
      <c r="M70" s="94" t="str">
        <f>IF('360 PU '!P94=0,"",'360 PU '!P94)</f>
        <v/>
      </c>
      <c r="N70" s="68"/>
      <c r="O70" s="94" t="str">
        <f>IF('360 PU '!Q94=0,"",'360 PU '!Q94)</f>
        <v/>
      </c>
      <c r="P70" s="68"/>
      <c r="Q70" s="94" t="str">
        <f>IF('360 PU '!R94=0,"",'360 PU '!R94)</f>
        <v/>
      </c>
      <c r="R70" s="103"/>
      <c r="S70" s="104" t="str">
        <f>IF('360 PU '!S94=0,"",'360 PU '!S94)</f>
        <v/>
      </c>
      <c r="T70" s="107"/>
      <c r="U70" s="104" t="str">
        <f>IF('360 PU '!T94=0,"",'360 PU '!T94)</f>
        <v/>
      </c>
      <c r="V70" s="107"/>
      <c r="W70" s="105">
        <f t="shared" ref="W70:W133" si="1">SUM(C70:V70)</f>
        <v>0</v>
      </c>
      <c r="X70" s="106">
        <f>W70*'360 PU '!H94</f>
        <v>0</v>
      </c>
      <c r="Y70" s="106">
        <f>W70*'360 PU '!AT94</f>
        <v>0</v>
      </c>
    </row>
    <row r="71" spans="1:25" ht="22.5" customHeight="1">
      <c r="A71" s="91" t="str">
        <f>'360 PU '!D95</f>
        <v>360-304PU-DT</v>
      </c>
      <c r="B71" s="92">
        <f>'360 PU '!H95</f>
        <v>1</v>
      </c>
      <c r="C71" s="93" t="str">
        <f>IF('360 PU '!K95=0,"",'360 PU '!K95)</f>
        <v/>
      </c>
      <c r="D71" s="68"/>
      <c r="E71" s="94" t="str">
        <f>IF('360 PU '!L95=0,"",'360 PU '!L95)</f>
        <v/>
      </c>
      <c r="F71" s="68"/>
      <c r="G71" s="94" t="str">
        <f>IF('360 PU '!M95=0,"",'360 PU '!M95)</f>
        <v/>
      </c>
      <c r="H71" s="68"/>
      <c r="I71" s="94" t="str">
        <f>IF('360 PU '!N95=0,"",'360 PU '!N95)</f>
        <v/>
      </c>
      <c r="J71" s="68"/>
      <c r="K71" s="94" t="str">
        <f>IF('360 PU '!O95=0,"",'360 PU '!O95)</f>
        <v/>
      </c>
      <c r="L71" s="68"/>
      <c r="M71" s="94" t="str">
        <f>IF('360 PU '!P95=0,"",'360 PU '!P95)</f>
        <v/>
      </c>
      <c r="N71" s="68"/>
      <c r="O71" s="94" t="str">
        <f>IF('360 PU '!Q95=0,"",'360 PU '!Q95)</f>
        <v/>
      </c>
      <c r="P71" s="68"/>
      <c r="Q71" s="94" t="str">
        <f>IF('360 PU '!R95=0,"",'360 PU '!R95)</f>
        <v/>
      </c>
      <c r="R71" s="103"/>
      <c r="S71" s="104" t="str">
        <f>IF('360 PU '!S95=0,"",'360 PU '!S95)</f>
        <v/>
      </c>
      <c r="T71" s="107"/>
      <c r="U71" s="104" t="str">
        <f>IF('360 PU '!T95=0,"",'360 PU '!T95)</f>
        <v/>
      </c>
      <c r="V71" s="107"/>
      <c r="W71" s="105">
        <f t="shared" si="1"/>
        <v>0</v>
      </c>
      <c r="X71" s="106">
        <f>W71*'360 PU '!H95</f>
        <v>0</v>
      </c>
      <c r="Y71" s="106">
        <f>W71*'360 PU '!AT95</f>
        <v>0</v>
      </c>
    </row>
    <row r="72" spans="1:25" ht="22.5" customHeight="1">
      <c r="A72" s="91" t="str">
        <f>'360 PU '!D96</f>
        <v>360-305PU-DT</v>
      </c>
      <c r="B72" s="92">
        <f>'360 PU '!H96</f>
        <v>2</v>
      </c>
      <c r="C72" s="93" t="str">
        <f>IF('360 PU '!K96=0,"",'360 PU '!K96)</f>
        <v/>
      </c>
      <c r="D72" s="68"/>
      <c r="E72" s="94" t="str">
        <f>IF('360 PU '!L96=0,"",'360 PU '!L96)</f>
        <v/>
      </c>
      <c r="F72" s="68"/>
      <c r="G72" s="94" t="str">
        <f>IF('360 PU '!M96=0,"",'360 PU '!M96)</f>
        <v/>
      </c>
      <c r="H72" s="68"/>
      <c r="I72" s="94" t="str">
        <f>IF('360 PU '!N96=0,"",'360 PU '!N96)</f>
        <v/>
      </c>
      <c r="J72" s="68"/>
      <c r="K72" s="94" t="str">
        <f>IF('360 PU '!O96=0,"",'360 PU '!O96)</f>
        <v/>
      </c>
      <c r="L72" s="68"/>
      <c r="M72" s="94" t="str">
        <f>IF('360 PU '!P96=0,"",'360 PU '!P96)</f>
        <v/>
      </c>
      <c r="N72" s="68"/>
      <c r="O72" s="94" t="str">
        <f>IF('360 PU '!Q96=0,"",'360 PU '!Q96)</f>
        <v/>
      </c>
      <c r="P72" s="68"/>
      <c r="Q72" s="94" t="str">
        <f>IF('360 PU '!R96=0,"",'360 PU '!R96)</f>
        <v/>
      </c>
      <c r="R72" s="103"/>
      <c r="S72" s="104" t="str">
        <f>IF('360 PU '!S96=0,"",'360 PU '!S96)</f>
        <v/>
      </c>
      <c r="T72" s="107"/>
      <c r="U72" s="104" t="str">
        <f>IF('360 PU '!T96=0,"",'360 PU '!T96)</f>
        <v/>
      </c>
      <c r="V72" s="107"/>
      <c r="W72" s="105">
        <f t="shared" si="1"/>
        <v>0</v>
      </c>
      <c r="X72" s="106">
        <f>W72*'360 PU '!H96</f>
        <v>0</v>
      </c>
      <c r="Y72" s="106">
        <f>W72*'360 PU '!AT96</f>
        <v>0</v>
      </c>
    </row>
    <row r="73" spans="1:25" ht="22.5" customHeight="1">
      <c r="A73" s="91" t="str">
        <f>'360 PU '!D97</f>
        <v>360-306PU-DT</v>
      </c>
      <c r="B73" s="92">
        <f>'360 PU '!H97</f>
        <v>2</v>
      </c>
      <c r="C73" s="93" t="str">
        <f>IF('360 PU '!K97=0,"",'360 PU '!K97)</f>
        <v/>
      </c>
      <c r="D73" s="68"/>
      <c r="E73" s="94" t="str">
        <f>IF('360 PU '!L97=0,"",'360 PU '!L97)</f>
        <v/>
      </c>
      <c r="F73" s="68"/>
      <c r="G73" s="94" t="str">
        <f>IF('360 PU '!M97=0,"",'360 PU '!M97)</f>
        <v/>
      </c>
      <c r="H73" s="68"/>
      <c r="I73" s="94" t="str">
        <f>IF('360 PU '!N97=0,"",'360 PU '!N97)</f>
        <v/>
      </c>
      <c r="J73" s="68"/>
      <c r="K73" s="94" t="str">
        <f>IF('360 PU '!O97=0,"",'360 PU '!O97)</f>
        <v/>
      </c>
      <c r="L73" s="68"/>
      <c r="M73" s="94" t="str">
        <f>IF('360 PU '!P97=0,"",'360 PU '!P97)</f>
        <v/>
      </c>
      <c r="N73" s="68"/>
      <c r="O73" s="94" t="str">
        <f>IF('360 PU '!Q97=0,"",'360 PU '!Q97)</f>
        <v/>
      </c>
      <c r="P73" s="68"/>
      <c r="Q73" s="94" t="str">
        <f>IF('360 PU '!R97=0,"",'360 PU '!R97)</f>
        <v/>
      </c>
      <c r="R73" s="103"/>
      <c r="S73" s="104" t="str">
        <f>IF('360 PU '!S97=0,"",'360 PU '!S97)</f>
        <v/>
      </c>
      <c r="T73" s="107"/>
      <c r="U73" s="104" t="str">
        <f>IF('360 PU '!T97=0,"",'360 PU '!T97)</f>
        <v/>
      </c>
      <c r="V73" s="107"/>
      <c r="W73" s="105">
        <f t="shared" si="1"/>
        <v>0</v>
      </c>
      <c r="X73" s="106">
        <f>W73*'360 PU '!H97</f>
        <v>0</v>
      </c>
      <c r="Y73" s="106">
        <f>W73*'360 PU '!AT97</f>
        <v>0</v>
      </c>
    </row>
    <row r="74" spans="1:25" ht="22.5" customHeight="1">
      <c r="A74" s="91" t="str">
        <f>'360 PU '!D98</f>
        <v>360-307PU-DT</v>
      </c>
      <c r="B74" s="92">
        <f>'360 PU '!H98</f>
        <v>12</v>
      </c>
      <c r="C74" s="93" t="str">
        <f>IF('360 PU '!K98=0,"",'360 PU '!K98)</f>
        <v/>
      </c>
      <c r="D74" s="68"/>
      <c r="E74" s="94" t="str">
        <f>IF('360 PU '!L98=0,"",'360 PU '!L98)</f>
        <v/>
      </c>
      <c r="F74" s="68"/>
      <c r="G74" s="94" t="str">
        <f>IF('360 PU '!M98=0,"",'360 PU '!M98)</f>
        <v/>
      </c>
      <c r="H74" s="68"/>
      <c r="I74" s="94" t="str">
        <f>IF('360 PU '!N98=0,"",'360 PU '!N98)</f>
        <v/>
      </c>
      <c r="J74" s="68"/>
      <c r="K74" s="94" t="str">
        <f>IF('360 PU '!O98=0,"",'360 PU '!O98)</f>
        <v/>
      </c>
      <c r="L74" s="68"/>
      <c r="M74" s="94" t="str">
        <f>IF('360 PU '!P98=0,"",'360 PU '!P98)</f>
        <v/>
      </c>
      <c r="N74" s="68"/>
      <c r="O74" s="94" t="str">
        <f>IF('360 PU '!Q98=0,"",'360 PU '!Q98)</f>
        <v/>
      </c>
      <c r="P74" s="68"/>
      <c r="Q74" s="94" t="str">
        <f>IF('360 PU '!R98=0,"",'360 PU '!R98)</f>
        <v/>
      </c>
      <c r="R74" s="103"/>
      <c r="S74" s="104" t="str">
        <f>IF('360 PU '!S98=0,"",'360 PU '!S98)</f>
        <v/>
      </c>
      <c r="T74" s="107"/>
      <c r="U74" s="104" t="str">
        <f>IF('360 PU '!T98=0,"",'360 PU '!T98)</f>
        <v/>
      </c>
      <c r="V74" s="107"/>
      <c r="W74" s="105">
        <f t="shared" si="1"/>
        <v>0</v>
      </c>
      <c r="X74" s="106">
        <f>W74*'360 PU '!H98</f>
        <v>0</v>
      </c>
      <c r="Y74" s="106">
        <f>W74*'360 PU '!AT98</f>
        <v>0</v>
      </c>
    </row>
    <row r="75" spans="1:25" ht="22.5" customHeight="1">
      <c r="A75" s="91" t="str">
        <f>'360 PU '!D99</f>
        <v>360-309PU</v>
      </c>
      <c r="B75" s="92">
        <f>'360 PU '!H99</f>
        <v>1</v>
      </c>
      <c r="C75" s="93" t="str">
        <f>IF('360 PU '!K99=0,"",'360 PU '!K99)</f>
        <v/>
      </c>
      <c r="D75" s="68"/>
      <c r="E75" s="94" t="str">
        <f>IF('360 PU '!L99=0,"",'360 PU '!L99)</f>
        <v/>
      </c>
      <c r="F75" s="68"/>
      <c r="G75" s="94" t="str">
        <f>IF('360 PU '!M99=0,"",'360 PU '!M99)</f>
        <v/>
      </c>
      <c r="H75" s="68"/>
      <c r="I75" s="94" t="str">
        <f>IF('360 PU '!N99=0,"",'360 PU '!N99)</f>
        <v/>
      </c>
      <c r="J75" s="68"/>
      <c r="K75" s="94" t="str">
        <f>IF('360 PU '!O99=0,"",'360 PU '!O99)</f>
        <v/>
      </c>
      <c r="L75" s="68"/>
      <c r="M75" s="94" t="str">
        <f>IF('360 PU '!P99=0,"",'360 PU '!P99)</f>
        <v/>
      </c>
      <c r="N75" s="68"/>
      <c r="O75" s="94" t="str">
        <f>IF('360 PU '!Q99=0,"",'360 PU '!Q99)</f>
        <v/>
      </c>
      <c r="P75" s="68"/>
      <c r="Q75" s="94" t="str">
        <f>IF('360 PU '!R99=0,"",'360 PU '!R99)</f>
        <v/>
      </c>
      <c r="R75" s="103"/>
      <c r="S75" s="104" t="str">
        <f>IF('360 PU '!S99=0,"",'360 PU '!S99)</f>
        <v/>
      </c>
      <c r="T75" s="107"/>
      <c r="U75" s="104" t="str">
        <f>IF('360 PU '!T99=0,"",'360 PU '!T99)</f>
        <v/>
      </c>
      <c r="V75" s="107"/>
      <c r="W75" s="105">
        <f t="shared" si="1"/>
        <v>0</v>
      </c>
      <c r="X75" s="106">
        <f>W75*'360 PU '!H99</f>
        <v>0</v>
      </c>
      <c r="Y75" s="106">
        <f>W75*'360 PU '!AT99</f>
        <v>0</v>
      </c>
    </row>
    <row r="76" spans="1:25" ht="22.5" customHeight="1">
      <c r="A76" s="91" t="str">
        <f>'360 PU '!D100</f>
        <v>360-313PU</v>
      </c>
      <c r="B76" s="92">
        <f>'360 PU '!H100</f>
        <v>8</v>
      </c>
      <c r="C76" s="93" t="str">
        <f>IF('360 PU '!K100=0,"",'360 PU '!K100)</f>
        <v/>
      </c>
      <c r="D76" s="68"/>
      <c r="E76" s="94" t="str">
        <f>IF('360 PU '!L100=0,"",'360 PU '!L100)</f>
        <v/>
      </c>
      <c r="F76" s="68"/>
      <c r="G76" s="94" t="str">
        <f>IF('360 PU '!M100=0,"",'360 PU '!M100)</f>
        <v/>
      </c>
      <c r="H76" s="68"/>
      <c r="I76" s="94" t="str">
        <f>IF('360 PU '!N100=0,"",'360 PU '!N100)</f>
        <v/>
      </c>
      <c r="J76" s="68"/>
      <c r="K76" s="94" t="str">
        <f>IF('360 PU '!O100=0,"",'360 PU '!O100)</f>
        <v/>
      </c>
      <c r="L76" s="68"/>
      <c r="M76" s="94" t="str">
        <f>IF('360 PU '!P100=0,"",'360 PU '!P100)</f>
        <v/>
      </c>
      <c r="N76" s="68"/>
      <c r="O76" s="94" t="str">
        <f>IF('360 PU '!Q100=0,"",'360 PU '!Q100)</f>
        <v/>
      </c>
      <c r="P76" s="68"/>
      <c r="Q76" s="94" t="str">
        <f>IF('360 PU '!R100=0,"",'360 PU '!R100)</f>
        <v/>
      </c>
      <c r="R76" s="103"/>
      <c r="S76" s="104" t="str">
        <f>IF('360 PU '!S100=0,"",'360 PU '!S100)</f>
        <v/>
      </c>
      <c r="T76" s="107"/>
      <c r="U76" s="104" t="str">
        <f>IF('360 PU '!T100=0,"",'360 PU '!T100)</f>
        <v/>
      </c>
      <c r="V76" s="107"/>
      <c r="W76" s="105">
        <f t="shared" si="1"/>
        <v>0</v>
      </c>
      <c r="X76" s="106">
        <f>W76*'360 PU '!H100</f>
        <v>0</v>
      </c>
      <c r="Y76" s="106">
        <f>W76*'360 PU '!AT100</f>
        <v>0</v>
      </c>
    </row>
    <row r="77" spans="1:25" ht="22.5" customHeight="1">
      <c r="A77" s="91" t="str">
        <f>'360 PU '!D101</f>
        <v>360-314PU</v>
      </c>
      <c r="B77" s="92">
        <f>'360 PU '!H101</f>
        <v>6</v>
      </c>
      <c r="C77" s="93" t="str">
        <f>IF('360 PU '!K101=0,"",'360 PU '!K101)</f>
        <v/>
      </c>
      <c r="D77" s="68"/>
      <c r="E77" s="94" t="str">
        <f>IF('360 PU '!L101=0,"",'360 PU '!L101)</f>
        <v/>
      </c>
      <c r="F77" s="68"/>
      <c r="G77" s="94" t="str">
        <f>IF('360 PU '!M101=0,"",'360 PU '!M101)</f>
        <v/>
      </c>
      <c r="H77" s="68"/>
      <c r="I77" s="94" t="str">
        <f>IF('360 PU '!N101=0,"",'360 PU '!N101)</f>
        <v/>
      </c>
      <c r="J77" s="68"/>
      <c r="K77" s="94" t="str">
        <f>IF('360 PU '!O101=0,"",'360 PU '!O101)</f>
        <v/>
      </c>
      <c r="L77" s="68"/>
      <c r="M77" s="94" t="str">
        <f>IF('360 PU '!P101=0,"",'360 PU '!P101)</f>
        <v/>
      </c>
      <c r="N77" s="68"/>
      <c r="O77" s="94" t="str">
        <f>IF('360 PU '!Q101=0,"",'360 PU '!Q101)</f>
        <v/>
      </c>
      <c r="P77" s="68"/>
      <c r="Q77" s="94" t="str">
        <f>IF('360 PU '!R101=0,"",'360 PU '!R101)</f>
        <v/>
      </c>
      <c r="R77" s="103"/>
      <c r="S77" s="104" t="str">
        <f>IF('360 PU '!S101=0,"",'360 PU '!S101)</f>
        <v/>
      </c>
      <c r="T77" s="107"/>
      <c r="U77" s="104" t="str">
        <f>IF('360 PU '!T101=0,"",'360 PU '!T101)</f>
        <v/>
      </c>
      <c r="V77" s="107"/>
      <c r="W77" s="105">
        <f t="shared" si="1"/>
        <v>0</v>
      </c>
      <c r="X77" s="106">
        <f>W77*'360 PU '!H101</f>
        <v>0</v>
      </c>
      <c r="Y77" s="106">
        <f>W77*'360 PU '!AT101</f>
        <v>0</v>
      </c>
    </row>
    <row r="78" spans="1:25" ht="22.5" customHeight="1">
      <c r="A78" s="91" t="str">
        <f>'360 PU '!D102</f>
        <v>360-315PU</v>
      </c>
      <c r="B78" s="92">
        <f>'360 PU '!H102</f>
        <v>5</v>
      </c>
      <c r="C78" s="93" t="str">
        <f>IF('360 PU '!K102=0,"",'360 PU '!K102)</f>
        <v/>
      </c>
      <c r="D78" s="68"/>
      <c r="E78" s="94" t="str">
        <f>IF('360 PU '!L102=0,"",'360 PU '!L102)</f>
        <v/>
      </c>
      <c r="F78" s="68"/>
      <c r="G78" s="94" t="str">
        <f>IF('360 PU '!M102=0,"",'360 PU '!M102)</f>
        <v/>
      </c>
      <c r="H78" s="68"/>
      <c r="I78" s="94" t="str">
        <f>IF('360 PU '!N102=0,"",'360 PU '!N102)</f>
        <v/>
      </c>
      <c r="J78" s="68"/>
      <c r="K78" s="94" t="str">
        <f>IF('360 PU '!O102=0,"",'360 PU '!O102)</f>
        <v/>
      </c>
      <c r="L78" s="68"/>
      <c r="M78" s="94" t="str">
        <f>IF('360 PU '!P102=0,"",'360 PU '!P102)</f>
        <v/>
      </c>
      <c r="N78" s="68"/>
      <c r="O78" s="94" t="str">
        <f>IF('360 PU '!Q102=0,"",'360 PU '!Q102)</f>
        <v/>
      </c>
      <c r="P78" s="68"/>
      <c r="Q78" s="94" t="str">
        <f>IF('360 PU '!R102=0,"",'360 PU '!R102)</f>
        <v/>
      </c>
      <c r="R78" s="103"/>
      <c r="S78" s="104" t="str">
        <f>IF('360 PU '!S102=0,"",'360 PU '!S102)</f>
        <v/>
      </c>
      <c r="T78" s="107"/>
      <c r="U78" s="104" t="str">
        <f>IF('360 PU '!T102=0,"",'360 PU '!T102)</f>
        <v/>
      </c>
      <c r="V78" s="107"/>
      <c r="W78" s="105">
        <f t="shared" si="1"/>
        <v>0</v>
      </c>
      <c r="X78" s="106">
        <f>W78*'360 PU '!H102</f>
        <v>0</v>
      </c>
      <c r="Y78" s="106">
        <f>W78*'360 PU '!AT102</f>
        <v>0</v>
      </c>
    </row>
    <row r="79" spans="1:25" ht="22.5" customHeight="1">
      <c r="A79" s="91" t="str">
        <f>'360 PU '!D103</f>
        <v>360-316PU</v>
      </c>
      <c r="B79" s="92">
        <f>'360 PU '!H103</f>
        <v>10</v>
      </c>
      <c r="C79" s="93" t="str">
        <f>IF('360 PU '!K103=0,"",'360 PU '!K103)</f>
        <v/>
      </c>
      <c r="D79" s="68"/>
      <c r="E79" s="94" t="str">
        <f>IF('360 PU '!L103=0,"",'360 PU '!L103)</f>
        <v/>
      </c>
      <c r="F79" s="68"/>
      <c r="G79" s="94" t="str">
        <f>IF('360 PU '!M103=0,"",'360 PU '!M103)</f>
        <v/>
      </c>
      <c r="H79" s="68"/>
      <c r="I79" s="94" t="str">
        <f>IF('360 PU '!N103=0,"",'360 PU '!N103)</f>
        <v/>
      </c>
      <c r="J79" s="68"/>
      <c r="K79" s="94" t="str">
        <f>IF('360 PU '!O103=0,"",'360 PU '!O103)</f>
        <v/>
      </c>
      <c r="L79" s="68"/>
      <c r="M79" s="94" t="str">
        <f>IF('360 PU '!P103=0,"",'360 PU '!P103)</f>
        <v/>
      </c>
      <c r="N79" s="68"/>
      <c r="O79" s="94" t="str">
        <f>IF('360 PU '!Q103=0,"",'360 PU '!Q103)</f>
        <v/>
      </c>
      <c r="P79" s="68"/>
      <c r="Q79" s="94" t="str">
        <f>IF('360 PU '!R103=0,"",'360 PU '!R103)</f>
        <v/>
      </c>
      <c r="R79" s="103"/>
      <c r="S79" s="104" t="str">
        <f>IF('360 PU '!S103=0,"",'360 PU '!S103)</f>
        <v/>
      </c>
      <c r="T79" s="107"/>
      <c r="U79" s="104" t="str">
        <f>IF('360 PU '!T103=0,"",'360 PU '!T103)</f>
        <v/>
      </c>
      <c r="V79" s="107"/>
      <c r="W79" s="105">
        <f t="shared" si="1"/>
        <v>0</v>
      </c>
      <c r="X79" s="106">
        <f>W79*'360 PU '!H103</f>
        <v>0</v>
      </c>
      <c r="Y79" s="106">
        <f>W79*'360 PU '!AT103</f>
        <v>0</v>
      </c>
    </row>
    <row r="80" spans="1:25" ht="22.5" customHeight="1">
      <c r="A80" s="91" t="str">
        <f>'360 PU '!D104</f>
        <v>360-317PU</v>
      </c>
      <c r="B80" s="92">
        <f>'360 PU '!H104</f>
        <v>8</v>
      </c>
      <c r="C80" s="93" t="str">
        <f>IF('360 PU '!K104=0,"",'360 PU '!K104)</f>
        <v/>
      </c>
      <c r="D80" s="68"/>
      <c r="E80" s="94" t="str">
        <f>IF('360 PU '!L104=0,"",'360 PU '!L104)</f>
        <v/>
      </c>
      <c r="F80" s="68"/>
      <c r="G80" s="94" t="str">
        <f>IF('360 PU '!M104=0,"",'360 PU '!M104)</f>
        <v/>
      </c>
      <c r="H80" s="68"/>
      <c r="I80" s="94" t="str">
        <f>IF('360 PU '!N104=0,"",'360 PU '!N104)</f>
        <v/>
      </c>
      <c r="J80" s="68"/>
      <c r="K80" s="94" t="str">
        <f>IF('360 PU '!O104=0,"",'360 PU '!O104)</f>
        <v/>
      </c>
      <c r="L80" s="68"/>
      <c r="M80" s="94" t="str">
        <f>IF('360 PU '!P104=0,"",'360 PU '!P104)</f>
        <v/>
      </c>
      <c r="N80" s="68"/>
      <c r="O80" s="94" t="str">
        <f>IF('360 PU '!Q104=0,"",'360 PU '!Q104)</f>
        <v/>
      </c>
      <c r="P80" s="68"/>
      <c r="Q80" s="94" t="str">
        <f>IF('360 PU '!R104=0,"",'360 PU '!R104)</f>
        <v/>
      </c>
      <c r="R80" s="103"/>
      <c r="S80" s="104" t="str">
        <f>IF('360 PU '!S104=0,"",'360 PU '!S104)</f>
        <v/>
      </c>
      <c r="T80" s="107"/>
      <c r="U80" s="104" t="str">
        <f>IF('360 PU '!T104=0,"",'360 PU '!T104)</f>
        <v/>
      </c>
      <c r="V80" s="107"/>
      <c r="W80" s="105">
        <f t="shared" si="1"/>
        <v>0</v>
      </c>
      <c r="X80" s="106">
        <f>W80*'360 PU '!H104</f>
        <v>0</v>
      </c>
      <c r="Y80" s="106">
        <f>W80*'360 PU '!AT104</f>
        <v>0</v>
      </c>
    </row>
    <row r="81" spans="1:25" ht="22.5" customHeight="1">
      <c r="A81" s="91" t="str">
        <f>'360 PU '!D105</f>
        <v>360-318PU</v>
      </c>
      <c r="B81" s="92">
        <f>'360 PU '!H105</f>
        <v>8</v>
      </c>
      <c r="C81" s="93" t="str">
        <f>IF('360 PU '!K105=0,"",'360 PU '!K105)</f>
        <v/>
      </c>
      <c r="D81" s="68"/>
      <c r="E81" s="94" t="str">
        <f>IF('360 PU '!L105=0,"",'360 PU '!L105)</f>
        <v/>
      </c>
      <c r="F81" s="68"/>
      <c r="G81" s="94" t="str">
        <f>IF('360 PU '!M105=0,"",'360 PU '!M105)</f>
        <v/>
      </c>
      <c r="H81" s="68"/>
      <c r="I81" s="94" t="str">
        <f>IF('360 PU '!N105=0,"",'360 PU '!N105)</f>
        <v/>
      </c>
      <c r="J81" s="68"/>
      <c r="K81" s="94" t="str">
        <f>IF('360 PU '!O105=0,"",'360 PU '!O105)</f>
        <v/>
      </c>
      <c r="L81" s="68"/>
      <c r="M81" s="94" t="str">
        <f>IF('360 PU '!P105=0,"",'360 PU '!P105)</f>
        <v/>
      </c>
      <c r="N81" s="68"/>
      <c r="O81" s="94" t="str">
        <f>IF('360 PU '!Q105=0,"",'360 PU '!Q105)</f>
        <v/>
      </c>
      <c r="P81" s="68"/>
      <c r="Q81" s="94" t="str">
        <f>IF('360 PU '!R105=0,"",'360 PU '!R105)</f>
        <v/>
      </c>
      <c r="R81" s="103"/>
      <c r="S81" s="104" t="str">
        <f>IF('360 PU '!S105=0,"",'360 PU '!S105)</f>
        <v/>
      </c>
      <c r="T81" s="107"/>
      <c r="U81" s="104" t="str">
        <f>IF('360 PU '!T105=0,"",'360 PU '!T105)</f>
        <v/>
      </c>
      <c r="V81" s="107"/>
      <c r="W81" s="105">
        <f t="shared" si="1"/>
        <v>0</v>
      </c>
      <c r="X81" s="106">
        <f>W81*'360 PU '!H105</f>
        <v>0</v>
      </c>
      <c r="Y81" s="106">
        <f>W81*'360 PU '!AT105</f>
        <v>0</v>
      </c>
    </row>
    <row r="82" spans="1:25" ht="22.5" customHeight="1">
      <c r="A82" s="91" t="str">
        <f>'360 PU '!D106</f>
        <v>360-319PU</v>
      </c>
      <c r="B82" s="92">
        <f>'360 PU '!H106</f>
        <v>16</v>
      </c>
      <c r="C82" s="93" t="str">
        <f>IF('360 PU '!K106=0,"",'360 PU '!K106)</f>
        <v/>
      </c>
      <c r="D82" s="68"/>
      <c r="E82" s="94" t="str">
        <f>IF('360 PU '!L106=0,"",'360 PU '!L106)</f>
        <v/>
      </c>
      <c r="F82" s="68"/>
      <c r="G82" s="94" t="str">
        <f>IF('360 PU '!M106=0,"",'360 PU '!M106)</f>
        <v/>
      </c>
      <c r="H82" s="68"/>
      <c r="I82" s="94" t="str">
        <f>IF('360 PU '!N106=0,"",'360 PU '!N106)</f>
        <v/>
      </c>
      <c r="J82" s="68"/>
      <c r="K82" s="94" t="str">
        <f>IF('360 PU '!O106=0,"",'360 PU '!O106)</f>
        <v/>
      </c>
      <c r="L82" s="68"/>
      <c r="M82" s="94" t="str">
        <f>IF('360 PU '!P106=0,"",'360 PU '!P106)</f>
        <v/>
      </c>
      <c r="N82" s="68"/>
      <c r="O82" s="94" t="str">
        <f>IF('360 PU '!Q106=0,"",'360 PU '!Q106)</f>
        <v/>
      </c>
      <c r="P82" s="68"/>
      <c r="Q82" s="94" t="str">
        <f>IF('360 PU '!R106=0,"",'360 PU '!R106)</f>
        <v/>
      </c>
      <c r="R82" s="103"/>
      <c r="S82" s="104" t="str">
        <f>IF('360 PU '!S106=0,"",'360 PU '!S106)</f>
        <v/>
      </c>
      <c r="T82" s="107"/>
      <c r="U82" s="104" t="str">
        <f>IF('360 PU '!T106=0,"",'360 PU '!T106)</f>
        <v/>
      </c>
      <c r="V82" s="107"/>
      <c r="W82" s="105">
        <f t="shared" si="1"/>
        <v>0</v>
      </c>
      <c r="X82" s="106">
        <f>W82*'360 PU '!H106</f>
        <v>0</v>
      </c>
      <c r="Y82" s="106">
        <f>W82*'360 PU '!AT106</f>
        <v>0</v>
      </c>
    </row>
    <row r="83" spans="1:25" ht="22.5" customHeight="1">
      <c r="A83" s="91" t="str">
        <f>'360 PU '!D107</f>
        <v>360-320PU</v>
      </c>
      <c r="B83" s="92">
        <f>'360 PU '!H107</f>
        <v>16</v>
      </c>
      <c r="C83" s="93" t="str">
        <f>IF('360 PU '!K107=0,"",'360 PU '!K107)</f>
        <v/>
      </c>
      <c r="D83" s="68"/>
      <c r="E83" s="94" t="str">
        <f>IF('360 PU '!L107=0,"",'360 PU '!L107)</f>
        <v/>
      </c>
      <c r="F83" s="68"/>
      <c r="G83" s="94" t="str">
        <f>IF('360 PU '!M107=0,"",'360 PU '!M107)</f>
        <v/>
      </c>
      <c r="H83" s="68"/>
      <c r="I83" s="94" t="str">
        <f>IF('360 PU '!N107=0,"",'360 PU '!N107)</f>
        <v/>
      </c>
      <c r="J83" s="68"/>
      <c r="K83" s="94" t="str">
        <f>IF('360 PU '!O107=0,"",'360 PU '!O107)</f>
        <v/>
      </c>
      <c r="L83" s="68"/>
      <c r="M83" s="94" t="str">
        <f>IF('360 PU '!P107=0,"",'360 PU '!P107)</f>
        <v/>
      </c>
      <c r="N83" s="68"/>
      <c r="O83" s="94" t="str">
        <f>IF('360 PU '!Q107=0,"",'360 PU '!Q107)</f>
        <v/>
      </c>
      <c r="P83" s="68"/>
      <c r="Q83" s="94" t="str">
        <f>IF('360 PU '!R107=0,"",'360 PU '!R107)</f>
        <v/>
      </c>
      <c r="R83" s="103"/>
      <c r="S83" s="104" t="str">
        <f>IF('360 PU '!S107=0,"",'360 PU '!S107)</f>
        <v/>
      </c>
      <c r="T83" s="107"/>
      <c r="U83" s="104" t="str">
        <f>IF('360 PU '!T107=0,"",'360 PU '!T107)</f>
        <v/>
      </c>
      <c r="V83" s="107"/>
      <c r="W83" s="105">
        <f t="shared" si="1"/>
        <v>0</v>
      </c>
      <c r="X83" s="106">
        <f>W83*'360 PU '!H107</f>
        <v>0</v>
      </c>
      <c r="Y83" s="106">
        <f>W83*'360 PU '!AT107</f>
        <v>0</v>
      </c>
    </row>
    <row r="84" spans="1:25" ht="22.5" customHeight="1">
      <c r="A84" s="91">
        <f>'360 PU '!D108</f>
        <v>0</v>
      </c>
      <c r="B84" s="92">
        <f>'360 PU '!H108</f>
        <v>0</v>
      </c>
      <c r="C84" s="93" t="str">
        <f>IF('360 PU '!K108=0,"",'360 PU '!K108)</f>
        <v/>
      </c>
      <c r="D84" s="68"/>
      <c r="E84" s="94" t="str">
        <f>IF('360 PU '!L108=0,"",'360 PU '!L108)</f>
        <v/>
      </c>
      <c r="F84" s="68"/>
      <c r="G84" s="94" t="str">
        <f>IF('360 PU '!M108=0,"",'360 PU '!M108)</f>
        <v/>
      </c>
      <c r="H84" s="68"/>
      <c r="I84" s="94" t="str">
        <f>IF('360 PU '!N108=0,"",'360 PU '!N108)</f>
        <v/>
      </c>
      <c r="J84" s="68"/>
      <c r="K84" s="94" t="str">
        <f>IF('360 PU '!O108=0,"",'360 PU '!O108)</f>
        <v/>
      </c>
      <c r="L84" s="68"/>
      <c r="M84" s="94" t="str">
        <f>IF('360 PU '!P108=0,"",'360 PU '!P108)</f>
        <v/>
      </c>
      <c r="N84" s="68"/>
      <c r="O84" s="94" t="str">
        <f>IF('360 PU '!Q108=0,"",'360 PU '!Q108)</f>
        <v/>
      </c>
      <c r="P84" s="68"/>
      <c r="Q84" s="94" t="str">
        <f>IF('360 PU '!R108=0,"",'360 PU '!R108)</f>
        <v/>
      </c>
      <c r="R84" s="103"/>
      <c r="S84" s="104" t="str">
        <f>IF('360 PU '!S108=0,"",'360 PU '!S108)</f>
        <v/>
      </c>
      <c r="T84" s="107"/>
      <c r="U84" s="104" t="str">
        <f>IF('360 PU '!T108=0,"",'360 PU '!T108)</f>
        <v/>
      </c>
      <c r="V84" s="107"/>
      <c r="W84" s="105">
        <f t="shared" si="1"/>
        <v>0</v>
      </c>
      <c r="X84" s="106">
        <f>W84*'360 PU '!H108</f>
        <v>0</v>
      </c>
      <c r="Y84" s="106">
        <f>W84*'360 PU '!AT108</f>
        <v>0</v>
      </c>
    </row>
    <row r="85" spans="1:25" ht="23.45" customHeight="1">
      <c r="A85" s="91" t="str">
        <f>'360 PU '!D109</f>
        <v>360-340PU</v>
      </c>
      <c r="B85" s="92">
        <f>'360 PU '!H109</f>
        <v>1</v>
      </c>
      <c r="C85" s="93" t="str">
        <f>IF('360 PU '!K109=0,"",'360 PU '!K109)</f>
        <v/>
      </c>
      <c r="D85" s="68"/>
      <c r="E85" s="94" t="str">
        <f>IF('360 PU '!L109=0,"",'360 PU '!L109)</f>
        <v/>
      </c>
      <c r="F85" s="68"/>
      <c r="G85" s="94" t="str">
        <f>IF('360 PU '!M109=0,"",'360 PU '!M109)</f>
        <v/>
      </c>
      <c r="H85" s="68"/>
      <c r="I85" s="94" t="str">
        <f>IF('360 PU '!N109=0,"",'360 PU '!N109)</f>
        <v/>
      </c>
      <c r="J85" s="68"/>
      <c r="K85" s="94" t="str">
        <f>IF('360 PU '!O109=0,"",'360 PU '!O109)</f>
        <v/>
      </c>
      <c r="L85" s="68"/>
      <c r="M85" s="94" t="str">
        <f>IF('360 PU '!P109=0,"",'360 PU '!P109)</f>
        <v/>
      </c>
      <c r="N85" s="68"/>
      <c r="O85" s="94" t="str">
        <f>IF('360 PU '!Q109=0,"",'360 PU '!Q109)</f>
        <v/>
      </c>
      <c r="P85" s="68"/>
      <c r="Q85" s="94" t="str">
        <f>IF('360 PU '!R109=0,"",'360 PU '!R109)</f>
        <v/>
      </c>
      <c r="R85" s="103"/>
      <c r="S85" s="104" t="str">
        <f>IF('360 PU '!S109=0,"",'360 PU '!S109)</f>
        <v/>
      </c>
      <c r="T85" s="107"/>
      <c r="U85" s="104" t="str">
        <f>IF('360 PU '!T109=0,"",'360 PU '!T109)</f>
        <v/>
      </c>
      <c r="V85" s="107"/>
      <c r="W85" s="105">
        <f t="shared" si="1"/>
        <v>0</v>
      </c>
      <c r="X85" s="106">
        <f>W85*'360 PU '!H109</f>
        <v>0</v>
      </c>
      <c r="Y85" s="106">
        <f>W85*'360 PU '!AT109</f>
        <v>0</v>
      </c>
    </row>
    <row r="86" spans="1:25" ht="23.45" customHeight="1">
      <c r="A86" s="91">
        <f>'360 PU '!D110</f>
        <v>0</v>
      </c>
      <c r="B86" s="92">
        <f>'360 PU '!H110</f>
        <v>0</v>
      </c>
      <c r="C86" s="93" t="str">
        <f>IF('360 PU '!K110=0,"",'360 PU '!K110)</f>
        <v/>
      </c>
      <c r="D86" s="68"/>
      <c r="E86" s="94" t="str">
        <f>IF('360 PU '!L110=0,"",'360 PU '!L110)</f>
        <v/>
      </c>
      <c r="F86" s="68"/>
      <c r="G86" s="94" t="str">
        <f>IF('360 PU '!M110=0,"",'360 PU '!M110)</f>
        <v/>
      </c>
      <c r="H86" s="68"/>
      <c r="I86" s="94" t="str">
        <f>IF('360 PU '!N110=0,"",'360 PU '!N110)</f>
        <v/>
      </c>
      <c r="J86" s="68"/>
      <c r="K86" s="94" t="str">
        <f>IF('360 PU '!O110=0,"",'360 PU '!O110)</f>
        <v/>
      </c>
      <c r="L86" s="68"/>
      <c r="M86" s="94" t="str">
        <f>IF('360 PU '!P110=0,"",'360 PU '!P110)</f>
        <v/>
      </c>
      <c r="N86" s="68"/>
      <c r="O86" s="94" t="str">
        <f>IF('360 PU '!Q110=0,"",'360 PU '!Q110)</f>
        <v/>
      </c>
      <c r="P86" s="68"/>
      <c r="Q86" s="94" t="str">
        <f>IF('360 PU '!R110=0,"",'360 PU '!R110)</f>
        <v/>
      </c>
      <c r="R86" s="103"/>
      <c r="S86" s="104" t="str">
        <f>IF('360 PU '!S110=0,"",'360 PU '!S110)</f>
        <v/>
      </c>
      <c r="T86" s="107"/>
      <c r="U86" s="104" t="str">
        <f>IF('360 PU '!T110=0,"",'360 PU '!T110)</f>
        <v/>
      </c>
      <c r="V86" s="107"/>
      <c r="W86" s="105">
        <f t="shared" si="1"/>
        <v>0</v>
      </c>
      <c r="X86" s="106">
        <f>W86*'360 PU '!H110</f>
        <v>0</v>
      </c>
      <c r="Y86" s="106">
        <f>W86*'360 PU '!AT110</f>
        <v>0</v>
      </c>
    </row>
    <row r="87" spans="1:25" ht="23.45" customHeight="1">
      <c r="A87" s="91" t="str">
        <f>'360 PU '!D111</f>
        <v>360-352PU</v>
      </c>
      <c r="B87" s="92">
        <f>'360 PU '!H111</f>
        <v>1</v>
      </c>
      <c r="C87" s="93" t="str">
        <f>IF('360 PU '!K111=0,"",'360 PU '!K111)</f>
        <v/>
      </c>
      <c r="D87" s="68"/>
      <c r="E87" s="94" t="str">
        <f>IF('360 PU '!L111=0,"",'360 PU '!L111)</f>
        <v/>
      </c>
      <c r="F87" s="68"/>
      <c r="G87" s="94" t="str">
        <f>IF('360 PU '!M111=0,"",'360 PU '!M111)</f>
        <v/>
      </c>
      <c r="H87" s="68"/>
      <c r="I87" s="94" t="str">
        <f>IF('360 PU '!N111=0,"",'360 PU '!N111)</f>
        <v/>
      </c>
      <c r="J87" s="68"/>
      <c r="K87" s="94" t="str">
        <f>IF('360 PU '!O111=0,"",'360 PU '!O111)</f>
        <v/>
      </c>
      <c r="L87" s="68"/>
      <c r="M87" s="94" t="str">
        <f>IF('360 PU '!P111=0,"",'360 PU '!P111)</f>
        <v/>
      </c>
      <c r="N87" s="68"/>
      <c r="O87" s="94" t="str">
        <f>IF('360 PU '!Q111=0,"",'360 PU '!Q111)</f>
        <v/>
      </c>
      <c r="P87" s="68"/>
      <c r="Q87" s="94" t="str">
        <f>IF('360 PU '!R111=0,"",'360 PU '!R111)</f>
        <v/>
      </c>
      <c r="R87" s="103"/>
      <c r="S87" s="104" t="str">
        <f>IF('360 PU '!S111=0,"",'360 PU '!S111)</f>
        <v/>
      </c>
      <c r="T87" s="107"/>
      <c r="U87" s="104" t="str">
        <f>IF('360 PU '!T111=0,"",'360 PU '!T111)</f>
        <v/>
      </c>
      <c r="V87" s="107"/>
      <c r="W87" s="105">
        <f t="shared" si="1"/>
        <v>0</v>
      </c>
      <c r="X87" s="106">
        <f>W87*'360 PU '!H111</f>
        <v>0</v>
      </c>
      <c r="Y87" s="106">
        <f>W87*'360 PU '!AT111</f>
        <v>0</v>
      </c>
    </row>
    <row r="88" spans="1:25" ht="23.45" customHeight="1">
      <c r="A88" s="91" t="str">
        <f>'360 PU '!D112</f>
        <v>360-353PU</v>
      </c>
      <c r="B88" s="92">
        <f>'360 PU '!H112</f>
        <v>1</v>
      </c>
      <c r="C88" s="93" t="str">
        <f>IF('360 PU '!K112=0,"",'360 PU '!K112)</f>
        <v/>
      </c>
      <c r="D88" s="68"/>
      <c r="E88" s="94" t="str">
        <f>IF('360 PU '!L112=0,"",'360 PU '!L112)</f>
        <v/>
      </c>
      <c r="F88" s="68"/>
      <c r="G88" s="94" t="str">
        <f>IF('360 PU '!M112=0,"",'360 PU '!M112)</f>
        <v/>
      </c>
      <c r="H88" s="68"/>
      <c r="I88" s="94" t="str">
        <f>IF('360 PU '!N112=0,"",'360 PU '!N112)</f>
        <v/>
      </c>
      <c r="J88" s="68"/>
      <c r="K88" s="94" t="str">
        <f>IF('360 PU '!O112=0,"",'360 PU '!O112)</f>
        <v/>
      </c>
      <c r="L88" s="68"/>
      <c r="M88" s="94" t="str">
        <f>IF('360 PU '!P112=0,"",'360 PU '!P112)</f>
        <v/>
      </c>
      <c r="N88" s="68"/>
      <c r="O88" s="94" t="str">
        <f>IF('360 PU '!Q112=0,"",'360 PU '!Q112)</f>
        <v/>
      </c>
      <c r="P88" s="68"/>
      <c r="Q88" s="94" t="str">
        <f>IF('360 PU '!R112=0,"",'360 PU '!R112)</f>
        <v/>
      </c>
      <c r="R88" s="103"/>
      <c r="S88" s="104" t="str">
        <f>IF('360 PU '!S112=0,"",'360 PU '!S112)</f>
        <v/>
      </c>
      <c r="T88" s="107"/>
      <c r="U88" s="104" t="str">
        <f>IF('360 PU '!T112=0,"",'360 PU '!T112)</f>
        <v/>
      </c>
      <c r="V88" s="107"/>
      <c r="W88" s="105">
        <f t="shared" si="1"/>
        <v>0</v>
      </c>
      <c r="X88" s="106">
        <f>W88*'360 PU '!H112</f>
        <v>0</v>
      </c>
      <c r="Y88" s="106">
        <f>W88*'360 PU '!AT112</f>
        <v>0</v>
      </c>
    </row>
    <row r="89" spans="1:25" ht="23.45" customHeight="1">
      <c r="A89" s="91" t="str">
        <f>'360 PU '!D113</f>
        <v>360-354PU</v>
      </c>
      <c r="B89" s="92">
        <f>'360 PU '!H113</f>
        <v>2</v>
      </c>
      <c r="C89" s="93" t="str">
        <f>IF('360 PU '!K113=0,"",'360 PU '!K113)</f>
        <v/>
      </c>
      <c r="D89" s="68"/>
      <c r="E89" s="94" t="str">
        <f>IF('360 PU '!L113=0,"",'360 PU '!L113)</f>
        <v/>
      </c>
      <c r="F89" s="68"/>
      <c r="G89" s="94" t="str">
        <f>IF('360 PU '!M113=0,"",'360 PU '!M113)</f>
        <v/>
      </c>
      <c r="H89" s="68"/>
      <c r="I89" s="94" t="str">
        <f>IF('360 PU '!N113=0,"",'360 PU '!N113)</f>
        <v/>
      </c>
      <c r="J89" s="68"/>
      <c r="K89" s="94" t="str">
        <f>IF('360 PU '!O113=0,"",'360 PU '!O113)</f>
        <v/>
      </c>
      <c r="L89" s="68"/>
      <c r="M89" s="94" t="str">
        <f>IF('360 PU '!P113=0,"",'360 PU '!P113)</f>
        <v/>
      </c>
      <c r="N89" s="68"/>
      <c r="O89" s="94" t="str">
        <f>IF('360 PU '!Q113=0,"",'360 PU '!Q113)</f>
        <v/>
      </c>
      <c r="P89" s="68"/>
      <c r="Q89" s="94" t="str">
        <f>IF('360 PU '!R113=0,"",'360 PU '!R113)</f>
        <v/>
      </c>
      <c r="R89" s="103"/>
      <c r="S89" s="104" t="str">
        <f>IF('360 PU '!S113=0,"",'360 PU '!S113)</f>
        <v/>
      </c>
      <c r="T89" s="107"/>
      <c r="U89" s="104" t="str">
        <f>IF('360 PU '!T113=0,"",'360 PU '!T113)</f>
        <v/>
      </c>
      <c r="V89" s="107"/>
      <c r="W89" s="105">
        <f t="shared" si="1"/>
        <v>0</v>
      </c>
      <c r="X89" s="106">
        <f>W89*'360 PU '!H113</f>
        <v>0</v>
      </c>
      <c r="Y89" s="106">
        <f>W89*'360 PU '!AT113</f>
        <v>0</v>
      </c>
    </row>
    <row r="90" spans="1:25" ht="23.45" customHeight="1">
      <c r="A90" s="91" t="str">
        <f>'360 PU '!D114</f>
        <v>360-355PU</v>
      </c>
      <c r="B90" s="92">
        <f>'360 PU '!H114</f>
        <v>5</v>
      </c>
      <c r="C90" s="93" t="str">
        <f>IF('360 PU '!K114=0,"",'360 PU '!K114)</f>
        <v/>
      </c>
      <c r="D90" s="68"/>
      <c r="E90" s="94" t="str">
        <f>IF('360 PU '!L114=0,"",'360 PU '!L114)</f>
        <v/>
      </c>
      <c r="F90" s="68"/>
      <c r="G90" s="94" t="str">
        <f>IF('360 PU '!M114=0,"",'360 PU '!M114)</f>
        <v/>
      </c>
      <c r="H90" s="68"/>
      <c r="I90" s="94" t="str">
        <f>IF('360 PU '!N114=0,"",'360 PU '!N114)</f>
        <v/>
      </c>
      <c r="J90" s="68"/>
      <c r="K90" s="94" t="str">
        <f>IF('360 PU '!O114=0,"",'360 PU '!O114)</f>
        <v/>
      </c>
      <c r="L90" s="68"/>
      <c r="M90" s="94" t="str">
        <f>IF('360 PU '!P114=0,"",'360 PU '!P114)</f>
        <v/>
      </c>
      <c r="N90" s="68"/>
      <c r="O90" s="94" t="str">
        <f>IF('360 PU '!Q114=0,"",'360 PU '!Q114)</f>
        <v/>
      </c>
      <c r="P90" s="68"/>
      <c r="Q90" s="94" t="str">
        <f>IF('360 PU '!R114=0,"",'360 PU '!R114)</f>
        <v/>
      </c>
      <c r="R90" s="103"/>
      <c r="S90" s="104" t="str">
        <f>IF('360 PU '!S114=0,"",'360 PU '!S114)</f>
        <v/>
      </c>
      <c r="T90" s="107"/>
      <c r="U90" s="104" t="str">
        <f>IF('360 PU '!T114=0,"",'360 PU '!T114)</f>
        <v/>
      </c>
      <c r="V90" s="107"/>
      <c r="W90" s="105">
        <f t="shared" si="1"/>
        <v>0</v>
      </c>
      <c r="X90" s="106">
        <f>W90*'360 PU '!H114</f>
        <v>0</v>
      </c>
      <c r="Y90" s="106">
        <f>W90*'360 PU '!AT114</f>
        <v>0</v>
      </c>
    </row>
    <row r="91" spans="1:25" ht="23.45" customHeight="1">
      <c r="A91" s="91" t="str">
        <f>'360 PU '!D115</f>
        <v>360-356PU</v>
      </c>
      <c r="B91" s="92">
        <f>'360 PU '!H115</f>
        <v>4</v>
      </c>
      <c r="C91" s="93" t="str">
        <f>IF('360 PU '!K115=0,"",'360 PU '!K115)</f>
        <v/>
      </c>
      <c r="D91" s="68"/>
      <c r="E91" s="94" t="str">
        <f>IF('360 PU '!L115=0,"",'360 PU '!L115)</f>
        <v/>
      </c>
      <c r="F91" s="68"/>
      <c r="G91" s="94" t="str">
        <f>IF('360 PU '!M115=0,"",'360 PU '!M115)</f>
        <v/>
      </c>
      <c r="H91" s="68"/>
      <c r="I91" s="94" t="str">
        <f>IF('360 PU '!N115=0,"",'360 PU '!N115)</f>
        <v/>
      </c>
      <c r="J91" s="68"/>
      <c r="K91" s="94" t="str">
        <f>IF('360 PU '!O115=0,"",'360 PU '!O115)</f>
        <v/>
      </c>
      <c r="L91" s="68"/>
      <c r="M91" s="94" t="str">
        <f>IF('360 PU '!P115=0,"",'360 PU '!P115)</f>
        <v/>
      </c>
      <c r="N91" s="68"/>
      <c r="O91" s="94" t="str">
        <f>IF('360 PU '!Q115=0,"",'360 PU '!Q115)</f>
        <v/>
      </c>
      <c r="P91" s="68"/>
      <c r="Q91" s="94" t="str">
        <f>IF('360 PU '!R115=0,"",'360 PU '!R115)</f>
        <v/>
      </c>
      <c r="R91" s="103"/>
      <c r="S91" s="104" t="str">
        <f>IF('360 PU '!S115=0,"",'360 PU '!S115)</f>
        <v/>
      </c>
      <c r="T91" s="107"/>
      <c r="U91" s="104" t="str">
        <f>IF('360 PU '!T115=0,"",'360 PU '!T115)</f>
        <v/>
      </c>
      <c r="V91" s="107"/>
      <c r="W91" s="105">
        <f t="shared" si="1"/>
        <v>0</v>
      </c>
      <c r="X91" s="106">
        <f>W91*'360 PU '!H115</f>
        <v>0</v>
      </c>
      <c r="Y91" s="106">
        <f>W91*'360 PU '!AT115</f>
        <v>0</v>
      </c>
    </row>
    <row r="92" spans="1:25" ht="23.45" customHeight="1">
      <c r="A92" s="91" t="str">
        <f>'360 PU '!D116</f>
        <v>360-357PU</v>
      </c>
      <c r="B92" s="92">
        <f>'360 PU '!H116</f>
        <v>3</v>
      </c>
      <c r="C92" s="93" t="str">
        <f>IF('360 PU '!K116=0,"",'360 PU '!K116)</f>
        <v/>
      </c>
      <c r="D92" s="68"/>
      <c r="E92" s="94" t="str">
        <f>IF('360 PU '!L116=0,"",'360 PU '!L116)</f>
        <v/>
      </c>
      <c r="F92" s="68"/>
      <c r="G92" s="94" t="str">
        <f>IF('360 PU '!M116=0,"",'360 PU '!M116)</f>
        <v/>
      </c>
      <c r="H92" s="68"/>
      <c r="I92" s="94" t="str">
        <f>IF('360 PU '!N116=0,"",'360 PU '!N116)</f>
        <v/>
      </c>
      <c r="J92" s="68"/>
      <c r="K92" s="94" t="str">
        <f>IF('360 PU '!O116=0,"",'360 PU '!O116)</f>
        <v/>
      </c>
      <c r="L92" s="68"/>
      <c r="M92" s="94" t="str">
        <f>IF('360 PU '!P116=0,"",'360 PU '!P116)</f>
        <v/>
      </c>
      <c r="N92" s="68"/>
      <c r="O92" s="94" t="str">
        <f>IF('360 PU '!Q116=0,"",'360 PU '!Q116)</f>
        <v/>
      </c>
      <c r="P92" s="68"/>
      <c r="Q92" s="94" t="str">
        <f>IF('360 PU '!R116=0,"",'360 PU '!R116)</f>
        <v/>
      </c>
      <c r="R92" s="103"/>
      <c r="S92" s="104" t="str">
        <f>IF('360 PU '!S116=0,"",'360 PU '!S116)</f>
        <v/>
      </c>
      <c r="T92" s="107"/>
      <c r="U92" s="104" t="str">
        <f>IF('360 PU '!T116=0,"",'360 PU '!T116)</f>
        <v/>
      </c>
      <c r="V92" s="107"/>
      <c r="W92" s="105">
        <f t="shared" si="1"/>
        <v>0</v>
      </c>
      <c r="X92" s="106">
        <f>W92*'360 PU '!H116</f>
        <v>0</v>
      </c>
      <c r="Y92" s="106">
        <f>W92*'360 PU '!AT116</f>
        <v>0</v>
      </c>
    </row>
    <row r="93" spans="1:25" ht="23.45" customHeight="1">
      <c r="A93" s="91" t="str">
        <f>'360 PU '!D117</f>
        <v>360-358PU</v>
      </c>
      <c r="B93" s="92">
        <f>'360 PU '!H117</f>
        <v>1</v>
      </c>
      <c r="C93" s="93" t="str">
        <f>IF('360 PU '!K117=0,"",'360 PU '!K117)</f>
        <v/>
      </c>
      <c r="D93" s="68"/>
      <c r="E93" s="94" t="str">
        <f>IF('360 PU '!L117=0,"",'360 PU '!L117)</f>
        <v/>
      </c>
      <c r="F93" s="68"/>
      <c r="G93" s="94" t="str">
        <f>IF('360 PU '!M117=0,"",'360 PU '!M117)</f>
        <v/>
      </c>
      <c r="H93" s="68"/>
      <c r="I93" s="94" t="str">
        <f>IF('360 PU '!N117=0,"",'360 PU '!N117)</f>
        <v/>
      </c>
      <c r="J93" s="68"/>
      <c r="K93" s="94" t="str">
        <f>IF('360 PU '!O117=0,"",'360 PU '!O117)</f>
        <v/>
      </c>
      <c r="L93" s="68"/>
      <c r="M93" s="94" t="str">
        <f>IF('360 PU '!P117=0,"",'360 PU '!P117)</f>
        <v/>
      </c>
      <c r="N93" s="68"/>
      <c r="O93" s="94" t="str">
        <f>IF('360 PU '!Q117=0,"",'360 PU '!Q117)</f>
        <v/>
      </c>
      <c r="P93" s="68"/>
      <c r="Q93" s="94" t="str">
        <f>IF('360 PU '!R117=0,"",'360 PU '!R117)</f>
        <v/>
      </c>
      <c r="R93" s="103"/>
      <c r="S93" s="104" t="str">
        <f>IF('360 PU '!S117=0,"",'360 PU '!S117)</f>
        <v/>
      </c>
      <c r="T93" s="107"/>
      <c r="U93" s="104" t="str">
        <f>IF('360 PU '!T117=0,"",'360 PU '!T117)</f>
        <v/>
      </c>
      <c r="V93" s="107"/>
      <c r="W93" s="105">
        <f t="shared" si="1"/>
        <v>0</v>
      </c>
      <c r="X93" s="106">
        <f>W93*'360 PU '!H117</f>
        <v>0</v>
      </c>
      <c r="Y93" s="106">
        <f>W93*'360 PU '!AT117</f>
        <v>0</v>
      </c>
    </row>
    <row r="94" spans="1:25" ht="23.45" customHeight="1">
      <c r="A94" s="91" t="str">
        <f>'360 PU '!D118</f>
        <v>360-359PU</v>
      </c>
      <c r="B94" s="92">
        <f>'360 PU '!H118</f>
        <v>1</v>
      </c>
      <c r="C94" s="93" t="str">
        <f>IF('360 PU '!K118=0,"",'360 PU '!K118)</f>
        <v/>
      </c>
      <c r="D94" s="68"/>
      <c r="E94" s="94" t="str">
        <f>IF('360 PU '!L118=0,"",'360 PU '!L118)</f>
        <v/>
      </c>
      <c r="F94" s="68"/>
      <c r="G94" s="94" t="str">
        <f>IF('360 PU '!M118=0,"",'360 PU '!M118)</f>
        <v/>
      </c>
      <c r="H94" s="68"/>
      <c r="I94" s="94" t="str">
        <f>IF('360 PU '!N118=0,"",'360 PU '!N118)</f>
        <v/>
      </c>
      <c r="J94" s="68"/>
      <c r="K94" s="94" t="str">
        <f>IF('360 PU '!O118=0,"",'360 PU '!O118)</f>
        <v/>
      </c>
      <c r="L94" s="68"/>
      <c r="M94" s="94" t="str">
        <f>IF('360 PU '!P118=0,"",'360 PU '!P118)</f>
        <v/>
      </c>
      <c r="N94" s="68"/>
      <c r="O94" s="94" t="str">
        <f>IF('360 PU '!Q118=0,"",'360 PU '!Q118)</f>
        <v/>
      </c>
      <c r="P94" s="68"/>
      <c r="Q94" s="94" t="str">
        <f>IF('360 PU '!R118=0,"",'360 PU '!R118)</f>
        <v/>
      </c>
      <c r="R94" s="103"/>
      <c r="S94" s="104" t="str">
        <f>IF('360 PU '!S118=0,"",'360 PU '!S118)</f>
        <v/>
      </c>
      <c r="T94" s="107"/>
      <c r="U94" s="104" t="str">
        <f>IF('360 PU '!T118=0,"",'360 PU '!T118)</f>
        <v/>
      </c>
      <c r="V94" s="107"/>
      <c r="W94" s="105">
        <f t="shared" si="1"/>
        <v>0</v>
      </c>
      <c r="X94" s="106">
        <f>W94*'360 PU '!H118</f>
        <v>0</v>
      </c>
      <c r="Y94" s="106">
        <f>W94*'360 PU '!AT118</f>
        <v>0</v>
      </c>
    </row>
    <row r="95" spans="1:25" ht="23.45" customHeight="1">
      <c r="A95" s="91" t="str">
        <f>'360 PU '!D119</f>
        <v>360-360PU</v>
      </c>
      <c r="B95" s="92">
        <f>'360 PU '!H119</f>
        <v>1</v>
      </c>
      <c r="C95" s="93" t="str">
        <f>IF('360 PU '!K119=0,"",'360 PU '!K119)</f>
        <v/>
      </c>
      <c r="D95" s="68"/>
      <c r="E95" s="94" t="str">
        <f>IF('360 PU '!L119=0,"",'360 PU '!L119)</f>
        <v/>
      </c>
      <c r="F95" s="68"/>
      <c r="G95" s="94" t="str">
        <f>IF('360 PU '!M119=0,"",'360 PU '!M119)</f>
        <v/>
      </c>
      <c r="H95" s="68"/>
      <c r="I95" s="94" t="str">
        <f>IF('360 PU '!N119=0,"",'360 PU '!N119)</f>
        <v/>
      </c>
      <c r="J95" s="68"/>
      <c r="K95" s="94" t="str">
        <f>IF('360 PU '!O119=0,"",'360 PU '!O119)</f>
        <v/>
      </c>
      <c r="L95" s="68"/>
      <c r="M95" s="94" t="str">
        <f>IF('360 PU '!P119=0,"",'360 PU '!P119)</f>
        <v/>
      </c>
      <c r="N95" s="68"/>
      <c r="O95" s="94" t="str">
        <f>IF('360 PU '!Q119=0,"",'360 PU '!Q119)</f>
        <v/>
      </c>
      <c r="P95" s="68"/>
      <c r="Q95" s="94" t="str">
        <f>IF('360 PU '!R119=0,"",'360 PU '!R119)</f>
        <v/>
      </c>
      <c r="R95" s="103"/>
      <c r="S95" s="104" t="str">
        <f>IF('360 PU '!S119=0,"",'360 PU '!S119)</f>
        <v/>
      </c>
      <c r="T95" s="107"/>
      <c r="U95" s="104" t="str">
        <f>IF('360 PU '!T119=0,"",'360 PU '!T119)</f>
        <v/>
      </c>
      <c r="V95" s="107"/>
      <c r="W95" s="105">
        <f t="shared" si="1"/>
        <v>0</v>
      </c>
      <c r="X95" s="106">
        <f>W95*'360 PU '!H119</f>
        <v>0</v>
      </c>
      <c r="Y95" s="106">
        <f>W95*'360 PU '!AT119</f>
        <v>0</v>
      </c>
    </row>
    <row r="96" spans="1:25" ht="23.45" customHeight="1">
      <c r="A96" s="91">
        <f>'360 PU '!D120</f>
        <v>0</v>
      </c>
      <c r="B96" s="92">
        <f>'360 PU '!H120</f>
        <v>0</v>
      </c>
      <c r="C96" s="93" t="str">
        <f>IF('360 PU '!K120=0,"",'360 PU '!K120)</f>
        <v/>
      </c>
      <c r="D96" s="68"/>
      <c r="E96" s="94" t="str">
        <f>IF('360 PU '!L120=0,"",'360 PU '!L120)</f>
        <v/>
      </c>
      <c r="F96" s="68"/>
      <c r="G96" s="94" t="str">
        <f>IF('360 PU '!M120=0,"",'360 PU '!M120)</f>
        <v/>
      </c>
      <c r="H96" s="68"/>
      <c r="I96" s="94" t="str">
        <f>IF('360 PU '!N120=0,"",'360 PU '!N120)</f>
        <v/>
      </c>
      <c r="J96" s="68"/>
      <c r="K96" s="94" t="str">
        <f>IF('360 PU '!O120=0,"",'360 PU '!O120)</f>
        <v/>
      </c>
      <c r="L96" s="68"/>
      <c r="M96" s="94" t="str">
        <f>IF('360 PU '!P120=0,"",'360 PU '!P120)</f>
        <v/>
      </c>
      <c r="N96" s="68"/>
      <c r="O96" s="94" t="str">
        <f>IF('360 PU '!Q120=0,"",'360 PU '!Q120)</f>
        <v/>
      </c>
      <c r="P96" s="68"/>
      <c r="Q96" s="94" t="str">
        <f>IF('360 PU '!R120=0,"",'360 PU '!R120)</f>
        <v/>
      </c>
      <c r="R96" s="103"/>
      <c r="S96" s="104" t="str">
        <f>IF('360 PU '!S120=0,"",'360 PU '!S120)</f>
        <v/>
      </c>
      <c r="T96" s="107"/>
      <c r="U96" s="104" t="str">
        <f>IF('360 PU '!T120=0,"",'360 PU '!T120)</f>
        <v/>
      </c>
      <c r="V96" s="107"/>
      <c r="W96" s="105">
        <f t="shared" si="1"/>
        <v>0</v>
      </c>
      <c r="X96" s="106">
        <f>W96*'360 PU '!H120</f>
        <v>0</v>
      </c>
      <c r="Y96" s="106">
        <f>W96*'360 PU '!AT120</f>
        <v>0</v>
      </c>
    </row>
    <row r="97" spans="1:25" ht="23.45" customHeight="1">
      <c r="A97" s="91" t="str">
        <f>'360 PU '!D121</f>
        <v>360-380PU</v>
      </c>
      <c r="B97" s="92">
        <f>'360 PU '!H121</f>
        <v>9</v>
      </c>
      <c r="C97" s="93" t="str">
        <f>IF('360 PU '!K121=0,"",'360 PU '!K121)</f>
        <v/>
      </c>
      <c r="D97" s="68"/>
      <c r="E97" s="94" t="str">
        <f>IF('360 PU '!L121=0,"",'360 PU '!L121)</f>
        <v/>
      </c>
      <c r="F97" s="68"/>
      <c r="G97" s="94" t="str">
        <f>IF('360 PU '!M121=0,"",'360 PU '!M121)</f>
        <v/>
      </c>
      <c r="H97" s="68"/>
      <c r="I97" s="94" t="str">
        <f>IF('360 PU '!N121=0,"",'360 PU '!N121)</f>
        <v/>
      </c>
      <c r="J97" s="68"/>
      <c r="K97" s="94" t="str">
        <f>IF('360 PU '!O121=0,"",'360 PU '!O121)</f>
        <v/>
      </c>
      <c r="L97" s="68"/>
      <c r="M97" s="94" t="str">
        <f>IF('360 PU '!P121=0,"",'360 PU '!P121)</f>
        <v/>
      </c>
      <c r="N97" s="68"/>
      <c r="O97" s="94" t="str">
        <f>IF('360 PU '!Q121=0,"",'360 PU '!Q121)</f>
        <v/>
      </c>
      <c r="P97" s="68"/>
      <c r="Q97" s="94" t="str">
        <f>IF('360 PU '!R121=0,"",'360 PU '!R121)</f>
        <v/>
      </c>
      <c r="R97" s="103"/>
      <c r="S97" s="104" t="str">
        <f>IF('360 PU '!S121=0,"",'360 PU '!S121)</f>
        <v/>
      </c>
      <c r="T97" s="107"/>
      <c r="U97" s="104" t="str">
        <f>IF('360 PU '!T121=0,"",'360 PU '!T121)</f>
        <v/>
      </c>
      <c r="V97" s="107"/>
      <c r="W97" s="105">
        <f t="shared" si="1"/>
        <v>0</v>
      </c>
      <c r="X97" s="106">
        <f>W97*'360 PU '!H121</f>
        <v>0</v>
      </c>
      <c r="Y97" s="106">
        <f>W97*'360 PU '!AT121</f>
        <v>0</v>
      </c>
    </row>
    <row r="98" spans="1:25" ht="23.45" customHeight="1">
      <c r="A98" s="91">
        <f>'360 PU '!D122</f>
        <v>0</v>
      </c>
      <c r="B98" s="92">
        <f>'360 PU '!H122</f>
        <v>0</v>
      </c>
      <c r="C98" s="93" t="str">
        <f>IF('360 PU '!K122=0,"",'360 PU '!K122)</f>
        <v/>
      </c>
      <c r="D98" s="68"/>
      <c r="E98" s="94" t="str">
        <f>IF('360 PU '!L122=0,"",'360 PU '!L122)</f>
        <v/>
      </c>
      <c r="F98" s="68"/>
      <c r="G98" s="94" t="str">
        <f>IF('360 PU '!M122=0,"",'360 PU '!M122)</f>
        <v/>
      </c>
      <c r="H98" s="68"/>
      <c r="I98" s="94" t="str">
        <f>IF('360 PU '!N122=0,"",'360 PU '!N122)</f>
        <v/>
      </c>
      <c r="J98" s="68"/>
      <c r="K98" s="94" t="str">
        <f>IF('360 PU '!O122=0,"",'360 PU '!O122)</f>
        <v/>
      </c>
      <c r="L98" s="68"/>
      <c r="M98" s="94" t="str">
        <f>IF('360 PU '!P122=0,"",'360 PU '!P122)</f>
        <v/>
      </c>
      <c r="N98" s="68"/>
      <c r="O98" s="94" t="str">
        <f>IF('360 PU '!Q122=0,"",'360 PU '!Q122)</f>
        <v/>
      </c>
      <c r="P98" s="68"/>
      <c r="Q98" s="94" t="str">
        <f>IF('360 PU '!R122=0,"",'360 PU '!R122)</f>
        <v/>
      </c>
      <c r="R98" s="103"/>
      <c r="S98" s="104" t="str">
        <f>IF('360 PU '!S122=0,"",'360 PU '!S122)</f>
        <v/>
      </c>
      <c r="T98" s="107"/>
      <c r="U98" s="104" t="str">
        <f>IF('360 PU '!T122=0,"",'360 PU '!T122)</f>
        <v/>
      </c>
      <c r="V98" s="107"/>
      <c r="W98" s="105">
        <f t="shared" si="1"/>
        <v>0</v>
      </c>
      <c r="X98" s="106">
        <f>W98*'360 PU '!H122</f>
        <v>0</v>
      </c>
      <c r="Y98" s="106">
        <f>W98*'360 PU '!AT122</f>
        <v>0</v>
      </c>
    </row>
    <row r="99" spans="1:25" ht="23.45" customHeight="1">
      <c r="A99" s="91" t="str">
        <f>'360 PU '!D123</f>
        <v>360-390PU</v>
      </c>
      <c r="B99" s="92">
        <f>'360 PU '!H123</f>
        <v>1</v>
      </c>
      <c r="C99" s="93" t="str">
        <f>IF('360 PU '!K123=0,"",'360 PU '!K123)</f>
        <v/>
      </c>
      <c r="D99" s="68"/>
      <c r="E99" s="94" t="str">
        <f>IF('360 PU '!L123=0,"",'360 PU '!L123)</f>
        <v/>
      </c>
      <c r="F99" s="68"/>
      <c r="G99" s="94" t="str">
        <f>IF('360 PU '!M123=0,"",'360 PU '!M123)</f>
        <v/>
      </c>
      <c r="H99" s="68"/>
      <c r="I99" s="94" t="str">
        <f>IF('360 PU '!N123=0,"",'360 PU '!N123)</f>
        <v/>
      </c>
      <c r="J99" s="68"/>
      <c r="K99" s="94" t="str">
        <f>IF('360 PU '!O123=0,"",'360 PU '!O123)</f>
        <v/>
      </c>
      <c r="L99" s="68"/>
      <c r="M99" s="94" t="str">
        <f>IF('360 PU '!P123=0,"",'360 PU '!P123)</f>
        <v/>
      </c>
      <c r="N99" s="68"/>
      <c r="O99" s="94" t="str">
        <f>IF('360 PU '!Q123=0,"",'360 PU '!Q123)</f>
        <v/>
      </c>
      <c r="P99" s="68"/>
      <c r="Q99" s="94" t="str">
        <f>IF('360 PU '!R123=0,"",'360 PU '!R123)</f>
        <v/>
      </c>
      <c r="R99" s="103"/>
      <c r="S99" s="104" t="str">
        <f>IF('360 PU '!S123=0,"",'360 PU '!S123)</f>
        <v/>
      </c>
      <c r="T99" s="107"/>
      <c r="U99" s="104" t="str">
        <f>IF('360 PU '!T123=0,"",'360 PU '!T123)</f>
        <v/>
      </c>
      <c r="V99" s="107"/>
      <c r="W99" s="105">
        <f t="shared" si="1"/>
        <v>0</v>
      </c>
      <c r="X99" s="106">
        <f>W99*'360 PU '!H123</f>
        <v>0</v>
      </c>
      <c r="Y99" s="106">
        <f>W99*'360 PU '!AT123</f>
        <v>0</v>
      </c>
    </row>
    <row r="100" spans="1:25" ht="23.45" customHeight="1">
      <c r="A100" s="91" t="str">
        <f>'360 PU '!D124</f>
        <v>360-392PU</v>
      </c>
      <c r="B100" s="92">
        <f>'360 PU '!H124</f>
        <v>1</v>
      </c>
      <c r="C100" s="93" t="str">
        <f>IF('360 PU '!K124=0,"",'360 PU '!K124)</f>
        <v/>
      </c>
      <c r="D100" s="68"/>
      <c r="E100" s="94" t="str">
        <f>IF('360 PU '!L124=0,"",'360 PU '!L124)</f>
        <v/>
      </c>
      <c r="F100" s="68"/>
      <c r="G100" s="94" t="str">
        <f>IF('360 PU '!M124=0,"",'360 PU '!M124)</f>
        <v/>
      </c>
      <c r="H100" s="68"/>
      <c r="I100" s="94" t="str">
        <f>IF('360 PU '!N124=0,"",'360 PU '!N124)</f>
        <v/>
      </c>
      <c r="J100" s="68"/>
      <c r="K100" s="94" t="str">
        <f>IF('360 PU '!O124=0,"",'360 PU '!O124)</f>
        <v/>
      </c>
      <c r="L100" s="68"/>
      <c r="M100" s="94" t="str">
        <f>IF('360 PU '!P124=0,"",'360 PU '!P124)</f>
        <v/>
      </c>
      <c r="N100" s="68"/>
      <c r="O100" s="94" t="str">
        <f>IF('360 PU '!Q124=0,"",'360 PU '!Q124)</f>
        <v/>
      </c>
      <c r="P100" s="68"/>
      <c r="Q100" s="94" t="str">
        <f>IF('360 PU '!R124=0,"",'360 PU '!R124)</f>
        <v/>
      </c>
      <c r="R100" s="103"/>
      <c r="S100" s="104" t="str">
        <f>IF('360 PU '!S124=0,"",'360 PU '!S124)</f>
        <v/>
      </c>
      <c r="T100" s="107"/>
      <c r="U100" s="104" t="str">
        <f>IF('360 PU '!T124=0,"",'360 PU '!T124)</f>
        <v/>
      </c>
      <c r="V100" s="107"/>
      <c r="W100" s="105">
        <f t="shared" si="1"/>
        <v>0</v>
      </c>
      <c r="X100" s="106">
        <f>W100*'360 PU '!H124</f>
        <v>0</v>
      </c>
      <c r="Y100" s="106">
        <f>W100*'360 PU '!AT124</f>
        <v>0</v>
      </c>
    </row>
    <row r="101" spans="1:25" ht="23.45" customHeight="1">
      <c r="A101" s="91" t="str">
        <f>'360 PU '!D125</f>
        <v>360-394PU</v>
      </c>
      <c r="B101" s="92">
        <f>'360 PU '!H125</f>
        <v>2</v>
      </c>
      <c r="C101" s="93" t="str">
        <f>IF('360 PU '!K125=0,"",'360 PU '!K125)</f>
        <v/>
      </c>
      <c r="D101" s="68"/>
      <c r="E101" s="94" t="str">
        <f>IF('360 PU '!L125=0,"",'360 PU '!L125)</f>
        <v/>
      </c>
      <c r="F101" s="68"/>
      <c r="G101" s="94" t="str">
        <f>IF('360 PU '!M125=0,"",'360 PU '!M125)</f>
        <v/>
      </c>
      <c r="H101" s="68"/>
      <c r="I101" s="94" t="str">
        <f>IF('360 PU '!N125=0,"",'360 PU '!N125)</f>
        <v/>
      </c>
      <c r="J101" s="68"/>
      <c r="K101" s="94" t="str">
        <f>IF('360 PU '!O125=0,"",'360 PU '!O125)</f>
        <v/>
      </c>
      <c r="L101" s="68"/>
      <c r="M101" s="94" t="str">
        <f>IF('360 PU '!P125=0,"",'360 PU '!P125)</f>
        <v/>
      </c>
      <c r="N101" s="68"/>
      <c r="O101" s="94" t="str">
        <f>IF('360 PU '!Q125=0,"",'360 PU '!Q125)</f>
        <v/>
      </c>
      <c r="P101" s="68"/>
      <c r="Q101" s="94" t="str">
        <f>IF('360 PU '!R125=0,"",'360 PU '!R125)</f>
        <v/>
      </c>
      <c r="R101" s="103"/>
      <c r="S101" s="104" t="str">
        <f>IF('360 PU '!S125=0,"",'360 PU '!S125)</f>
        <v/>
      </c>
      <c r="T101" s="107"/>
      <c r="U101" s="104" t="str">
        <f>IF('360 PU '!T125=0,"",'360 PU '!T125)</f>
        <v/>
      </c>
      <c r="V101" s="107"/>
      <c r="W101" s="105">
        <f t="shared" si="1"/>
        <v>0</v>
      </c>
      <c r="X101" s="106">
        <f>W101*'360 PU '!H125</f>
        <v>0</v>
      </c>
      <c r="Y101" s="106">
        <f>W101*'360 PU '!AT125</f>
        <v>0</v>
      </c>
    </row>
    <row r="102" spans="1:25" ht="23.45" customHeight="1">
      <c r="A102" s="91" t="str">
        <f>'360 PU '!D126</f>
        <v>360-396PU</v>
      </c>
      <c r="B102" s="92">
        <f>'360 PU '!H126</f>
        <v>2</v>
      </c>
      <c r="C102" s="93" t="str">
        <f>IF('360 PU '!K126=0,"",'360 PU '!K126)</f>
        <v/>
      </c>
      <c r="D102" s="68"/>
      <c r="E102" s="94" t="str">
        <f>IF('360 PU '!L126=0,"",'360 PU '!L126)</f>
        <v/>
      </c>
      <c r="F102" s="68"/>
      <c r="G102" s="94" t="str">
        <f>IF('360 PU '!M126=0,"",'360 PU '!M126)</f>
        <v/>
      </c>
      <c r="H102" s="68"/>
      <c r="I102" s="94" t="str">
        <f>IF('360 PU '!N126=0,"",'360 PU '!N126)</f>
        <v/>
      </c>
      <c r="J102" s="68"/>
      <c r="K102" s="94" t="str">
        <f>IF('360 PU '!O126=0,"",'360 PU '!O126)</f>
        <v/>
      </c>
      <c r="L102" s="68"/>
      <c r="M102" s="94" t="str">
        <f>IF('360 PU '!P126=0,"",'360 PU '!P126)</f>
        <v/>
      </c>
      <c r="N102" s="68"/>
      <c r="O102" s="94" t="str">
        <f>IF('360 PU '!Q126=0,"",'360 PU '!Q126)</f>
        <v/>
      </c>
      <c r="P102" s="68"/>
      <c r="Q102" s="94" t="str">
        <f>IF('360 PU '!R126=0,"",'360 PU '!R126)</f>
        <v/>
      </c>
      <c r="R102" s="103"/>
      <c r="S102" s="104" t="str">
        <f>IF('360 PU '!S126=0,"",'360 PU '!S126)</f>
        <v/>
      </c>
      <c r="T102" s="107"/>
      <c r="U102" s="104" t="str">
        <f>IF('360 PU '!T126=0,"",'360 PU '!T126)</f>
        <v/>
      </c>
      <c r="V102" s="107"/>
      <c r="W102" s="105">
        <f t="shared" si="1"/>
        <v>0</v>
      </c>
      <c r="X102" s="106">
        <f>W102*'360 PU '!H126</f>
        <v>0</v>
      </c>
      <c r="Y102" s="106">
        <f>W102*'360 PU '!AT126</f>
        <v>0</v>
      </c>
    </row>
    <row r="103" spans="1:25" ht="23.45" customHeight="1">
      <c r="A103" s="91" t="str">
        <f>'360 PU '!D127</f>
        <v>360-398PU</v>
      </c>
      <c r="B103" s="92">
        <f>'360 PU '!H127</f>
        <v>4</v>
      </c>
      <c r="C103" s="93" t="str">
        <f>IF('360 PU '!K127=0,"",'360 PU '!K127)</f>
        <v/>
      </c>
      <c r="D103" s="68"/>
      <c r="E103" s="94" t="str">
        <f>IF('360 PU '!L127=0,"",'360 PU '!L127)</f>
        <v/>
      </c>
      <c r="F103" s="68"/>
      <c r="G103" s="94" t="str">
        <f>IF('360 PU '!M127=0,"",'360 PU '!M127)</f>
        <v/>
      </c>
      <c r="H103" s="68"/>
      <c r="I103" s="94" t="str">
        <f>IF('360 PU '!N127=0,"",'360 PU '!N127)</f>
        <v/>
      </c>
      <c r="J103" s="68"/>
      <c r="K103" s="94" t="str">
        <f>IF('360 PU '!O127=0,"",'360 PU '!O127)</f>
        <v/>
      </c>
      <c r="L103" s="68"/>
      <c r="M103" s="94" t="str">
        <f>IF('360 PU '!P127=0,"",'360 PU '!P127)</f>
        <v/>
      </c>
      <c r="N103" s="68"/>
      <c r="O103" s="94" t="str">
        <f>IF('360 PU '!Q127=0,"",'360 PU '!Q127)</f>
        <v/>
      </c>
      <c r="P103" s="68"/>
      <c r="Q103" s="94" t="str">
        <f>IF('360 PU '!R127=0,"",'360 PU '!R127)</f>
        <v/>
      </c>
      <c r="R103" s="103"/>
      <c r="S103" s="104" t="str">
        <f>IF('360 PU '!S127=0,"",'360 PU '!S127)</f>
        <v/>
      </c>
      <c r="T103" s="107"/>
      <c r="U103" s="104" t="str">
        <f>IF('360 PU '!T127=0,"",'360 PU '!T127)</f>
        <v/>
      </c>
      <c r="V103" s="107"/>
      <c r="W103" s="105">
        <f t="shared" si="1"/>
        <v>0</v>
      </c>
      <c r="X103" s="106">
        <f>W103*'360 PU '!H127</f>
        <v>0</v>
      </c>
      <c r="Y103" s="106">
        <f>W103*'360 PU '!AT127</f>
        <v>0</v>
      </c>
    </row>
    <row r="104" spans="1:25" ht="23.45" customHeight="1">
      <c r="A104" s="91" t="str">
        <f>'360 PU '!D128</f>
        <v>360-400PU</v>
      </c>
      <c r="B104" s="92">
        <f>'360 PU '!H128</f>
        <v>8</v>
      </c>
      <c r="C104" s="93" t="str">
        <f>IF('360 PU '!K128=0,"",'360 PU '!K128)</f>
        <v/>
      </c>
      <c r="D104" s="68"/>
      <c r="E104" s="94" t="str">
        <f>IF('360 PU '!L128=0,"",'360 PU '!L128)</f>
        <v/>
      </c>
      <c r="F104" s="68"/>
      <c r="G104" s="94" t="str">
        <f>IF('360 PU '!M128=0,"",'360 PU '!M128)</f>
        <v/>
      </c>
      <c r="H104" s="68"/>
      <c r="I104" s="94" t="str">
        <f>IF('360 PU '!N128=0,"",'360 PU '!N128)</f>
        <v/>
      </c>
      <c r="J104" s="68"/>
      <c r="K104" s="94" t="str">
        <f>IF('360 PU '!O128=0,"",'360 PU '!O128)</f>
        <v/>
      </c>
      <c r="L104" s="68"/>
      <c r="M104" s="94" t="str">
        <f>IF('360 PU '!P128=0,"",'360 PU '!P128)</f>
        <v/>
      </c>
      <c r="N104" s="68"/>
      <c r="O104" s="94" t="str">
        <f>IF('360 PU '!Q128=0,"",'360 PU '!Q128)</f>
        <v/>
      </c>
      <c r="P104" s="68"/>
      <c r="Q104" s="94" t="str">
        <f>IF('360 PU '!R128=0,"",'360 PU '!R128)</f>
        <v/>
      </c>
      <c r="R104" s="103"/>
      <c r="S104" s="104" t="str">
        <f>IF('360 PU '!S128=0,"",'360 PU '!S128)</f>
        <v/>
      </c>
      <c r="T104" s="107"/>
      <c r="U104" s="104" t="str">
        <f>IF('360 PU '!T128=0,"",'360 PU '!T128)</f>
        <v/>
      </c>
      <c r="V104" s="107"/>
      <c r="W104" s="105">
        <f t="shared" si="1"/>
        <v>0</v>
      </c>
      <c r="X104" s="106">
        <f>W104*'360 PU '!H128</f>
        <v>0</v>
      </c>
      <c r="Y104" s="106">
        <f>W104*'360 PU '!AT128</f>
        <v>0</v>
      </c>
    </row>
    <row r="105" spans="1:25" ht="23.45" customHeight="1">
      <c r="A105" s="91">
        <f>'360 PU '!D129</f>
        <v>0</v>
      </c>
      <c r="B105" s="92">
        <f>'360 PU '!H129</f>
        <v>0</v>
      </c>
      <c r="C105" s="93" t="str">
        <f>IF('360 PU '!K129=0,"",'360 PU '!K129)</f>
        <v/>
      </c>
      <c r="D105" s="68"/>
      <c r="E105" s="94" t="str">
        <f>IF('360 PU '!L129=0,"",'360 PU '!L129)</f>
        <v/>
      </c>
      <c r="F105" s="68"/>
      <c r="G105" s="94" t="str">
        <f>IF('360 PU '!M129=0,"",'360 PU '!M129)</f>
        <v/>
      </c>
      <c r="H105" s="68"/>
      <c r="I105" s="94" t="str">
        <f>IF('360 PU '!N129=0,"",'360 PU '!N129)</f>
        <v/>
      </c>
      <c r="J105" s="68"/>
      <c r="K105" s="94" t="str">
        <f>IF('360 PU '!O129=0,"",'360 PU '!O129)</f>
        <v/>
      </c>
      <c r="L105" s="68"/>
      <c r="M105" s="94" t="str">
        <f>IF('360 PU '!P129=0,"",'360 PU '!P129)</f>
        <v/>
      </c>
      <c r="N105" s="68"/>
      <c r="O105" s="94" t="str">
        <f>IF('360 PU '!Q129=0,"",'360 PU '!Q129)</f>
        <v/>
      </c>
      <c r="P105" s="68"/>
      <c r="Q105" s="94" t="str">
        <f>IF('360 PU '!R129=0,"",'360 PU '!R129)</f>
        <v/>
      </c>
      <c r="R105" s="103"/>
      <c r="S105" s="104" t="str">
        <f>IF('360 PU '!S129=0,"",'360 PU '!S129)</f>
        <v/>
      </c>
      <c r="T105" s="107"/>
      <c r="U105" s="104" t="str">
        <f>IF('360 PU '!T129=0,"",'360 PU '!T129)</f>
        <v/>
      </c>
      <c r="V105" s="107"/>
      <c r="W105" s="105">
        <f t="shared" si="1"/>
        <v>0</v>
      </c>
      <c r="X105" s="106">
        <f>W105*'360 PU '!H129</f>
        <v>0</v>
      </c>
      <c r="Y105" s="106">
        <f>W105*'360 PU '!AT129</f>
        <v>0</v>
      </c>
    </row>
    <row r="106" spans="1:25" ht="23.45" customHeight="1">
      <c r="A106" s="91" t="str">
        <f>'360 PU '!D130</f>
        <v>360-411PU</v>
      </c>
      <c r="B106" s="92">
        <f>'360 PU '!H130</f>
        <v>3</v>
      </c>
      <c r="C106" s="93" t="str">
        <f>IF('360 PU '!K130=0,"",'360 PU '!K130)</f>
        <v/>
      </c>
      <c r="D106" s="68"/>
      <c r="E106" s="94" t="str">
        <f>IF('360 PU '!L130=0,"",'360 PU '!L130)</f>
        <v/>
      </c>
      <c r="F106" s="68"/>
      <c r="G106" s="94" t="str">
        <f>IF('360 PU '!M130=0,"",'360 PU '!M130)</f>
        <v/>
      </c>
      <c r="H106" s="68"/>
      <c r="I106" s="94" t="str">
        <f>IF('360 PU '!N130=0,"",'360 PU '!N130)</f>
        <v/>
      </c>
      <c r="J106" s="68"/>
      <c r="K106" s="94" t="str">
        <f>IF('360 PU '!O130=0,"",'360 PU '!O130)</f>
        <v/>
      </c>
      <c r="L106" s="68"/>
      <c r="M106" s="94" t="str">
        <f>IF('360 PU '!P130=0,"",'360 PU '!P130)</f>
        <v/>
      </c>
      <c r="N106" s="68"/>
      <c r="O106" s="94" t="str">
        <f>IF('360 PU '!Q130=0,"",'360 PU '!Q130)</f>
        <v/>
      </c>
      <c r="P106" s="68"/>
      <c r="Q106" s="94" t="str">
        <f>IF('360 PU '!R130=0,"",'360 PU '!R130)</f>
        <v/>
      </c>
      <c r="R106" s="103"/>
      <c r="S106" s="104" t="str">
        <f>IF('360 PU '!S130=0,"",'360 PU '!S130)</f>
        <v/>
      </c>
      <c r="T106" s="107"/>
      <c r="U106" s="104" t="str">
        <f>IF('360 PU '!T130=0,"",'360 PU '!T130)</f>
        <v/>
      </c>
      <c r="V106" s="107"/>
      <c r="W106" s="105">
        <f t="shared" si="1"/>
        <v>0</v>
      </c>
      <c r="X106" s="106">
        <f>W106*'360 PU '!H130</f>
        <v>0</v>
      </c>
      <c r="Y106" s="106">
        <f>W106*'360 PU '!AT130</f>
        <v>0</v>
      </c>
    </row>
    <row r="107" spans="1:25" ht="23.45" customHeight="1">
      <c r="A107" s="91" t="str">
        <f>'360 PU '!D131</f>
        <v>360-412PU</v>
      </c>
      <c r="B107" s="92">
        <f>'360 PU '!H131</f>
        <v>3</v>
      </c>
      <c r="C107" s="93" t="str">
        <f>IF('360 PU '!K131=0,"",'360 PU '!K131)</f>
        <v/>
      </c>
      <c r="D107" s="68"/>
      <c r="E107" s="94" t="str">
        <f>IF('360 PU '!L131=0,"",'360 PU '!L131)</f>
        <v/>
      </c>
      <c r="F107" s="68"/>
      <c r="G107" s="94" t="str">
        <f>IF('360 PU '!M131=0,"",'360 PU '!M131)</f>
        <v/>
      </c>
      <c r="H107" s="68"/>
      <c r="I107" s="94" t="str">
        <f>IF('360 PU '!N131=0,"",'360 PU '!N131)</f>
        <v/>
      </c>
      <c r="J107" s="68"/>
      <c r="K107" s="94" t="str">
        <f>IF('360 PU '!O131=0,"",'360 PU '!O131)</f>
        <v/>
      </c>
      <c r="L107" s="68"/>
      <c r="M107" s="94" t="str">
        <f>IF('360 PU '!P131=0,"",'360 PU '!P131)</f>
        <v/>
      </c>
      <c r="N107" s="68"/>
      <c r="O107" s="94" t="str">
        <f>IF('360 PU '!Q131=0,"",'360 PU '!Q131)</f>
        <v/>
      </c>
      <c r="P107" s="68"/>
      <c r="Q107" s="94" t="str">
        <f>IF('360 PU '!R131=0,"",'360 PU '!R131)</f>
        <v/>
      </c>
      <c r="R107" s="103"/>
      <c r="S107" s="104" t="str">
        <f>IF('360 PU '!S131=0,"",'360 PU '!S131)</f>
        <v/>
      </c>
      <c r="T107" s="107"/>
      <c r="U107" s="104" t="str">
        <f>IF('360 PU '!T131=0,"",'360 PU '!T131)</f>
        <v/>
      </c>
      <c r="V107" s="107"/>
      <c r="W107" s="105">
        <f t="shared" si="1"/>
        <v>0</v>
      </c>
      <c r="X107" s="106">
        <f>W107*'360 PU '!H131</f>
        <v>0</v>
      </c>
      <c r="Y107" s="106">
        <f>W107*'360 PU '!AT131</f>
        <v>0</v>
      </c>
    </row>
    <row r="108" spans="1:25" ht="22.5" customHeight="1">
      <c r="A108" s="91" t="str">
        <f>'360 PU '!D132</f>
        <v>360-413PU</v>
      </c>
      <c r="B108" s="92">
        <f>'360 PU '!H132</f>
        <v>6</v>
      </c>
      <c r="C108" s="93" t="str">
        <f>IF('360 PU '!K132=0,"",'360 PU '!K132)</f>
        <v/>
      </c>
      <c r="D108" s="68"/>
      <c r="E108" s="94" t="str">
        <f>IF('360 PU '!L132=0,"",'360 PU '!L132)</f>
        <v/>
      </c>
      <c r="F108" s="68"/>
      <c r="G108" s="94" t="str">
        <f>IF('360 PU '!M132=0,"",'360 PU '!M132)</f>
        <v/>
      </c>
      <c r="H108" s="68"/>
      <c r="I108" s="94" t="str">
        <f>IF('360 PU '!N132=0,"",'360 PU '!N132)</f>
        <v/>
      </c>
      <c r="J108" s="68"/>
      <c r="K108" s="94" t="str">
        <f>IF('360 PU '!O132=0,"",'360 PU '!O132)</f>
        <v/>
      </c>
      <c r="L108" s="68"/>
      <c r="M108" s="94" t="str">
        <f>IF('360 PU '!P132=0,"",'360 PU '!P132)</f>
        <v/>
      </c>
      <c r="N108" s="68"/>
      <c r="O108" s="94" t="str">
        <f>IF('360 PU '!Q132=0,"",'360 PU '!Q132)</f>
        <v/>
      </c>
      <c r="P108" s="68"/>
      <c r="Q108" s="94" t="str">
        <f>IF('360 PU '!R132=0,"",'360 PU '!R132)</f>
        <v/>
      </c>
      <c r="R108" s="103"/>
      <c r="S108" s="104" t="str">
        <f>IF('360 PU '!S132=0,"",'360 PU '!S132)</f>
        <v/>
      </c>
      <c r="T108" s="107"/>
      <c r="U108" s="104" t="str">
        <f>IF('360 PU '!T132=0,"",'360 PU '!T132)</f>
        <v/>
      </c>
      <c r="V108" s="107"/>
      <c r="W108" s="105">
        <f t="shared" si="1"/>
        <v>0</v>
      </c>
      <c r="X108" s="106">
        <f>W108*'360 PU '!H132</f>
        <v>0</v>
      </c>
      <c r="Y108" s="106">
        <f>W108*'360 PU '!AT132</f>
        <v>0</v>
      </c>
    </row>
    <row r="109" spans="1:25" ht="22.5" customHeight="1">
      <c r="A109" s="91" t="str">
        <f>'360 PU '!D133</f>
        <v>360-414PU</v>
      </c>
      <c r="B109" s="92">
        <f>'360 PU '!H133</f>
        <v>2</v>
      </c>
      <c r="C109" s="93" t="str">
        <f>IF('360 PU '!K133=0,"",'360 PU '!K133)</f>
        <v/>
      </c>
      <c r="D109" s="68"/>
      <c r="E109" s="94" t="str">
        <f>IF('360 PU '!L133=0,"",'360 PU '!L133)</f>
        <v/>
      </c>
      <c r="F109" s="68"/>
      <c r="G109" s="94" t="str">
        <f>IF('360 PU '!M133=0,"",'360 PU '!M133)</f>
        <v/>
      </c>
      <c r="H109" s="68"/>
      <c r="I109" s="94" t="str">
        <f>IF('360 PU '!N133=0,"",'360 PU '!N133)</f>
        <v/>
      </c>
      <c r="J109" s="68"/>
      <c r="K109" s="94" t="str">
        <f>IF('360 PU '!O133=0,"",'360 PU '!O133)</f>
        <v/>
      </c>
      <c r="L109" s="68"/>
      <c r="M109" s="94" t="str">
        <f>IF('360 PU '!P133=0,"",'360 PU '!P133)</f>
        <v/>
      </c>
      <c r="N109" s="68"/>
      <c r="O109" s="94" t="str">
        <f>IF('360 PU '!Q133=0,"",'360 PU '!Q133)</f>
        <v/>
      </c>
      <c r="P109" s="68"/>
      <c r="Q109" s="94" t="str">
        <f>IF('360 PU '!R133=0,"",'360 PU '!R133)</f>
        <v/>
      </c>
      <c r="R109" s="103"/>
      <c r="S109" s="104" t="str">
        <f>IF('360 PU '!S133=0,"",'360 PU '!S133)</f>
        <v/>
      </c>
      <c r="T109" s="107"/>
      <c r="U109" s="104" t="str">
        <f>IF('360 PU '!T133=0,"",'360 PU '!T133)</f>
        <v/>
      </c>
      <c r="V109" s="107"/>
      <c r="W109" s="105">
        <f t="shared" si="1"/>
        <v>0</v>
      </c>
      <c r="X109" s="106">
        <f>W109*'360 PU '!H133</f>
        <v>0</v>
      </c>
      <c r="Y109" s="106">
        <f>W109*'360 PU '!AT133</f>
        <v>0</v>
      </c>
    </row>
    <row r="110" spans="1:25" ht="22.5" customHeight="1">
      <c r="A110" s="91" t="str">
        <f>'360 PU '!D134</f>
        <v>360-415PU</v>
      </c>
      <c r="B110" s="92">
        <f>'360 PU '!H134</f>
        <v>4</v>
      </c>
      <c r="C110" s="93" t="str">
        <f>IF('360 PU '!K134=0,"",'360 PU '!K134)</f>
        <v/>
      </c>
      <c r="D110" s="68"/>
      <c r="E110" s="94" t="str">
        <f>IF('360 PU '!L134=0,"",'360 PU '!L134)</f>
        <v/>
      </c>
      <c r="F110" s="68"/>
      <c r="G110" s="94" t="str">
        <f>IF('360 PU '!M134=0,"",'360 PU '!M134)</f>
        <v/>
      </c>
      <c r="H110" s="68"/>
      <c r="I110" s="94" t="str">
        <f>IF('360 PU '!N134=0,"",'360 PU '!N134)</f>
        <v/>
      </c>
      <c r="J110" s="68"/>
      <c r="K110" s="94" t="str">
        <f>IF('360 PU '!O134=0,"",'360 PU '!O134)</f>
        <v/>
      </c>
      <c r="L110" s="68"/>
      <c r="M110" s="94" t="str">
        <f>IF('360 PU '!P134=0,"",'360 PU '!P134)</f>
        <v/>
      </c>
      <c r="N110" s="68"/>
      <c r="O110" s="94" t="str">
        <f>IF('360 PU '!Q134=0,"",'360 PU '!Q134)</f>
        <v/>
      </c>
      <c r="P110" s="68"/>
      <c r="Q110" s="94" t="str">
        <f>IF('360 PU '!R134=0,"",'360 PU '!R134)</f>
        <v/>
      </c>
      <c r="R110" s="103"/>
      <c r="S110" s="104" t="str">
        <f>IF('360 PU '!S134=0,"",'360 PU '!S134)</f>
        <v/>
      </c>
      <c r="T110" s="107"/>
      <c r="U110" s="104" t="str">
        <f>IF('360 PU '!T134=0,"",'360 PU '!T134)</f>
        <v/>
      </c>
      <c r="V110" s="107"/>
      <c r="W110" s="105">
        <f t="shared" si="1"/>
        <v>0</v>
      </c>
      <c r="X110" s="106">
        <f>W110*'360 PU '!H134</f>
        <v>0</v>
      </c>
      <c r="Y110" s="106">
        <f>W110*'360 PU '!AT134</f>
        <v>0</v>
      </c>
    </row>
    <row r="111" spans="1:25" ht="22.5" customHeight="1">
      <c r="A111" s="91" t="str">
        <f>'360 PU '!D135</f>
        <v>360-416PU</v>
      </c>
      <c r="B111" s="92">
        <f>'360 PU '!H135</f>
        <v>6</v>
      </c>
      <c r="C111" s="93" t="str">
        <f>IF('360 PU '!K135=0,"",'360 PU '!K135)</f>
        <v/>
      </c>
      <c r="D111" s="68"/>
      <c r="E111" s="94" t="str">
        <f>IF('360 PU '!L135=0,"",'360 PU '!L135)</f>
        <v/>
      </c>
      <c r="F111" s="68"/>
      <c r="G111" s="94" t="str">
        <f>IF('360 PU '!M135=0,"",'360 PU '!M135)</f>
        <v/>
      </c>
      <c r="H111" s="68"/>
      <c r="I111" s="94" t="str">
        <f>IF('360 PU '!N135=0,"",'360 PU '!N135)</f>
        <v/>
      </c>
      <c r="J111" s="68"/>
      <c r="K111" s="94" t="str">
        <f>IF('360 PU '!O135=0,"",'360 PU '!O135)</f>
        <v/>
      </c>
      <c r="L111" s="68"/>
      <c r="M111" s="94" t="str">
        <f>IF('360 PU '!P135=0,"",'360 PU '!P135)</f>
        <v/>
      </c>
      <c r="N111" s="68"/>
      <c r="O111" s="94" t="str">
        <f>IF('360 PU '!Q135=0,"",'360 PU '!Q135)</f>
        <v/>
      </c>
      <c r="P111" s="68"/>
      <c r="Q111" s="94" t="str">
        <f>IF('360 PU '!R135=0,"",'360 PU '!R135)</f>
        <v/>
      </c>
      <c r="R111" s="103"/>
      <c r="S111" s="104" t="str">
        <f>IF('360 PU '!S135=0,"",'360 PU '!S135)</f>
        <v/>
      </c>
      <c r="T111" s="107"/>
      <c r="U111" s="104" t="str">
        <f>IF('360 PU '!T135=0,"",'360 PU '!T135)</f>
        <v/>
      </c>
      <c r="V111" s="107"/>
      <c r="W111" s="105">
        <f t="shared" si="1"/>
        <v>0</v>
      </c>
      <c r="X111" s="106">
        <f>W111*'360 PU '!H135</f>
        <v>0</v>
      </c>
      <c r="Y111" s="106">
        <f>W111*'360 PU '!AT135</f>
        <v>0</v>
      </c>
    </row>
    <row r="112" spans="1:25" ht="22.5" customHeight="1">
      <c r="A112" s="91" t="str">
        <f>'360 PU '!D136</f>
        <v>360-417PU</v>
      </c>
      <c r="B112" s="92">
        <f>'360 PU '!H136</f>
        <v>10</v>
      </c>
      <c r="C112" s="93" t="str">
        <f>IF('360 PU '!K136=0,"",'360 PU '!K136)</f>
        <v/>
      </c>
      <c r="D112" s="68"/>
      <c r="E112" s="94" t="str">
        <f>IF('360 PU '!L136=0,"",'360 PU '!L136)</f>
        <v/>
      </c>
      <c r="F112" s="68"/>
      <c r="G112" s="94" t="str">
        <f>IF('360 PU '!M136=0,"",'360 PU '!M136)</f>
        <v/>
      </c>
      <c r="H112" s="68"/>
      <c r="I112" s="94" t="str">
        <f>IF('360 PU '!N136=0,"",'360 PU '!N136)</f>
        <v/>
      </c>
      <c r="J112" s="68"/>
      <c r="K112" s="94" t="str">
        <f>IF('360 PU '!O136=0,"",'360 PU '!O136)</f>
        <v/>
      </c>
      <c r="L112" s="68"/>
      <c r="M112" s="94" t="str">
        <f>IF('360 PU '!P136=0,"",'360 PU '!P136)</f>
        <v/>
      </c>
      <c r="N112" s="68"/>
      <c r="O112" s="94" t="str">
        <f>IF('360 PU '!Q136=0,"",'360 PU '!Q136)</f>
        <v/>
      </c>
      <c r="P112" s="68"/>
      <c r="Q112" s="94" t="str">
        <f>IF('360 PU '!R136=0,"",'360 PU '!R136)</f>
        <v/>
      </c>
      <c r="R112" s="103"/>
      <c r="S112" s="104" t="str">
        <f>IF('360 PU '!S136=0,"",'360 PU '!S136)</f>
        <v/>
      </c>
      <c r="T112" s="107"/>
      <c r="U112" s="104" t="str">
        <f>IF('360 PU '!T136=0,"",'360 PU '!T136)</f>
        <v/>
      </c>
      <c r="V112" s="107"/>
      <c r="W112" s="105">
        <f t="shared" si="1"/>
        <v>0</v>
      </c>
      <c r="X112" s="106">
        <f>W112*'360 PU '!H136</f>
        <v>0</v>
      </c>
      <c r="Y112" s="106">
        <f>W112*'360 PU '!AT136</f>
        <v>0</v>
      </c>
    </row>
    <row r="113" spans="1:25" ht="22.5" customHeight="1">
      <c r="A113" s="91" t="str">
        <f>'360 PU '!D137</f>
        <v>360-418PU</v>
      </c>
      <c r="B113" s="92">
        <f>'360 PU '!H137</f>
        <v>2</v>
      </c>
      <c r="C113" s="93" t="str">
        <f>IF('360 PU '!K137=0,"",'360 PU '!K137)</f>
        <v/>
      </c>
      <c r="D113" s="68"/>
      <c r="E113" s="94" t="str">
        <f>IF('360 PU '!L137=0,"",'360 PU '!L137)</f>
        <v/>
      </c>
      <c r="F113" s="68"/>
      <c r="G113" s="94" t="str">
        <f>IF('360 PU '!M137=0,"",'360 PU '!M137)</f>
        <v/>
      </c>
      <c r="H113" s="68"/>
      <c r="I113" s="94" t="str">
        <f>IF('360 PU '!N137=0,"",'360 PU '!N137)</f>
        <v/>
      </c>
      <c r="J113" s="68"/>
      <c r="K113" s="94" t="str">
        <f>IF('360 PU '!O137=0,"",'360 PU '!O137)</f>
        <v/>
      </c>
      <c r="L113" s="68"/>
      <c r="M113" s="94" t="str">
        <f>IF('360 PU '!P137=0,"",'360 PU '!P137)</f>
        <v/>
      </c>
      <c r="N113" s="68"/>
      <c r="O113" s="94" t="str">
        <f>IF('360 PU '!Q137=0,"",'360 PU '!Q137)</f>
        <v/>
      </c>
      <c r="P113" s="68"/>
      <c r="Q113" s="94" t="str">
        <f>IF('360 PU '!R137=0,"",'360 PU '!R137)</f>
        <v/>
      </c>
      <c r="R113" s="103"/>
      <c r="S113" s="104" t="str">
        <f>IF('360 PU '!S137=0,"",'360 PU '!S137)</f>
        <v/>
      </c>
      <c r="T113" s="107"/>
      <c r="U113" s="104" t="str">
        <f>IF('360 PU '!T137=0,"",'360 PU '!T137)</f>
        <v/>
      </c>
      <c r="V113" s="107"/>
      <c r="W113" s="105">
        <f t="shared" si="1"/>
        <v>0</v>
      </c>
      <c r="X113" s="106">
        <f>W113*'360 PU '!H137</f>
        <v>0</v>
      </c>
      <c r="Y113" s="106">
        <f>W113*'360 PU '!AT137</f>
        <v>0</v>
      </c>
    </row>
    <row r="114" spans="1:25" ht="22.5" customHeight="1">
      <c r="A114" s="91" t="str">
        <f>'360 PU '!D138</f>
        <v>360-419PU</v>
      </c>
      <c r="B114" s="92">
        <f>'360 PU '!H138</f>
        <v>4</v>
      </c>
      <c r="C114" s="93" t="str">
        <f>IF('360 PU '!K138=0,"",'360 PU '!K138)</f>
        <v/>
      </c>
      <c r="D114" s="68"/>
      <c r="E114" s="94" t="str">
        <f>IF('360 PU '!L138=0,"",'360 PU '!L138)</f>
        <v/>
      </c>
      <c r="F114" s="68"/>
      <c r="G114" s="94" t="str">
        <f>IF('360 PU '!M138=0,"",'360 PU '!M138)</f>
        <v/>
      </c>
      <c r="H114" s="68"/>
      <c r="I114" s="94" t="str">
        <f>IF('360 PU '!N138=0,"",'360 PU '!N138)</f>
        <v/>
      </c>
      <c r="J114" s="68"/>
      <c r="K114" s="94" t="str">
        <f>IF('360 PU '!O138=0,"",'360 PU '!O138)</f>
        <v/>
      </c>
      <c r="L114" s="68"/>
      <c r="M114" s="94" t="str">
        <f>IF('360 PU '!P138=0,"",'360 PU '!P138)</f>
        <v/>
      </c>
      <c r="N114" s="68"/>
      <c r="O114" s="94" t="str">
        <f>IF('360 PU '!Q138=0,"",'360 PU '!Q138)</f>
        <v/>
      </c>
      <c r="P114" s="68"/>
      <c r="Q114" s="94" t="str">
        <f>IF('360 PU '!R138=0,"",'360 PU '!R138)</f>
        <v/>
      </c>
      <c r="R114" s="103"/>
      <c r="S114" s="104" t="str">
        <f>IF('360 PU '!S138=0,"",'360 PU '!S138)</f>
        <v/>
      </c>
      <c r="T114" s="107"/>
      <c r="U114" s="104" t="str">
        <f>IF('360 PU '!T138=0,"",'360 PU '!T138)</f>
        <v/>
      </c>
      <c r="V114" s="107"/>
      <c r="W114" s="105">
        <f t="shared" si="1"/>
        <v>0</v>
      </c>
      <c r="X114" s="106">
        <f>W114*'360 PU '!H138</f>
        <v>0</v>
      </c>
      <c r="Y114" s="106">
        <f>W114*'360 PU '!AT138</f>
        <v>0</v>
      </c>
    </row>
    <row r="115" spans="1:25" ht="22.5" customHeight="1">
      <c r="A115" s="91" t="str">
        <f>'360 PU '!D139</f>
        <v>360-420PU</v>
      </c>
      <c r="B115" s="92">
        <f>'360 PU '!H139</f>
        <v>10</v>
      </c>
      <c r="C115" s="93" t="str">
        <f>IF('360 PU '!K139=0,"",'360 PU '!K139)</f>
        <v/>
      </c>
      <c r="D115" s="68"/>
      <c r="E115" s="94" t="str">
        <f>IF('360 PU '!L139=0,"",'360 PU '!L139)</f>
        <v/>
      </c>
      <c r="F115" s="68"/>
      <c r="G115" s="94" t="str">
        <f>IF('360 PU '!M139=0,"",'360 PU '!M139)</f>
        <v/>
      </c>
      <c r="H115" s="68"/>
      <c r="I115" s="94" t="str">
        <f>IF('360 PU '!N139=0,"",'360 PU '!N139)</f>
        <v/>
      </c>
      <c r="J115" s="68"/>
      <c r="K115" s="94" t="str">
        <f>IF('360 PU '!O139=0,"",'360 PU '!O139)</f>
        <v/>
      </c>
      <c r="L115" s="68"/>
      <c r="M115" s="94" t="str">
        <f>IF('360 PU '!P139=0,"",'360 PU '!P139)</f>
        <v/>
      </c>
      <c r="N115" s="68"/>
      <c r="O115" s="94" t="str">
        <f>IF('360 PU '!Q139=0,"",'360 PU '!Q139)</f>
        <v/>
      </c>
      <c r="P115" s="68"/>
      <c r="Q115" s="94" t="str">
        <f>IF('360 PU '!R139=0,"",'360 PU '!R139)</f>
        <v/>
      </c>
      <c r="R115" s="103"/>
      <c r="S115" s="104" t="str">
        <f>IF('360 PU '!S139=0,"",'360 PU '!S139)</f>
        <v/>
      </c>
      <c r="T115" s="107"/>
      <c r="U115" s="104" t="str">
        <f>IF('360 PU '!T139=0,"",'360 PU '!T139)</f>
        <v/>
      </c>
      <c r="V115" s="107"/>
      <c r="W115" s="105">
        <f t="shared" si="1"/>
        <v>0</v>
      </c>
      <c r="X115" s="106">
        <f>W115*'360 PU '!H139</f>
        <v>0</v>
      </c>
      <c r="Y115" s="106">
        <f>W115*'360 PU '!AT139</f>
        <v>0</v>
      </c>
    </row>
    <row r="116" spans="1:25" ht="22.5" customHeight="1">
      <c r="A116" s="91">
        <f>'360 PU '!D140</f>
        <v>0</v>
      </c>
      <c r="B116" s="92">
        <f>'360 PU '!H140</f>
        <v>0</v>
      </c>
      <c r="C116" s="93" t="str">
        <f>IF('360 PU '!K140=0,"",'360 PU '!K140)</f>
        <v/>
      </c>
      <c r="D116" s="68"/>
      <c r="E116" s="94" t="str">
        <f>IF('360 PU '!L140=0,"",'360 PU '!L140)</f>
        <v/>
      </c>
      <c r="F116" s="68"/>
      <c r="G116" s="94" t="str">
        <f>IF('360 PU '!M140=0,"",'360 PU '!M140)</f>
        <v/>
      </c>
      <c r="H116" s="68"/>
      <c r="I116" s="94" t="str">
        <f>IF('360 PU '!N140=0,"",'360 PU '!N140)</f>
        <v/>
      </c>
      <c r="J116" s="68"/>
      <c r="K116" s="94" t="str">
        <f>IF('360 PU '!O140=0,"",'360 PU '!O140)</f>
        <v/>
      </c>
      <c r="L116" s="68"/>
      <c r="M116" s="94" t="str">
        <f>IF('360 PU '!P140=0,"",'360 PU '!P140)</f>
        <v/>
      </c>
      <c r="N116" s="68"/>
      <c r="O116" s="94" t="str">
        <f>IF('360 PU '!Q140=0,"",'360 PU '!Q140)</f>
        <v/>
      </c>
      <c r="P116" s="68"/>
      <c r="Q116" s="94" t="str">
        <f>IF('360 PU '!R140=0,"",'360 PU '!R140)</f>
        <v/>
      </c>
      <c r="R116" s="103"/>
      <c r="S116" s="104" t="str">
        <f>IF('360 PU '!S140=0,"",'360 PU '!S140)</f>
        <v/>
      </c>
      <c r="T116" s="107"/>
      <c r="U116" s="104" t="str">
        <f>IF('360 PU '!T140=0,"",'360 PU '!T140)</f>
        <v/>
      </c>
      <c r="V116" s="107"/>
      <c r="W116" s="105">
        <f t="shared" si="1"/>
        <v>0</v>
      </c>
      <c r="X116" s="106">
        <f>W116*'360 PU '!H140</f>
        <v>0</v>
      </c>
      <c r="Y116" s="106">
        <f>W116*'360 PU '!AT140</f>
        <v>0</v>
      </c>
    </row>
    <row r="117" spans="1:25" ht="22.5" customHeight="1">
      <c r="A117" s="91" t="str">
        <f>'360 PU '!D141</f>
        <v>360-473PU</v>
      </c>
      <c r="B117" s="92">
        <f>'360 PU '!H141</f>
        <v>2</v>
      </c>
      <c r="C117" s="93" t="str">
        <f>IF('360 PU '!K141=0,"",'360 PU '!K141)</f>
        <v/>
      </c>
      <c r="D117" s="68"/>
      <c r="E117" s="94" t="str">
        <f>IF('360 PU '!L141=0,"",'360 PU '!L141)</f>
        <v/>
      </c>
      <c r="F117" s="68"/>
      <c r="G117" s="94" t="str">
        <f>IF('360 PU '!M141=0,"",'360 PU '!M141)</f>
        <v/>
      </c>
      <c r="H117" s="68"/>
      <c r="I117" s="94" t="str">
        <f>IF('360 PU '!N141=0,"",'360 PU '!N141)</f>
        <v/>
      </c>
      <c r="J117" s="68"/>
      <c r="K117" s="94" t="str">
        <f>IF('360 PU '!O141=0,"",'360 PU '!O141)</f>
        <v/>
      </c>
      <c r="L117" s="68"/>
      <c r="M117" s="94" t="str">
        <f>IF('360 PU '!P141=0,"",'360 PU '!P141)</f>
        <v/>
      </c>
      <c r="N117" s="68"/>
      <c r="O117" s="94" t="str">
        <f>IF('360 PU '!Q141=0,"",'360 PU '!Q141)</f>
        <v/>
      </c>
      <c r="P117" s="68"/>
      <c r="Q117" s="94" t="str">
        <f>IF('360 PU '!R141=0,"",'360 PU '!R141)</f>
        <v/>
      </c>
      <c r="R117" s="103"/>
      <c r="S117" s="104" t="str">
        <f>IF('360 PU '!S141=0,"",'360 PU '!S141)</f>
        <v/>
      </c>
      <c r="T117" s="107"/>
      <c r="U117" s="104" t="str">
        <f>IF('360 PU '!T141=0,"",'360 PU '!T141)</f>
        <v/>
      </c>
      <c r="V117" s="107"/>
      <c r="W117" s="105">
        <f t="shared" si="1"/>
        <v>0</v>
      </c>
      <c r="X117" s="106">
        <f>W117*'360 PU '!H141</f>
        <v>0</v>
      </c>
      <c r="Y117" s="106">
        <f>W117*'360 PU '!AT141</f>
        <v>0</v>
      </c>
    </row>
    <row r="118" spans="1:25" ht="22.5" customHeight="1">
      <c r="A118" s="91" t="str">
        <f>'360 PU '!D142</f>
        <v>360-475PU</v>
      </c>
      <c r="B118" s="92">
        <f>'360 PU '!H142</f>
        <v>3</v>
      </c>
      <c r="C118" s="93" t="str">
        <f>IF('360 PU '!K142=0,"",'360 PU '!K142)</f>
        <v/>
      </c>
      <c r="D118" s="68"/>
      <c r="E118" s="94" t="str">
        <f>IF('360 PU '!L142=0,"",'360 PU '!L142)</f>
        <v/>
      </c>
      <c r="F118" s="68"/>
      <c r="G118" s="94" t="str">
        <f>IF('360 PU '!M142=0,"",'360 PU '!M142)</f>
        <v/>
      </c>
      <c r="H118" s="68"/>
      <c r="I118" s="94" t="str">
        <f>IF('360 PU '!N142=0,"",'360 PU '!N142)</f>
        <v/>
      </c>
      <c r="J118" s="68"/>
      <c r="K118" s="94" t="str">
        <f>IF('360 PU '!O142=0,"",'360 PU '!O142)</f>
        <v/>
      </c>
      <c r="L118" s="68"/>
      <c r="M118" s="94" t="str">
        <f>IF('360 PU '!P142=0,"",'360 PU '!P142)</f>
        <v/>
      </c>
      <c r="N118" s="68"/>
      <c r="O118" s="94" t="str">
        <f>IF('360 PU '!Q142=0,"",'360 PU '!Q142)</f>
        <v/>
      </c>
      <c r="P118" s="68"/>
      <c r="Q118" s="94" t="str">
        <f>IF('360 PU '!R142=0,"",'360 PU '!R142)</f>
        <v/>
      </c>
      <c r="R118" s="103"/>
      <c r="S118" s="104" t="str">
        <f>IF('360 PU '!S142=0,"",'360 PU '!S142)</f>
        <v/>
      </c>
      <c r="T118" s="107"/>
      <c r="U118" s="104" t="str">
        <f>IF('360 PU '!T142=0,"",'360 PU '!T142)</f>
        <v/>
      </c>
      <c r="V118" s="107"/>
      <c r="W118" s="105">
        <f t="shared" si="1"/>
        <v>0</v>
      </c>
      <c r="X118" s="106">
        <f>W118*'360 PU '!H142</f>
        <v>0</v>
      </c>
      <c r="Y118" s="106">
        <f>W118*'360 PU '!AT142</f>
        <v>0</v>
      </c>
    </row>
    <row r="119" spans="1:25" ht="22.5" customHeight="1">
      <c r="A119" s="91" t="str">
        <f>'360 PU '!D143</f>
        <v>360-479PU</v>
      </c>
      <c r="B119" s="92">
        <f>'360 PU '!H143</f>
        <v>8</v>
      </c>
      <c r="C119" s="93" t="str">
        <f>IF('360 PU '!K143=0,"",'360 PU '!K143)</f>
        <v/>
      </c>
      <c r="D119" s="68"/>
      <c r="E119" s="94" t="str">
        <f>IF('360 PU '!L143=0,"",'360 PU '!L143)</f>
        <v/>
      </c>
      <c r="F119" s="68"/>
      <c r="G119" s="94" t="str">
        <f>IF('360 PU '!M143=0,"",'360 PU '!M143)</f>
        <v/>
      </c>
      <c r="H119" s="68"/>
      <c r="I119" s="94" t="str">
        <f>IF('360 PU '!N143=0,"",'360 PU '!N143)</f>
        <v/>
      </c>
      <c r="J119" s="68"/>
      <c r="K119" s="94" t="str">
        <f>IF('360 PU '!O143=0,"",'360 PU '!O143)</f>
        <v/>
      </c>
      <c r="L119" s="68"/>
      <c r="M119" s="94" t="str">
        <f>IF('360 PU '!P143=0,"",'360 PU '!P143)</f>
        <v/>
      </c>
      <c r="N119" s="68"/>
      <c r="O119" s="94" t="str">
        <f>IF('360 PU '!Q143=0,"",'360 PU '!Q143)</f>
        <v/>
      </c>
      <c r="P119" s="68"/>
      <c r="Q119" s="94" t="str">
        <f>IF('360 PU '!R143=0,"",'360 PU '!R143)</f>
        <v/>
      </c>
      <c r="R119" s="103"/>
      <c r="S119" s="104" t="str">
        <f>IF('360 PU '!S143=0,"",'360 PU '!S143)</f>
        <v/>
      </c>
      <c r="T119" s="107"/>
      <c r="U119" s="104" t="str">
        <f>IF('360 PU '!T143=0,"",'360 PU '!T143)</f>
        <v/>
      </c>
      <c r="V119" s="107"/>
      <c r="W119" s="105">
        <f t="shared" si="1"/>
        <v>0</v>
      </c>
      <c r="X119" s="106">
        <f>W119*'360 PU '!H143</f>
        <v>0</v>
      </c>
      <c r="Y119" s="106">
        <f>W119*'360 PU '!AT143</f>
        <v>0</v>
      </c>
    </row>
    <row r="120" spans="1:25" ht="22.5" customHeight="1">
      <c r="A120" s="91">
        <f>'360 PU '!D144</f>
        <v>0</v>
      </c>
      <c r="B120" s="92">
        <f>'360 PU '!H144</f>
        <v>0</v>
      </c>
      <c r="C120" s="93" t="str">
        <f>IF('360 PU '!K144=0,"",'360 PU '!K144)</f>
        <v/>
      </c>
      <c r="D120" s="68"/>
      <c r="E120" s="94" t="str">
        <f>IF('360 PU '!L144=0,"",'360 PU '!L144)</f>
        <v/>
      </c>
      <c r="F120" s="68"/>
      <c r="G120" s="94" t="str">
        <f>IF('360 PU '!M144=0,"",'360 PU '!M144)</f>
        <v/>
      </c>
      <c r="H120" s="68"/>
      <c r="I120" s="94" t="str">
        <f>IF('360 PU '!N144=0,"",'360 PU '!N144)</f>
        <v/>
      </c>
      <c r="J120" s="68"/>
      <c r="K120" s="94" t="str">
        <f>IF('360 PU '!O144=0,"",'360 PU '!O144)</f>
        <v/>
      </c>
      <c r="L120" s="68"/>
      <c r="M120" s="94" t="str">
        <f>IF('360 PU '!P144=0,"",'360 PU '!P144)</f>
        <v/>
      </c>
      <c r="N120" s="68"/>
      <c r="O120" s="94" t="str">
        <f>IF('360 PU '!Q144=0,"",'360 PU '!Q144)</f>
        <v/>
      </c>
      <c r="P120" s="68"/>
      <c r="Q120" s="94" t="str">
        <f>IF('360 PU '!R144=0,"",'360 PU '!R144)</f>
        <v/>
      </c>
      <c r="R120" s="103"/>
      <c r="S120" s="104" t="str">
        <f>IF('360 PU '!S144=0,"",'360 PU '!S144)</f>
        <v/>
      </c>
      <c r="T120" s="107"/>
      <c r="U120" s="104" t="str">
        <f>IF('360 PU '!T144=0,"",'360 PU '!T144)</f>
        <v/>
      </c>
      <c r="V120" s="107"/>
      <c r="W120" s="105">
        <f t="shared" si="1"/>
        <v>0</v>
      </c>
      <c r="X120" s="106">
        <f>W120*'360 PU '!H144</f>
        <v>0</v>
      </c>
      <c r="Y120" s="106">
        <f>W120*'360 PU '!AT144</f>
        <v>0</v>
      </c>
    </row>
    <row r="121" spans="1:25" ht="22.5" customHeight="1">
      <c r="A121" s="91">
        <f>'360 PU '!D145</f>
        <v>0</v>
      </c>
      <c r="B121" s="92">
        <f>'360 PU '!H145</f>
        <v>0</v>
      </c>
      <c r="C121" s="93" t="str">
        <f>IF('360 PU '!K145=0,"",'360 PU '!K145)</f>
        <v/>
      </c>
      <c r="D121" s="109"/>
      <c r="E121" s="94" t="str">
        <f>IF('360 PU '!L145=0,"",'360 PU '!L145)</f>
        <v/>
      </c>
      <c r="F121" s="109"/>
      <c r="G121" s="94" t="str">
        <f>IF('360 PU '!M145=0,"",'360 PU '!M145)</f>
        <v/>
      </c>
      <c r="H121" s="109"/>
      <c r="I121" s="94" t="str">
        <f>IF('360 PU '!N145=0,"",'360 PU '!N145)</f>
        <v/>
      </c>
      <c r="J121" s="109"/>
      <c r="K121" s="94" t="str">
        <f>IF('360 PU '!O145=0,"",'360 PU '!O145)</f>
        <v/>
      </c>
      <c r="L121" s="109"/>
      <c r="M121" s="94" t="str">
        <f>IF('360 PU '!P145=0,"",'360 PU '!P145)</f>
        <v/>
      </c>
      <c r="N121" s="109"/>
      <c r="O121" s="94" t="str">
        <f>IF('360 PU '!Q145=0,"",'360 PU '!Q145)</f>
        <v/>
      </c>
      <c r="P121" s="109"/>
      <c r="Q121" s="94" t="str">
        <f>IF('360 PU '!R145=0,"",'360 PU '!R145)</f>
        <v/>
      </c>
      <c r="R121" s="110"/>
      <c r="S121" s="104" t="str">
        <f>IF('360 PU '!S145=0,"",'360 PU '!S145)</f>
        <v/>
      </c>
      <c r="T121" s="107"/>
      <c r="U121" s="104" t="str">
        <f>IF('360 PU '!T145=0,"",'360 PU '!T145)</f>
        <v/>
      </c>
      <c r="V121" s="107"/>
      <c r="W121" s="105">
        <f t="shared" si="1"/>
        <v>0</v>
      </c>
      <c r="X121" s="106">
        <f>W121*'360 PU '!H145</f>
        <v>0</v>
      </c>
      <c r="Y121" s="106">
        <f>W121*'360 PU '!AT145</f>
        <v>0</v>
      </c>
    </row>
    <row r="122" spans="1:25" ht="22.5" customHeight="1">
      <c r="A122" s="91">
        <f>'360 PU '!D146</f>
        <v>0</v>
      </c>
      <c r="B122" s="92">
        <f>'360 PU '!H146</f>
        <v>0</v>
      </c>
      <c r="C122" s="93" t="str">
        <f>IF('360 PU '!K146=0,"",'360 PU '!K146)</f>
        <v/>
      </c>
      <c r="D122" s="109"/>
      <c r="E122" s="94" t="str">
        <f>IF('360 PU '!L146=0,"",'360 PU '!L146)</f>
        <v/>
      </c>
      <c r="F122" s="109"/>
      <c r="G122" s="94" t="str">
        <f>IF('360 PU '!M146=0,"",'360 PU '!M146)</f>
        <v/>
      </c>
      <c r="H122" s="109"/>
      <c r="I122" s="94" t="str">
        <f>IF('360 PU '!N146=0,"",'360 PU '!N146)</f>
        <v/>
      </c>
      <c r="J122" s="109"/>
      <c r="K122" s="94" t="str">
        <f>IF('360 PU '!O146=0,"",'360 PU '!O146)</f>
        <v/>
      </c>
      <c r="L122" s="109"/>
      <c r="M122" s="94" t="str">
        <f>IF('360 PU '!P146=0,"",'360 PU '!P146)</f>
        <v/>
      </c>
      <c r="N122" s="109"/>
      <c r="O122" s="94" t="str">
        <f>IF('360 PU '!Q146=0,"",'360 PU '!Q146)</f>
        <v/>
      </c>
      <c r="P122" s="109"/>
      <c r="Q122" s="94" t="str">
        <f>IF('360 PU '!R146=0,"",'360 PU '!R146)</f>
        <v/>
      </c>
      <c r="R122" s="110"/>
      <c r="S122" s="104" t="str">
        <f>IF('360 PU '!S146=0,"",'360 PU '!S146)</f>
        <v/>
      </c>
      <c r="T122" s="107"/>
      <c r="U122" s="104" t="str">
        <f>IF('360 PU '!T146=0,"",'360 PU '!T146)</f>
        <v/>
      </c>
      <c r="V122" s="107"/>
      <c r="W122" s="105">
        <f t="shared" si="1"/>
        <v>0</v>
      </c>
      <c r="X122" s="106">
        <f>W122*'360 PU '!H146</f>
        <v>0</v>
      </c>
      <c r="Y122" s="106">
        <f>W122*'360 PU '!AT146</f>
        <v>0</v>
      </c>
    </row>
    <row r="123" spans="1:25" ht="22.5" customHeight="1">
      <c r="A123" s="91" t="str">
        <f>'360 PU '!D147</f>
        <v>360-1010PU</v>
      </c>
      <c r="B123" s="92">
        <f>'360 PU '!H147</f>
        <v>1</v>
      </c>
      <c r="C123" s="93" t="str">
        <f>IF('360 PU '!K147=0,"",'360 PU '!K147)</f>
        <v/>
      </c>
      <c r="D123" s="109"/>
      <c r="E123" s="94" t="str">
        <f>IF('360 PU '!L147=0,"",'360 PU '!L147)</f>
        <v/>
      </c>
      <c r="F123" s="109"/>
      <c r="G123" s="94" t="str">
        <f>IF('360 PU '!M147=0,"",'360 PU '!M147)</f>
        <v/>
      </c>
      <c r="H123" s="109"/>
      <c r="I123" s="94" t="str">
        <f>IF('360 PU '!N147=0,"",'360 PU '!N147)</f>
        <v/>
      </c>
      <c r="J123" s="109"/>
      <c r="K123" s="94" t="str">
        <f>IF('360 PU '!O147=0,"",'360 PU '!O147)</f>
        <v/>
      </c>
      <c r="L123" s="109"/>
      <c r="M123" s="94" t="str">
        <f>IF('360 PU '!P147=0,"",'360 PU '!P147)</f>
        <v/>
      </c>
      <c r="N123" s="109"/>
      <c r="O123" s="94" t="str">
        <f>IF('360 PU '!Q147=0,"",'360 PU '!Q147)</f>
        <v/>
      </c>
      <c r="P123" s="109"/>
      <c r="Q123" s="94" t="str">
        <f>IF('360 PU '!R147=0,"",'360 PU '!R147)</f>
        <v/>
      </c>
      <c r="R123" s="110"/>
      <c r="S123" s="104" t="str">
        <f>IF('360 PU '!S147=0,"",'360 PU '!S147)</f>
        <v/>
      </c>
      <c r="T123" s="107"/>
      <c r="U123" s="104" t="str">
        <f>IF('360 PU '!T147=0,"",'360 PU '!T147)</f>
        <v/>
      </c>
      <c r="V123" s="107"/>
      <c r="W123" s="105">
        <f t="shared" si="1"/>
        <v>0</v>
      </c>
      <c r="X123" s="106">
        <f>W123*'360 PU '!H147</f>
        <v>0</v>
      </c>
      <c r="Y123" s="106">
        <f>W123*'360 PU '!AT147</f>
        <v>0</v>
      </c>
    </row>
    <row r="124" spans="1:25" ht="22.5" customHeight="1">
      <c r="A124" s="91" t="str">
        <f>'360 PU '!D148</f>
        <v>360-1011PU</v>
      </c>
      <c r="B124" s="92">
        <f>'360 PU '!H148</f>
        <v>1</v>
      </c>
      <c r="C124" s="93" t="str">
        <f>IF('360 PU '!K148=0,"",'360 PU '!K148)</f>
        <v/>
      </c>
      <c r="D124" s="109"/>
      <c r="E124" s="94" t="str">
        <f>IF('360 PU '!L148=0,"",'360 PU '!L148)</f>
        <v/>
      </c>
      <c r="F124" s="109"/>
      <c r="G124" s="94" t="str">
        <f>IF('360 PU '!M148=0,"",'360 PU '!M148)</f>
        <v/>
      </c>
      <c r="H124" s="109"/>
      <c r="I124" s="94" t="str">
        <f>IF('360 PU '!N148=0,"",'360 PU '!N148)</f>
        <v/>
      </c>
      <c r="J124" s="109"/>
      <c r="K124" s="94" t="str">
        <f>IF('360 PU '!O148=0,"",'360 PU '!O148)</f>
        <v/>
      </c>
      <c r="L124" s="109"/>
      <c r="M124" s="94" t="str">
        <f>IF('360 PU '!P148=0,"",'360 PU '!P148)</f>
        <v/>
      </c>
      <c r="N124" s="109"/>
      <c r="O124" s="94" t="str">
        <f>IF('360 PU '!Q148=0,"",'360 PU '!Q148)</f>
        <v/>
      </c>
      <c r="P124" s="109"/>
      <c r="Q124" s="94" t="str">
        <f>IF('360 PU '!R148=0,"",'360 PU '!R148)</f>
        <v/>
      </c>
      <c r="R124" s="110"/>
      <c r="S124" s="104" t="str">
        <f>IF('360 PU '!S148=0,"",'360 PU '!S148)</f>
        <v/>
      </c>
      <c r="T124" s="107"/>
      <c r="U124" s="104" t="str">
        <f>IF('360 PU '!T148=0,"",'360 PU '!T148)</f>
        <v/>
      </c>
      <c r="V124" s="107"/>
      <c r="W124" s="105">
        <f t="shared" si="1"/>
        <v>0</v>
      </c>
      <c r="X124" s="106">
        <f>W124*'360 PU '!H148</f>
        <v>0</v>
      </c>
      <c r="Y124" s="106">
        <f>W124*'360 PU '!AT148</f>
        <v>0</v>
      </c>
    </row>
    <row r="125" spans="1:25" ht="22.5" customHeight="1">
      <c r="A125" s="91" t="str">
        <f>'360 PU '!D149</f>
        <v>360-1012PU</v>
      </c>
      <c r="B125" s="92">
        <f>'360 PU '!H149</f>
        <v>1</v>
      </c>
      <c r="C125" s="93" t="str">
        <f>IF('360 PU '!K149=0,"",'360 PU '!K149)</f>
        <v/>
      </c>
      <c r="D125" s="109"/>
      <c r="E125" s="94" t="str">
        <f>IF('360 PU '!L149=0,"",'360 PU '!L149)</f>
        <v/>
      </c>
      <c r="F125" s="109"/>
      <c r="G125" s="94" t="str">
        <f>IF('360 PU '!M149=0,"",'360 PU '!M149)</f>
        <v/>
      </c>
      <c r="H125" s="109"/>
      <c r="I125" s="94" t="str">
        <f>IF('360 PU '!N149=0,"",'360 PU '!N149)</f>
        <v/>
      </c>
      <c r="J125" s="109"/>
      <c r="K125" s="94" t="str">
        <f>IF('360 PU '!O149=0,"",'360 PU '!O149)</f>
        <v/>
      </c>
      <c r="L125" s="109"/>
      <c r="M125" s="94" t="str">
        <f>IF('360 PU '!P149=0,"",'360 PU '!P149)</f>
        <v/>
      </c>
      <c r="N125" s="109"/>
      <c r="O125" s="94" t="str">
        <f>IF('360 PU '!Q149=0,"",'360 PU '!Q149)</f>
        <v/>
      </c>
      <c r="P125" s="109"/>
      <c r="Q125" s="94" t="str">
        <f>IF('360 PU '!R149=0,"",'360 PU '!R149)</f>
        <v/>
      </c>
      <c r="R125" s="110"/>
      <c r="S125" s="104" t="str">
        <f>IF('360 PU '!S149=0,"",'360 PU '!S149)</f>
        <v/>
      </c>
      <c r="T125" s="107"/>
      <c r="U125" s="104" t="str">
        <f>IF('360 PU '!T149=0,"",'360 PU '!T149)</f>
        <v/>
      </c>
      <c r="V125" s="107"/>
      <c r="W125" s="105">
        <f t="shared" si="1"/>
        <v>0</v>
      </c>
      <c r="X125" s="106">
        <f>W125*'360 PU '!H149</f>
        <v>0</v>
      </c>
      <c r="Y125" s="106">
        <f>W125*'360 PU '!AT149</f>
        <v>0</v>
      </c>
    </row>
    <row r="126" spans="1:25" ht="22.5" customHeight="1">
      <c r="A126" s="91" t="str">
        <f>'360 PU '!D150</f>
        <v>360-1013PU</v>
      </c>
      <c r="B126" s="92">
        <f>'360 PU '!H150</f>
        <v>2</v>
      </c>
      <c r="C126" s="93" t="str">
        <f>IF('360 PU '!K150=0,"",'360 PU '!K150)</f>
        <v/>
      </c>
      <c r="D126" s="109"/>
      <c r="E126" s="94" t="str">
        <f>IF('360 PU '!L150=0,"",'360 PU '!L150)</f>
        <v/>
      </c>
      <c r="F126" s="109"/>
      <c r="G126" s="94" t="str">
        <f>IF('360 PU '!M150=0,"",'360 PU '!M150)</f>
        <v/>
      </c>
      <c r="H126" s="109"/>
      <c r="I126" s="94" t="str">
        <f>IF('360 PU '!N150=0,"",'360 PU '!N150)</f>
        <v/>
      </c>
      <c r="J126" s="109"/>
      <c r="K126" s="94" t="str">
        <f>IF('360 PU '!O150=0,"",'360 PU '!O150)</f>
        <v/>
      </c>
      <c r="L126" s="109"/>
      <c r="M126" s="94" t="str">
        <f>IF('360 PU '!P150=0,"",'360 PU '!P150)</f>
        <v/>
      </c>
      <c r="N126" s="109"/>
      <c r="O126" s="94" t="str">
        <f>IF('360 PU '!Q150=0,"",'360 PU '!Q150)</f>
        <v/>
      </c>
      <c r="P126" s="109"/>
      <c r="Q126" s="94" t="str">
        <f>IF('360 PU '!R150=0,"",'360 PU '!R150)</f>
        <v/>
      </c>
      <c r="R126" s="110"/>
      <c r="S126" s="104" t="str">
        <f>IF('360 PU '!S150=0,"",'360 PU '!S150)</f>
        <v/>
      </c>
      <c r="T126" s="107"/>
      <c r="U126" s="104" t="str">
        <f>IF('360 PU '!T150=0,"",'360 PU '!T150)</f>
        <v/>
      </c>
      <c r="V126" s="107"/>
      <c r="W126" s="105">
        <f t="shared" si="1"/>
        <v>0</v>
      </c>
      <c r="X126" s="106">
        <f>W126*'360 PU '!H150</f>
        <v>0</v>
      </c>
      <c r="Y126" s="106">
        <f>W126*'360 PU '!AT150</f>
        <v>0</v>
      </c>
    </row>
    <row r="127" spans="1:25" ht="22.5" customHeight="1">
      <c r="A127" s="91" t="str">
        <f>'360 PU '!D151</f>
        <v>360-1014PU</v>
      </c>
      <c r="B127" s="92">
        <f>'360 PU '!H151</f>
        <v>2</v>
      </c>
      <c r="C127" s="93" t="str">
        <f>IF('360 PU '!K151=0,"",'360 PU '!K151)</f>
        <v/>
      </c>
      <c r="D127" s="109"/>
      <c r="E127" s="94" t="str">
        <f>IF('360 PU '!L151=0,"",'360 PU '!L151)</f>
        <v/>
      </c>
      <c r="F127" s="109"/>
      <c r="G127" s="94" t="str">
        <f>IF('360 PU '!M151=0,"",'360 PU '!M151)</f>
        <v/>
      </c>
      <c r="H127" s="109"/>
      <c r="I127" s="94" t="str">
        <f>IF('360 PU '!N151=0,"",'360 PU '!N151)</f>
        <v/>
      </c>
      <c r="J127" s="109"/>
      <c r="K127" s="94" t="str">
        <f>IF('360 PU '!O151=0,"",'360 PU '!O151)</f>
        <v/>
      </c>
      <c r="L127" s="109"/>
      <c r="M127" s="94" t="str">
        <f>IF('360 PU '!P151=0,"",'360 PU '!P151)</f>
        <v/>
      </c>
      <c r="N127" s="109"/>
      <c r="O127" s="94" t="str">
        <f>IF('360 PU '!Q151=0,"",'360 PU '!Q151)</f>
        <v/>
      </c>
      <c r="P127" s="109"/>
      <c r="Q127" s="94" t="str">
        <f>IF('360 PU '!R151=0,"",'360 PU '!R151)</f>
        <v/>
      </c>
      <c r="R127" s="110"/>
      <c r="S127" s="104" t="str">
        <f>IF('360 PU '!S151=0,"",'360 PU '!S151)</f>
        <v/>
      </c>
      <c r="T127" s="107"/>
      <c r="U127" s="104" t="str">
        <f>IF('360 PU '!T151=0,"",'360 PU '!T151)</f>
        <v/>
      </c>
      <c r="V127" s="107"/>
      <c r="W127" s="105">
        <f t="shared" si="1"/>
        <v>0</v>
      </c>
      <c r="X127" s="106">
        <f>W127*'360 PU '!H151</f>
        <v>0</v>
      </c>
      <c r="Y127" s="106">
        <f>W127*'360 PU '!AT151</f>
        <v>0</v>
      </c>
    </row>
    <row r="128" spans="1:25" ht="22.5" customHeight="1">
      <c r="A128" s="91" t="str">
        <f>'360 PU '!D152</f>
        <v>360-1015PU</v>
      </c>
      <c r="B128" s="92">
        <f>'360 PU '!H152</f>
        <v>2</v>
      </c>
      <c r="C128" s="93" t="str">
        <f>IF('360 PU '!K152=0,"",'360 PU '!K152)</f>
        <v/>
      </c>
      <c r="D128" s="109"/>
      <c r="E128" s="94" t="str">
        <f>IF('360 PU '!L152=0,"",'360 PU '!L152)</f>
        <v/>
      </c>
      <c r="F128" s="109"/>
      <c r="G128" s="94" t="str">
        <f>IF('360 PU '!M152=0,"",'360 PU '!M152)</f>
        <v/>
      </c>
      <c r="H128" s="109"/>
      <c r="I128" s="94" t="str">
        <f>IF('360 PU '!N152=0,"",'360 PU '!N152)</f>
        <v/>
      </c>
      <c r="J128" s="109"/>
      <c r="K128" s="94" t="str">
        <f>IF('360 PU '!O152=0,"",'360 PU '!O152)</f>
        <v/>
      </c>
      <c r="L128" s="109"/>
      <c r="M128" s="94" t="str">
        <f>IF('360 PU '!P152=0,"",'360 PU '!P152)</f>
        <v/>
      </c>
      <c r="N128" s="109"/>
      <c r="O128" s="94" t="str">
        <f>IF('360 PU '!Q152=0,"",'360 PU '!Q152)</f>
        <v/>
      </c>
      <c r="P128" s="109"/>
      <c r="Q128" s="94" t="str">
        <f>IF('360 PU '!R152=0,"",'360 PU '!R152)</f>
        <v/>
      </c>
      <c r="R128" s="110"/>
      <c r="S128" s="104" t="str">
        <f>IF('360 PU '!S152=0,"",'360 PU '!S152)</f>
        <v/>
      </c>
      <c r="T128" s="107"/>
      <c r="U128" s="104" t="str">
        <f>IF('360 PU '!T152=0,"",'360 PU '!T152)</f>
        <v/>
      </c>
      <c r="V128" s="107"/>
      <c r="W128" s="105">
        <f t="shared" si="1"/>
        <v>0</v>
      </c>
      <c r="X128" s="106">
        <f>W128*'360 PU '!H152</f>
        <v>0</v>
      </c>
      <c r="Y128" s="106">
        <f>W128*'360 PU '!AT152</f>
        <v>0</v>
      </c>
    </row>
    <row r="129" spans="1:25" ht="22.5" customHeight="1">
      <c r="A129" s="91" t="str">
        <f>'360 PU '!D153</f>
        <v>360-1016PU</v>
      </c>
      <c r="B129" s="92">
        <f>'360 PU '!H153</f>
        <v>2</v>
      </c>
      <c r="C129" s="93" t="str">
        <f>IF('360 PU '!K153=0,"",'360 PU '!K153)</f>
        <v/>
      </c>
      <c r="D129" s="109"/>
      <c r="E129" s="94" t="str">
        <f>IF('360 PU '!L153=0,"",'360 PU '!L153)</f>
        <v/>
      </c>
      <c r="F129" s="109"/>
      <c r="G129" s="94" t="str">
        <f>IF('360 PU '!M153=0,"",'360 PU '!M153)</f>
        <v/>
      </c>
      <c r="H129" s="109"/>
      <c r="I129" s="94" t="str">
        <f>IF('360 PU '!N153=0,"",'360 PU '!N153)</f>
        <v/>
      </c>
      <c r="J129" s="109"/>
      <c r="K129" s="94" t="str">
        <f>IF('360 PU '!O153=0,"",'360 PU '!O153)</f>
        <v/>
      </c>
      <c r="L129" s="109"/>
      <c r="M129" s="94" t="str">
        <f>IF('360 PU '!P153=0,"",'360 PU '!P153)</f>
        <v/>
      </c>
      <c r="N129" s="109"/>
      <c r="O129" s="94" t="str">
        <f>IF('360 PU '!Q153=0,"",'360 PU '!Q153)</f>
        <v/>
      </c>
      <c r="P129" s="109"/>
      <c r="Q129" s="94" t="str">
        <f>IF('360 PU '!R153=0,"",'360 PU '!R153)</f>
        <v/>
      </c>
      <c r="R129" s="110"/>
      <c r="S129" s="104" t="str">
        <f>IF('360 PU '!S153=0,"",'360 PU '!S153)</f>
        <v/>
      </c>
      <c r="T129" s="107"/>
      <c r="U129" s="104" t="str">
        <f>IF('360 PU '!T153=0,"",'360 PU '!T153)</f>
        <v/>
      </c>
      <c r="V129" s="107"/>
      <c r="W129" s="105">
        <f t="shared" si="1"/>
        <v>0</v>
      </c>
      <c r="X129" s="106">
        <f>W129*'360 PU '!H153</f>
        <v>0</v>
      </c>
      <c r="Y129" s="106">
        <f>W129*'360 PU '!AT153</f>
        <v>0</v>
      </c>
    </row>
    <row r="130" spans="1:25" ht="22.5" customHeight="1">
      <c r="A130" s="91" t="str">
        <f>'360 PU '!D154</f>
        <v>360-1017PU</v>
      </c>
      <c r="B130" s="92">
        <f>'360 PU '!H154</f>
        <v>3</v>
      </c>
      <c r="C130" s="93" t="str">
        <f>IF('360 PU '!K154=0,"",'360 PU '!K154)</f>
        <v/>
      </c>
      <c r="D130" s="109"/>
      <c r="E130" s="94" t="str">
        <f>IF('360 PU '!L154=0,"",'360 PU '!L154)</f>
        <v/>
      </c>
      <c r="F130" s="109"/>
      <c r="G130" s="94" t="str">
        <f>IF('360 PU '!M154=0,"",'360 PU '!M154)</f>
        <v/>
      </c>
      <c r="H130" s="109"/>
      <c r="I130" s="94" t="str">
        <f>IF('360 PU '!N154=0,"",'360 PU '!N154)</f>
        <v/>
      </c>
      <c r="J130" s="109"/>
      <c r="K130" s="94" t="str">
        <f>IF('360 PU '!O154=0,"",'360 PU '!O154)</f>
        <v/>
      </c>
      <c r="L130" s="109"/>
      <c r="M130" s="94" t="str">
        <f>IF('360 PU '!P154=0,"",'360 PU '!P154)</f>
        <v/>
      </c>
      <c r="N130" s="109"/>
      <c r="O130" s="94" t="str">
        <f>IF('360 PU '!Q154=0,"",'360 PU '!Q154)</f>
        <v/>
      </c>
      <c r="P130" s="109"/>
      <c r="Q130" s="94" t="str">
        <f>IF('360 PU '!R154=0,"",'360 PU '!R154)</f>
        <v/>
      </c>
      <c r="R130" s="110"/>
      <c r="S130" s="104" t="str">
        <f>IF('360 PU '!S154=0,"",'360 PU '!S154)</f>
        <v/>
      </c>
      <c r="T130" s="107"/>
      <c r="U130" s="104" t="str">
        <f>IF('360 PU '!T154=0,"",'360 PU '!T154)</f>
        <v/>
      </c>
      <c r="V130" s="107"/>
      <c r="W130" s="105">
        <f t="shared" si="1"/>
        <v>0</v>
      </c>
      <c r="X130" s="106">
        <f>W130*'360 PU '!H154</f>
        <v>0</v>
      </c>
      <c r="Y130" s="106">
        <f>W130*'360 PU '!AT154</f>
        <v>0</v>
      </c>
    </row>
    <row r="131" spans="1:25" ht="22.5" customHeight="1">
      <c r="A131" s="91" t="str">
        <f>'360 PU '!D155</f>
        <v>360-1018PU</v>
      </c>
      <c r="B131" s="92">
        <f>'360 PU '!H155</f>
        <v>4</v>
      </c>
      <c r="C131" s="93" t="str">
        <f>IF('360 PU '!K155=0,"",'360 PU '!K155)</f>
        <v/>
      </c>
      <c r="D131" s="109"/>
      <c r="E131" s="94" t="str">
        <f>IF('360 PU '!L155=0,"",'360 PU '!L155)</f>
        <v/>
      </c>
      <c r="F131" s="109"/>
      <c r="G131" s="94" t="str">
        <f>IF('360 PU '!M155=0,"",'360 PU '!M155)</f>
        <v/>
      </c>
      <c r="H131" s="109"/>
      <c r="I131" s="94" t="str">
        <f>IF('360 PU '!N155=0,"",'360 PU '!N155)</f>
        <v/>
      </c>
      <c r="J131" s="109"/>
      <c r="K131" s="94" t="str">
        <f>IF('360 PU '!O155=0,"",'360 PU '!O155)</f>
        <v/>
      </c>
      <c r="L131" s="109"/>
      <c r="M131" s="94" t="str">
        <f>IF('360 PU '!P155=0,"",'360 PU '!P155)</f>
        <v/>
      </c>
      <c r="N131" s="109"/>
      <c r="O131" s="94" t="str">
        <f>IF('360 PU '!Q155=0,"",'360 PU '!Q155)</f>
        <v/>
      </c>
      <c r="P131" s="109"/>
      <c r="Q131" s="94" t="str">
        <f>IF('360 PU '!R155=0,"",'360 PU '!R155)</f>
        <v/>
      </c>
      <c r="R131" s="110"/>
      <c r="S131" s="104" t="str">
        <f>IF('360 PU '!S155=0,"",'360 PU '!S155)</f>
        <v/>
      </c>
      <c r="T131" s="107"/>
      <c r="U131" s="104" t="str">
        <f>IF('360 PU '!T155=0,"",'360 PU '!T155)</f>
        <v/>
      </c>
      <c r="V131" s="107"/>
      <c r="W131" s="105">
        <f t="shared" si="1"/>
        <v>0</v>
      </c>
      <c r="X131" s="106">
        <f>W131*'360 PU '!H155</f>
        <v>0</v>
      </c>
      <c r="Y131" s="106">
        <f>W131*'360 PU '!AT155</f>
        <v>0</v>
      </c>
    </row>
    <row r="132" spans="1:25" ht="22.5" customHeight="1">
      <c r="A132" s="91" t="str">
        <f>'360 PU '!D156</f>
        <v>360-1019PU</v>
      </c>
      <c r="B132" s="92">
        <f>'360 PU '!H156</f>
        <v>5</v>
      </c>
      <c r="C132" s="93" t="str">
        <f>IF('360 PU '!K156=0,"",'360 PU '!K156)</f>
        <v/>
      </c>
      <c r="D132" s="109"/>
      <c r="E132" s="94" t="str">
        <f>IF('360 PU '!L156=0,"",'360 PU '!L156)</f>
        <v/>
      </c>
      <c r="F132" s="109"/>
      <c r="G132" s="94" t="str">
        <f>IF('360 PU '!M156=0,"",'360 PU '!M156)</f>
        <v/>
      </c>
      <c r="H132" s="109"/>
      <c r="I132" s="94" t="str">
        <f>IF('360 PU '!N156=0,"",'360 PU '!N156)</f>
        <v/>
      </c>
      <c r="J132" s="109"/>
      <c r="K132" s="94" t="str">
        <f>IF('360 PU '!O156=0,"",'360 PU '!O156)</f>
        <v/>
      </c>
      <c r="L132" s="109"/>
      <c r="M132" s="94" t="str">
        <f>IF('360 PU '!P156=0,"",'360 PU '!P156)</f>
        <v/>
      </c>
      <c r="N132" s="109"/>
      <c r="O132" s="94" t="str">
        <f>IF('360 PU '!Q156=0,"",'360 PU '!Q156)</f>
        <v/>
      </c>
      <c r="P132" s="109"/>
      <c r="Q132" s="94" t="str">
        <f>IF('360 PU '!R156=0,"",'360 PU '!R156)</f>
        <v/>
      </c>
      <c r="R132" s="110"/>
      <c r="S132" s="104" t="str">
        <f>IF('360 PU '!S156=0,"",'360 PU '!S156)</f>
        <v/>
      </c>
      <c r="T132" s="107"/>
      <c r="U132" s="104" t="str">
        <f>IF('360 PU '!T156=0,"",'360 PU '!T156)</f>
        <v/>
      </c>
      <c r="V132" s="107"/>
      <c r="W132" s="105">
        <f t="shared" si="1"/>
        <v>0</v>
      </c>
      <c r="X132" s="106">
        <f>W132*'360 PU '!H156</f>
        <v>0</v>
      </c>
      <c r="Y132" s="106">
        <f>W132*'360 PU '!AT156</f>
        <v>0</v>
      </c>
    </row>
    <row r="133" spans="1:25" ht="22.5" customHeight="1">
      <c r="A133" s="91" t="str">
        <f>'360 PU '!D157</f>
        <v>360-1020PU</v>
      </c>
      <c r="B133" s="92">
        <f>'360 PU '!H157</f>
        <v>5</v>
      </c>
      <c r="C133" s="93" t="str">
        <f>IF('360 PU '!K157=0,"",'360 PU '!K157)</f>
        <v/>
      </c>
      <c r="D133" s="109"/>
      <c r="E133" s="94" t="str">
        <f>IF('360 PU '!L157=0,"",'360 PU '!L157)</f>
        <v/>
      </c>
      <c r="F133" s="109"/>
      <c r="G133" s="94" t="str">
        <f>IF('360 PU '!M157=0,"",'360 PU '!M157)</f>
        <v/>
      </c>
      <c r="H133" s="109"/>
      <c r="I133" s="94" t="str">
        <f>IF('360 PU '!N157=0,"",'360 PU '!N157)</f>
        <v/>
      </c>
      <c r="J133" s="109"/>
      <c r="K133" s="94" t="str">
        <f>IF('360 PU '!O157=0,"",'360 PU '!O157)</f>
        <v/>
      </c>
      <c r="L133" s="109"/>
      <c r="M133" s="94" t="str">
        <f>IF('360 PU '!P157=0,"",'360 PU '!P157)</f>
        <v/>
      </c>
      <c r="N133" s="109"/>
      <c r="O133" s="94" t="str">
        <f>IF('360 PU '!Q157=0,"",'360 PU '!Q157)</f>
        <v/>
      </c>
      <c r="P133" s="109"/>
      <c r="Q133" s="94" t="str">
        <f>IF('360 PU '!R157=0,"",'360 PU '!R157)</f>
        <v/>
      </c>
      <c r="R133" s="110"/>
      <c r="S133" s="104" t="str">
        <f>IF('360 PU '!S157=0,"",'360 PU '!S157)</f>
        <v/>
      </c>
      <c r="T133" s="107"/>
      <c r="U133" s="104" t="str">
        <f>IF('360 PU '!T157=0,"",'360 PU '!T157)</f>
        <v/>
      </c>
      <c r="V133" s="107"/>
      <c r="W133" s="105">
        <f t="shared" si="1"/>
        <v>0</v>
      </c>
      <c r="X133" s="106">
        <f>W133*'360 PU '!H157</f>
        <v>0</v>
      </c>
      <c r="Y133" s="106">
        <f>W133*'360 PU '!AT157</f>
        <v>0</v>
      </c>
    </row>
    <row r="134" spans="1:25" ht="22.5" customHeight="1">
      <c r="A134" s="91">
        <f>'360 PU '!D158</f>
        <v>0</v>
      </c>
      <c r="B134" s="92">
        <f>'360 PU '!H158</f>
        <v>0</v>
      </c>
      <c r="C134" s="93" t="str">
        <f>IF('360 PU '!K158=0,"",'360 PU '!K158)</f>
        <v/>
      </c>
      <c r="D134" s="109"/>
      <c r="E134" s="94" t="str">
        <f>IF('360 PU '!L158=0,"",'360 PU '!L158)</f>
        <v/>
      </c>
      <c r="F134" s="109"/>
      <c r="G134" s="94" t="str">
        <f>IF('360 PU '!M158=0,"",'360 PU '!M158)</f>
        <v/>
      </c>
      <c r="H134" s="109"/>
      <c r="I134" s="94" t="str">
        <f>IF('360 PU '!N158=0,"",'360 PU '!N158)</f>
        <v/>
      </c>
      <c r="J134" s="109"/>
      <c r="K134" s="94" t="str">
        <f>IF('360 PU '!O158=0,"",'360 PU '!O158)</f>
        <v/>
      </c>
      <c r="L134" s="109"/>
      <c r="M134" s="94" t="str">
        <f>IF('360 PU '!P158=0,"",'360 PU '!P158)</f>
        <v/>
      </c>
      <c r="N134" s="109"/>
      <c r="O134" s="94" t="str">
        <f>IF('360 PU '!Q158=0,"",'360 PU '!Q158)</f>
        <v/>
      </c>
      <c r="P134" s="109"/>
      <c r="Q134" s="94" t="str">
        <f>IF('360 PU '!R158=0,"",'360 PU '!R158)</f>
        <v/>
      </c>
      <c r="R134" s="110"/>
      <c r="S134" s="104" t="str">
        <f>IF('360 PU '!S158=0,"",'360 PU '!S158)</f>
        <v/>
      </c>
      <c r="T134" s="107"/>
      <c r="U134" s="104" t="str">
        <f>IF('360 PU '!T158=0,"",'360 PU '!T158)</f>
        <v/>
      </c>
      <c r="V134" s="107"/>
      <c r="W134" s="105">
        <f t="shared" ref="W134:W153" si="2">SUM(C134:V134)</f>
        <v>0</v>
      </c>
      <c r="X134" s="106">
        <f>W134*'360 PU '!H158</f>
        <v>0</v>
      </c>
      <c r="Y134" s="106">
        <f>W134*'360 PU '!AT158</f>
        <v>0</v>
      </c>
    </row>
    <row r="135" spans="1:25" ht="22.5" customHeight="1">
      <c r="A135" s="91" t="str">
        <f>'360 PU '!D159</f>
        <v>360-1038PU</v>
      </c>
      <c r="B135" s="92">
        <f>'360 PU '!H159</f>
        <v>2</v>
      </c>
      <c r="C135" s="93" t="str">
        <f>IF('360 PU '!K159=0,"",'360 PU '!K159)</f>
        <v/>
      </c>
      <c r="D135" s="109"/>
      <c r="E135" s="94" t="str">
        <f>IF('360 PU '!L159=0,"",'360 PU '!L159)</f>
        <v/>
      </c>
      <c r="F135" s="109"/>
      <c r="G135" s="94" t="str">
        <f>IF('360 PU '!M159=0,"",'360 PU '!M159)</f>
        <v/>
      </c>
      <c r="H135" s="109"/>
      <c r="I135" s="94" t="str">
        <f>IF('360 PU '!N159=0,"",'360 PU '!N159)</f>
        <v/>
      </c>
      <c r="J135" s="109"/>
      <c r="K135" s="94" t="str">
        <f>IF('360 PU '!O159=0,"",'360 PU '!O159)</f>
        <v/>
      </c>
      <c r="L135" s="109"/>
      <c r="M135" s="94" t="str">
        <f>IF('360 PU '!P159=0,"",'360 PU '!P159)</f>
        <v/>
      </c>
      <c r="N135" s="109"/>
      <c r="O135" s="94" t="str">
        <f>IF('360 PU '!Q159=0,"",'360 PU '!Q159)</f>
        <v/>
      </c>
      <c r="P135" s="109"/>
      <c r="Q135" s="94" t="str">
        <f>IF('360 PU '!R159=0,"",'360 PU '!R159)</f>
        <v/>
      </c>
      <c r="R135" s="110"/>
      <c r="S135" s="104" t="str">
        <f>IF('360 PU '!S159=0,"",'360 PU '!S159)</f>
        <v/>
      </c>
      <c r="T135" s="107"/>
      <c r="U135" s="104" t="str">
        <f>IF('360 PU '!T159=0,"",'360 PU '!T159)</f>
        <v/>
      </c>
      <c r="V135" s="107"/>
      <c r="W135" s="105">
        <f t="shared" si="2"/>
        <v>0</v>
      </c>
      <c r="X135" s="106">
        <f>W135*'360 PU '!H159</f>
        <v>0</v>
      </c>
      <c r="Y135" s="106">
        <f>W135*'360 PU '!AT159</f>
        <v>0</v>
      </c>
    </row>
    <row r="136" spans="1:25" ht="22.5" customHeight="1">
      <c r="A136" s="91" t="str">
        <f>'360 PU '!D160</f>
        <v>360-1039PU</v>
      </c>
      <c r="B136" s="92">
        <f>'360 PU '!H160</f>
        <v>2</v>
      </c>
      <c r="C136" s="93" t="str">
        <f>IF('360 PU '!K160=0,"",'360 PU '!K160)</f>
        <v/>
      </c>
      <c r="D136" s="109"/>
      <c r="E136" s="94" t="str">
        <f>IF('360 PU '!L160=0,"",'360 PU '!L160)</f>
        <v/>
      </c>
      <c r="F136" s="109"/>
      <c r="G136" s="94" t="str">
        <f>IF('360 PU '!M160=0,"",'360 PU '!M160)</f>
        <v/>
      </c>
      <c r="H136" s="109"/>
      <c r="I136" s="94" t="str">
        <f>IF('360 PU '!N160=0,"",'360 PU '!N160)</f>
        <v/>
      </c>
      <c r="J136" s="109"/>
      <c r="K136" s="94" t="str">
        <f>IF('360 PU '!O160=0,"",'360 PU '!O160)</f>
        <v/>
      </c>
      <c r="L136" s="109"/>
      <c r="M136" s="94" t="str">
        <f>IF('360 PU '!P160=0,"",'360 PU '!P160)</f>
        <v/>
      </c>
      <c r="N136" s="109"/>
      <c r="O136" s="94" t="str">
        <f>IF('360 PU '!Q160=0,"",'360 PU '!Q160)</f>
        <v/>
      </c>
      <c r="P136" s="109"/>
      <c r="Q136" s="94" t="str">
        <f>IF('360 PU '!R160=0,"",'360 PU '!R160)</f>
        <v/>
      </c>
      <c r="R136" s="110"/>
      <c r="S136" s="104" t="str">
        <f>IF('360 PU '!S160=0,"",'360 PU '!S160)</f>
        <v/>
      </c>
      <c r="T136" s="107"/>
      <c r="U136" s="104" t="str">
        <f>IF('360 PU '!T160=0,"",'360 PU '!T160)</f>
        <v/>
      </c>
      <c r="V136" s="107"/>
      <c r="W136" s="105">
        <f t="shared" si="2"/>
        <v>0</v>
      </c>
      <c r="X136" s="106">
        <f>W136*'360 PU '!H160</f>
        <v>0</v>
      </c>
      <c r="Y136" s="106">
        <f>W136*'360 PU '!AT160</f>
        <v>0</v>
      </c>
    </row>
    <row r="137" spans="1:25" ht="22.5" customHeight="1">
      <c r="A137" s="91" t="str">
        <f>'360 PU '!D161</f>
        <v>360-1040PU</v>
      </c>
      <c r="B137" s="92">
        <f>'360 PU '!H161</f>
        <v>2</v>
      </c>
      <c r="C137" s="93" t="str">
        <f>IF('360 PU '!K161=0,"",'360 PU '!K161)</f>
        <v/>
      </c>
      <c r="D137" s="109"/>
      <c r="E137" s="94" t="str">
        <f>IF('360 PU '!L161=0,"",'360 PU '!L161)</f>
        <v/>
      </c>
      <c r="F137" s="109"/>
      <c r="G137" s="94" t="str">
        <f>IF('360 PU '!M161=0,"",'360 PU '!M161)</f>
        <v/>
      </c>
      <c r="H137" s="109"/>
      <c r="I137" s="94" t="str">
        <f>IF('360 PU '!N161=0,"",'360 PU '!N161)</f>
        <v/>
      </c>
      <c r="J137" s="109"/>
      <c r="K137" s="94" t="str">
        <f>IF('360 PU '!O161=0,"",'360 PU '!O161)</f>
        <v/>
      </c>
      <c r="L137" s="109"/>
      <c r="M137" s="94" t="str">
        <f>IF('360 PU '!P161=0,"",'360 PU '!P161)</f>
        <v/>
      </c>
      <c r="N137" s="109"/>
      <c r="O137" s="94" t="str">
        <f>IF('360 PU '!Q161=0,"",'360 PU '!Q161)</f>
        <v/>
      </c>
      <c r="P137" s="109"/>
      <c r="Q137" s="94" t="str">
        <f>IF('360 PU '!R161=0,"",'360 PU '!R161)</f>
        <v/>
      </c>
      <c r="R137" s="110"/>
      <c r="S137" s="104" t="str">
        <f>IF('360 PU '!S161=0,"",'360 PU '!S161)</f>
        <v/>
      </c>
      <c r="T137" s="107"/>
      <c r="U137" s="104" t="str">
        <f>IF('360 PU '!T161=0,"",'360 PU '!T161)</f>
        <v/>
      </c>
      <c r="V137" s="107"/>
      <c r="W137" s="105">
        <f t="shared" si="2"/>
        <v>0</v>
      </c>
      <c r="X137" s="106">
        <f>W137*'360 PU '!H161</f>
        <v>0</v>
      </c>
      <c r="Y137" s="106">
        <f>W137*'360 PU '!AT161</f>
        <v>0</v>
      </c>
    </row>
    <row r="138" spans="1:25" ht="22.5" customHeight="1">
      <c r="A138" s="91">
        <f>'360 PU '!D162</f>
        <v>0</v>
      </c>
      <c r="B138" s="92">
        <f>'360 PU '!H162</f>
        <v>0</v>
      </c>
      <c r="C138" s="93" t="str">
        <f>IF('360 PU '!K162=0,"",'360 PU '!K162)</f>
        <v/>
      </c>
      <c r="D138" s="109"/>
      <c r="E138" s="94" t="str">
        <f>IF('360 PU '!L162=0,"",'360 PU '!L162)</f>
        <v/>
      </c>
      <c r="F138" s="109"/>
      <c r="G138" s="94" t="str">
        <f>IF('360 PU '!M162=0,"",'360 PU '!M162)</f>
        <v/>
      </c>
      <c r="H138" s="109"/>
      <c r="I138" s="94" t="str">
        <f>IF('360 PU '!N162=0,"",'360 PU '!N162)</f>
        <v/>
      </c>
      <c r="J138" s="109"/>
      <c r="K138" s="94" t="str">
        <f>IF('360 PU '!O162=0,"",'360 PU '!O162)</f>
        <v/>
      </c>
      <c r="L138" s="109"/>
      <c r="M138" s="94" t="str">
        <f>IF('360 PU '!P162=0,"",'360 PU '!P162)</f>
        <v/>
      </c>
      <c r="N138" s="109"/>
      <c r="O138" s="94" t="str">
        <f>IF('360 PU '!Q162=0,"",'360 PU '!Q162)</f>
        <v/>
      </c>
      <c r="P138" s="109"/>
      <c r="Q138" s="94" t="str">
        <f>IF('360 PU '!R162=0,"",'360 PU '!R162)</f>
        <v/>
      </c>
      <c r="R138" s="110"/>
      <c r="S138" s="104" t="str">
        <f>IF('360 PU '!S162=0,"",'360 PU '!S162)</f>
        <v/>
      </c>
      <c r="T138" s="107"/>
      <c r="U138" s="104" t="str">
        <f>IF('360 PU '!T162=0,"",'360 PU '!T162)</f>
        <v/>
      </c>
      <c r="V138" s="107"/>
      <c r="W138" s="105">
        <f t="shared" si="2"/>
        <v>0</v>
      </c>
      <c r="X138" s="106">
        <f>W138*'360 PU '!H162</f>
        <v>0</v>
      </c>
      <c r="Y138" s="106">
        <f>W138*'360 PU '!AT162</f>
        <v>0</v>
      </c>
    </row>
    <row r="139" spans="1:25" ht="22.5" customHeight="1">
      <c r="A139" s="111" t="str">
        <f>'360 PU '!D13</f>
        <v>360-1041PU</v>
      </c>
      <c r="B139" s="112">
        <f>'360 PU '!H13</f>
        <v>1</v>
      </c>
      <c r="C139" s="109" t="str">
        <f>IF('360 PU '!K13=0,"",'360 PU '!K13)</f>
        <v/>
      </c>
      <c r="D139" s="109"/>
      <c r="E139" s="109" t="str">
        <f>IF('360 PU '!L13=0,"",'360 PU '!L13)</f>
        <v/>
      </c>
      <c r="F139" s="109"/>
      <c r="G139" s="109" t="str">
        <f>IF('360 PU '!M13=0,"",'360 PU '!M13)</f>
        <v/>
      </c>
      <c r="H139" s="109"/>
      <c r="I139" s="109" t="str">
        <f>IF('360 PU '!N13=0,"",'360 PU '!N13)</f>
        <v/>
      </c>
      <c r="J139" s="109"/>
      <c r="K139" s="109" t="str">
        <f>IF('360 PU '!O13=0,"",'360 PU '!O13)</f>
        <v/>
      </c>
      <c r="L139" s="109"/>
      <c r="M139" s="109" t="str">
        <f>IF('360 PU '!P13=0,"",'360 PU '!P13)</f>
        <v/>
      </c>
      <c r="N139" s="109"/>
      <c r="O139" s="109" t="str">
        <f>IF('360 PU '!Q13=0,"",'360 PU '!Q13)</f>
        <v/>
      </c>
      <c r="P139" s="109"/>
      <c r="Q139" s="109" t="str">
        <f>IF('360 PU '!R13=0,"",'360 PU '!R13)</f>
        <v/>
      </c>
      <c r="R139" s="107"/>
      <c r="S139" s="104" t="str">
        <f>IF('360 PU '!S13=0,"",'360 PU '!S13)</f>
        <v/>
      </c>
      <c r="T139" s="107"/>
      <c r="U139" s="104" t="str">
        <f>IF('360 PU '!T13=0,"",'360 PU '!T13)</f>
        <v/>
      </c>
      <c r="V139" s="107"/>
      <c r="W139" s="105">
        <f t="shared" si="2"/>
        <v>0</v>
      </c>
      <c r="X139" s="113">
        <f>W139*'360 PU '!H13</f>
        <v>0</v>
      </c>
      <c r="Y139" s="109">
        <f>W139*'360 PU '!AT13</f>
        <v>0</v>
      </c>
    </row>
    <row r="140" spans="1:25" ht="22.5" customHeight="1">
      <c r="A140" s="111" t="str">
        <f>'360 PU '!D14</f>
        <v>360-1042PU</v>
      </c>
      <c r="B140" s="112">
        <f>'360 PU '!H14</f>
        <v>1</v>
      </c>
      <c r="C140" s="109" t="str">
        <f>IF('360 PU '!K14=0,"",'360 PU '!K14)</f>
        <v/>
      </c>
      <c r="D140" s="109"/>
      <c r="E140" s="109" t="str">
        <f>IF('360 PU '!L14=0,"",'360 PU '!L14)</f>
        <v/>
      </c>
      <c r="F140" s="109"/>
      <c r="G140" s="109" t="str">
        <f>IF('360 PU '!M14=0,"",'360 PU '!M14)</f>
        <v/>
      </c>
      <c r="H140" s="109"/>
      <c r="I140" s="109" t="str">
        <f>IF('360 PU '!N14=0,"",'360 PU '!N14)</f>
        <v/>
      </c>
      <c r="J140" s="109"/>
      <c r="K140" s="109" t="str">
        <f>IF('360 PU '!O14=0,"",'360 PU '!O14)</f>
        <v/>
      </c>
      <c r="L140" s="109"/>
      <c r="M140" s="109" t="str">
        <f>IF('360 PU '!P14=0,"",'360 PU '!P14)</f>
        <v/>
      </c>
      <c r="N140" s="109"/>
      <c r="O140" s="109" t="str">
        <f>IF('360 PU '!Q14=0,"",'360 PU '!Q14)</f>
        <v/>
      </c>
      <c r="P140" s="109"/>
      <c r="Q140" s="109" t="str">
        <f>IF('360 PU '!R14=0,"",'360 PU '!R14)</f>
        <v/>
      </c>
      <c r="R140" s="107"/>
      <c r="S140" s="104" t="str">
        <f>IF('360 PU '!S14=0,"",'360 PU '!S14)</f>
        <v/>
      </c>
      <c r="T140" s="107"/>
      <c r="U140" s="104" t="str">
        <f>IF('360 PU '!T14=0,"",'360 PU '!T14)</f>
        <v/>
      </c>
      <c r="V140" s="107"/>
      <c r="W140" s="105">
        <f t="shared" si="2"/>
        <v>0</v>
      </c>
      <c r="X140" s="113">
        <f>W140*'360 PU '!H14</f>
        <v>0</v>
      </c>
      <c r="Y140" s="109">
        <f>W140*'360 PU '!AT14</f>
        <v>0</v>
      </c>
    </row>
    <row r="141" spans="1:25" ht="22.5" customHeight="1">
      <c r="A141" s="111" t="str">
        <f>'360 PU '!D15</f>
        <v>360-1043PU</v>
      </c>
      <c r="B141" s="112">
        <f>'360 PU '!H15</f>
        <v>1</v>
      </c>
      <c r="C141" s="109" t="str">
        <f>IF('360 PU '!K15=0,"",'360 PU '!K15)</f>
        <v/>
      </c>
      <c r="D141" s="109"/>
      <c r="E141" s="109" t="str">
        <f>IF('360 PU '!L15=0,"",'360 PU '!L15)</f>
        <v/>
      </c>
      <c r="F141" s="109"/>
      <c r="G141" s="109" t="str">
        <f>IF('360 PU '!M15=0,"",'360 PU '!M15)</f>
        <v/>
      </c>
      <c r="H141" s="109"/>
      <c r="I141" s="109" t="str">
        <f>IF('360 PU '!N15=0,"",'360 PU '!N15)</f>
        <v/>
      </c>
      <c r="J141" s="109"/>
      <c r="K141" s="109" t="str">
        <f>IF('360 PU '!O15=0,"",'360 PU '!O15)</f>
        <v/>
      </c>
      <c r="L141" s="109"/>
      <c r="M141" s="109" t="str">
        <f>IF('360 PU '!P15=0,"",'360 PU '!P15)</f>
        <v/>
      </c>
      <c r="N141" s="109"/>
      <c r="O141" s="109" t="str">
        <f>IF('360 PU '!Q15=0,"",'360 PU '!Q15)</f>
        <v/>
      </c>
      <c r="P141" s="109"/>
      <c r="Q141" s="109" t="str">
        <f>IF('360 PU '!R15=0,"",'360 PU '!R15)</f>
        <v/>
      </c>
      <c r="R141" s="107"/>
      <c r="S141" s="104" t="str">
        <f>IF('360 PU '!S15=0,"",'360 PU '!S15)</f>
        <v/>
      </c>
      <c r="T141" s="107"/>
      <c r="U141" s="104" t="str">
        <f>IF('360 PU '!T15=0,"",'360 PU '!T15)</f>
        <v/>
      </c>
      <c r="V141" s="107"/>
      <c r="W141" s="105">
        <f t="shared" si="2"/>
        <v>0</v>
      </c>
      <c r="X141" s="113">
        <f>W141*'360 PU '!H15</f>
        <v>0</v>
      </c>
      <c r="Y141" s="109">
        <f>W141*'360 PU '!AT15</f>
        <v>0</v>
      </c>
    </row>
    <row r="142" spans="1:25" ht="22.5" customHeight="1">
      <c r="A142" s="111" t="str">
        <f>'360 PU '!D16</f>
        <v>360-1044PU</v>
      </c>
      <c r="B142" s="112">
        <f>'360 PU '!H16</f>
        <v>1</v>
      </c>
      <c r="C142" s="109" t="str">
        <f>IF('360 PU '!K16=0,"",'360 PU '!K16)</f>
        <v/>
      </c>
      <c r="D142" s="109"/>
      <c r="E142" s="109" t="str">
        <f>IF('360 PU '!L16=0,"",'360 PU '!L16)</f>
        <v/>
      </c>
      <c r="F142" s="109"/>
      <c r="G142" s="109" t="str">
        <f>IF('360 PU '!M16=0,"",'360 PU '!M16)</f>
        <v/>
      </c>
      <c r="H142" s="109"/>
      <c r="I142" s="109" t="str">
        <f>IF('360 PU '!N16=0,"",'360 PU '!N16)</f>
        <v/>
      </c>
      <c r="J142" s="109"/>
      <c r="K142" s="109" t="str">
        <f>IF('360 PU '!O16=0,"",'360 PU '!O16)</f>
        <v/>
      </c>
      <c r="L142" s="109"/>
      <c r="M142" s="109" t="str">
        <f>IF('360 PU '!P16=0,"",'360 PU '!P16)</f>
        <v/>
      </c>
      <c r="N142" s="109"/>
      <c r="O142" s="109" t="str">
        <f>IF('360 PU '!Q16=0,"",'360 PU '!Q16)</f>
        <v/>
      </c>
      <c r="P142" s="109"/>
      <c r="Q142" s="109" t="str">
        <f>IF('360 PU '!R16=0,"",'360 PU '!R16)</f>
        <v/>
      </c>
      <c r="R142" s="107"/>
      <c r="S142" s="104" t="str">
        <f>IF('360 PU '!S16=0,"",'360 PU '!S16)</f>
        <v/>
      </c>
      <c r="T142" s="107"/>
      <c r="U142" s="104" t="str">
        <f>IF('360 PU '!T16=0,"",'360 PU '!T16)</f>
        <v/>
      </c>
      <c r="V142" s="107"/>
      <c r="W142" s="105">
        <f t="shared" si="2"/>
        <v>0</v>
      </c>
      <c r="X142" s="113">
        <f>W142*'360 PU '!H16</f>
        <v>0</v>
      </c>
      <c r="Y142" s="109">
        <f>W142*'360 PU '!AT16</f>
        <v>0</v>
      </c>
    </row>
    <row r="143" spans="1:25" ht="22.5" customHeight="1">
      <c r="A143" s="111" t="str">
        <f>'360 PU '!D17</f>
        <v>360-1045PU</v>
      </c>
      <c r="B143" s="112">
        <f>'360 PU '!H17</f>
        <v>1</v>
      </c>
      <c r="C143" s="109" t="str">
        <f>IF('360 PU '!K17=0,"",'360 PU '!K17)</f>
        <v/>
      </c>
      <c r="D143" s="109"/>
      <c r="E143" s="109" t="str">
        <f>IF('360 PU '!L17=0,"",'360 PU '!L17)</f>
        <v/>
      </c>
      <c r="F143" s="109"/>
      <c r="G143" s="109" t="str">
        <f>IF('360 PU '!M17=0,"",'360 PU '!M17)</f>
        <v/>
      </c>
      <c r="H143" s="109"/>
      <c r="I143" s="109" t="str">
        <f>IF('360 PU '!N17=0,"",'360 PU '!N17)</f>
        <v/>
      </c>
      <c r="J143" s="109"/>
      <c r="K143" s="109" t="str">
        <f>IF('360 PU '!O17=0,"",'360 PU '!O17)</f>
        <v/>
      </c>
      <c r="L143" s="109"/>
      <c r="M143" s="109" t="str">
        <f>IF('360 PU '!P17=0,"",'360 PU '!P17)</f>
        <v/>
      </c>
      <c r="N143" s="109"/>
      <c r="O143" s="109" t="str">
        <f>IF('360 PU '!Q17=0,"",'360 PU '!Q17)</f>
        <v/>
      </c>
      <c r="P143" s="109"/>
      <c r="Q143" s="109" t="str">
        <f>IF('360 PU '!R17=0,"",'360 PU '!R17)</f>
        <v/>
      </c>
      <c r="R143" s="107"/>
      <c r="S143" s="104" t="str">
        <f>IF('360 PU '!S17=0,"",'360 PU '!S17)</f>
        <v/>
      </c>
      <c r="T143" s="107"/>
      <c r="U143" s="104" t="str">
        <f>IF('360 PU '!T17=0,"",'360 PU '!T17)</f>
        <v/>
      </c>
      <c r="V143" s="107"/>
      <c r="W143" s="105">
        <f t="shared" si="2"/>
        <v>0</v>
      </c>
      <c r="X143" s="113">
        <f>W143*'360 PU '!H17</f>
        <v>0</v>
      </c>
      <c r="Y143" s="109">
        <f>W143*'360 PU '!AT17</f>
        <v>0</v>
      </c>
    </row>
    <row r="144" spans="1:25" ht="22.5" customHeight="1">
      <c r="A144" s="111" t="str">
        <f>'360 PU '!D18</f>
        <v>360-1046PU</v>
      </c>
      <c r="B144" s="112">
        <f>'360 PU '!H18</f>
        <v>1</v>
      </c>
      <c r="C144" s="109" t="str">
        <f>IF('360 PU '!K18=0,"",'360 PU '!K18)</f>
        <v/>
      </c>
      <c r="D144" s="109"/>
      <c r="E144" s="109" t="str">
        <f>IF('360 PU '!L18=0,"",'360 PU '!L18)</f>
        <v/>
      </c>
      <c r="F144" s="109"/>
      <c r="G144" s="109" t="str">
        <f>IF('360 PU '!M18=0,"",'360 PU '!M18)</f>
        <v/>
      </c>
      <c r="H144" s="109"/>
      <c r="I144" s="109" t="str">
        <f>IF('360 PU '!N18=0,"",'360 PU '!N18)</f>
        <v/>
      </c>
      <c r="J144" s="109"/>
      <c r="K144" s="109" t="str">
        <f>IF('360 PU '!O18=0,"",'360 PU '!O18)</f>
        <v/>
      </c>
      <c r="L144" s="109"/>
      <c r="M144" s="109" t="str">
        <f>IF('360 PU '!P18=0,"",'360 PU '!P18)</f>
        <v/>
      </c>
      <c r="N144" s="109"/>
      <c r="O144" s="109" t="str">
        <f>IF('360 PU '!Q18=0,"",'360 PU '!Q18)</f>
        <v/>
      </c>
      <c r="P144" s="109"/>
      <c r="Q144" s="109" t="str">
        <f>IF('360 PU '!R18=0,"",'360 PU '!R18)</f>
        <v/>
      </c>
      <c r="R144" s="107"/>
      <c r="S144" s="104" t="str">
        <f>IF('360 PU '!S18=0,"",'360 PU '!S18)</f>
        <v/>
      </c>
      <c r="T144" s="107"/>
      <c r="U144" s="104" t="str">
        <f>IF('360 PU '!T18=0,"",'360 PU '!T18)</f>
        <v/>
      </c>
      <c r="V144" s="107"/>
      <c r="W144" s="105">
        <f t="shared" si="2"/>
        <v>0</v>
      </c>
      <c r="X144" s="113">
        <f>W144*'360 PU '!H18</f>
        <v>0</v>
      </c>
      <c r="Y144" s="109">
        <f>W144*'360 PU '!AT18</f>
        <v>0</v>
      </c>
    </row>
    <row r="145" spans="1:25" ht="22.5" customHeight="1">
      <c r="A145" s="111" t="str">
        <f>'360 PU '!D19</f>
        <v>360-1047PU</v>
      </c>
      <c r="B145" s="112">
        <f>'360 PU '!H19</f>
        <v>2</v>
      </c>
      <c r="C145" s="109" t="str">
        <f>IF('360 PU '!K19=0,"",'360 PU '!K19)</f>
        <v/>
      </c>
      <c r="D145" s="109"/>
      <c r="E145" s="109" t="str">
        <f>IF('360 PU '!L19=0,"",'360 PU '!L19)</f>
        <v/>
      </c>
      <c r="F145" s="109"/>
      <c r="G145" s="109" t="str">
        <f>IF('360 PU '!M19=0,"",'360 PU '!M19)</f>
        <v/>
      </c>
      <c r="H145" s="109"/>
      <c r="I145" s="109" t="str">
        <f>IF('360 PU '!N19=0,"",'360 PU '!N19)</f>
        <v/>
      </c>
      <c r="J145" s="109"/>
      <c r="K145" s="109" t="str">
        <f>IF('360 PU '!O19=0,"",'360 PU '!O19)</f>
        <v/>
      </c>
      <c r="L145" s="109"/>
      <c r="M145" s="109" t="str">
        <f>IF('360 PU '!P19=0,"",'360 PU '!P19)</f>
        <v/>
      </c>
      <c r="N145" s="109"/>
      <c r="O145" s="109" t="str">
        <f>IF('360 PU '!Q19=0,"",'360 PU '!Q19)</f>
        <v/>
      </c>
      <c r="P145" s="109"/>
      <c r="Q145" s="109" t="str">
        <f>IF('360 PU '!R19=0,"",'360 PU '!R19)</f>
        <v/>
      </c>
      <c r="R145" s="107"/>
      <c r="S145" s="104" t="str">
        <f>IF('360 PU '!S19=0,"",'360 PU '!S19)</f>
        <v/>
      </c>
      <c r="T145" s="107"/>
      <c r="U145" s="104" t="str">
        <f>IF('360 PU '!T19=0,"",'360 PU '!T19)</f>
        <v/>
      </c>
      <c r="V145" s="107"/>
      <c r="W145" s="105">
        <f t="shared" si="2"/>
        <v>0</v>
      </c>
      <c r="X145" s="113">
        <f>W145*'360 PU '!H19</f>
        <v>0</v>
      </c>
      <c r="Y145" s="109">
        <f>W145*'360 PU '!AT19</f>
        <v>0</v>
      </c>
    </row>
    <row r="146" spans="1:25" ht="22.5" customHeight="1">
      <c r="A146" s="111" t="str">
        <f>'360 PU '!D20</f>
        <v>360-1048/1PU</v>
      </c>
      <c r="B146" s="112">
        <f>'360 PU '!H20</f>
        <v>1</v>
      </c>
      <c r="C146" s="109" t="str">
        <f>IF('360 PU '!K20=0,"",'360 PU '!K20)</f>
        <v/>
      </c>
      <c r="D146" s="109"/>
      <c r="E146" s="109" t="str">
        <f>IF('360 PU '!L20=0,"",'360 PU '!L20)</f>
        <v/>
      </c>
      <c r="F146" s="109"/>
      <c r="G146" s="109" t="str">
        <f>IF('360 PU '!M20=0,"",'360 PU '!M20)</f>
        <v/>
      </c>
      <c r="H146" s="109"/>
      <c r="I146" s="109" t="str">
        <f>IF('360 PU '!N20=0,"",'360 PU '!N20)</f>
        <v/>
      </c>
      <c r="J146" s="109"/>
      <c r="K146" s="109" t="str">
        <f>IF('360 PU '!O20=0,"",'360 PU '!O20)</f>
        <v/>
      </c>
      <c r="L146" s="109"/>
      <c r="M146" s="109" t="str">
        <f>IF('360 PU '!P20=0,"",'360 PU '!P20)</f>
        <v/>
      </c>
      <c r="N146" s="109"/>
      <c r="O146" s="109" t="str">
        <f>IF('360 PU '!Q20=0,"",'360 PU '!Q20)</f>
        <v/>
      </c>
      <c r="P146" s="109"/>
      <c r="Q146" s="109" t="str">
        <f>IF('360 PU '!R20=0,"",'360 PU '!R20)</f>
        <v/>
      </c>
      <c r="R146" s="107"/>
      <c r="S146" s="104" t="str">
        <f>IF('360 PU '!S20=0,"",'360 PU '!S20)</f>
        <v/>
      </c>
      <c r="T146" s="107"/>
      <c r="U146" s="104" t="str">
        <f>IF('360 PU '!T20=0,"",'360 PU '!T20)</f>
        <v/>
      </c>
      <c r="V146" s="107"/>
      <c r="W146" s="105">
        <f t="shared" si="2"/>
        <v>0</v>
      </c>
      <c r="X146" s="113">
        <f>W146*'360 PU '!H20</f>
        <v>0</v>
      </c>
      <c r="Y146" s="109">
        <f>W146*'360 PU '!AT20</f>
        <v>0</v>
      </c>
    </row>
    <row r="147" spans="1:25" ht="22.5" customHeight="1">
      <c r="A147" s="111" t="str">
        <f>'360 PU '!D21</f>
        <v>360-1048/2PU</v>
      </c>
      <c r="B147" s="112">
        <f>'360 PU '!H21</f>
        <v>2</v>
      </c>
      <c r="C147" s="109" t="str">
        <f>IF('360 PU '!K21=0,"",'360 PU '!K21)</f>
        <v/>
      </c>
      <c r="D147" s="109"/>
      <c r="E147" s="109" t="str">
        <f>IF('360 PU '!L21=0,"",'360 PU '!L21)</f>
        <v/>
      </c>
      <c r="F147" s="109"/>
      <c r="G147" s="109" t="str">
        <f>IF('360 PU '!M21=0,"",'360 PU '!M21)</f>
        <v/>
      </c>
      <c r="H147" s="109"/>
      <c r="I147" s="109" t="str">
        <f>IF('360 PU '!N21=0,"",'360 PU '!N21)</f>
        <v/>
      </c>
      <c r="J147" s="109"/>
      <c r="K147" s="109" t="str">
        <f>IF('360 PU '!O21=0,"",'360 PU '!O21)</f>
        <v/>
      </c>
      <c r="L147" s="109"/>
      <c r="M147" s="109" t="str">
        <f>IF('360 PU '!P21=0,"",'360 PU '!P21)</f>
        <v/>
      </c>
      <c r="N147" s="109"/>
      <c r="O147" s="109" t="str">
        <f>IF('360 PU '!Q21=0,"",'360 PU '!Q21)</f>
        <v/>
      </c>
      <c r="P147" s="109"/>
      <c r="Q147" s="109" t="str">
        <f>IF('360 PU '!R21=0,"",'360 PU '!R21)</f>
        <v/>
      </c>
      <c r="R147" s="107"/>
      <c r="S147" s="104" t="str">
        <f>IF('360 PU '!S21=0,"",'360 PU '!S21)</f>
        <v/>
      </c>
      <c r="T147" s="107"/>
      <c r="U147" s="104" t="str">
        <f>IF('360 PU '!T21=0,"",'360 PU '!T21)</f>
        <v/>
      </c>
      <c r="V147" s="107"/>
      <c r="W147" s="105">
        <f t="shared" si="2"/>
        <v>0</v>
      </c>
      <c r="X147" s="113">
        <f>W147*'360 PU '!H21</f>
        <v>0</v>
      </c>
      <c r="Y147" s="109">
        <f>W147*'360 PU '!AT21</f>
        <v>0</v>
      </c>
    </row>
    <row r="148" spans="1:25" ht="22.5" customHeight="1">
      <c r="A148" s="111" t="str">
        <f>'360 PU '!D22</f>
        <v>360-1049/1PU</v>
      </c>
      <c r="B148" s="112">
        <f>'360 PU '!H22</f>
        <v>1</v>
      </c>
      <c r="C148" s="109" t="str">
        <f>IF('360 PU '!K22=0,"",'360 PU '!K22)</f>
        <v/>
      </c>
      <c r="D148" s="109"/>
      <c r="E148" s="109" t="str">
        <f>IF('360 PU '!L22=0,"",'360 PU '!L22)</f>
        <v/>
      </c>
      <c r="F148" s="109"/>
      <c r="G148" s="109" t="str">
        <f>IF('360 PU '!M22=0,"",'360 PU '!M22)</f>
        <v/>
      </c>
      <c r="H148" s="109"/>
      <c r="I148" s="109" t="str">
        <f>IF('360 PU '!N22=0,"",'360 PU '!N22)</f>
        <v/>
      </c>
      <c r="J148" s="109"/>
      <c r="K148" s="109" t="str">
        <f>IF('360 PU '!O22=0,"",'360 PU '!O22)</f>
        <v/>
      </c>
      <c r="L148" s="109"/>
      <c r="M148" s="109" t="str">
        <f>IF('360 PU '!P22=0,"",'360 PU '!P22)</f>
        <v/>
      </c>
      <c r="N148" s="109"/>
      <c r="O148" s="109" t="str">
        <f>IF('360 PU '!Q22=0,"",'360 PU '!Q22)</f>
        <v/>
      </c>
      <c r="P148" s="109"/>
      <c r="Q148" s="109" t="str">
        <f>IF('360 PU '!R22=0,"",'360 PU '!R22)</f>
        <v/>
      </c>
      <c r="R148" s="107"/>
      <c r="S148" s="104" t="str">
        <f>IF('360 PU '!S22=0,"",'360 PU '!S22)</f>
        <v/>
      </c>
      <c r="T148" s="107"/>
      <c r="U148" s="104" t="str">
        <f>IF('360 PU '!T22=0,"",'360 PU '!T22)</f>
        <v/>
      </c>
      <c r="V148" s="107"/>
      <c r="W148" s="105">
        <f t="shared" si="2"/>
        <v>0</v>
      </c>
      <c r="X148" s="113">
        <f>W148*'360 PU '!H22</f>
        <v>0</v>
      </c>
      <c r="Y148" s="109">
        <f>W148*'360 PU '!AT22</f>
        <v>0</v>
      </c>
    </row>
    <row r="149" spans="1:25" ht="22.5" customHeight="1">
      <c r="A149" s="111" t="str">
        <f>'360 PU '!D23</f>
        <v>360-1049/2PU</v>
      </c>
      <c r="B149" s="112">
        <f>'360 PU '!H23</f>
        <v>2</v>
      </c>
      <c r="C149" s="109" t="str">
        <f>IF('360 PU '!K23=0,"",'360 PU '!K23)</f>
        <v/>
      </c>
      <c r="D149" s="109"/>
      <c r="E149" s="109" t="str">
        <f>IF('360 PU '!L23=0,"",'360 PU '!L23)</f>
        <v/>
      </c>
      <c r="F149" s="109"/>
      <c r="G149" s="109" t="str">
        <f>IF('360 PU '!M23=0,"",'360 PU '!M23)</f>
        <v/>
      </c>
      <c r="H149" s="109"/>
      <c r="I149" s="109" t="str">
        <f>IF('360 PU '!N23=0,"",'360 PU '!N23)</f>
        <v/>
      </c>
      <c r="J149" s="109"/>
      <c r="K149" s="109" t="str">
        <f>IF('360 PU '!O23=0,"",'360 PU '!O23)</f>
        <v/>
      </c>
      <c r="L149" s="109"/>
      <c r="M149" s="109" t="str">
        <f>IF('360 PU '!P23=0,"",'360 PU '!P23)</f>
        <v/>
      </c>
      <c r="N149" s="109"/>
      <c r="O149" s="109" t="str">
        <f>IF('360 PU '!Q23=0,"",'360 PU '!Q23)</f>
        <v/>
      </c>
      <c r="P149" s="109"/>
      <c r="Q149" s="109" t="str">
        <f>IF('360 PU '!R23=0,"",'360 PU '!R23)</f>
        <v/>
      </c>
      <c r="R149" s="107"/>
      <c r="S149" s="104" t="str">
        <f>IF('360 PU '!S23=0,"",'360 PU '!S23)</f>
        <v/>
      </c>
      <c r="T149" s="107"/>
      <c r="U149" s="104" t="str">
        <f>IF('360 PU '!T23=0,"",'360 PU '!T23)</f>
        <v/>
      </c>
      <c r="V149" s="107"/>
      <c r="W149" s="105">
        <f t="shared" si="2"/>
        <v>0</v>
      </c>
      <c r="X149" s="113">
        <f>W149*'360 PU '!H23</f>
        <v>0</v>
      </c>
      <c r="Y149" s="109">
        <f>W149*'360 PU '!AT23</f>
        <v>0</v>
      </c>
    </row>
    <row r="150" spans="1:25" ht="22.5" customHeight="1">
      <c r="A150" s="111" t="str">
        <f>'360 PU '!D24</f>
        <v>360-1050PU</v>
      </c>
      <c r="B150" s="112">
        <f>'360 PU '!H24</f>
        <v>2</v>
      </c>
      <c r="C150" s="109" t="str">
        <f>IF('360 PU '!K24=0,"",'360 PU '!K24)</f>
        <v/>
      </c>
      <c r="D150" s="109"/>
      <c r="E150" s="109" t="str">
        <f>IF('360 PU '!L24=0,"",'360 PU '!L24)</f>
        <v/>
      </c>
      <c r="F150" s="109"/>
      <c r="G150" s="109" t="str">
        <f>IF('360 PU '!M24=0,"",'360 PU '!M24)</f>
        <v/>
      </c>
      <c r="H150" s="109"/>
      <c r="I150" s="109" t="str">
        <f>IF('360 PU '!N24=0,"",'360 PU '!N24)</f>
        <v/>
      </c>
      <c r="J150" s="109"/>
      <c r="K150" s="109" t="str">
        <f>IF('360 PU '!O24=0,"",'360 PU '!O24)</f>
        <v/>
      </c>
      <c r="L150" s="109"/>
      <c r="M150" s="109" t="str">
        <f>IF('360 PU '!P24=0,"",'360 PU '!P24)</f>
        <v/>
      </c>
      <c r="N150" s="109"/>
      <c r="O150" s="109" t="str">
        <f>IF('360 PU '!Q24=0,"",'360 PU '!Q24)</f>
        <v/>
      </c>
      <c r="P150" s="109"/>
      <c r="Q150" s="109" t="str">
        <f>IF('360 PU '!R24=0,"",'360 PU '!R24)</f>
        <v/>
      </c>
      <c r="R150" s="107"/>
      <c r="S150" s="104" t="str">
        <f>IF('360 PU '!S24=0,"",'360 PU '!S24)</f>
        <v/>
      </c>
      <c r="T150" s="107"/>
      <c r="U150" s="104" t="str">
        <f>IF('360 PU '!T24=0,"",'360 PU '!T24)</f>
        <v/>
      </c>
      <c r="V150" s="107"/>
      <c r="W150" s="105">
        <f t="shared" si="2"/>
        <v>0</v>
      </c>
      <c r="X150" s="113">
        <f>W150*'360 PU '!H24</f>
        <v>0</v>
      </c>
      <c r="Y150" s="109">
        <f>W150*'360 PU '!AT24</f>
        <v>0</v>
      </c>
    </row>
    <row r="151" spans="1:25" ht="22.5" customHeight="1">
      <c r="A151" s="111" t="str">
        <f>'360 PU '!D25</f>
        <v>360-1051PU</v>
      </c>
      <c r="B151" s="112">
        <f>'360 PU '!H25</f>
        <v>3</v>
      </c>
      <c r="C151" s="109" t="str">
        <f>IF('360 PU '!K25=0,"",'360 PU '!K25)</f>
        <v/>
      </c>
      <c r="D151" s="109"/>
      <c r="E151" s="109" t="str">
        <f>IF('360 PU '!L25=0,"",'360 PU '!L25)</f>
        <v/>
      </c>
      <c r="F151" s="109"/>
      <c r="G151" s="109" t="str">
        <f>IF('360 PU '!M25=0,"",'360 PU '!M25)</f>
        <v/>
      </c>
      <c r="H151" s="109"/>
      <c r="I151" s="109" t="str">
        <f>IF('360 PU '!N25=0,"",'360 PU '!N25)</f>
        <v/>
      </c>
      <c r="J151" s="109"/>
      <c r="K151" s="109" t="str">
        <f>IF('360 PU '!O25=0,"",'360 PU '!O25)</f>
        <v/>
      </c>
      <c r="L151" s="109"/>
      <c r="M151" s="109" t="str">
        <f>IF('360 PU '!P25=0,"",'360 PU '!P25)</f>
        <v/>
      </c>
      <c r="N151" s="109"/>
      <c r="O151" s="109" t="str">
        <f>IF('360 PU '!Q25=0,"",'360 PU '!Q25)</f>
        <v/>
      </c>
      <c r="P151" s="109"/>
      <c r="Q151" s="109" t="str">
        <f>IF('360 PU '!R25=0,"",'360 PU '!R25)</f>
        <v/>
      </c>
      <c r="R151" s="107"/>
      <c r="S151" s="104" t="str">
        <f>IF('360 PU '!S25=0,"",'360 PU '!S25)</f>
        <v/>
      </c>
      <c r="T151" s="107"/>
      <c r="U151" s="104" t="str">
        <f>IF('360 PU '!T25=0,"",'360 PU '!T25)</f>
        <v/>
      </c>
      <c r="V151" s="107"/>
      <c r="W151" s="105">
        <f t="shared" si="2"/>
        <v>0</v>
      </c>
      <c r="X151" s="113">
        <f>W151*'360 PU '!H25</f>
        <v>0</v>
      </c>
      <c r="Y151" s="109">
        <f>W151*'360 PU '!AT25</f>
        <v>0</v>
      </c>
    </row>
    <row r="152" spans="1:25" ht="22.5" customHeight="1">
      <c r="A152" s="111" t="str">
        <f>'360 PU '!D26</f>
        <v>360-1052PU</v>
      </c>
      <c r="B152" s="112">
        <f>'360 PU '!H26</f>
        <v>4</v>
      </c>
      <c r="C152" s="109" t="str">
        <f>IF('360 PU '!K26=0,"",'360 PU '!K26)</f>
        <v/>
      </c>
      <c r="D152" s="109"/>
      <c r="E152" s="109" t="str">
        <f>IF('360 PU '!L26=0,"",'360 PU '!L26)</f>
        <v/>
      </c>
      <c r="F152" s="109"/>
      <c r="G152" s="109" t="str">
        <f>IF('360 PU '!M26=0,"",'360 PU '!M26)</f>
        <v/>
      </c>
      <c r="H152" s="109"/>
      <c r="I152" s="109" t="str">
        <f>IF('360 PU '!N26=0,"",'360 PU '!N26)</f>
        <v/>
      </c>
      <c r="J152" s="109"/>
      <c r="K152" s="109" t="str">
        <f>IF('360 PU '!O26=0,"",'360 PU '!O26)</f>
        <v/>
      </c>
      <c r="L152" s="109"/>
      <c r="M152" s="109" t="str">
        <f>IF('360 PU '!P26=0,"",'360 PU '!P26)</f>
        <v/>
      </c>
      <c r="N152" s="109"/>
      <c r="O152" s="109" t="str">
        <f>IF('360 PU '!Q26=0,"",'360 PU '!Q26)</f>
        <v/>
      </c>
      <c r="P152" s="109"/>
      <c r="Q152" s="109" t="str">
        <f>IF('360 PU '!R26=0,"",'360 PU '!R26)</f>
        <v/>
      </c>
      <c r="R152" s="107"/>
      <c r="S152" s="104" t="str">
        <f>IF('360 PU '!S26=0,"",'360 PU '!S26)</f>
        <v/>
      </c>
      <c r="T152" s="107"/>
      <c r="U152" s="104" t="str">
        <f>IF('360 PU '!T26=0,"",'360 PU '!T26)</f>
        <v/>
      </c>
      <c r="V152" s="107"/>
      <c r="W152" s="105">
        <f t="shared" si="2"/>
        <v>0</v>
      </c>
      <c r="X152" s="113">
        <f>W152*'360 PU '!H26</f>
        <v>0</v>
      </c>
      <c r="Y152" s="109">
        <f>W152*'360 PU '!AT26</f>
        <v>0</v>
      </c>
    </row>
    <row r="153" spans="1:25" ht="22.5" customHeight="1">
      <c r="A153" s="111" t="str">
        <f>'360 PU '!D27</f>
        <v>360-1053PU</v>
      </c>
      <c r="B153" s="112">
        <f>'360 PU '!H27</f>
        <v>2</v>
      </c>
      <c r="C153" s="109" t="str">
        <f>IF('360 PU '!K27=0,"",'360 PU '!K27)</f>
        <v/>
      </c>
      <c r="D153" s="109"/>
      <c r="E153" s="109" t="str">
        <f>IF('360 PU '!L27=0,"",'360 PU '!L27)</f>
        <v/>
      </c>
      <c r="F153" s="109"/>
      <c r="G153" s="109" t="str">
        <f>IF('360 PU '!M27=0,"",'360 PU '!M27)</f>
        <v/>
      </c>
      <c r="H153" s="109"/>
      <c r="I153" s="109" t="str">
        <f>IF('360 PU '!N27=0,"",'360 PU '!N27)</f>
        <v/>
      </c>
      <c r="J153" s="109"/>
      <c r="K153" s="109" t="str">
        <f>IF('360 PU '!O27=0,"",'360 PU '!O27)</f>
        <v/>
      </c>
      <c r="L153" s="109"/>
      <c r="M153" s="109" t="str">
        <f>IF('360 PU '!P27=0,"",'360 PU '!P27)</f>
        <v/>
      </c>
      <c r="N153" s="109"/>
      <c r="O153" s="109" t="str">
        <f>IF('360 PU '!Q27=0,"",'360 PU '!Q27)</f>
        <v/>
      </c>
      <c r="P153" s="109"/>
      <c r="Q153" s="109" t="str">
        <f>IF('360 PU '!R27=0,"",'360 PU '!R27)</f>
        <v/>
      </c>
      <c r="R153" s="107"/>
      <c r="S153" s="104" t="str">
        <f>IF('360 PU '!S27=0,"",'360 PU '!S27)</f>
        <v/>
      </c>
      <c r="T153" s="107"/>
      <c r="U153" s="104" t="str">
        <f>IF('360 PU '!T27=0,"",'360 PU '!T27)</f>
        <v/>
      </c>
      <c r="V153" s="107"/>
      <c r="W153" s="105">
        <f t="shared" si="2"/>
        <v>0</v>
      </c>
      <c r="X153" s="113">
        <f>W153*'360 PU '!H27</f>
        <v>0</v>
      </c>
      <c r="Y153" s="109">
        <f>W153*'360 PU '!AT27</f>
        <v>0</v>
      </c>
    </row>
  </sheetData>
  <sheetProtection selectLockedCells="1" selectUnlockedCells="1"/>
  <autoFilter ref="W3:W153" xr:uid="{00000000-0009-0000-0000-000010000000}"/>
  <mergeCells count="13">
    <mergeCell ref="R1:W1"/>
    <mergeCell ref="A2:R2"/>
    <mergeCell ref="S2:W2"/>
    <mergeCell ref="C3:D3"/>
    <mergeCell ref="E3:F3"/>
    <mergeCell ref="G3:H3"/>
    <mergeCell ref="I3:J3"/>
    <mergeCell ref="K3:L3"/>
    <mergeCell ref="M3:N3"/>
    <mergeCell ref="O3:P3"/>
    <mergeCell ref="Q3:R3"/>
    <mergeCell ref="S3:T3"/>
    <mergeCell ref="U3:V3"/>
  </mergeCells>
  <pageMargins left="0.25" right="0.25" top="0.75" bottom="0.75" header="0.3" footer="0.3"/>
  <pageSetup paperSize="9" scale="80" fitToHeight="0" orientation="portrait"/>
  <headerFooter differentFirst="1">
    <oddFooter>&amp;CStran &amp;P od &amp;N</oddFooter>
    <firstFooter>&amp;CStran &amp;P od 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9">
    <tabColor theme="9" tint="0.39994506668294322"/>
  </sheetPr>
  <dimension ref="A1:AC434"/>
  <sheetViews>
    <sheetView showGridLines="0" topLeftCell="A105" zoomScale="102" zoomScaleNormal="102" workbookViewId="0">
      <selection activeCell="P126" sqref="P126"/>
    </sheetView>
  </sheetViews>
  <sheetFormatPr defaultColWidth="10.5" defaultRowHeight="15.75"/>
  <cols>
    <col min="1" max="1" width="13.5" customWidth="1"/>
    <col min="2" max="5" width="7.875" style="25" customWidth="1"/>
    <col min="6" max="9" width="7.875" customWidth="1"/>
    <col min="10" max="10" width="7.875" style="66" customWidth="1"/>
    <col min="11" max="11" width="7.875" customWidth="1"/>
    <col min="12" max="12" width="5.5" style="25" customWidth="1"/>
    <col min="13" max="13" width="7" customWidth="1"/>
  </cols>
  <sheetData>
    <row r="1" spans="1:13" ht="25.5" customHeight="1">
      <c r="A1" s="1365">
        <f>'PROD.LIST PU HOLDS'!A2</f>
        <v>0</v>
      </c>
      <c r="B1" s="1365"/>
      <c r="C1" s="1365"/>
      <c r="D1" s="1365"/>
      <c r="E1" s="1365"/>
      <c r="H1">
        <f>'PROD.LIST PU HOLDS'!M2</f>
        <v>0</v>
      </c>
      <c r="J1" s="43"/>
      <c r="L1" s="69">
        <f>SUM(L3:L151)</f>
        <v>0</v>
      </c>
    </row>
    <row r="2" spans="1:13" s="23" customFormat="1" ht="26.25" customHeight="1">
      <c r="A2" s="27" t="s">
        <v>6220</v>
      </c>
      <c r="B2" s="28" t="s">
        <v>60</v>
      </c>
      <c r="C2" s="16" t="s">
        <v>61</v>
      </c>
      <c r="D2" s="16" t="s">
        <v>176</v>
      </c>
      <c r="E2" s="16" t="s">
        <v>177</v>
      </c>
      <c r="F2" s="16" t="s">
        <v>178</v>
      </c>
      <c r="G2" s="16" t="s">
        <v>646</v>
      </c>
      <c r="H2" s="16" t="s">
        <v>182</v>
      </c>
      <c r="I2" s="16" t="s">
        <v>184</v>
      </c>
      <c r="J2" s="70" t="s">
        <v>647</v>
      </c>
      <c r="K2" s="71" t="s">
        <v>648</v>
      </c>
      <c r="L2" s="16" t="s">
        <v>54</v>
      </c>
      <c r="M2" s="72" t="s">
        <v>6221</v>
      </c>
    </row>
    <row r="3" spans="1:13" s="24" customFormat="1" ht="22.5" customHeight="1">
      <c r="A3" s="36" t="str">
        <f>'PROD.LIST PU HOLDS'!A5</f>
        <v>360-008PU</v>
      </c>
      <c r="B3" s="68" t="str">
        <f>'PROD.LIST PU HOLDS'!C5</f>
        <v/>
      </c>
      <c r="C3" s="68" t="str">
        <f>'PROD.LIST PU HOLDS'!E5</f>
        <v/>
      </c>
      <c r="D3" s="68" t="str">
        <f>'PROD.LIST PU HOLDS'!G5</f>
        <v/>
      </c>
      <c r="E3" s="68" t="str">
        <f>'PROD.LIST PU HOLDS'!I5</f>
        <v/>
      </c>
      <c r="F3" s="68" t="str">
        <f>'PROD.LIST PU HOLDS'!K5</f>
        <v/>
      </c>
      <c r="G3" s="68" t="str">
        <f>'PROD.LIST PU HOLDS'!M5</f>
        <v/>
      </c>
      <c r="H3" s="68" t="str">
        <f>'PROD.LIST PU HOLDS'!O5</f>
        <v/>
      </c>
      <c r="I3" s="73" t="str">
        <f>'PROD.LIST PU HOLDS'!Q5</f>
        <v/>
      </c>
      <c r="J3" s="73" t="str">
        <f>'PROD.LIST PU HOLDS'!S5</f>
        <v/>
      </c>
      <c r="K3" s="73" t="str">
        <f>'PROD.LIST PU HOLDS'!U5</f>
        <v/>
      </c>
      <c r="L3" s="74">
        <f>'PROD.LIST PU HOLDS'!W5</f>
        <v>0</v>
      </c>
      <c r="M3" s="75"/>
    </row>
    <row r="4" spans="1:13" s="24" customFormat="1" ht="22.5" customHeight="1">
      <c r="A4" s="36" t="str">
        <f>'PROD.LIST PU HOLDS'!A6</f>
        <v>360-009PU</v>
      </c>
      <c r="B4" s="68" t="str">
        <f>'PROD.LIST PU HOLDS'!C6</f>
        <v/>
      </c>
      <c r="C4" s="68" t="str">
        <f>'PROD.LIST PU HOLDS'!E6</f>
        <v/>
      </c>
      <c r="D4" s="68" t="str">
        <f>'PROD.LIST PU HOLDS'!G6</f>
        <v/>
      </c>
      <c r="E4" s="68" t="str">
        <f>'PROD.LIST PU HOLDS'!I6</f>
        <v/>
      </c>
      <c r="F4" s="68" t="str">
        <f>'PROD.LIST PU HOLDS'!K6</f>
        <v/>
      </c>
      <c r="G4" s="68" t="str">
        <f>'PROD.LIST PU HOLDS'!M6</f>
        <v/>
      </c>
      <c r="H4" s="68" t="str">
        <f>'PROD.LIST PU HOLDS'!O6</f>
        <v/>
      </c>
      <c r="I4" s="73" t="str">
        <f>'PROD.LIST PU HOLDS'!Q6</f>
        <v/>
      </c>
      <c r="J4" s="73" t="str">
        <f>'PROD.LIST PU HOLDS'!S6</f>
        <v/>
      </c>
      <c r="K4" s="73" t="str">
        <f>'PROD.LIST PU HOLDS'!U6</f>
        <v/>
      </c>
      <c r="L4" s="74">
        <f>'PROD.LIST PU HOLDS'!W6</f>
        <v>0</v>
      </c>
      <c r="M4" s="75"/>
    </row>
    <row r="5" spans="1:13" s="24" customFormat="1" ht="22.5" customHeight="1">
      <c r="A5" s="36" t="str">
        <f>'PROD.LIST PU HOLDS'!A7</f>
        <v>360-010PU</v>
      </c>
      <c r="B5" s="68" t="str">
        <f>'PROD.LIST PU HOLDS'!C7</f>
        <v/>
      </c>
      <c r="C5" s="68" t="str">
        <f>'PROD.LIST PU HOLDS'!E7</f>
        <v/>
      </c>
      <c r="D5" s="68" t="str">
        <f>'PROD.LIST PU HOLDS'!G7</f>
        <v/>
      </c>
      <c r="E5" s="68" t="str">
        <f>'PROD.LIST PU HOLDS'!I7</f>
        <v/>
      </c>
      <c r="F5" s="68" t="str">
        <f>'PROD.LIST PU HOLDS'!K7</f>
        <v/>
      </c>
      <c r="G5" s="68" t="str">
        <f>'PROD.LIST PU HOLDS'!M7</f>
        <v/>
      </c>
      <c r="H5" s="68" t="str">
        <f>'PROD.LIST PU HOLDS'!O7</f>
        <v/>
      </c>
      <c r="I5" s="73" t="str">
        <f>'PROD.LIST PU HOLDS'!Q7</f>
        <v/>
      </c>
      <c r="J5" s="73" t="str">
        <f>'PROD.LIST PU HOLDS'!S7</f>
        <v/>
      </c>
      <c r="K5" s="73" t="str">
        <f>'PROD.LIST PU HOLDS'!U7</f>
        <v/>
      </c>
      <c r="L5" s="74">
        <f>'PROD.LIST PU HOLDS'!W7</f>
        <v>0</v>
      </c>
      <c r="M5" s="75"/>
    </row>
    <row r="6" spans="1:13" s="24" customFormat="1" ht="22.5" customHeight="1">
      <c r="A6" s="36" t="str">
        <f>'PROD.LIST PU HOLDS'!A8</f>
        <v>360-011PU</v>
      </c>
      <c r="B6" s="68" t="str">
        <f>'PROD.LIST PU HOLDS'!C8</f>
        <v/>
      </c>
      <c r="C6" s="68" t="str">
        <f>'PROD.LIST PU HOLDS'!E8</f>
        <v/>
      </c>
      <c r="D6" s="68" t="str">
        <f>'PROD.LIST PU HOLDS'!G8</f>
        <v/>
      </c>
      <c r="E6" s="68" t="str">
        <f>'PROD.LIST PU HOLDS'!I8</f>
        <v/>
      </c>
      <c r="F6" s="68" t="str">
        <f>'PROD.LIST PU HOLDS'!K8</f>
        <v/>
      </c>
      <c r="G6" s="68" t="str">
        <f>'PROD.LIST PU HOLDS'!M8</f>
        <v/>
      </c>
      <c r="H6" s="68" t="str">
        <f>'PROD.LIST PU HOLDS'!O8</f>
        <v/>
      </c>
      <c r="I6" s="73" t="str">
        <f>'PROD.LIST PU HOLDS'!Q8</f>
        <v/>
      </c>
      <c r="J6" s="73" t="str">
        <f>'PROD.LIST PU HOLDS'!S8</f>
        <v/>
      </c>
      <c r="K6" s="73" t="str">
        <f>'PROD.LIST PU HOLDS'!U8</f>
        <v/>
      </c>
      <c r="L6" s="74">
        <f>'PROD.LIST PU HOLDS'!W8</f>
        <v>0</v>
      </c>
      <c r="M6" s="75"/>
    </row>
    <row r="7" spans="1:13" s="24" customFormat="1" ht="22.5" customHeight="1">
      <c r="A7" s="36" t="str">
        <f>'PROD.LIST PU HOLDS'!A9</f>
        <v>360-012PU</v>
      </c>
      <c r="B7" s="68" t="str">
        <f>'PROD.LIST PU HOLDS'!C9</f>
        <v/>
      </c>
      <c r="C7" s="68" t="str">
        <f>'PROD.LIST PU HOLDS'!E9</f>
        <v/>
      </c>
      <c r="D7" s="68" t="str">
        <f>'PROD.LIST PU HOLDS'!G9</f>
        <v/>
      </c>
      <c r="E7" s="68" t="str">
        <f>'PROD.LIST PU HOLDS'!I9</f>
        <v/>
      </c>
      <c r="F7" s="68" t="str">
        <f>'PROD.LIST PU HOLDS'!K9</f>
        <v/>
      </c>
      <c r="G7" s="68" t="str">
        <f>'PROD.LIST PU HOLDS'!M9</f>
        <v/>
      </c>
      <c r="H7" s="68" t="str">
        <f>'PROD.LIST PU HOLDS'!O9</f>
        <v/>
      </c>
      <c r="I7" s="73" t="str">
        <f>'PROD.LIST PU HOLDS'!Q9</f>
        <v/>
      </c>
      <c r="J7" s="73" t="str">
        <f>'PROD.LIST PU HOLDS'!S9</f>
        <v/>
      </c>
      <c r="K7" s="73" t="str">
        <f>'PROD.LIST PU HOLDS'!U9</f>
        <v/>
      </c>
      <c r="L7" s="74">
        <f>'PROD.LIST PU HOLDS'!W9</f>
        <v>0</v>
      </c>
      <c r="M7" s="75"/>
    </row>
    <row r="8" spans="1:13" s="24" customFormat="1" ht="22.5" customHeight="1">
      <c r="A8" s="36" t="str">
        <f>'PROD.LIST PU HOLDS'!A10</f>
        <v>360-013PU</v>
      </c>
      <c r="B8" s="68" t="str">
        <f>'PROD.LIST PU HOLDS'!C10</f>
        <v/>
      </c>
      <c r="C8" s="68" t="str">
        <f>'PROD.LIST PU HOLDS'!E10</f>
        <v/>
      </c>
      <c r="D8" s="68" t="str">
        <f>'PROD.LIST PU HOLDS'!G10</f>
        <v/>
      </c>
      <c r="E8" s="68" t="str">
        <f>'PROD.LIST PU HOLDS'!I10</f>
        <v/>
      </c>
      <c r="F8" s="68" t="str">
        <f>'PROD.LIST PU HOLDS'!K10</f>
        <v/>
      </c>
      <c r="G8" s="68" t="str">
        <f>'PROD.LIST PU HOLDS'!M10</f>
        <v/>
      </c>
      <c r="H8" s="68" t="str">
        <f>'PROD.LIST PU HOLDS'!O10</f>
        <v/>
      </c>
      <c r="I8" s="73" t="str">
        <f>'PROD.LIST PU HOLDS'!Q10</f>
        <v/>
      </c>
      <c r="J8" s="73" t="str">
        <f>'PROD.LIST PU HOLDS'!S10</f>
        <v/>
      </c>
      <c r="K8" s="73" t="str">
        <f>'PROD.LIST PU HOLDS'!U10</f>
        <v/>
      </c>
      <c r="L8" s="74">
        <f>'PROD.LIST PU HOLDS'!W10</f>
        <v>0</v>
      </c>
      <c r="M8" s="75"/>
    </row>
    <row r="9" spans="1:13" s="24" customFormat="1" ht="22.5" customHeight="1">
      <c r="A9" s="36" t="str">
        <f>'PROD.LIST PU HOLDS'!A11</f>
        <v>360-014PU</v>
      </c>
      <c r="B9" s="68" t="str">
        <f>'PROD.LIST PU HOLDS'!C11</f>
        <v/>
      </c>
      <c r="C9" s="68" t="str">
        <f>'PROD.LIST PU HOLDS'!E11</f>
        <v/>
      </c>
      <c r="D9" s="68" t="str">
        <f>'PROD.LIST PU HOLDS'!G11</f>
        <v/>
      </c>
      <c r="E9" s="68" t="str">
        <f>'PROD.LIST PU HOLDS'!I11</f>
        <v/>
      </c>
      <c r="F9" s="68" t="str">
        <f>'PROD.LIST PU HOLDS'!K11</f>
        <v/>
      </c>
      <c r="G9" s="68" t="str">
        <f>'PROD.LIST PU HOLDS'!M11</f>
        <v/>
      </c>
      <c r="H9" s="68" t="str">
        <f>'PROD.LIST PU HOLDS'!O11</f>
        <v/>
      </c>
      <c r="I9" s="73" t="str">
        <f>'PROD.LIST PU HOLDS'!Q11</f>
        <v/>
      </c>
      <c r="J9" s="73" t="str">
        <f>'PROD.LIST PU HOLDS'!S11</f>
        <v/>
      </c>
      <c r="K9" s="73" t="str">
        <f>'PROD.LIST PU HOLDS'!U11</f>
        <v/>
      </c>
      <c r="L9" s="74">
        <f>'PROD.LIST PU HOLDS'!W11</f>
        <v>0</v>
      </c>
      <c r="M9" s="75"/>
    </row>
    <row r="10" spans="1:13" s="24" customFormat="1" ht="22.5" customHeight="1">
      <c r="A10" s="36" t="str">
        <f>'PROD.LIST PU HOLDS'!A12</f>
        <v>360-015PU-DT</v>
      </c>
      <c r="B10" s="68" t="str">
        <f>'PROD.LIST PU HOLDS'!C12</f>
        <v/>
      </c>
      <c r="C10" s="68" t="str">
        <f>'PROD.LIST PU HOLDS'!E12</f>
        <v/>
      </c>
      <c r="D10" s="68" t="str">
        <f>'PROD.LIST PU HOLDS'!G12</f>
        <v/>
      </c>
      <c r="E10" s="68" t="str">
        <f>'PROD.LIST PU HOLDS'!I12</f>
        <v/>
      </c>
      <c r="F10" s="68" t="str">
        <f>'PROD.LIST PU HOLDS'!K12</f>
        <v/>
      </c>
      <c r="G10" s="68" t="str">
        <f>'PROD.LIST PU HOLDS'!M12</f>
        <v/>
      </c>
      <c r="H10" s="68" t="str">
        <f>'PROD.LIST PU HOLDS'!O12</f>
        <v/>
      </c>
      <c r="I10" s="73" t="str">
        <f>'PROD.LIST PU HOLDS'!Q12</f>
        <v/>
      </c>
      <c r="J10" s="73" t="str">
        <f>'PROD.LIST PU HOLDS'!S12</f>
        <v/>
      </c>
      <c r="K10" s="73" t="str">
        <f>'PROD.LIST PU HOLDS'!U12</f>
        <v/>
      </c>
      <c r="L10" s="74">
        <f>'PROD.LIST PU HOLDS'!W12</f>
        <v>0</v>
      </c>
      <c r="M10" s="75"/>
    </row>
    <row r="11" spans="1:13" s="24" customFormat="1" ht="22.5" customHeight="1">
      <c r="A11" s="36" t="str">
        <f>'PROD.LIST PU HOLDS'!A13</f>
        <v>360-016PU</v>
      </c>
      <c r="B11" s="68" t="str">
        <f>'PROD.LIST PU HOLDS'!C13</f>
        <v/>
      </c>
      <c r="C11" s="68" t="str">
        <f>'PROD.LIST PU HOLDS'!E13</f>
        <v/>
      </c>
      <c r="D11" s="68" t="str">
        <f>'PROD.LIST PU HOLDS'!G13</f>
        <v/>
      </c>
      <c r="E11" s="68" t="str">
        <f>'PROD.LIST PU HOLDS'!I13</f>
        <v/>
      </c>
      <c r="F11" s="68" t="str">
        <f>'PROD.LIST PU HOLDS'!K13</f>
        <v/>
      </c>
      <c r="G11" s="68" t="str">
        <f>'PROD.LIST PU HOLDS'!M13</f>
        <v/>
      </c>
      <c r="H11" s="68" t="str">
        <f>'PROD.LIST PU HOLDS'!O13</f>
        <v/>
      </c>
      <c r="I11" s="73" t="str">
        <f>'PROD.LIST PU HOLDS'!Q13</f>
        <v/>
      </c>
      <c r="J11" s="73" t="str">
        <f>'PROD.LIST PU HOLDS'!S13</f>
        <v/>
      </c>
      <c r="K11" s="73" t="str">
        <f>'PROD.LIST PU HOLDS'!U13</f>
        <v/>
      </c>
      <c r="L11" s="74">
        <f>'PROD.LIST PU HOLDS'!W13</f>
        <v>0</v>
      </c>
      <c r="M11" s="75"/>
    </row>
    <row r="12" spans="1:13" s="24" customFormat="1" ht="22.5" customHeight="1">
      <c r="A12" s="36" t="str">
        <f>'PROD.LIST PU HOLDS'!A14</f>
        <v>360-017PU</v>
      </c>
      <c r="B12" s="68" t="str">
        <f>'PROD.LIST PU HOLDS'!C14</f>
        <v/>
      </c>
      <c r="C12" s="68" t="str">
        <f>'PROD.LIST PU HOLDS'!E14</f>
        <v/>
      </c>
      <c r="D12" s="68" t="str">
        <f>'PROD.LIST PU HOLDS'!G14</f>
        <v/>
      </c>
      <c r="E12" s="68" t="str">
        <f>'PROD.LIST PU HOLDS'!I14</f>
        <v/>
      </c>
      <c r="F12" s="68" t="str">
        <f>'PROD.LIST PU HOLDS'!K14</f>
        <v/>
      </c>
      <c r="G12" s="68" t="str">
        <f>'PROD.LIST PU HOLDS'!M14</f>
        <v/>
      </c>
      <c r="H12" s="68" t="str">
        <f>'PROD.LIST PU HOLDS'!O14</f>
        <v/>
      </c>
      <c r="I12" s="73" t="str">
        <f>'PROD.LIST PU HOLDS'!Q14</f>
        <v/>
      </c>
      <c r="J12" s="73" t="str">
        <f>'PROD.LIST PU HOLDS'!S14</f>
        <v/>
      </c>
      <c r="K12" s="73" t="str">
        <f>'PROD.LIST PU HOLDS'!U14</f>
        <v/>
      </c>
      <c r="L12" s="74">
        <f>'PROD.LIST PU HOLDS'!W14</f>
        <v>0</v>
      </c>
      <c r="M12" s="75"/>
    </row>
    <row r="13" spans="1:13" ht="22.5" customHeight="1">
      <c r="A13" s="36">
        <f>'PROD.LIST PU HOLDS'!A15</f>
        <v>0</v>
      </c>
      <c r="B13" s="68" t="str">
        <f>'PROD.LIST PU HOLDS'!C15</f>
        <v/>
      </c>
      <c r="C13" s="68" t="str">
        <f>'PROD.LIST PU HOLDS'!E15</f>
        <v/>
      </c>
      <c r="D13" s="68" t="str">
        <f>'PROD.LIST PU HOLDS'!G15</f>
        <v/>
      </c>
      <c r="E13" s="68" t="str">
        <f>'PROD.LIST PU HOLDS'!I15</f>
        <v/>
      </c>
      <c r="F13" s="68" t="str">
        <f>'PROD.LIST PU HOLDS'!K15</f>
        <v/>
      </c>
      <c r="G13" s="68" t="str">
        <f>'PROD.LIST PU HOLDS'!M15</f>
        <v/>
      </c>
      <c r="H13" s="68" t="str">
        <f>'PROD.LIST PU HOLDS'!O15</f>
        <v/>
      </c>
      <c r="I13" s="73" t="str">
        <f>'PROD.LIST PU HOLDS'!Q15</f>
        <v/>
      </c>
      <c r="J13" s="73" t="str">
        <f>'PROD.LIST PU HOLDS'!S15</f>
        <v/>
      </c>
      <c r="K13" s="73" t="str">
        <f>'PROD.LIST PU HOLDS'!U15</f>
        <v/>
      </c>
      <c r="L13" s="74">
        <f>'PROD.LIST PU HOLDS'!W15</f>
        <v>0</v>
      </c>
      <c r="M13" s="75"/>
    </row>
    <row r="14" spans="1:13" ht="22.5" customHeight="1">
      <c r="A14" s="36" t="str">
        <f>'PROD.LIST PU HOLDS'!A16</f>
        <v>360-045PU</v>
      </c>
      <c r="B14" s="68" t="str">
        <f>'PROD.LIST PU HOLDS'!C16</f>
        <v/>
      </c>
      <c r="C14" s="68" t="str">
        <f>'PROD.LIST PU HOLDS'!E16</f>
        <v/>
      </c>
      <c r="D14" s="68" t="str">
        <f>'PROD.LIST PU HOLDS'!G16</f>
        <v/>
      </c>
      <c r="E14" s="68" t="str">
        <f>'PROD.LIST PU HOLDS'!I16</f>
        <v/>
      </c>
      <c r="F14" s="68" t="str">
        <f>'PROD.LIST PU HOLDS'!K16</f>
        <v/>
      </c>
      <c r="G14" s="68" t="str">
        <f>'PROD.LIST PU HOLDS'!M16</f>
        <v/>
      </c>
      <c r="H14" s="68" t="str">
        <f>'PROD.LIST PU HOLDS'!O16</f>
        <v/>
      </c>
      <c r="I14" s="73" t="str">
        <f>'PROD.LIST PU HOLDS'!Q16</f>
        <v/>
      </c>
      <c r="J14" s="73" t="str">
        <f>'PROD.LIST PU HOLDS'!S16</f>
        <v/>
      </c>
      <c r="K14" s="73" t="str">
        <f>'PROD.LIST PU HOLDS'!U16</f>
        <v/>
      </c>
      <c r="L14" s="74">
        <f>'PROD.LIST PU HOLDS'!W16</f>
        <v>0</v>
      </c>
      <c r="M14" s="75"/>
    </row>
    <row r="15" spans="1:13" ht="22.5" customHeight="1">
      <c r="A15" s="36" t="str">
        <f>'PROD.LIST PU HOLDS'!A17</f>
        <v>360-047PU</v>
      </c>
      <c r="B15" s="68" t="str">
        <f>'PROD.LIST PU HOLDS'!C17</f>
        <v/>
      </c>
      <c r="C15" s="68" t="str">
        <f>'PROD.LIST PU HOLDS'!E17</f>
        <v/>
      </c>
      <c r="D15" s="68" t="str">
        <f>'PROD.LIST PU HOLDS'!G17</f>
        <v/>
      </c>
      <c r="E15" s="68" t="str">
        <f>'PROD.LIST PU HOLDS'!I17</f>
        <v/>
      </c>
      <c r="F15" s="68" t="str">
        <f>'PROD.LIST PU HOLDS'!K17</f>
        <v/>
      </c>
      <c r="G15" s="68" t="str">
        <f>'PROD.LIST PU HOLDS'!M17</f>
        <v/>
      </c>
      <c r="H15" s="68" t="str">
        <f>'PROD.LIST PU HOLDS'!O17</f>
        <v/>
      </c>
      <c r="I15" s="73" t="str">
        <f>'PROD.LIST PU HOLDS'!Q17</f>
        <v/>
      </c>
      <c r="J15" s="73" t="str">
        <f>'PROD.LIST PU HOLDS'!S17</f>
        <v/>
      </c>
      <c r="K15" s="73" t="str">
        <f>'PROD.LIST PU HOLDS'!U17</f>
        <v/>
      </c>
      <c r="L15" s="74">
        <f>'PROD.LIST PU HOLDS'!W17</f>
        <v>0</v>
      </c>
      <c r="M15" s="75"/>
    </row>
    <row r="16" spans="1:13" ht="22.5" customHeight="1">
      <c r="A16" s="36" t="str">
        <f>'PROD.LIST PU HOLDS'!A18</f>
        <v>360-048PU</v>
      </c>
      <c r="B16" s="68" t="str">
        <f>'PROD.LIST PU HOLDS'!C18</f>
        <v/>
      </c>
      <c r="C16" s="68" t="str">
        <f>'PROD.LIST PU HOLDS'!E18</f>
        <v/>
      </c>
      <c r="D16" s="68" t="str">
        <f>'PROD.LIST PU HOLDS'!G18</f>
        <v/>
      </c>
      <c r="E16" s="68" t="str">
        <f>'PROD.LIST PU HOLDS'!I18</f>
        <v/>
      </c>
      <c r="F16" s="68" t="str">
        <f>'PROD.LIST PU HOLDS'!K18</f>
        <v/>
      </c>
      <c r="G16" s="68" t="str">
        <f>'PROD.LIST PU HOLDS'!M18</f>
        <v/>
      </c>
      <c r="H16" s="68" t="str">
        <f>'PROD.LIST PU HOLDS'!O18</f>
        <v/>
      </c>
      <c r="I16" s="73" t="str">
        <f>'PROD.LIST PU HOLDS'!Q18</f>
        <v/>
      </c>
      <c r="J16" s="73" t="str">
        <f>'PROD.LIST PU HOLDS'!S18</f>
        <v/>
      </c>
      <c r="K16" s="73" t="str">
        <f>'PROD.LIST PU HOLDS'!U18</f>
        <v/>
      </c>
      <c r="L16" s="74">
        <f>'PROD.LIST PU HOLDS'!W18</f>
        <v>0</v>
      </c>
      <c r="M16" s="75"/>
    </row>
    <row r="17" spans="1:13" ht="22.5" customHeight="1">
      <c r="A17" s="36" t="str">
        <f>'PROD.LIST PU HOLDS'!A19</f>
        <v>360-049PU</v>
      </c>
      <c r="B17" s="68" t="str">
        <f>'PROD.LIST PU HOLDS'!C19</f>
        <v/>
      </c>
      <c r="C17" s="68" t="str">
        <f>'PROD.LIST PU HOLDS'!E19</f>
        <v/>
      </c>
      <c r="D17" s="68" t="str">
        <f>'PROD.LIST PU HOLDS'!G19</f>
        <v/>
      </c>
      <c r="E17" s="68" t="str">
        <f>'PROD.LIST PU HOLDS'!I19</f>
        <v/>
      </c>
      <c r="F17" s="68" t="str">
        <f>'PROD.LIST PU HOLDS'!K19</f>
        <v/>
      </c>
      <c r="G17" s="68" t="str">
        <f>'PROD.LIST PU HOLDS'!M19</f>
        <v/>
      </c>
      <c r="H17" s="68" t="str">
        <f>'PROD.LIST PU HOLDS'!O19</f>
        <v/>
      </c>
      <c r="I17" s="73" t="str">
        <f>'PROD.LIST PU HOLDS'!Q19</f>
        <v/>
      </c>
      <c r="J17" s="73" t="str">
        <f>'PROD.LIST PU HOLDS'!S19</f>
        <v/>
      </c>
      <c r="K17" s="73" t="str">
        <f>'PROD.LIST PU HOLDS'!U19</f>
        <v/>
      </c>
      <c r="L17" s="74">
        <f>'PROD.LIST PU HOLDS'!W19</f>
        <v>0</v>
      </c>
      <c r="M17" s="75"/>
    </row>
    <row r="18" spans="1:13" ht="22.5" customHeight="1">
      <c r="A18" s="36" t="str">
        <f>'PROD.LIST PU HOLDS'!A20</f>
        <v>360-050PU</v>
      </c>
      <c r="B18" s="68" t="str">
        <f>'PROD.LIST PU HOLDS'!C20</f>
        <v/>
      </c>
      <c r="C18" s="68" t="str">
        <f>'PROD.LIST PU HOLDS'!E20</f>
        <v/>
      </c>
      <c r="D18" s="68" t="str">
        <f>'PROD.LIST PU HOLDS'!G20</f>
        <v/>
      </c>
      <c r="E18" s="68" t="str">
        <f>'PROD.LIST PU HOLDS'!I20</f>
        <v/>
      </c>
      <c r="F18" s="68" t="str">
        <f>'PROD.LIST PU HOLDS'!K20</f>
        <v/>
      </c>
      <c r="G18" s="68" t="str">
        <f>'PROD.LIST PU HOLDS'!M20</f>
        <v/>
      </c>
      <c r="H18" s="68" t="str">
        <f>'PROD.LIST PU HOLDS'!O20</f>
        <v/>
      </c>
      <c r="I18" s="73" t="str">
        <f>'PROD.LIST PU HOLDS'!Q20</f>
        <v/>
      </c>
      <c r="J18" s="73" t="str">
        <f>'PROD.LIST PU HOLDS'!S20</f>
        <v/>
      </c>
      <c r="K18" s="73" t="str">
        <f>'PROD.LIST PU HOLDS'!U20</f>
        <v/>
      </c>
      <c r="L18" s="74">
        <f>'PROD.LIST PU HOLDS'!W20</f>
        <v>0</v>
      </c>
      <c r="M18" s="75"/>
    </row>
    <row r="19" spans="1:13" ht="22.5" customHeight="1">
      <c r="A19" s="36" t="str">
        <f>'PROD.LIST PU HOLDS'!A21</f>
        <v>360-051PU</v>
      </c>
      <c r="B19" s="68" t="str">
        <f>'PROD.LIST PU HOLDS'!C21</f>
        <v/>
      </c>
      <c r="C19" s="68" t="str">
        <f>'PROD.LIST PU HOLDS'!E21</f>
        <v/>
      </c>
      <c r="D19" s="68" t="str">
        <f>'PROD.LIST PU HOLDS'!G21</f>
        <v/>
      </c>
      <c r="E19" s="68" t="str">
        <f>'PROD.LIST PU HOLDS'!I21</f>
        <v/>
      </c>
      <c r="F19" s="68" t="str">
        <f>'PROD.LIST PU HOLDS'!K21</f>
        <v/>
      </c>
      <c r="G19" s="68" t="str">
        <f>'PROD.LIST PU HOLDS'!M21</f>
        <v/>
      </c>
      <c r="H19" s="68" t="str">
        <f>'PROD.LIST PU HOLDS'!O21</f>
        <v/>
      </c>
      <c r="I19" s="73" t="str">
        <f>'PROD.LIST PU HOLDS'!Q21</f>
        <v/>
      </c>
      <c r="J19" s="73" t="str">
        <f>'PROD.LIST PU HOLDS'!S21</f>
        <v/>
      </c>
      <c r="K19" s="73" t="str">
        <f>'PROD.LIST PU HOLDS'!U21</f>
        <v/>
      </c>
      <c r="L19" s="74">
        <f>'PROD.LIST PU HOLDS'!W21</f>
        <v>0</v>
      </c>
      <c r="M19" s="75"/>
    </row>
    <row r="20" spans="1:13" ht="22.5" customHeight="1">
      <c r="A20" s="36" t="str">
        <f>'PROD.LIST PU HOLDS'!A22</f>
        <v>360-052PU</v>
      </c>
      <c r="B20" s="68" t="str">
        <f>'PROD.LIST PU HOLDS'!C22</f>
        <v/>
      </c>
      <c r="C20" s="68" t="str">
        <f>'PROD.LIST PU HOLDS'!E22</f>
        <v/>
      </c>
      <c r="D20" s="68" t="str">
        <f>'PROD.LIST PU HOLDS'!G22</f>
        <v/>
      </c>
      <c r="E20" s="68" t="str">
        <f>'PROD.LIST PU HOLDS'!I22</f>
        <v/>
      </c>
      <c r="F20" s="68" t="str">
        <f>'PROD.LIST PU HOLDS'!K22</f>
        <v/>
      </c>
      <c r="G20" s="68" t="str">
        <f>'PROD.LIST PU HOLDS'!M22</f>
        <v/>
      </c>
      <c r="H20" s="68" t="str">
        <f>'PROD.LIST PU HOLDS'!O22</f>
        <v/>
      </c>
      <c r="I20" s="73" t="str">
        <f>'PROD.LIST PU HOLDS'!Q22</f>
        <v/>
      </c>
      <c r="J20" s="73" t="str">
        <f>'PROD.LIST PU HOLDS'!S22</f>
        <v/>
      </c>
      <c r="K20" s="73" t="str">
        <f>'PROD.LIST PU HOLDS'!U22</f>
        <v/>
      </c>
      <c r="L20" s="74">
        <f>'PROD.LIST PU HOLDS'!W22</f>
        <v>0</v>
      </c>
      <c r="M20" s="75"/>
    </row>
    <row r="21" spans="1:13" ht="22.5" customHeight="1">
      <c r="A21" s="36" t="str">
        <f>'PROD.LIST PU HOLDS'!A23</f>
        <v>360-053PU</v>
      </c>
      <c r="B21" s="68" t="str">
        <f>'PROD.LIST PU HOLDS'!C23</f>
        <v/>
      </c>
      <c r="C21" s="68" t="str">
        <f>'PROD.LIST PU HOLDS'!E23</f>
        <v/>
      </c>
      <c r="D21" s="68" t="str">
        <f>'PROD.LIST PU HOLDS'!G23</f>
        <v/>
      </c>
      <c r="E21" s="68" t="str">
        <f>'PROD.LIST PU HOLDS'!I23</f>
        <v/>
      </c>
      <c r="F21" s="68" t="str">
        <f>'PROD.LIST PU HOLDS'!K23</f>
        <v/>
      </c>
      <c r="G21" s="68" t="str">
        <f>'PROD.LIST PU HOLDS'!M23</f>
        <v/>
      </c>
      <c r="H21" s="68" t="str">
        <f>'PROD.LIST PU HOLDS'!O23</f>
        <v/>
      </c>
      <c r="I21" s="73" t="str">
        <f>'PROD.LIST PU HOLDS'!Q23</f>
        <v/>
      </c>
      <c r="J21" s="73" t="str">
        <f>'PROD.LIST PU HOLDS'!S23</f>
        <v/>
      </c>
      <c r="K21" s="73" t="str">
        <f>'PROD.LIST PU HOLDS'!U23</f>
        <v/>
      </c>
      <c r="L21" s="74">
        <f>'PROD.LIST PU HOLDS'!W23</f>
        <v>0</v>
      </c>
      <c r="M21" s="75"/>
    </row>
    <row r="22" spans="1:13" ht="22.5" customHeight="1">
      <c r="A22" s="36" t="str">
        <f>'PROD.LIST PU HOLDS'!A24</f>
        <v>360-054PU</v>
      </c>
      <c r="B22" s="68" t="str">
        <f>'PROD.LIST PU HOLDS'!C24</f>
        <v/>
      </c>
      <c r="C22" s="68" t="str">
        <f>'PROD.LIST PU HOLDS'!E24</f>
        <v/>
      </c>
      <c r="D22" s="68" t="str">
        <f>'PROD.LIST PU HOLDS'!G24</f>
        <v/>
      </c>
      <c r="E22" s="68" t="str">
        <f>'PROD.LIST PU HOLDS'!I24</f>
        <v/>
      </c>
      <c r="F22" s="68" t="str">
        <f>'PROD.LIST PU HOLDS'!K24</f>
        <v/>
      </c>
      <c r="G22" s="68" t="str">
        <f>'PROD.LIST PU HOLDS'!M24</f>
        <v/>
      </c>
      <c r="H22" s="68" t="str">
        <f>'PROD.LIST PU HOLDS'!O24</f>
        <v/>
      </c>
      <c r="I22" s="73" t="str">
        <f>'PROD.LIST PU HOLDS'!Q24</f>
        <v/>
      </c>
      <c r="J22" s="73" t="str">
        <f>'PROD.LIST PU HOLDS'!S24</f>
        <v/>
      </c>
      <c r="K22" s="73" t="str">
        <f>'PROD.LIST PU HOLDS'!U24</f>
        <v/>
      </c>
      <c r="L22" s="74">
        <f>'PROD.LIST PU HOLDS'!W24</f>
        <v>0</v>
      </c>
      <c r="M22" s="75"/>
    </row>
    <row r="23" spans="1:13" ht="22.5" customHeight="1">
      <c r="A23" s="36" t="str">
        <f>'PROD.LIST PU HOLDS'!A25</f>
        <v>360-055PU</v>
      </c>
      <c r="B23" s="68" t="str">
        <f>'PROD.LIST PU HOLDS'!C25</f>
        <v/>
      </c>
      <c r="C23" s="68" t="str">
        <f>'PROD.LIST PU HOLDS'!E25</f>
        <v/>
      </c>
      <c r="D23" s="68" t="str">
        <f>'PROD.LIST PU HOLDS'!G25</f>
        <v/>
      </c>
      <c r="E23" s="68" t="str">
        <f>'PROD.LIST PU HOLDS'!I25</f>
        <v/>
      </c>
      <c r="F23" s="68" t="str">
        <f>'PROD.LIST PU HOLDS'!K25</f>
        <v/>
      </c>
      <c r="G23" s="68" t="str">
        <f>'PROD.LIST PU HOLDS'!M25</f>
        <v/>
      </c>
      <c r="H23" s="68" t="str">
        <f>'PROD.LIST PU HOLDS'!O25</f>
        <v/>
      </c>
      <c r="I23" s="73" t="str">
        <f>'PROD.LIST PU HOLDS'!Q25</f>
        <v/>
      </c>
      <c r="J23" s="73" t="str">
        <f>'PROD.LIST PU HOLDS'!S25</f>
        <v/>
      </c>
      <c r="K23" s="73" t="str">
        <f>'PROD.LIST PU HOLDS'!U25</f>
        <v/>
      </c>
      <c r="L23" s="74">
        <f>'PROD.LIST PU HOLDS'!W25</f>
        <v>0</v>
      </c>
      <c r="M23" s="75"/>
    </row>
    <row r="24" spans="1:13" ht="22.5" customHeight="1">
      <c r="A24" s="36" t="str">
        <f>'PROD.LIST PU HOLDS'!A26</f>
        <v>360-056PU</v>
      </c>
      <c r="B24" s="68" t="str">
        <f>'PROD.LIST PU HOLDS'!C26</f>
        <v/>
      </c>
      <c r="C24" s="68" t="str">
        <f>'PROD.LIST PU HOLDS'!E26</f>
        <v/>
      </c>
      <c r="D24" s="68" t="str">
        <f>'PROD.LIST PU HOLDS'!G26</f>
        <v/>
      </c>
      <c r="E24" s="68" t="str">
        <f>'PROD.LIST PU HOLDS'!I26</f>
        <v/>
      </c>
      <c r="F24" s="68" t="str">
        <f>'PROD.LIST PU HOLDS'!K26</f>
        <v/>
      </c>
      <c r="G24" s="68" t="str">
        <f>'PROD.LIST PU HOLDS'!M26</f>
        <v/>
      </c>
      <c r="H24" s="68" t="str">
        <f>'PROD.LIST PU HOLDS'!O26</f>
        <v/>
      </c>
      <c r="I24" s="73" t="str">
        <f>'PROD.LIST PU HOLDS'!Q26</f>
        <v/>
      </c>
      <c r="J24" s="73" t="str">
        <f>'PROD.LIST PU HOLDS'!S26</f>
        <v/>
      </c>
      <c r="K24" s="73" t="str">
        <f>'PROD.LIST PU HOLDS'!U26</f>
        <v/>
      </c>
      <c r="L24" s="74">
        <f>'PROD.LIST PU HOLDS'!W26</f>
        <v>0</v>
      </c>
      <c r="M24" s="75"/>
    </row>
    <row r="25" spans="1:13" ht="22.5" customHeight="1">
      <c r="A25" s="36" t="str">
        <f>'PROD.LIST PU HOLDS'!A27</f>
        <v>360-057PU</v>
      </c>
      <c r="B25" s="68" t="str">
        <f>'PROD.LIST PU HOLDS'!C27</f>
        <v/>
      </c>
      <c r="C25" s="68" t="str">
        <f>'PROD.LIST PU HOLDS'!E27</f>
        <v/>
      </c>
      <c r="D25" s="68" t="str">
        <f>'PROD.LIST PU HOLDS'!G27</f>
        <v/>
      </c>
      <c r="E25" s="68" t="str">
        <f>'PROD.LIST PU HOLDS'!I27</f>
        <v/>
      </c>
      <c r="F25" s="68" t="str">
        <f>'PROD.LIST PU HOLDS'!K27</f>
        <v/>
      </c>
      <c r="G25" s="68" t="str">
        <f>'PROD.LIST PU HOLDS'!M27</f>
        <v/>
      </c>
      <c r="H25" s="68" t="str">
        <f>'PROD.LIST PU HOLDS'!O27</f>
        <v/>
      </c>
      <c r="I25" s="73" t="str">
        <f>'PROD.LIST PU HOLDS'!Q27</f>
        <v/>
      </c>
      <c r="J25" s="73" t="str">
        <f>'PROD.LIST PU HOLDS'!S27</f>
        <v/>
      </c>
      <c r="K25" s="73" t="str">
        <f>'PROD.LIST PU HOLDS'!U27</f>
        <v/>
      </c>
      <c r="L25" s="74">
        <f>'PROD.LIST PU HOLDS'!W27</f>
        <v>0</v>
      </c>
      <c r="M25" s="75"/>
    </row>
    <row r="26" spans="1:13" ht="22.5" customHeight="1">
      <c r="A26" s="36" t="str">
        <f>'PROD.LIST PU HOLDS'!A28</f>
        <v>360-058PU</v>
      </c>
      <c r="B26" s="68" t="str">
        <f>'PROD.LIST PU HOLDS'!C28</f>
        <v/>
      </c>
      <c r="C26" s="68" t="str">
        <f>'PROD.LIST PU HOLDS'!E28</f>
        <v/>
      </c>
      <c r="D26" s="68" t="str">
        <f>'PROD.LIST PU HOLDS'!G28</f>
        <v/>
      </c>
      <c r="E26" s="68" t="str">
        <f>'PROD.LIST PU HOLDS'!I28</f>
        <v/>
      </c>
      <c r="F26" s="68" t="str">
        <f>'PROD.LIST PU HOLDS'!K28</f>
        <v/>
      </c>
      <c r="G26" s="68" t="str">
        <f>'PROD.LIST PU HOLDS'!M28</f>
        <v/>
      </c>
      <c r="H26" s="68" t="str">
        <f>'PROD.LIST PU HOLDS'!O28</f>
        <v/>
      </c>
      <c r="I26" s="73" t="str">
        <f>'PROD.LIST PU HOLDS'!Q28</f>
        <v/>
      </c>
      <c r="J26" s="73" t="str">
        <f>'PROD.LIST PU HOLDS'!S28</f>
        <v/>
      </c>
      <c r="K26" s="73" t="str">
        <f>'PROD.LIST PU HOLDS'!U28</f>
        <v/>
      </c>
      <c r="L26" s="74">
        <f>'PROD.LIST PU HOLDS'!W28</f>
        <v>0</v>
      </c>
      <c r="M26" s="75"/>
    </row>
    <row r="27" spans="1:13" ht="22.5" customHeight="1">
      <c r="A27" s="36" t="str">
        <f>'PROD.LIST PU HOLDS'!A29</f>
        <v>360-059PU</v>
      </c>
      <c r="B27" s="68" t="str">
        <f>'PROD.LIST PU HOLDS'!C29</f>
        <v/>
      </c>
      <c r="C27" s="68" t="str">
        <f>'PROD.LIST PU HOLDS'!E29</f>
        <v/>
      </c>
      <c r="D27" s="68" t="str">
        <f>'PROD.LIST PU HOLDS'!G29</f>
        <v/>
      </c>
      <c r="E27" s="68" t="str">
        <f>'PROD.LIST PU HOLDS'!I29</f>
        <v/>
      </c>
      <c r="F27" s="68" t="str">
        <f>'PROD.LIST PU HOLDS'!K29</f>
        <v/>
      </c>
      <c r="G27" s="68" t="str">
        <f>'PROD.LIST PU HOLDS'!M29</f>
        <v/>
      </c>
      <c r="H27" s="68" t="str">
        <f>'PROD.LIST PU HOLDS'!O29</f>
        <v/>
      </c>
      <c r="I27" s="73" t="str">
        <f>'PROD.LIST PU HOLDS'!Q29</f>
        <v/>
      </c>
      <c r="J27" s="73" t="str">
        <f>'PROD.LIST PU HOLDS'!S29</f>
        <v/>
      </c>
      <c r="K27" s="73" t="str">
        <f>'PROD.LIST PU HOLDS'!U29</f>
        <v/>
      </c>
      <c r="L27" s="74">
        <f>'PROD.LIST PU HOLDS'!W29</f>
        <v>0</v>
      </c>
      <c r="M27" s="75"/>
    </row>
    <row r="28" spans="1:13" ht="22.5" customHeight="1">
      <c r="A28" s="36" t="str">
        <f>'PROD.LIST PU HOLDS'!A30</f>
        <v>360-060PU</v>
      </c>
      <c r="B28" s="68" t="str">
        <f>'PROD.LIST PU HOLDS'!C30</f>
        <v/>
      </c>
      <c r="C28" s="68" t="str">
        <f>'PROD.LIST PU HOLDS'!E30</f>
        <v/>
      </c>
      <c r="D28" s="68" t="str">
        <f>'PROD.LIST PU HOLDS'!G30</f>
        <v/>
      </c>
      <c r="E28" s="68" t="str">
        <f>'PROD.LIST PU HOLDS'!I30</f>
        <v/>
      </c>
      <c r="F28" s="68" t="str">
        <f>'PROD.LIST PU HOLDS'!K30</f>
        <v/>
      </c>
      <c r="G28" s="68" t="str">
        <f>'PROD.LIST PU HOLDS'!M30</f>
        <v/>
      </c>
      <c r="H28" s="68" t="str">
        <f>'PROD.LIST PU HOLDS'!O30</f>
        <v/>
      </c>
      <c r="I28" s="73" t="str">
        <f>'PROD.LIST PU HOLDS'!Q30</f>
        <v/>
      </c>
      <c r="J28" s="73" t="str">
        <f>'PROD.LIST PU HOLDS'!S30</f>
        <v/>
      </c>
      <c r="K28" s="73" t="str">
        <f>'PROD.LIST PU HOLDS'!U30</f>
        <v/>
      </c>
      <c r="L28" s="74">
        <f>'PROD.LIST PU HOLDS'!W30</f>
        <v>0</v>
      </c>
      <c r="M28" s="75"/>
    </row>
    <row r="29" spans="1:13" ht="22.5" customHeight="1">
      <c r="A29" s="36">
        <f>'PROD.LIST PU HOLDS'!A31</f>
        <v>0</v>
      </c>
      <c r="B29" s="68" t="str">
        <f>'PROD.LIST PU HOLDS'!C31</f>
        <v/>
      </c>
      <c r="C29" s="68" t="str">
        <f>'PROD.LIST PU HOLDS'!E31</f>
        <v/>
      </c>
      <c r="D29" s="68" t="str">
        <f>'PROD.LIST PU HOLDS'!G31</f>
        <v/>
      </c>
      <c r="E29" s="68" t="str">
        <f>'PROD.LIST PU HOLDS'!I31</f>
        <v/>
      </c>
      <c r="F29" s="68" t="str">
        <f>'PROD.LIST PU HOLDS'!K31</f>
        <v/>
      </c>
      <c r="G29" s="68" t="str">
        <f>'PROD.LIST PU HOLDS'!M31</f>
        <v/>
      </c>
      <c r="H29" s="68" t="str">
        <f>'PROD.LIST PU HOLDS'!O31</f>
        <v/>
      </c>
      <c r="I29" s="73" t="str">
        <f>'PROD.LIST PU HOLDS'!Q31</f>
        <v/>
      </c>
      <c r="J29" s="73" t="str">
        <f>'PROD.LIST PU HOLDS'!S31</f>
        <v/>
      </c>
      <c r="K29" s="73" t="str">
        <f>'PROD.LIST PU HOLDS'!U31</f>
        <v/>
      </c>
      <c r="L29" s="74">
        <f>'PROD.LIST PU HOLDS'!W31</f>
        <v>0</v>
      </c>
      <c r="M29" s="75"/>
    </row>
    <row r="30" spans="1:13" ht="22.5" customHeight="1">
      <c r="A30" s="36" t="str">
        <f>'PROD.LIST PU HOLDS'!A32</f>
        <v>360-061PU</v>
      </c>
      <c r="B30" s="68" t="str">
        <f>'PROD.LIST PU HOLDS'!C32</f>
        <v/>
      </c>
      <c r="C30" s="68" t="str">
        <f>'PROD.LIST PU HOLDS'!E32</f>
        <v/>
      </c>
      <c r="D30" s="68" t="str">
        <f>'PROD.LIST PU HOLDS'!G32</f>
        <v/>
      </c>
      <c r="E30" s="68" t="str">
        <f>'PROD.LIST PU HOLDS'!I32</f>
        <v/>
      </c>
      <c r="F30" s="68" t="str">
        <f>'PROD.LIST PU HOLDS'!K32</f>
        <v/>
      </c>
      <c r="G30" s="68" t="str">
        <f>'PROD.LIST PU HOLDS'!M32</f>
        <v/>
      </c>
      <c r="H30" s="68" t="str">
        <f>'PROD.LIST PU HOLDS'!O32</f>
        <v/>
      </c>
      <c r="I30" s="73" t="str">
        <f>'PROD.LIST PU HOLDS'!Q32</f>
        <v/>
      </c>
      <c r="J30" s="73" t="str">
        <f>'PROD.LIST PU HOLDS'!S32</f>
        <v/>
      </c>
      <c r="K30" s="73" t="str">
        <f>'PROD.LIST PU HOLDS'!U32</f>
        <v/>
      </c>
      <c r="L30" s="74">
        <f>'PROD.LIST PU HOLDS'!W32</f>
        <v>0</v>
      </c>
      <c r="M30" s="75"/>
    </row>
    <row r="31" spans="1:13" ht="22.5" customHeight="1">
      <c r="A31" s="36" t="str">
        <f>'PROD.LIST PU HOLDS'!A33</f>
        <v>360-062PU</v>
      </c>
      <c r="B31" s="68" t="str">
        <f>'PROD.LIST PU HOLDS'!C33</f>
        <v/>
      </c>
      <c r="C31" s="68" t="str">
        <f>'PROD.LIST PU HOLDS'!E33</f>
        <v/>
      </c>
      <c r="D31" s="68" t="str">
        <f>'PROD.LIST PU HOLDS'!G33</f>
        <v/>
      </c>
      <c r="E31" s="68" t="str">
        <f>'PROD.LIST PU HOLDS'!I33</f>
        <v/>
      </c>
      <c r="F31" s="68" t="str">
        <f>'PROD.LIST PU HOLDS'!K33</f>
        <v/>
      </c>
      <c r="G31" s="68" t="str">
        <f>'PROD.LIST PU HOLDS'!M33</f>
        <v/>
      </c>
      <c r="H31" s="68" t="str">
        <f>'PROD.LIST PU HOLDS'!O33</f>
        <v/>
      </c>
      <c r="I31" s="73" t="str">
        <f>'PROD.LIST PU HOLDS'!Q33</f>
        <v/>
      </c>
      <c r="J31" s="73" t="str">
        <f>'PROD.LIST PU HOLDS'!S33</f>
        <v/>
      </c>
      <c r="K31" s="73" t="str">
        <f>'PROD.LIST PU HOLDS'!U33</f>
        <v/>
      </c>
      <c r="L31" s="74">
        <f>'PROD.LIST PU HOLDS'!W33</f>
        <v>0</v>
      </c>
      <c r="M31" s="75"/>
    </row>
    <row r="32" spans="1:13" ht="22.5" customHeight="1">
      <c r="A32" s="36" t="str">
        <f>'PROD.LIST PU HOLDS'!A34</f>
        <v>360-063PU</v>
      </c>
      <c r="B32" s="68" t="str">
        <f>'PROD.LIST PU HOLDS'!C34</f>
        <v/>
      </c>
      <c r="C32" s="68" t="str">
        <f>'PROD.LIST PU HOLDS'!E34</f>
        <v/>
      </c>
      <c r="D32" s="68" t="str">
        <f>'PROD.LIST PU HOLDS'!G34</f>
        <v/>
      </c>
      <c r="E32" s="68" t="str">
        <f>'PROD.LIST PU HOLDS'!I34</f>
        <v/>
      </c>
      <c r="F32" s="68" t="str">
        <f>'PROD.LIST PU HOLDS'!K34</f>
        <v/>
      </c>
      <c r="G32" s="68" t="str">
        <f>'PROD.LIST PU HOLDS'!M34</f>
        <v/>
      </c>
      <c r="H32" s="68" t="str">
        <f>'PROD.LIST PU HOLDS'!O34</f>
        <v/>
      </c>
      <c r="I32" s="73" t="str">
        <f>'PROD.LIST PU HOLDS'!Q34</f>
        <v/>
      </c>
      <c r="J32" s="73" t="str">
        <f>'PROD.LIST PU HOLDS'!S34</f>
        <v/>
      </c>
      <c r="K32" s="73" t="str">
        <f>'PROD.LIST PU HOLDS'!U34</f>
        <v/>
      </c>
      <c r="L32" s="74">
        <f>'PROD.LIST PU HOLDS'!W34</f>
        <v>0</v>
      </c>
      <c r="M32" s="75"/>
    </row>
    <row r="33" spans="1:29" ht="22.5" customHeight="1">
      <c r="A33" s="36" t="str">
        <f>'PROD.LIST PU HOLDS'!A35</f>
        <v>360-064PU</v>
      </c>
      <c r="B33" s="68" t="str">
        <f>'PROD.LIST PU HOLDS'!C35</f>
        <v/>
      </c>
      <c r="C33" s="68" t="str">
        <f>'PROD.LIST PU HOLDS'!E35</f>
        <v/>
      </c>
      <c r="D33" s="68" t="str">
        <f>'PROD.LIST PU HOLDS'!G35</f>
        <v/>
      </c>
      <c r="E33" s="68" t="str">
        <f>'PROD.LIST PU HOLDS'!I35</f>
        <v/>
      </c>
      <c r="F33" s="68" t="str">
        <f>'PROD.LIST PU HOLDS'!K35</f>
        <v/>
      </c>
      <c r="G33" s="68" t="str">
        <f>'PROD.LIST PU HOLDS'!M35</f>
        <v/>
      </c>
      <c r="H33" s="68" t="str">
        <f>'PROD.LIST PU HOLDS'!O35</f>
        <v/>
      </c>
      <c r="I33" s="73" t="str">
        <f>'PROD.LIST PU HOLDS'!Q35</f>
        <v/>
      </c>
      <c r="J33" s="73" t="str">
        <f>'PROD.LIST PU HOLDS'!S35</f>
        <v/>
      </c>
      <c r="K33" s="73" t="str">
        <f>'PROD.LIST PU HOLDS'!U35</f>
        <v/>
      </c>
      <c r="L33" s="74">
        <f>'PROD.LIST PU HOLDS'!W35</f>
        <v>0</v>
      </c>
      <c r="M33" s="75"/>
    </row>
    <row r="34" spans="1:29" ht="22.5" customHeight="1">
      <c r="A34" s="36" t="str">
        <f>'PROD.LIST PU HOLDS'!A36</f>
        <v>360-065PU</v>
      </c>
      <c r="B34" s="68" t="str">
        <f>'PROD.LIST PU HOLDS'!C36</f>
        <v/>
      </c>
      <c r="C34" s="68" t="str">
        <f>'PROD.LIST PU HOLDS'!E36</f>
        <v/>
      </c>
      <c r="D34" s="68" t="str">
        <f>'PROD.LIST PU HOLDS'!G36</f>
        <v/>
      </c>
      <c r="E34" s="68" t="str">
        <f>'PROD.LIST PU HOLDS'!I36</f>
        <v/>
      </c>
      <c r="F34" s="68" t="str">
        <f>'PROD.LIST PU HOLDS'!K36</f>
        <v/>
      </c>
      <c r="G34" s="68" t="str">
        <f>'PROD.LIST PU HOLDS'!M36</f>
        <v/>
      </c>
      <c r="H34" s="68" t="str">
        <f>'PROD.LIST PU HOLDS'!O36</f>
        <v/>
      </c>
      <c r="I34" s="73" t="str">
        <f>'PROD.LIST PU HOLDS'!Q36</f>
        <v/>
      </c>
      <c r="J34" s="73" t="str">
        <f>'PROD.LIST PU HOLDS'!S36</f>
        <v/>
      </c>
      <c r="K34" s="73" t="str">
        <f>'PROD.LIST PU HOLDS'!U36</f>
        <v/>
      </c>
      <c r="L34" s="74">
        <f>'PROD.LIST PU HOLDS'!W36</f>
        <v>0</v>
      </c>
      <c r="M34" s="75"/>
    </row>
    <row r="35" spans="1:29" ht="22.5" customHeight="1">
      <c r="A35" s="36" t="str">
        <f>'PROD.LIST PU HOLDS'!A37</f>
        <v>360-066PU</v>
      </c>
      <c r="B35" s="68" t="str">
        <f>'PROD.LIST PU HOLDS'!C37</f>
        <v/>
      </c>
      <c r="C35" s="68" t="str">
        <f>'PROD.LIST PU HOLDS'!E37</f>
        <v/>
      </c>
      <c r="D35" s="68" t="str">
        <f>'PROD.LIST PU HOLDS'!G37</f>
        <v/>
      </c>
      <c r="E35" s="68" t="str">
        <f>'PROD.LIST PU HOLDS'!I37</f>
        <v/>
      </c>
      <c r="F35" s="68" t="str">
        <f>'PROD.LIST PU HOLDS'!K37</f>
        <v/>
      </c>
      <c r="G35" s="68" t="str">
        <f>'PROD.LIST PU HOLDS'!M37</f>
        <v/>
      </c>
      <c r="H35" s="68" t="str">
        <f>'PROD.LIST PU HOLDS'!O37</f>
        <v/>
      </c>
      <c r="I35" s="73" t="str">
        <f>'PROD.LIST PU HOLDS'!Q37</f>
        <v/>
      </c>
      <c r="J35" s="73" t="str">
        <f>'PROD.LIST PU HOLDS'!S37</f>
        <v/>
      </c>
      <c r="K35" s="73" t="str">
        <f>'PROD.LIST PU HOLDS'!U37</f>
        <v/>
      </c>
      <c r="L35" s="74">
        <f>'PROD.LIST PU HOLDS'!W37</f>
        <v>0</v>
      </c>
      <c r="M35" s="75"/>
    </row>
    <row r="36" spans="1:29" ht="22.5" customHeight="1">
      <c r="A36" s="36" t="str">
        <f>'PROD.LIST PU HOLDS'!A38</f>
        <v>360-067PU</v>
      </c>
      <c r="B36" s="68" t="str">
        <f>'PROD.LIST PU HOLDS'!C38</f>
        <v/>
      </c>
      <c r="C36" s="68" t="str">
        <f>'PROD.LIST PU HOLDS'!E38</f>
        <v/>
      </c>
      <c r="D36" s="68" t="str">
        <f>'PROD.LIST PU HOLDS'!G38</f>
        <v/>
      </c>
      <c r="E36" s="68" t="str">
        <f>'PROD.LIST PU HOLDS'!I38</f>
        <v/>
      </c>
      <c r="F36" s="68" t="str">
        <f>'PROD.LIST PU HOLDS'!K38</f>
        <v/>
      </c>
      <c r="G36" s="68" t="str">
        <f>'PROD.LIST PU HOLDS'!M38</f>
        <v/>
      </c>
      <c r="H36" s="68" t="str">
        <f>'PROD.LIST PU HOLDS'!O38</f>
        <v/>
      </c>
      <c r="I36" s="73" t="str">
        <f>'PROD.LIST PU HOLDS'!Q38</f>
        <v/>
      </c>
      <c r="J36" s="73" t="str">
        <f>'PROD.LIST PU HOLDS'!S38</f>
        <v/>
      </c>
      <c r="K36" s="73" t="str">
        <f>'PROD.LIST PU HOLDS'!U38</f>
        <v/>
      </c>
      <c r="L36" s="74">
        <f>'PROD.LIST PU HOLDS'!W38</f>
        <v>0</v>
      </c>
      <c r="M36" s="75"/>
    </row>
    <row r="37" spans="1:29" ht="22.5" customHeight="1">
      <c r="A37" s="36" t="str">
        <f>'PROD.LIST PU HOLDS'!A39</f>
        <v>360-068PU</v>
      </c>
      <c r="B37" s="68" t="str">
        <f>'PROD.LIST PU HOLDS'!C39</f>
        <v/>
      </c>
      <c r="C37" s="68" t="str">
        <f>'PROD.LIST PU HOLDS'!E39</f>
        <v/>
      </c>
      <c r="D37" s="68" t="str">
        <f>'PROD.LIST PU HOLDS'!G39</f>
        <v/>
      </c>
      <c r="E37" s="68" t="str">
        <f>'PROD.LIST PU HOLDS'!I39</f>
        <v/>
      </c>
      <c r="F37" s="68" t="str">
        <f>'PROD.LIST PU HOLDS'!K39</f>
        <v/>
      </c>
      <c r="G37" s="68" t="str">
        <f>'PROD.LIST PU HOLDS'!M39</f>
        <v/>
      </c>
      <c r="H37" s="68" t="str">
        <f>'PROD.LIST PU HOLDS'!O39</f>
        <v/>
      </c>
      <c r="I37" s="73" t="str">
        <f>'PROD.LIST PU HOLDS'!Q39</f>
        <v/>
      </c>
      <c r="J37" s="73" t="str">
        <f>'PROD.LIST PU HOLDS'!S39</f>
        <v/>
      </c>
      <c r="K37" s="73" t="str">
        <f>'PROD.LIST PU HOLDS'!U39</f>
        <v/>
      </c>
      <c r="L37" s="74">
        <f>'PROD.LIST PU HOLDS'!W39</f>
        <v>0</v>
      </c>
      <c r="M37" s="75"/>
    </row>
    <row r="38" spans="1:29" ht="22.5" customHeight="1">
      <c r="A38" s="36" t="str">
        <f>'PROD.LIST PU HOLDS'!A40</f>
        <v>360-069PU</v>
      </c>
      <c r="B38" s="68" t="str">
        <f>'PROD.LIST PU HOLDS'!C40</f>
        <v/>
      </c>
      <c r="C38" s="68" t="str">
        <f>'PROD.LIST PU HOLDS'!E40</f>
        <v/>
      </c>
      <c r="D38" s="68" t="str">
        <f>'PROD.LIST PU HOLDS'!G40</f>
        <v/>
      </c>
      <c r="E38" s="68" t="str">
        <f>'PROD.LIST PU HOLDS'!I40</f>
        <v/>
      </c>
      <c r="F38" s="68" t="str">
        <f>'PROD.LIST PU HOLDS'!K40</f>
        <v/>
      </c>
      <c r="G38" s="68" t="str">
        <f>'PROD.LIST PU HOLDS'!M40</f>
        <v/>
      </c>
      <c r="H38" s="68" t="str">
        <f>'PROD.LIST PU HOLDS'!O40</f>
        <v/>
      </c>
      <c r="I38" s="73" t="str">
        <f>'PROD.LIST PU HOLDS'!Q40</f>
        <v/>
      </c>
      <c r="J38" s="73" t="str">
        <f>'PROD.LIST PU HOLDS'!S40</f>
        <v/>
      </c>
      <c r="K38" s="73" t="str">
        <f>'PROD.LIST PU HOLDS'!U40</f>
        <v/>
      </c>
      <c r="L38" s="74">
        <f>'PROD.LIST PU HOLDS'!W40</f>
        <v>0</v>
      </c>
      <c r="M38" s="75"/>
    </row>
    <row r="39" spans="1:29" ht="22.5" customHeight="1">
      <c r="A39" s="36" t="str">
        <f>'PROD.LIST PU HOLDS'!A41</f>
        <v>360-070PU</v>
      </c>
      <c r="B39" s="68" t="str">
        <f>'PROD.LIST PU HOLDS'!C41</f>
        <v/>
      </c>
      <c r="C39" s="68" t="str">
        <f>'PROD.LIST PU HOLDS'!E41</f>
        <v/>
      </c>
      <c r="D39" s="68" t="str">
        <f>'PROD.LIST PU HOLDS'!G41</f>
        <v/>
      </c>
      <c r="E39" s="68" t="str">
        <f>'PROD.LIST PU HOLDS'!I41</f>
        <v/>
      </c>
      <c r="F39" s="68" t="str">
        <f>'PROD.LIST PU HOLDS'!K41</f>
        <v/>
      </c>
      <c r="G39" s="68" t="str">
        <f>'PROD.LIST PU HOLDS'!M41</f>
        <v/>
      </c>
      <c r="H39" s="68" t="str">
        <f>'PROD.LIST PU HOLDS'!O41</f>
        <v/>
      </c>
      <c r="I39" s="73" t="str">
        <f>'PROD.LIST PU HOLDS'!Q41</f>
        <v/>
      </c>
      <c r="J39" s="73" t="str">
        <f>'PROD.LIST PU HOLDS'!S41</f>
        <v/>
      </c>
      <c r="K39" s="73" t="str">
        <f>'PROD.LIST PU HOLDS'!U41</f>
        <v/>
      </c>
      <c r="L39" s="74">
        <f>'PROD.LIST PU HOLDS'!W41</f>
        <v>0</v>
      </c>
      <c r="M39" s="75"/>
    </row>
    <row r="40" spans="1:29" ht="22.5" customHeight="1">
      <c r="A40" s="36" t="str">
        <f>'PROD.LIST PU HOLDS'!A42</f>
        <v>360-071PU</v>
      </c>
      <c r="B40" s="68" t="str">
        <f>'PROD.LIST PU HOLDS'!C42</f>
        <v/>
      </c>
      <c r="C40" s="68" t="str">
        <f>'PROD.LIST PU HOLDS'!E42</f>
        <v/>
      </c>
      <c r="D40" s="68" t="str">
        <f>'PROD.LIST PU HOLDS'!G42</f>
        <v/>
      </c>
      <c r="E40" s="68" t="str">
        <f>'PROD.LIST PU HOLDS'!I42</f>
        <v/>
      </c>
      <c r="F40" s="68" t="str">
        <f>'PROD.LIST PU HOLDS'!K42</f>
        <v/>
      </c>
      <c r="G40" s="68" t="str">
        <f>'PROD.LIST PU HOLDS'!M42</f>
        <v/>
      </c>
      <c r="H40" s="68" t="str">
        <f>'PROD.LIST PU HOLDS'!O42</f>
        <v/>
      </c>
      <c r="I40" s="73" t="str">
        <f>'PROD.LIST PU HOLDS'!Q42</f>
        <v/>
      </c>
      <c r="J40" s="73" t="str">
        <f>'PROD.LIST PU HOLDS'!S42</f>
        <v/>
      </c>
      <c r="K40" s="73" t="str">
        <f>'PROD.LIST PU HOLDS'!U42</f>
        <v/>
      </c>
      <c r="L40" s="74">
        <f>'PROD.LIST PU HOLDS'!W42</f>
        <v>0</v>
      </c>
      <c r="M40" s="75"/>
    </row>
    <row r="41" spans="1:29" ht="22.5" customHeight="1">
      <c r="A41" s="36" t="str">
        <f>'PROD.LIST PU HOLDS'!A43</f>
        <v>360-072PU</v>
      </c>
      <c r="B41" s="68" t="str">
        <f>'PROD.LIST PU HOLDS'!C43</f>
        <v/>
      </c>
      <c r="C41" s="68" t="str">
        <f>'PROD.LIST PU HOLDS'!E43</f>
        <v/>
      </c>
      <c r="D41" s="68" t="str">
        <f>'PROD.LIST PU HOLDS'!G43</f>
        <v/>
      </c>
      <c r="E41" s="68" t="str">
        <f>'PROD.LIST PU HOLDS'!I43</f>
        <v/>
      </c>
      <c r="F41" s="68" t="str">
        <f>'PROD.LIST PU HOLDS'!K43</f>
        <v/>
      </c>
      <c r="G41" s="68" t="str">
        <f>'PROD.LIST PU HOLDS'!M43</f>
        <v/>
      </c>
      <c r="H41" s="68" t="str">
        <f>'PROD.LIST PU HOLDS'!O43</f>
        <v/>
      </c>
      <c r="I41" s="73" t="str">
        <f>'PROD.LIST PU HOLDS'!Q43</f>
        <v/>
      </c>
      <c r="J41" s="73" t="str">
        <f>'PROD.LIST PU HOLDS'!S43</f>
        <v/>
      </c>
      <c r="K41" s="73" t="str">
        <f>'PROD.LIST PU HOLDS'!U43</f>
        <v/>
      </c>
      <c r="L41" s="74">
        <f>'PROD.LIST PU HOLDS'!W43</f>
        <v>0</v>
      </c>
      <c r="M41" s="75"/>
    </row>
    <row r="42" spans="1:29" ht="22.5" customHeight="1">
      <c r="A42" s="36" t="str">
        <f>'PROD.LIST PU HOLDS'!A44</f>
        <v>360-073PU</v>
      </c>
      <c r="B42" s="68" t="str">
        <f>'PROD.LIST PU HOLDS'!C44</f>
        <v/>
      </c>
      <c r="C42" s="68" t="str">
        <f>'PROD.LIST PU HOLDS'!E44</f>
        <v/>
      </c>
      <c r="D42" s="68" t="str">
        <f>'PROD.LIST PU HOLDS'!G44</f>
        <v/>
      </c>
      <c r="E42" s="68" t="str">
        <f>'PROD.LIST PU HOLDS'!I44</f>
        <v/>
      </c>
      <c r="F42" s="68" t="str">
        <f>'PROD.LIST PU HOLDS'!K44</f>
        <v/>
      </c>
      <c r="G42" s="68" t="str">
        <f>'PROD.LIST PU HOLDS'!M44</f>
        <v/>
      </c>
      <c r="H42" s="68" t="str">
        <f>'PROD.LIST PU HOLDS'!O44</f>
        <v/>
      </c>
      <c r="I42" s="73" t="str">
        <f>'PROD.LIST PU HOLDS'!Q44</f>
        <v/>
      </c>
      <c r="J42" s="73" t="str">
        <f>'PROD.LIST PU HOLDS'!S44</f>
        <v/>
      </c>
      <c r="K42" s="73" t="str">
        <f>'PROD.LIST PU HOLDS'!U44</f>
        <v/>
      </c>
      <c r="L42" s="74">
        <f>'PROD.LIST PU HOLDS'!W44</f>
        <v>0</v>
      </c>
      <c r="M42" s="75"/>
    </row>
    <row r="43" spans="1:29" ht="22.5" customHeight="1">
      <c r="A43" s="36" t="str">
        <f>'PROD.LIST PU HOLDS'!A45</f>
        <v>360-074PU</v>
      </c>
      <c r="B43" s="68" t="str">
        <f>'PROD.LIST PU HOLDS'!C45</f>
        <v/>
      </c>
      <c r="C43" s="68" t="str">
        <f>'PROD.LIST PU HOLDS'!E45</f>
        <v/>
      </c>
      <c r="D43" s="68" t="str">
        <f>'PROD.LIST PU HOLDS'!G45</f>
        <v/>
      </c>
      <c r="E43" s="68" t="str">
        <f>'PROD.LIST PU HOLDS'!I45</f>
        <v/>
      </c>
      <c r="F43" s="68" t="str">
        <f>'PROD.LIST PU HOLDS'!K45</f>
        <v/>
      </c>
      <c r="G43" s="68" t="str">
        <f>'PROD.LIST PU HOLDS'!M45</f>
        <v/>
      </c>
      <c r="H43" s="68" t="str">
        <f>'PROD.LIST PU HOLDS'!O45</f>
        <v/>
      </c>
      <c r="I43" s="73" t="str">
        <f>'PROD.LIST PU HOLDS'!Q45</f>
        <v/>
      </c>
      <c r="J43" s="73" t="str">
        <f>'PROD.LIST PU HOLDS'!S45</f>
        <v/>
      </c>
      <c r="K43" s="73" t="str">
        <f>'PROD.LIST PU HOLDS'!U45</f>
        <v/>
      </c>
      <c r="L43" s="74">
        <f>'PROD.LIST PU HOLDS'!W45</f>
        <v>0</v>
      </c>
      <c r="M43" s="75"/>
    </row>
    <row r="44" spans="1:29" ht="22.5" customHeight="1">
      <c r="A44" s="36" t="str">
        <f>'PROD.LIST PU HOLDS'!A46</f>
        <v>360-075PU</v>
      </c>
      <c r="B44" s="68" t="str">
        <f>'PROD.LIST PU HOLDS'!C46</f>
        <v/>
      </c>
      <c r="C44" s="68" t="str">
        <f>'PROD.LIST PU HOLDS'!E46</f>
        <v/>
      </c>
      <c r="D44" s="68" t="str">
        <f>'PROD.LIST PU HOLDS'!G46</f>
        <v/>
      </c>
      <c r="E44" s="68" t="str">
        <f>'PROD.LIST PU HOLDS'!I46</f>
        <v/>
      </c>
      <c r="F44" s="68" t="str">
        <f>'PROD.LIST PU HOLDS'!K46</f>
        <v/>
      </c>
      <c r="G44" s="68" t="str">
        <f>'PROD.LIST PU HOLDS'!M46</f>
        <v/>
      </c>
      <c r="H44" s="68" t="str">
        <f>'PROD.LIST PU HOLDS'!O46</f>
        <v/>
      </c>
      <c r="I44" s="73" t="str">
        <f>'PROD.LIST PU HOLDS'!Q46</f>
        <v/>
      </c>
      <c r="J44" s="73" t="str">
        <f>'PROD.LIST PU HOLDS'!S46</f>
        <v/>
      </c>
      <c r="K44" s="73" t="str">
        <f>'PROD.LIST PU HOLDS'!U46</f>
        <v/>
      </c>
      <c r="L44" s="74">
        <f>'PROD.LIST PU HOLDS'!W46</f>
        <v>0</v>
      </c>
      <c r="M44" s="75"/>
    </row>
    <row r="45" spans="1:29" ht="22.5" customHeight="1">
      <c r="A45" s="36" t="str">
        <f>'PROD.LIST PU HOLDS'!A47</f>
        <v>360-076PU</v>
      </c>
      <c r="B45" s="68" t="str">
        <f>'PROD.LIST PU HOLDS'!C47</f>
        <v/>
      </c>
      <c r="C45" s="68" t="str">
        <f>'PROD.LIST PU HOLDS'!E47</f>
        <v/>
      </c>
      <c r="D45" s="68" t="str">
        <f>'PROD.LIST PU HOLDS'!G47</f>
        <v/>
      </c>
      <c r="E45" s="68" t="str">
        <f>'PROD.LIST PU HOLDS'!I47</f>
        <v/>
      </c>
      <c r="F45" s="68" t="str">
        <f>'PROD.LIST PU HOLDS'!K47</f>
        <v/>
      </c>
      <c r="G45" s="68" t="str">
        <f>'PROD.LIST PU HOLDS'!M47</f>
        <v/>
      </c>
      <c r="H45" s="68" t="str">
        <f>'PROD.LIST PU HOLDS'!O47</f>
        <v/>
      </c>
      <c r="I45" s="73" t="str">
        <f>'PROD.LIST PU HOLDS'!Q47</f>
        <v/>
      </c>
      <c r="J45" s="73" t="str">
        <f>'PROD.LIST PU HOLDS'!S47</f>
        <v/>
      </c>
      <c r="K45" s="73" t="str">
        <f>'PROD.LIST PU HOLDS'!U47</f>
        <v/>
      </c>
      <c r="L45" s="74">
        <f>'PROD.LIST PU HOLDS'!W47</f>
        <v>0</v>
      </c>
      <c r="M45" s="75"/>
    </row>
    <row r="46" spans="1:29" ht="22.5" customHeight="1">
      <c r="A46" s="36" t="str">
        <f>'PROD.LIST PU HOLDS'!A48</f>
        <v>360-078PU</v>
      </c>
      <c r="B46" s="68" t="str">
        <f>'PROD.LIST PU HOLDS'!C48</f>
        <v/>
      </c>
      <c r="C46" s="68" t="str">
        <f>'PROD.LIST PU HOLDS'!E48</f>
        <v/>
      </c>
      <c r="D46" s="68" t="str">
        <f>'PROD.LIST PU HOLDS'!G48</f>
        <v/>
      </c>
      <c r="E46" s="68" t="str">
        <f>'PROD.LIST PU HOLDS'!I48</f>
        <v/>
      </c>
      <c r="F46" s="68" t="str">
        <f>'PROD.LIST PU HOLDS'!K48</f>
        <v/>
      </c>
      <c r="G46" s="68" t="str">
        <f>'PROD.LIST PU HOLDS'!M48</f>
        <v/>
      </c>
      <c r="H46" s="68" t="str">
        <f>'PROD.LIST PU HOLDS'!O48</f>
        <v/>
      </c>
      <c r="I46" s="73" t="str">
        <f>'PROD.LIST PU HOLDS'!Q48</f>
        <v/>
      </c>
      <c r="J46" s="73" t="str">
        <f>'PROD.LIST PU HOLDS'!S48</f>
        <v/>
      </c>
      <c r="K46" s="73" t="str">
        <f>'PROD.LIST PU HOLDS'!U48</f>
        <v/>
      </c>
      <c r="L46" s="74">
        <f>'PROD.LIST PU HOLDS'!W48</f>
        <v>0</v>
      </c>
      <c r="M46" s="75"/>
    </row>
    <row r="47" spans="1:29" ht="22.5" customHeight="1">
      <c r="A47" s="36" t="str">
        <f>'PROD.LIST PU HOLDS'!A49</f>
        <v>360-079PU</v>
      </c>
      <c r="B47" s="68" t="str">
        <f>'PROD.LIST PU HOLDS'!C49</f>
        <v/>
      </c>
      <c r="C47" s="68" t="str">
        <f>'PROD.LIST PU HOLDS'!E49</f>
        <v/>
      </c>
      <c r="D47" s="68" t="str">
        <f>'PROD.LIST PU HOLDS'!G49</f>
        <v/>
      </c>
      <c r="E47" s="68" t="str">
        <f>'PROD.LIST PU HOLDS'!I49</f>
        <v/>
      </c>
      <c r="F47" s="68" t="str">
        <f>'PROD.LIST PU HOLDS'!K49</f>
        <v/>
      </c>
      <c r="G47" s="68" t="str">
        <f>'PROD.LIST PU HOLDS'!M49</f>
        <v/>
      </c>
      <c r="H47" s="68" t="str">
        <f>'PROD.LIST PU HOLDS'!O49</f>
        <v/>
      </c>
      <c r="I47" s="73" t="str">
        <f>'PROD.LIST PU HOLDS'!Q49</f>
        <v/>
      </c>
      <c r="J47" s="73" t="str">
        <f>'PROD.LIST PU HOLDS'!S49</f>
        <v/>
      </c>
      <c r="K47" s="73" t="str">
        <f>'PROD.LIST PU HOLDS'!U49</f>
        <v/>
      </c>
      <c r="L47" s="74">
        <f>'PROD.LIST PU HOLDS'!W49</f>
        <v>0</v>
      </c>
      <c r="M47" s="75"/>
      <c r="R47" s="40"/>
      <c r="AC47" s="25"/>
    </row>
    <row r="48" spans="1:29" ht="22.5" customHeight="1">
      <c r="A48" s="36" t="str">
        <f>'PROD.LIST PU HOLDS'!A50</f>
        <v>360-080PU</v>
      </c>
      <c r="B48" s="68" t="str">
        <f>'PROD.LIST PU HOLDS'!C50</f>
        <v/>
      </c>
      <c r="C48" s="68" t="str">
        <f>'PROD.LIST PU HOLDS'!E50</f>
        <v/>
      </c>
      <c r="D48" s="68" t="str">
        <f>'PROD.LIST PU HOLDS'!G50</f>
        <v/>
      </c>
      <c r="E48" s="68" t="str">
        <f>'PROD.LIST PU HOLDS'!I50</f>
        <v/>
      </c>
      <c r="F48" s="68" t="str">
        <f>'PROD.LIST PU HOLDS'!K50</f>
        <v/>
      </c>
      <c r="G48" s="68" t="str">
        <f>'PROD.LIST PU HOLDS'!M50</f>
        <v/>
      </c>
      <c r="H48" s="68" t="str">
        <f>'PROD.LIST PU HOLDS'!O50</f>
        <v/>
      </c>
      <c r="I48" s="73" t="str">
        <f>'PROD.LIST PU HOLDS'!Q50</f>
        <v/>
      </c>
      <c r="J48" s="73" t="str">
        <f>'PROD.LIST PU HOLDS'!S50</f>
        <v/>
      </c>
      <c r="K48" s="73" t="str">
        <f>'PROD.LIST PU HOLDS'!U50</f>
        <v/>
      </c>
      <c r="L48" s="74">
        <f>'PROD.LIST PU HOLDS'!W50</f>
        <v>0</v>
      </c>
      <c r="M48" s="75"/>
      <c r="R48" s="40"/>
      <c r="AC48" s="25"/>
    </row>
    <row r="49" spans="1:29" ht="22.5" customHeight="1">
      <c r="A49" s="36">
        <f>'PROD.LIST PU HOLDS'!A51</f>
        <v>0</v>
      </c>
      <c r="B49" s="68" t="str">
        <f>'PROD.LIST PU HOLDS'!C51</f>
        <v/>
      </c>
      <c r="C49" s="68" t="str">
        <f>'PROD.LIST PU HOLDS'!E51</f>
        <v/>
      </c>
      <c r="D49" s="68" t="str">
        <f>'PROD.LIST PU HOLDS'!G51</f>
        <v/>
      </c>
      <c r="E49" s="68" t="str">
        <f>'PROD.LIST PU HOLDS'!I51</f>
        <v/>
      </c>
      <c r="F49" s="68" t="str">
        <f>'PROD.LIST PU HOLDS'!K51</f>
        <v/>
      </c>
      <c r="G49" s="68" t="str">
        <f>'PROD.LIST PU HOLDS'!M51</f>
        <v/>
      </c>
      <c r="H49" s="68" t="str">
        <f>'PROD.LIST PU HOLDS'!O51</f>
        <v/>
      </c>
      <c r="I49" s="73" t="str">
        <f>'PROD.LIST PU HOLDS'!Q51</f>
        <v/>
      </c>
      <c r="J49" s="73" t="str">
        <f>'PROD.LIST PU HOLDS'!S51</f>
        <v/>
      </c>
      <c r="K49" s="73" t="str">
        <f>'PROD.LIST PU HOLDS'!U51</f>
        <v/>
      </c>
      <c r="L49" s="74">
        <f>'PROD.LIST PU HOLDS'!W51</f>
        <v>0</v>
      </c>
      <c r="M49" s="75"/>
      <c r="R49" s="40"/>
      <c r="AC49" s="25"/>
    </row>
    <row r="50" spans="1:29" ht="22.5" customHeight="1">
      <c r="A50" s="36" t="str">
        <f>'PROD.LIST PU HOLDS'!A52</f>
        <v>360-092PU</v>
      </c>
      <c r="B50" s="68" t="str">
        <f>'PROD.LIST PU HOLDS'!C52</f>
        <v/>
      </c>
      <c r="C50" s="68" t="str">
        <f>'PROD.LIST PU HOLDS'!E52</f>
        <v/>
      </c>
      <c r="D50" s="68" t="str">
        <f>'PROD.LIST PU HOLDS'!G52</f>
        <v/>
      </c>
      <c r="E50" s="68" t="str">
        <f>'PROD.LIST PU HOLDS'!I52</f>
        <v/>
      </c>
      <c r="F50" s="68" t="str">
        <f>'PROD.LIST PU HOLDS'!K52</f>
        <v/>
      </c>
      <c r="G50" s="68" t="str">
        <f>'PROD.LIST PU HOLDS'!M52</f>
        <v/>
      </c>
      <c r="H50" s="68" t="str">
        <f>'PROD.LIST PU HOLDS'!O52</f>
        <v/>
      </c>
      <c r="I50" s="73" t="str">
        <f>'PROD.LIST PU HOLDS'!Q52</f>
        <v/>
      </c>
      <c r="J50" s="73" t="str">
        <f>'PROD.LIST PU HOLDS'!S52</f>
        <v/>
      </c>
      <c r="K50" s="73" t="str">
        <f>'PROD.LIST PU HOLDS'!U52</f>
        <v/>
      </c>
      <c r="L50" s="74">
        <f>'PROD.LIST PU HOLDS'!W52</f>
        <v>0</v>
      </c>
      <c r="M50" s="75"/>
      <c r="R50" s="40"/>
      <c r="AC50" s="25"/>
    </row>
    <row r="51" spans="1:29" ht="22.5" customHeight="1">
      <c r="A51" s="36" t="str">
        <f>'PROD.LIST PU HOLDS'!A53</f>
        <v>360-093PU</v>
      </c>
      <c r="B51" s="68" t="str">
        <f>'PROD.LIST PU HOLDS'!C53</f>
        <v/>
      </c>
      <c r="C51" s="68" t="str">
        <f>'PROD.LIST PU HOLDS'!E53</f>
        <v/>
      </c>
      <c r="D51" s="68" t="str">
        <f>'PROD.LIST PU HOLDS'!G53</f>
        <v/>
      </c>
      <c r="E51" s="68" t="str">
        <f>'PROD.LIST PU HOLDS'!I53</f>
        <v/>
      </c>
      <c r="F51" s="68" t="str">
        <f>'PROD.LIST PU HOLDS'!K53</f>
        <v/>
      </c>
      <c r="G51" s="68" t="str">
        <f>'PROD.LIST PU HOLDS'!M53</f>
        <v/>
      </c>
      <c r="H51" s="68" t="str">
        <f>'PROD.LIST PU HOLDS'!O53</f>
        <v/>
      </c>
      <c r="I51" s="73" t="str">
        <f>'PROD.LIST PU HOLDS'!Q53</f>
        <v/>
      </c>
      <c r="J51" s="73" t="str">
        <f>'PROD.LIST PU HOLDS'!S53</f>
        <v/>
      </c>
      <c r="K51" s="73" t="str">
        <f>'PROD.LIST PU HOLDS'!U53</f>
        <v/>
      </c>
      <c r="L51" s="74">
        <f>'PROD.LIST PU HOLDS'!W53</f>
        <v>0</v>
      </c>
      <c r="M51" s="75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25"/>
    </row>
    <row r="52" spans="1:29" ht="22.5" customHeight="1">
      <c r="A52" s="36" t="str">
        <f>'PROD.LIST PU HOLDS'!A54</f>
        <v>360-094PU</v>
      </c>
      <c r="B52" s="68" t="str">
        <f>'PROD.LIST PU HOLDS'!C54</f>
        <v/>
      </c>
      <c r="C52" s="68" t="str">
        <f>'PROD.LIST PU HOLDS'!E54</f>
        <v/>
      </c>
      <c r="D52" s="68" t="str">
        <f>'PROD.LIST PU HOLDS'!G54</f>
        <v/>
      </c>
      <c r="E52" s="68" t="str">
        <f>'PROD.LIST PU HOLDS'!I54</f>
        <v/>
      </c>
      <c r="F52" s="68" t="str">
        <f>'PROD.LIST PU HOLDS'!K54</f>
        <v/>
      </c>
      <c r="G52" s="68" t="str">
        <f>'PROD.LIST PU HOLDS'!M54</f>
        <v/>
      </c>
      <c r="H52" s="68" t="str">
        <f>'PROD.LIST PU HOLDS'!O54</f>
        <v/>
      </c>
      <c r="I52" s="73" t="str">
        <f>'PROD.LIST PU HOLDS'!Q54</f>
        <v/>
      </c>
      <c r="J52" s="73" t="str">
        <f>'PROD.LIST PU HOLDS'!S54</f>
        <v/>
      </c>
      <c r="K52" s="73" t="str">
        <f>'PROD.LIST PU HOLDS'!U54</f>
        <v/>
      </c>
      <c r="L52" s="74">
        <f>'PROD.LIST PU HOLDS'!W54</f>
        <v>0</v>
      </c>
      <c r="M52" s="75"/>
    </row>
    <row r="53" spans="1:29" ht="22.5" customHeight="1">
      <c r="A53" s="36" t="str">
        <f>'PROD.LIST PU HOLDS'!A55</f>
        <v>360-095PU</v>
      </c>
      <c r="B53" s="68" t="str">
        <f>'PROD.LIST PU HOLDS'!C55</f>
        <v/>
      </c>
      <c r="C53" s="68" t="str">
        <f>'PROD.LIST PU HOLDS'!E55</f>
        <v/>
      </c>
      <c r="D53" s="68" t="str">
        <f>'PROD.LIST PU HOLDS'!G55</f>
        <v/>
      </c>
      <c r="E53" s="68" t="str">
        <f>'PROD.LIST PU HOLDS'!I55</f>
        <v/>
      </c>
      <c r="F53" s="68" t="str">
        <f>'PROD.LIST PU HOLDS'!K55</f>
        <v/>
      </c>
      <c r="G53" s="68" t="str">
        <f>'PROD.LIST PU HOLDS'!M55</f>
        <v/>
      </c>
      <c r="H53" s="68" t="str">
        <f>'PROD.LIST PU HOLDS'!O55</f>
        <v/>
      </c>
      <c r="I53" s="73" t="str">
        <f>'PROD.LIST PU HOLDS'!Q55</f>
        <v/>
      </c>
      <c r="J53" s="73" t="str">
        <f>'PROD.LIST PU HOLDS'!S55</f>
        <v/>
      </c>
      <c r="K53" s="73" t="str">
        <f>'PROD.LIST PU HOLDS'!U55</f>
        <v/>
      </c>
      <c r="L53" s="74">
        <f>'PROD.LIST PU HOLDS'!W55</f>
        <v>0</v>
      </c>
      <c r="M53" s="75"/>
    </row>
    <row r="54" spans="1:29" ht="22.5" customHeight="1">
      <c r="A54" s="36" t="str">
        <f>'PROD.LIST PU HOLDS'!A56</f>
        <v>360-096PU</v>
      </c>
      <c r="B54" s="68" t="str">
        <f>'PROD.LIST PU HOLDS'!C56</f>
        <v/>
      </c>
      <c r="C54" s="68" t="str">
        <f>'PROD.LIST PU HOLDS'!E56</f>
        <v/>
      </c>
      <c r="D54" s="68" t="str">
        <f>'PROD.LIST PU HOLDS'!G56</f>
        <v/>
      </c>
      <c r="E54" s="68" t="str">
        <f>'PROD.LIST PU HOLDS'!I56</f>
        <v/>
      </c>
      <c r="F54" s="68" t="str">
        <f>'PROD.LIST PU HOLDS'!K56</f>
        <v/>
      </c>
      <c r="G54" s="68" t="str">
        <f>'PROD.LIST PU HOLDS'!M56</f>
        <v/>
      </c>
      <c r="H54" s="68" t="str">
        <f>'PROD.LIST PU HOLDS'!O56</f>
        <v/>
      </c>
      <c r="I54" s="73" t="str">
        <f>'PROD.LIST PU HOLDS'!Q56</f>
        <v/>
      </c>
      <c r="J54" s="73" t="str">
        <f>'PROD.LIST PU HOLDS'!S56</f>
        <v/>
      </c>
      <c r="K54" s="73" t="str">
        <f>'PROD.LIST PU HOLDS'!U56</f>
        <v/>
      </c>
      <c r="L54" s="74">
        <f>'PROD.LIST PU HOLDS'!W56</f>
        <v>0</v>
      </c>
      <c r="M54" s="75"/>
    </row>
    <row r="55" spans="1:29" ht="22.5" customHeight="1">
      <c r="A55" s="36" t="str">
        <f>'PROD.LIST PU HOLDS'!A57</f>
        <v>360-097PU</v>
      </c>
      <c r="B55" s="68" t="str">
        <f>'PROD.LIST PU HOLDS'!C57</f>
        <v/>
      </c>
      <c r="C55" s="68" t="str">
        <f>'PROD.LIST PU HOLDS'!E57</f>
        <v/>
      </c>
      <c r="D55" s="68" t="str">
        <f>'PROD.LIST PU HOLDS'!G57</f>
        <v/>
      </c>
      <c r="E55" s="68" t="str">
        <f>'PROD.LIST PU HOLDS'!I57</f>
        <v/>
      </c>
      <c r="F55" s="68" t="str">
        <f>'PROD.LIST PU HOLDS'!K57</f>
        <v/>
      </c>
      <c r="G55" s="68" t="str">
        <f>'PROD.LIST PU HOLDS'!M57</f>
        <v/>
      </c>
      <c r="H55" s="68" t="str">
        <f>'PROD.LIST PU HOLDS'!O57</f>
        <v/>
      </c>
      <c r="I55" s="73" t="str">
        <f>'PROD.LIST PU HOLDS'!Q57</f>
        <v/>
      </c>
      <c r="J55" s="73" t="str">
        <f>'PROD.LIST PU HOLDS'!S57</f>
        <v/>
      </c>
      <c r="K55" s="73" t="str">
        <f>'PROD.LIST PU HOLDS'!U57</f>
        <v/>
      </c>
      <c r="L55" s="74">
        <f>'PROD.LIST PU HOLDS'!W57</f>
        <v>0</v>
      </c>
      <c r="M55" s="75"/>
    </row>
    <row r="56" spans="1:29" ht="22.5" customHeight="1">
      <c r="A56" s="36" t="str">
        <f>'PROD.LIST PU HOLDS'!A58</f>
        <v>360-098PU</v>
      </c>
      <c r="B56" s="68" t="str">
        <f>'PROD.LIST PU HOLDS'!C58</f>
        <v/>
      </c>
      <c r="C56" s="68" t="str">
        <f>'PROD.LIST PU HOLDS'!E58</f>
        <v/>
      </c>
      <c r="D56" s="68" t="str">
        <f>'PROD.LIST PU HOLDS'!G58</f>
        <v/>
      </c>
      <c r="E56" s="68" t="str">
        <f>'PROD.LIST PU HOLDS'!I58</f>
        <v/>
      </c>
      <c r="F56" s="68" t="str">
        <f>'PROD.LIST PU HOLDS'!K58</f>
        <v/>
      </c>
      <c r="G56" s="68" t="str">
        <f>'PROD.LIST PU HOLDS'!M58</f>
        <v/>
      </c>
      <c r="H56" s="68" t="str">
        <f>'PROD.LIST PU HOLDS'!O58</f>
        <v/>
      </c>
      <c r="I56" s="73" t="str">
        <f>'PROD.LIST PU HOLDS'!Q58</f>
        <v/>
      </c>
      <c r="J56" s="73" t="str">
        <f>'PROD.LIST PU HOLDS'!S58</f>
        <v/>
      </c>
      <c r="K56" s="73" t="str">
        <f>'PROD.LIST PU HOLDS'!U58</f>
        <v/>
      </c>
      <c r="L56" s="74">
        <f>'PROD.LIST PU HOLDS'!W58</f>
        <v>0</v>
      </c>
      <c r="M56" s="75"/>
    </row>
    <row r="57" spans="1:29" ht="22.5" customHeight="1">
      <c r="A57" s="36" t="str">
        <f>'PROD.LIST PU HOLDS'!A59</f>
        <v>360-099PU</v>
      </c>
      <c r="B57" s="68" t="str">
        <f>'PROD.LIST PU HOLDS'!C59</f>
        <v/>
      </c>
      <c r="C57" s="68" t="str">
        <f>'PROD.LIST PU HOLDS'!E59</f>
        <v/>
      </c>
      <c r="D57" s="68" t="str">
        <f>'PROD.LIST PU HOLDS'!G59</f>
        <v/>
      </c>
      <c r="E57" s="68" t="str">
        <f>'PROD.LIST PU HOLDS'!I59</f>
        <v/>
      </c>
      <c r="F57" s="68" t="str">
        <f>'PROD.LIST PU HOLDS'!K59</f>
        <v/>
      </c>
      <c r="G57" s="68" t="str">
        <f>'PROD.LIST PU HOLDS'!M59</f>
        <v/>
      </c>
      <c r="H57" s="68" t="str">
        <f>'PROD.LIST PU HOLDS'!O59</f>
        <v/>
      </c>
      <c r="I57" s="73" t="str">
        <f>'PROD.LIST PU HOLDS'!Q59</f>
        <v/>
      </c>
      <c r="J57" s="73" t="str">
        <f>'PROD.LIST PU HOLDS'!S59</f>
        <v/>
      </c>
      <c r="K57" s="73" t="str">
        <f>'PROD.LIST PU HOLDS'!U59</f>
        <v/>
      </c>
      <c r="L57" s="74">
        <f>'PROD.LIST PU HOLDS'!W59</f>
        <v>0</v>
      </c>
      <c r="M57" s="75"/>
    </row>
    <row r="58" spans="1:29" ht="22.5" customHeight="1">
      <c r="A58" s="36" t="str">
        <f>'PROD.LIST PU HOLDS'!A60</f>
        <v>360-100PU</v>
      </c>
      <c r="B58" s="68" t="str">
        <f>'PROD.LIST PU HOLDS'!C60</f>
        <v/>
      </c>
      <c r="C58" s="68" t="str">
        <f>'PROD.LIST PU HOLDS'!E60</f>
        <v/>
      </c>
      <c r="D58" s="68" t="str">
        <f>'PROD.LIST PU HOLDS'!G60</f>
        <v/>
      </c>
      <c r="E58" s="68" t="str">
        <f>'PROD.LIST PU HOLDS'!I60</f>
        <v/>
      </c>
      <c r="F58" s="68" t="str">
        <f>'PROD.LIST PU HOLDS'!K60</f>
        <v/>
      </c>
      <c r="G58" s="68" t="str">
        <f>'PROD.LIST PU HOLDS'!M60</f>
        <v/>
      </c>
      <c r="H58" s="68" t="str">
        <f>'PROD.LIST PU HOLDS'!O60</f>
        <v/>
      </c>
      <c r="I58" s="73" t="str">
        <f>'PROD.LIST PU HOLDS'!Q60</f>
        <v/>
      </c>
      <c r="J58" s="73" t="str">
        <f>'PROD.LIST PU HOLDS'!S60</f>
        <v/>
      </c>
      <c r="K58" s="73" t="str">
        <f>'PROD.LIST PU HOLDS'!U60</f>
        <v/>
      </c>
      <c r="L58" s="74">
        <f>'PROD.LIST PU HOLDS'!W60</f>
        <v>0</v>
      </c>
      <c r="M58" s="75"/>
    </row>
    <row r="59" spans="1:29" ht="22.5" customHeight="1">
      <c r="A59" s="36">
        <f>'PROD.LIST PU HOLDS'!A61</f>
        <v>0</v>
      </c>
      <c r="B59" s="68" t="str">
        <f>'PROD.LIST PU HOLDS'!C61</f>
        <v/>
      </c>
      <c r="C59" s="68" t="str">
        <f>'PROD.LIST PU HOLDS'!E61</f>
        <v/>
      </c>
      <c r="D59" s="68" t="str">
        <f>'PROD.LIST PU HOLDS'!G61</f>
        <v/>
      </c>
      <c r="E59" s="68" t="str">
        <f>'PROD.LIST PU HOLDS'!I61</f>
        <v/>
      </c>
      <c r="F59" s="68" t="str">
        <f>'PROD.LIST PU HOLDS'!K61</f>
        <v/>
      </c>
      <c r="G59" s="68" t="str">
        <f>'PROD.LIST PU HOLDS'!M61</f>
        <v/>
      </c>
      <c r="H59" s="68" t="str">
        <f>'PROD.LIST PU HOLDS'!O61</f>
        <v/>
      </c>
      <c r="I59" s="73" t="str">
        <f>'PROD.LIST PU HOLDS'!Q61</f>
        <v/>
      </c>
      <c r="J59" s="73" t="str">
        <f>'PROD.LIST PU HOLDS'!S61</f>
        <v/>
      </c>
      <c r="K59" s="73" t="str">
        <f>'PROD.LIST PU HOLDS'!U61</f>
        <v/>
      </c>
      <c r="L59" s="74">
        <f>'PROD.LIST PU HOLDS'!W61</f>
        <v>0</v>
      </c>
      <c r="M59" s="75"/>
    </row>
    <row r="60" spans="1:29" ht="22.5" customHeight="1">
      <c r="A60" s="36" t="str">
        <f>'PROD.LIST PU HOLDS'!A62</f>
        <v>360-138PU</v>
      </c>
      <c r="B60" s="68" t="str">
        <f>'PROD.LIST PU HOLDS'!C62</f>
        <v/>
      </c>
      <c r="C60" s="68" t="str">
        <f>'PROD.LIST PU HOLDS'!E62</f>
        <v/>
      </c>
      <c r="D60" s="68" t="str">
        <f>'PROD.LIST PU HOLDS'!G62</f>
        <v/>
      </c>
      <c r="E60" s="68" t="str">
        <f>'PROD.LIST PU HOLDS'!I62</f>
        <v/>
      </c>
      <c r="F60" s="68" t="str">
        <f>'PROD.LIST PU HOLDS'!K62</f>
        <v/>
      </c>
      <c r="G60" s="68" t="str">
        <f>'PROD.LIST PU HOLDS'!M62</f>
        <v/>
      </c>
      <c r="H60" s="68" t="str">
        <f>'PROD.LIST PU HOLDS'!O62</f>
        <v/>
      </c>
      <c r="I60" s="73" t="str">
        <f>'PROD.LIST PU HOLDS'!Q62</f>
        <v/>
      </c>
      <c r="J60" s="73" t="str">
        <f>'PROD.LIST PU HOLDS'!S62</f>
        <v/>
      </c>
      <c r="K60" s="73" t="str">
        <f>'PROD.LIST PU HOLDS'!U62</f>
        <v/>
      </c>
      <c r="L60" s="74">
        <f>'PROD.LIST PU HOLDS'!W62</f>
        <v>0</v>
      </c>
      <c r="M60" s="75"/>
    </row>
    <row r="61" spans="1:29" ht="22.5" customHeight="1">
      <c r="A61" s="36" t="str">
        <f>'PROD.LIST PU HOLDS'!A63</f>
        <v>360-140PU</v>
      </c>
      <c r="B61" s="68" t="str">
        <f>'PROD.LIST PU HOLDS'!C63</f>
        <v/>
      </c>
      <c r="C61" s="68" t="str">
        <f>'PROD.LIST PU HOLDS'!E63</f>
        <v/>
      </c>
      <c r="D61" s="68" t="str">
        <f>'PROD.LIST PU HOLDS'!G63</f>
        <v/>
      </c>
      <c r="E61" s="68" t="str">
        <f>'PROD.LIST PU HOLDS'!I63</f>
        <v/>
      </c>
      <c r="F61" s="68" t="str">
        <f>'PROD.LIST PU HOLDS'!K63</f>
        <v/>
      </c>
      <c r="G61" s="68" t="str">
        <f>'PROD.LIST PU HOLDS'!M63</f>
        <v/>
      </c>
      <c r="H61" s="68" t="str">
        <f>'PROD.LIST PU HOLDS'!O63</f>
        <v/>
      </c>
      <c r="I61" s="73" t="str">
        <f>'PROD.LIST PU HOLDS'!Q63</f>
        <v/>
      </c>
      <c r="J61" s="73" t="str">
        <f>'PROD.LIST PU HOLDS'!S63</f>
        <v/>
      </c>
      <c r="K61" s="73" t="str">
        <f>'PROD.LIST PU HOLDS'!U63</f>
        <v/>
      </c>
      <c r="L61" s="74">
        <f>'PROD.LIST PU HOLDS'!W63</f>
        <v>0</v>
      </c>
      <c r="M61" s="75"/>
    </row>
    <row r="62" spans="1:29" ht="22.5" customHeight="1">
      <c r="A62" s="36">
        <f>'PROD.LIST PU HOLDS'!A64</f>
        <v>0</v>
      </c>
      <c r="B62" s="68" t="str">
        <f>'PROD.LIST PU HOLDS'!C64</f>
        <v/>
      </c>
      <c r="C62" s="68" t="str">
        <f>'PROD.LIST PU HOLDS'!E64</f>
        <v/>
      </c>
      <c r="D62" s="68" t="str">
        <f>'PROD.LIST PU HOLDS'!G64</f>
        <v/>
      </c>
      <c r="E62" s="68" t="str">
        <f>'PROD.LIST PU HOLDS'!I64</f>
        <v/>
      </c>
      <c r="F62" s="68" t="str">
        <f>'PROD.LIST PU HOLDS'!K64</f>
        <v/>
      </c>
      <c r="G62" s="68" t="str">
        <f>'PROD.LIST PU HOLDS'!M64</f>
        <v/>
      </c>
      <c r="H62" s="68" t="str">
        <f>'PROD.LIST PU HOLDS'!O64</f>
        <v/>
      </c>
      <c r="I62" s="73" t="str">
        <f>'PROD.LIST PU HOLDS'!Q64</f>
        <v/>
      </c>
      <c r="J62" s="73" t="str">
        <f>'PROD.LIST PU HOLDS'!S64</f>
        <v/>
      </c>
      <c r="K62" s="73" t="str">
        <f>'PROD.LIST PU HOLDS'!U64</f>
        <v/>
      </c>
      <c r="L62" s="74">
        <f>'PROD.LIST PU HOLDS'!W64</f>
        <v>0</v>
      </c>
      <c r="M62" s="75"/>
    </row>
    <row r="63" spans="1:29" ht="22.5" customHeight="1">
      <c r="A63" s="36" t="str">
        <f>'PROD.LIST PU HOLDS'!A65</f>
        <v>360-298PU</v>
      </c>
      <c r="B63" s="68" t="str">
        <f>'PROD.LIST PU HOLDS'!C65</f>
        <v/>
      </c>
      <c r="C63" s="68" t="str">
        <f>'PROD.LIST PU HOLDS'!E65</f>
        <v/>
      </c>
      <c r="D63" s="68" t="str">
        <f>'PROD.LIST PU HOLDS'!G65</f>
        <v/>
      </c>
      <c r="E63" s="68" t="str">
        <f>'PROD.LIST PU HOLDS'!I65</f>
        <v/>
      </c>
      <c r="F63" s="68" t="str">
        <f>'PROD.LIST PU HOLDS'!K65</f>
        <v/>
      </c>
      <c r="G63" s="68" t="str">
        <f>'PROD.LIST PU HOLDS'!M65</f>
        <v/>
      </c>
      <c r="H63" s="68" t="str">
        <f>'PROD.LIST PU HOLDS'!O65</f>
        <v/>
      </c>
      <c r="I63" s="73" t="str">
        <f>'PROD.LIST PU HOLDS'!Q65</f>
        <v/>
      </c>
      <c r="J63" s="73" t="str">
        <f>'PROD.LIST PU HOLDS'!S65</f>
        <v/>
      </c>
      <c r="K63" s="73" t="str">
        <f>'PROD.LIST PU HOLDS'!U65</f>
        <v/>
      </c>
      <c r="L63" s="74">
        <f>'PROD.LIST PU HOLDS'!W65</f>
        <v>0</v>
      </c>
      <c r="M63" s="75"/>
    </row>
    <row r="64" spans="1:29" ht="22.5" customHeight="1">
      <c r="A64" s="36" t="str">
        <f>'PROD.LIST PU HOLDS'!A66</f>
        <v>360-299PU</v>
      </c>
      <c r="B64" s="68" t="str">
        <f>'PROD.LIST PU HOLDS'!C66</f>
        <v/>
      </c>
      <c r="C64" s="68" t="str">
        <f>'PROD.LIST PU HOLDS'!E66</f>
        <v/>
      </c>
      <c r="D64" s="68" t="str">
        <f>'PROD.LIST PU HOLDS'!G66</f>
        <v/>
      </c>
      <c r="E64" s="68" t="str">
        <f>'PROD.LIST PU HOLDS'!I66</f>
        <v/>
      </c>
      <c r="F64" s="68" t="str">
        <f>'PROD.LIST PU HOLDS'!K66</f>
        <v/>
      </c>
      <c r="G64" s="68" t="str">
        <f>'PROD.LIST PU HOLDS'!M66</f>
        <v/>
      </c>
      <c r="H64" s="68" t="str">
        <f>'PROD.LIST PU HOLDS'!O66</f>
        <v/>
      </c>
      <c r="I64" s="73" t="str">
        <f>'PROD.LIST PU HOLDS'!Q66</f>
        <v/>
      </c>
      <c r="J64" s="73" t="str">
        <f>'PROD.LIST PU HOLDS'!S66</f>
        <v/>
      </c>
      <c r="K64" s="73" t="str">
        <f>'PROD.LIST PU HOLDS'!U66</f>
        <v/>
      </c>
      <c r="L64" s="74">
        <f>'PROD.LIST PU HOLDS'!W66</f>
        <v>0</v>
      </c>
      <c r="M64" s="75"/>
    </row>
    <row r="65" spans="1:13" ht="22.5" customHeight="1">
      <c r="A65" s="36" t="str">
        <f>'PROD.LIST PU HOLDS'!A67</f>
        <v>360-300PU</v>
      </c>
      <c r="B65" s="68" t="str">
        <f>'PROD.LIST PU HOLDS'!C67</f>
        <v/>
      </c>
      <c r="C65" s="68" t="str">
        <f>'PROD.LIST PU HOLDS'!E67</f>
        <v/>
      </c>
      <c r="D65" s="68" t="str">
        <f>'PROD.LIST PU HOLDS'!G67</f>
        <v/>
      </c>
      <c r="E65" s="68" t="str">
        <f>'PROD.LIST PU HOLDS'!I67</f>
        <v/>
      </c>
      <c r="F65" s="68" t="str">
        <f>'PROD.LIST PU HOLDS'!K67</f>
        <v/>
      </c>
      <c r="G65" s="68" t="str">
        <f>'PROD.LIST PU HOLDS'!M67</f>
        <v/>
      </c>
      <c r="H65" s="68" t="str">
        <f>'PROD.LIST PU HOLDS'!O67</f>
        <v/>
      </c>
      <c r="I65" s="73" t="str">
        <f>'PROD.LIST PU HOLDS'!Q67</f>
        <v/>
      </c>
      <c r="J65" s="73" t="str">
        <f>'PROD.LIST PU HOLDS'!S67</f>
        <v/>
      </c>
      <c r="K65" s="73" t="str">
        <f>'PROD.LIST PU HOLDS'!U67</f>
        <v/>
      </c>
      <c r="L65" s="74">
        <f>'PROD.LIST PU HOLDS'!W67</f>
        <v>0</v>
      </c>
      <c r="M65" s="75"/>
    </row>
    <row r="66" spans="1:13" ht="22.5" customHeight="1">
      <c r="A66" s="36">
        <f>'PROD.LIST PU HOLDS'!A68</f>
        <v>0</v>
      </c>
      <c r="B66" s="68" t="str">
        <f>'PROD.LIST PU HOLDS'!C68</f>
        <v/>
      </c>
      <c r="C66" s="68" t="str">
        <f>'PROD.LIST PU HOLDS'!E68</f>
        <v/>
      </c>
      <c r="D66" s="68" t="str">
        <f>'PROD.LIST PU HOLDS'!G68</f>
        <v/>
      </c>
      <c r="E66" s="68" t="str">
        <f>'PROD.LIST PU HOLDS'!I68</f>
        <v/>
      </c>
      <c r="F66" s="68" t="str">
        <f>'PROD.LIST PU HOLDS'!K68</f>
        <v/>
      </c>
      <c r="G66" s="68" t="str">
        <f>'PROD.LIST PU HOLDS'!M68</f>
        <v/>
      </c>
      <c r="H66" s="68" t="str">
        <f>'PROD.LIST PU HOLDS'!O68</f>
        <v/>
      </c>
      <c r="I66" s="73" t="str">
        <f>'PROD.LIST PU HOLDS'!Q68</f>
        <v/>
      </c>
      <c r="J66" s="73" t="str">
        <f>'PROD.LIST PU HOLDS'!S68</f>
        <v/>
      </c>
      <c r="K66" s="73" t="str">
        <f>'PROD.LIST PU HOLDS'!U68</f>
        <v/>
      </c>
      <c r="L66" s="74">
        <f>'PROD.LIST PU HOLDS'!W68</f>
        <v>0</v>
      </c>
      <c r="M66" s="75"/>
    </row>
    <row r="67" spans="1:13" ht="22.5" customHeight="1">
      <c r="A67" s="36" t="str">
        <f>'PROD.LIST PU HOLDS'!A69</f>
        <v>360-301PU-DT</v>
      </c>
      <c r="B67" s="68" t="str">
        <f>'PROD.LIST PU HOLDS'!C69</f>
        <v/>
      </c>
      <c r="C67" s="68" t="str">
        <f>'PROD.LIST PU HOLDS'!E69</f>
        <v/>
      </c>
      <c r="D67" s="68" t="str">
        <f>'PROD.LIST PU HOLDS'!G69</f>
        <v/>
      </c>
      <c r="E67" s="68" t="str">
        <f>'PROD.LIST PU HOLDS'!I69</f>
        <v/>
      </c>
      <c r="F67" s="68" t="str">
        <f>'PROD.LIST PU HOLDS'!K69</f>
        <v/>
      </c>
      <c r="G67" s="68" t="str">
        <f>'PROD.LIST PU HOLDS'!M69</f>
        <v/>
      </c>
      <c r="H67" s="68" t="str">
        <f>'PROD.LIST PU HOLDS'!O69</f>
        <v/>
      </c>
      <c r="I67" s="73" t="str">
        <f>'PROD.LIST PU HOLDS'!Q69</f>
        <v/>
      </c>
      <c r="J67" s="73" t="str">
        <f>'PROD.LIST PU HOLDS'!S69</f>
        <v/>
      </c>
      <c r="K67" s="73" t="str">
        <f>'PROD.LIST PU HOLDS'!U69</f>
        <v/>
      </c>
      <c r="L67" s="74">
        <f>'PROD.LIST PU HOLDS'!W69</f>
        <v>0</v>
      </c>
      <c r="M67" s="75"/>
    </row>
    <row r="68" spans="1:13" ht="22.5" customHeight="1">
      <c r="A68" s="36" t="str">
        <f>'PROD.LIST PU HOLDS'!A70</f>
        <v>360-302PU-DT</v>
      </c>
      <c r="B68" s="68" t="str">
        <f>'PROD.LIST PU HOLDS'!C70</f>
        <v/>
      </c>
      <c r="C68" s="68" t="str">
        <f>'PROD.LIST PU HOLDS'!E70</f>
        <v/>
      </c>
      <c r="D68" s="68" t="str">
        <f>'PROD.LIST PU HOLDS'!G70</f>
        <v/>
      </c>
      <c r="E68" s="68" t="str">
        <f>'PROD.LIST PU HOLDS'!I70</f>
        <v/>
      </c>
      <c r="F68" s="68" t="str">
        <f>'PROD.LIST PU HOLDS'!K70</f>
        <v/>
      </c>
      <c r="G68" s="68" t="str">
        <f>'PROD.LIST PU HOLDS'!M70</f>
        <v/>
      </c>
      <c r="H68" s="68" t="str">
        <f>'PROD.LIST PU HOLDS'!O70</f>
        <v/>
      </c>
      <c r="I68" s="73" t="str">
        <f>'PROD.LIST PU HOLDS'!Q70</f>
        <v/>
      </c>
      <c r="J68" s="73" t="str">
        <f>'PROD.LIST PU HOLDS'!S70</f>
        <v/>
      </c>
      <c r="K68" s="73" t="str">
        <f>'PROD.LIST PU HOLDS'!U70</f>
        <v/>
      </c>
      <c r="L68" s="74">
        <f>'PROD.LIST PU HOLDS'!W70</f>
        <v>0</v>
      </c>
      <c r="M68" s="75"/>
    </row>
    <row r="69" spans="1:13" ht="22.5" customHeight="1">
      <c r="A69" s="36" t="str">
        <f>'PROD.LIST PU HOLDS'!A71</f>
        <v>360-304PU-DT</v>
      </c>
      <c r="B69" s="68" t="str">
        <f>'PROD.LIST PU HOLDS'!C71</f>
        <v/>
      </c>
      <c r="C69" s="68" t="str">
        <f>'PROD.LIST PU HOLDS'!E71</f>
        <v/>
      </c>
      <c r="D69" s="68" t="str">
        <f>'PROD.LIST PU HOLDS'!G71</f>
        <v/>
      </c>
      <c r="E69" s="68" t="str">
        <f>'PROD.LIST PU HOLDS'!I71</f>
        <v/>
      </c>
      <c r="F69" s="68" t="str">
        <f>'PROD.LIST PU HOLDS'!K71</f>
        <v/>
      </c>
      <c r="G69" s="68" t="str">
        <f>'PROD.LIST PU HOLDS'!M71</f>
        <v/>
      </c>
      <c r="H69" s="68" t="str">
        <f>'PROD.LIST PU HOLDS'!O71</f>
        <v/>
      </c>
      <c r="I69" s="73" t="str">
        <f>'PROD.LIST PU HOLDS'!Q71</f>
        <v/>
      </c>
      <c r="J69" s="73" t="str">
        <f>'PROD.LIST PU HOLDS'!S71</f>
        <v/>
      </c>
      <c r="K69" s="73" t="str">
        <f>'PROD.LIST PU HOLDS'!U71</f>
        <v/>
      </c>
      <c r="L69" s="74">
        <f>'PROD.LIST PU HOLDS'!W71</f>
        <v>0</v>
      </c>
      <c r="M69" s="75"/>
    </row>
    <row r="70" spans="1:13" ht="22.5" customHeight="1">
      <c r="A70" s="36" t="str">
        <f>'PROD.LIST PU HOLDS'!A72</f>
        <v>360-305PU-DT</v>
      </c>
      <c r="B70" s="68" t="str">
        <f>'PROD.LIST PU HOLDS'!C72</f>
        <v/>
      </c>
      <c r="C70" s="68" t="str">
        <f>'PROD.LIST PU HOLDS'!E72</f>
        <v/>
      </c>
      <c r="D70" s="68" t="str">
        <f>'PROD.LIST PU HOLDS'!G72</f>
        <v/>
      </c>
      <c r="E70" s="68" t="str">
        <f>'PROD.LIST PU HOLDS'!I72</f>
        <v/>
      </c>
      <c r="F70" s="68" t="str">
        <f>'PROD.LIST PU HOLDS'!K72</f>
        <v/>
      </c>
      <c r="G70" s="68" t="str">
        <f>'PROD.LIST PU HOLDS'!M72</f>
        <v/>
      </c>
      <c r="H70" s="68" t="str">
        <f>'PROD.LIST PU HOLDS'!O72</f>
        <v/>
      </c>
      <c r="I70" s="73" t="str">
        <f>'PROD.LIST PU HOLDS'!Q72</f>
        <v/>
      </c>
      <c r="J70" s="73" t="str">
        <f>'PROD.LIST PU HOLDS'!S72</f>
        <v/>
      </c>
      <c r="K70" s="73" t="str">
        <f>'PROD.LIST PU HOLDS'!U72</f>
        <v/>
      </c>
      <c r="L70" s="74">
        <f>'PROD.LIST PU HOLDS'!W72</f>
        <v>0</v>
      </c>
      <c r="M70" s="75"/>
    </row>
    <row r="71" spans="1:13" ht="22.5" customHeight="1">
      <c r="A71" s="36" t="str">
        <f>'PROD.LIST PU HOLDS'!A73</f>
        <v>360-306PU-DT</v>
      </c>
      <c r="B71" s="68" t="str">
        <f>'PROD.LIST PU HOLDS'!C73</f>
        <v/>
      </c>
      <c r="C71" s="68" t="str">
        <f>'PROD.LIST PU HOLDS'!E73</f>
        <v/>
      </c>
      <c r="D71" s="68" t="str">
        <f>'PROD.LIST PU HOLDS'!G73</f>
        <v/>
      </c>
      <c r="E71" s="68" t="str">
        <f>'PROD.LIST PU HOLDS'!I73</f>
        <v/>
      </c>
      <c r="F71" s="68" t="str">
        <f>'PROD.LIST PU HOLDS'!K73</f>
        <v/>
      </c>
      <c r="G71" s="68" t="str">
        <f>'PROD.LIST PU HOLDS'!M73</f>
        <v/>
      </c>
      <c r="H71" s="68" t="str">
        <f>'PROD.LIST PU HOLDS'!O73</f>
        <v/>
      </c>
      <c r="I71" s="73" t="str">
        <f>'PROD.LIST PU HOLDS'!Q73</f>
        <v/>
      </c>
      <c r="J71" s="73" t="str">
        <f>'PROD.LIST PU HOLDS'!S73</f>
        <v/>
      </c>
      <c r="K71" s="73" t="str">
        <f>'PROD.LIST PU HOLDS'!U73</f>
        <v/>
      </c>
      <c r="L71" s="74">
        <f>'PROD.LIST PU HOLDS'!W73</f>
        <v>0</v>
      </c>
      <c r="M71" s="75"/>
    </row>
    <row r="72" spans="1:13" ht="22.5" customHeight="1">
      <c r="A72" s="36" t="str">
        <f>'PROD.LIST PU HOLDS'!A74</f>
        <v>360-307PU-DT</v>
      </c>
      <c r="B72" s="68" t="str">
        <f>'PROD.LIST PU HOLDS'!C74</f>
        <v/>
      </c>
      <c r="C72" s="68" t="str">
        <f>'PROD.LIST PU HOLDS'!E74</f>
        <v/>
      </c>
      <c r="D72" s="68" t="str">
        <f>'PROD.LIST PU HOLDS'!G74</f>
        <v/>
      </c>
      <c r="E72" s="68" t="str">
        <f>'PROD.LIST PU HOLDS'!I74</f>
        <v/>
      </c>
      <c r="F72" s="68" t="str">
        <f>'PROD.LIST PU HOLDS'!K74</f>
        <v/>
      </c>
      <c r="G72" s="68" t="str">
        <f>'PROD.LIST PU HOLDS'!M74</f>
        <v/>
      </c>
      <c r="H72" s="68" t="str">
        <f>'PROD.LIST PU HOLDS'!O74</f>
        <v/>
      </c>
      <c r="I72" s="73" t="str">
        <f>'PROD.LIST PU HOLDS'!Q74</f>
        <v/>
      </c>
      <c r="J72" s="73" t="str">
        <f>'PROD.LIST PU HOLDS'!S74</f>
        <v/>
      </c>
      <c r="K72" s="73" t="str">
        <f>'PROD.LIST PU HOLDS'!U74</f>
        <v/>
      </c>
      <c r="L72" s="74">
        <f>'PROD.LIST PU HOLDS'!W74</f>
        <v>0</v>
      </c>
      <c r="M72" s="75"/>
    </row>
    <row r="73" spans="1:13" ht="22.5" customHeight="1">
      <c r="A73" s="36" t="str">
        <f>'PROD.LIST PU HOLDS'!A75</f>
        <v>360-309PU</v>
      </c>
      <c r="B73" s="68" t="str">
        <f>'PROD.LIST PU HOLDS'!C75</f>
        <v/>
      </c>
      <c r="C73" s="68" t="str">
        <f>'PROD.LIST PU HOLDS'!E75</f>
        <v/>
      </c>
      <c r="D73" s="68" t="str">
        <f>'PROD.LIST PU HOLDS'!G75</f>
        <v/>
      </c>
      <c r="E73" s="68" t="str">
        <f>'PROD.LIST PU HOLDS'!I75</f>
        <v/>
      </c>
      <c r="F73" s="68" t="str">
        <f>'PROD.LIST PU HOLDS'!K75</f>
        <v/>
      </c>
      <c r="G73" s="68" t="str">
        <f>'PROD.LIST PU HOLDS'!M75</f>
        <v/>
      </c>
      <c r="H73" s="68" t="str">
        <f>'PROD.LIST PU HOLDS'!O75</f>
        <v/>
      </c>
      <c r="I73" s="73" t="str">
        <f>'PROD.LIST PU HOLDS'!Q75</f>
        <v/>
      </c>
      <c r="J73" s="73" t="str">
        <f>'PROD.LIST PU HOLDS'!S75</f>
        <v/>
      </c>
      <c r="K73" s="73" t="str">
        <f>'PROD.LIST PU HOLDS'!U75</f>
        <v/>
      </c>
      <c r="L73" s="74">
        <f>'PROD.LIST PU HOLDS'!W75</f>
        <v>0</v>
      </c>
      <c r="M73" s="75"/>
    </row>
    <row r="74" spans="1:13" ht="21.95" customHeight="1">
      <c r="A74" s="36" t="str">
        <f>'PROD.LIST PU HOLDS'!A76</f>
        <v>360-313PU</v>
      </c>
      <c r="B74" s="68" t="str">
        <f>'PROD.LIST PU HOLDS'!C76</f>
        <v/>
      </c>
      <c r="C74" s="68" t="str">
        <f>'PROD.LIST PU HOLDS'!E76</f>
        <v/>
      </c>
      <c r="D74" s="68" t="str">
        <f>'PROD.LIST PU HOLDS'!G76</f>
        <v/>
      </c>
      <c r="E74" s="68" t="str">
        <f>'PROD.LIST PU HOLDS'!I76</f>
        <v/>
      </c>
      <c r="F74" s="68" t="str">
        <f>'PROD.LIST PU HOLDS'!K76</f>
        <v/>
      </c>
      <c r="G74" s="68" t="str">
        <f>'PROD.LIST PU HOLDS'!M76</f>
        <v/>
      </c>
      <c r="H74" s="68" t="str">
        <f>'PROD.LIST PU HOLDS'!O76</f>
        <v/>
      </c>
      <c r="I74" s="73" t="str">
        <f>'PROD.LIST PU HOLDS'!Q76</f>
        <v/>
      </c>
      <c r="J74" s="73" t="str">
        <f>'PROD.LIST PU HOLDS'!S76</f>
        <v/>
      </c>
      <c r="K74" s="73" t="str">
        <f>'PROD.LIST PU HOLDS'!U76</f>
        <v/>
      </c>
      <c r="L74" s="74">
        <f>'PROD.LIST PU HOLDS'!W76</f>
        <v>0</v>
      </c>
      <c r="M74" s="75"/>
    </row>
    <row r="75" spans="1:13" ht="22.5" customHeight="1">
      <c r="A75" s="36" t="str">
        <f>'PROD.LIST PU HOLDS'!A77</f>
        <v>360-314PU</v>
      </c>
      <c r="B75" s="68" t="str">
        <f>'PROD.LIST PU HOLDS'!C77</f>
        <v/>
      </c>
      <c r="C75" s="68" t="str">
        <f>'PROD.LIST PU HOLDS'!E77</f>
        <v/>
      </c>
      <c r="D75" s="68" t="str">
        <f>'PROD.LIST PU HOLDS'!G77</f>
        <v/>
      </c>
      <c r="E75" s="68" t="str">
        <f>'PROD.LIST PU HOLDS'!I77</f>
        <v/>
      </c>
      <c r="F75" s="68" t="str">
        <f>'PROD.LIST PU HOLDS'!K77</f>
        <v/>
      </c>
      <c r="G75" s="68" t="str">
        <f>'PROD.LIST PU HOLDS'!M77</f>
        <v/>
      </c>
      <c r="H75" s="68" t="str">
        <f>'PROD.LIST PU HOLDS'!O77</f>
        <v/>
      </c>
      <c r="I75" s="73" t="str">
        <f>'PROD.LIST PU HOLDS'!Q77</f>
        <v/>
      </c>
      <c r="J75" s="73" t="str">
        <f>'PROD.LIST PU HOLDS'!S77</f>
        <v/>
      </c>
      <c r="K75" s="73" t="str">
        <f>'PROD.LIST PU HOLDS'!U77</f>
        <v/>
      </c>
      <c r="L75" s="74">
        <f>'PROD.LIST PU HOLDS'!W77</f>
        <v>0</v>
      </c>
      <c r="M75" s="75"/>
    </row>
    <row r="76" spans="1:13" ht="22.5" customHeight="1">
      <c r="A76" s="36" t="str">
        <f>'PROD.LIST PU HOLDS'!A78</f>
        <v>360-315PU</v>
      </c>
      <c r="B76" s="68" t="str">
        <f>'PROD.LIST PU HOLDS'!C78</f>
        <v/>
      </c>
      <c r="C76" s="68" t="str">
        <f>'PROD.LIST PU HOLDS'!E78</f>
        <v/>
      </c>
      <c r="D76" s="68" t="str">
        <f>'PROD.LIST PU HOLDS'!G78</f>
        <v/>
      </c>
      <c r="E76" s="68" t="str">
        <f>'PROD.LIST PU HOLDS'!I78</f>
        <v/>
      </c>
      <c r="F76" s="68" t="str">
        <f>'PROD.LIST PU HOLDS'!K78</f>
        <v/>
      </c>
      <c r="G76" s="68" t="str">
        <f>'PROD.LIST PU HOLDS'!M78</f>
        <v/>
      </c>
      <c r="H76" s="68" t="str">
        <f>'PROD.LIST PU HOLDS'!O78</f>
        <v/>
      </c>
      <c r="I76" s="73" t="str">
        <f>'PROD.LIST PU HOLDS'!Q78</f>
        <v/>
      </c>
      <c r="J76" s="73" t="str">
        <f>'PROD.LIST PU HOLDS'!S78</f>
        <v/>
      </c>
      <c r="K76" s="73" t="str">
        <f>'PROD.LIST PU HOLDS'!U78</f>
        <v/>
      </c>
      <c r="L76" s="74">
        <f>'PROD.LIST PU HOLDS'!W78</f>
        <v>0</v>
      </c>
      <c r="M76" s="75"/>
    </row>
    <row r="77" spans="1:13" ht="22.5" customHeight="1">
      <c r="A77" s="36" t="str">
        <f>'PROD.LIST PU HOLDS'!A79</f>
        <v>360-316PU</v>
      </c>
      <c r="B77" s="68" t="str">
        <f>'PROD.LIST PU HOLDS'!C79</f>
        <v/>
      </c>
      <c r="C77" s="68" t="str">
        <f>'PROD.LIST PU HOLDS'!E79</f>
        <v/>
      </c>
      <c r="D77" s="68" t="str">
        <f>'PROD.LIST PU HOLDS'!G79</f>
        <v/>
      </c>
      <c r="E77" s="68" t="str">
        <f>'PROD.LIST PU HOLDS'!I79</f>
        <v/>
      </c>
      <c r="F77" s="68" t="str">
        <f>'PROD.LIST PU HOLDS'!K79</f>
        <v/>
      </c>
      <c r="G77" s="68" t="str">
        <f>'PROD.LIST PU HOLDS'!M79</f>
        <v/>
      </c>
      <c r="H77" s="68" t="str">
        <f>'PROD.LIST PU HOLDS'!O79</f>
        <v/>
      </c>
      <c r="I77" s="73" t="str">
        <f>'PROD.LIST PU HOLDS'!Q79</f>
        <v/>
      </c>
      <c r="J77" s="73" t="str">
        <f>'PROD.LIST PU HOLDS'!S79</f>
        <v/>
      </c>
      <c r="K77" s="73" t="str">
        <f>'PROD.LIST PU HOLDS'!U79</f>
        <v/>
      </c>
      <c r="L77" s="74">
        <f>'PROD.LIST PU HOLDS'!W79</f>
        <v>0</v>
      </c>
      <c r="M77" s="75"/>
    </row>
    <row r="78" spans="1:13" ht="22.5" customHeight="1">
      <c r="A78" s="36" t="str">
        <f>'PROD.LIST PU HOLDS'!A80</f>
        <v>360-317PU</v>
      </c>
      <c r="B78" s="68" t="str">
        <f>'PROD.LIST PU HOLDS'!C80</f>
        <v/>
      </c>
      <c r="C78" s="68" t="str">
        <f>'PROD.LIST PU HOLDS'!E80</f>
        <v/>
      </c>
      <c r="D78" s="68" t="str">
        <f>'PROD.LIST PU HOLDS'!G80</f>
        <v/>
      </c>
      <c r="E78" s="68" t="str">
        <f>'PROD.LIST PU HOLDS'!I80</f>
        <v/>
      </c>
      <c r="F78" s="68" t="str">
        <f>'PROD.LIST PU HOLDS'!K80</f>
        <v/>
      </c>
      <c r="G78" s="68" t="str">
        <f>'PROD.LIST PU HOLDS'!M80</f>
        <v/>
      </c>
      <c r="H78" s="68" t="str">
        <f>'PROD.LIST PU HOLDS'!O80</f>
        <v/>
      </c>
      <c r="I78" s="73" t="str">
        <f>'PROD.LIST PU HOLDS'!Q80</f>
        <v/>
      </c>
      <c r="J78" s="73" t="str">
        <f>'PROD.LIST PU HOLDS'!S80</f>
        <v/>
      </c>
      <c r="K78" s="73" t="str">
        <f>'PROD.LIST PU HOLDS'!U80</f>
        <v/>
      </c>
      <c r="L78" s="74">
        <f>'PROD.LIST PU HOLDS'!W80</f>
        <v>0</v>
      </c>
      <c r="M78" s="75"/>
    </row>
    <row r="79" spans="1:13" ht="22.5" customHeight="1">
      <c r="A79" s="36" t="str">
        <f>'PROD.LIST PU HOLDS'!A81</f>
        <v>360-318PU</v>
      </c>
      <c r="B79" s="68" t="str">
        <f>'PROD.LIST PU HOLDS'!C81</f>
        <v/>
      </c>
      <c r="C79" s="68" t="str">
        <f>'PROD.LIST PU HOLDS'!E81</f>
        <v/>
      </c>
      <c r="D79" s="68" t="str">
        <f>'PROD.LIST PU HOLDS'!G81</f>
        <v/>
      </c>
      <c r="E79" s="68" t="str">
        <f>'PROD.LIST PU HOLDS'!I81</f>
        <v/>
      </c>
      <c r="F79" s="68" t="str">
        <f>'PROD.LIST PU HOLDS'!K81</f>
        <v/>
      </c>
      <c r="G79" s="68" t="str">
        <f>'PROD.LIST PU HOLDS'!M81</f>
        <v/>
      </c>
      <c r="H79" s="68" t="str">
        <f>'PROD.LIST PU HOLDS'!O81</f>
        <v/>
      </c>
      <c r="I79" s="73" t="str">
        <f>'PROD.LIST PU HOLDS'!Q81</f>
        <v/>
      </c>
      <c r="J79" s="73" t="str">
        <f>'PROD.LIST PU HOLDS'!S81</f>
        <v/>
      </c>
      <c r="K79" s="73" t="str">
        <f>'PROD.LIST PU HOLDS'!U81</f>
        <v/>
      </c>
      <c r="L79" s="74">
        <f>'PROD.LIST PU HOLDS'!W81</f>
        <v>0</v>
      </c>
      <c r="M79" s="75"/>
    </row>
    <row r="80" spans="1:13" ht="22.5" customHeight="1">
      <c r="A80" s="36" t="str">
        <f>'PROD.LIST PU HOLDS'!A82</f>
        <v>360-319PU</v>
      </c>
      <c r="B80" s="68" t="str">
        <f>'PROD.LIST PU HOLDS'!C82</f>
        <v/>
      </c>
      <c r="C80" s="68" t="str">
        <f>'PROD.LIST PU HOLDS'!E82</f>
        <v/>
      </c>
      <c r="D80" s="68" t="str">
        <f>'PROD.LIST PU HOLDS'!G82</f>
        <v/>
      </c>
      <c r="E80" s="68" t="str">
        <f>'PROD.LIST PU HOLDS'!I82</f>
        <v/>
      </c>
      <c r="F80" s="68" t="str">
        <f>'PROD.LIST PU HOLDS'!K82</f>
        <v/>
      </c>
      <c r="G80" s="68" t="str">
        <f>'PROD.LIST PU HOLDS'!M82</f>
        <v/>
      </c>
      <c r="H80" s="68" t="str">
        <f>'PROD.LIST PU HOLDS'!O82</f>
        <v/>
      </c>
      <c r="I80" s="73" t="str">
        <f>'PROD.LIST PU HOLDS'!Q82</f>
        <v/>
      </c>
      <c r="J80" s="73" t="str">
        <f>'PROD.LIST PU HOLDS'!S82</f>
        <v/>
      </c>
      <c r="K80" s="73" t="str">
        <f>'PROD.LIST PU HOLDS'!U82</f>
        <v/>
      </c>
      <c r="L80" s="74">
        <f>'PROD.LIST PU HOLDS'!W82</f>
        <v>0</v>
      </c>
      <c r="M80" s="75"/>
    </row>
    <row r="81" spans="1:13" ht="22.5" customHeight="1">
      <c r="A81" s="36" t="str">
        <f>'PROD.LIST PU HOLDS'!A83</f>
        <v>360-320PU</v>
      </c>
      <c r="B81" s="68" t="str">
        <f>'PROD.LIST PU HOLDS'!C83</f>
        <v/>
      </c>
      <c r="C81" s="68" t="str">
        <f>'PROD.LIST PU HOLDS'!E83</f>
        <v/>
      </c>
      <c r="D81" s="68" t="str">
        <f>'PROD.LIST PU HOLDS'!G83</f>
        <v/>
      </c>
      <c r="E81" s="68" t="str">
        <f>'PROD.LIST PU HOLDS'!I83</f>
        <v/>
      </c>
      <c r="F81" s="68" t="str">
        <f>'PROD.LIST PU HOLDS'!K83</f>
        <v/>
      </c>
      <c r="G81" s="68" t="str">
        <f>'PROD.LIST PU HOLDS'!M83</f>
        <v/>
      </c>
      <c r="H81" s="68" t="str">
        <f>'PROD.LIST PU HOLDS'!O83</f>
        <v/>
      </c>
      <c r="I81" s="73" t="str">
        <f>'PROD.LIST PU HOLDS'!Q83</f>
        <v/>
      </c>
      <c r="J81" s="73" t="str">
        <f>'PROD.LIST PU HOLDS'!S83</f>
        <v/>
      </c>
      <c r="K81" s="73" t="str">
        <f>'PROD.LIST PU HOLDS'!U83</f>
        <v/>
      </c>
      <c r="L81" s="74">
        <f>'PROD.LIST PU HOLDS'!W83</f>
        <v>0</v>
      </c>
      <c r="M81" s="75"/>
    </row>
    <row r="82" spans="1:13" ht="22.5" customHeight="1">
      <c r="A82" s="36">
        <f>'PROD.LIST PU HOLDS'!A84</f>
        <v>0</v>
      </c>
      <c r="B82" s="68" t="str">
        <f>'PROD.LIST PU HOLDS'!C84</f>
        <v/>
      </c>
      <c r="C82" s="68" t="str">
        <f>'PROD.LIST PU HOLDS'!E84</f>
        <v/>
      </c>
      <c r="D82" s="68" t="str">
        <f>'PROD.LIST PU HOLDS'!G84</f>
        <v/>
      </c>
      <c r="E82" s="68" t="str">
        <f>'PROD.LIST PU HOLDS'!I84</f>
        <v/>
      </c>
      <c r="F82" s="68" t="str">
        <f>'PROD.LIST PU HOLDS'!K84</f>
        <v/>
      </c>
      <c r="G82" s="68" t="str">
        <f>'PROD.LIST PU HOLDS'!M84</f>
        <v/>
      </c>
      <c r="H82" s="68" t="str">
        <f>'PROD.LIST PU HOLDS'!O84</f>
        <v/>
      </c>
      <c r="I82" s="73" t="str">
        <f>'PROD.LIST PU HOLDS'!Q84</f>
        <v/>
      </c>
      <c r="J82" s="73" t="str">
        <f>'PROD.LIST PU HOLDS'!S84</f>
        <v/>
      </c>
      <c r="K82" s="73" t="str">
        <f>'PROD.LIST PU HOLDS'!U84</f>
        <v/>
      </c>
      <c r="L82" s="74">
        <f>'PROD.LIST PU HOLDS'!W84</f>
        <v>0</v>
      </c>
      <c r="M82" s="75"/>
    </row>
    <row r="83" spans="1:13" ht="22.5" customHeight="1">
      <c r="A83" s="36" t="str">
        <f>'PROD.LIST PU HOLDS'!A85</f>
        <v>360-340PU</v>
      </c>
      <c r="B83" s="68" t="str">
        <f>'PROD.LIST PU HOLDS'!C85</f>
        <v/>
      </c>
      <c r="C83" s="68" t="str">
        <f>'PROD.LIST PU HOLDS'!E85</f>
        <v/>
      </c>
      <c r="D83" s="68" t="str">
        <f>'PROD.LIST PU HOLDS'!G85</f>
        <v/>
      </c>
      <c r="E83" s="68" t="str">
        <f>'PROD.LIST PU HOLDS'!I85</f>
        <v/>
      </c>
      <c r="F83" s="68" t="str">
        <f>'PROD.LIST PU HOLDS'!K85</f>
        <v/>
      </c>
      <c r="G83" s="68" t="str">
        <f>'PROD.LIST PU HOLDS'!M85</f>
        <v/>
      </c>
      <c r="H83" s="68" t="str">
        <f>'PROD.LIST PU HOLDS'!O85</f>
        <v/>
      </c>
      <c r="I83" s="73" t="str">
        <f>'PROD.LIST PU HOLDS'!Q85</f>
        <v/>
      </c>
      <c r="J83" s="73" t="str">
        <f>'PROD.LIST PU HOLDS'!S85</f>
        <v/>
      </c>
      <c r="K83" s="73" t="str">
        <f>'PROD.LIST PU HOLDS'!U85</f>
        <v/>
      </c>
      <c r="L83" s="74">
        <f>'PROD.LIST PU HOLDS'!W85</f>
        <v>0</v>
      </c>
      <c r="M83" s="75"/>
    </row>
    <row r="84" spans="1:13" ht="22.5" customHeight="1">
      <c r="A84" s="36">
        <f>'PROD.LIST PU HOLDS'!A86</f>
        <v>0</v>
      </c>
      <c r="B84" s="68" t="str">
        <f>'PROD.LIST PU HOLDS'!C86</f>
        <v/>
      </c>
      <c r="C84" s="68" t="str">
        <f>'PROD.LIST PU HOLDS'!E86</f>
        <v/>
      </c>
      <c r="D84" s="68" t="str">
        <f>'PROD.LIST PU HOLDS'!G86</f>
        <v/>
      </c>
      <c r="E84" s="68" t="str">
        <f>'PROD.LIST PU HOLDS'!I86</f>
        <v/>
      </c>
      <c r="F84" s="68" t="str">
        <f>'PROD.LIST PU HOLDS'!K86</f>
        <v/>
      </c>
      <c r="G84" s="68" t="str">
        <f>'PROD.LIST PU HOLDS'!M86</f>
        <v/>
      </c>
      <c r="H84" s="68" t="str">
        <f>'PROD.LIST PU HOLDS'!O86</f>
        <v/>
      </c>
      <c r="I84" s="73" t="str">
        <f>'PROD.LIST PU HOLDS'!Q86</f>
        <v/>
      </c>
      <c r="J84" s="73" t="str">
        <f>'PROD.LIST PU HOLDS'!S86</f>
        <v/>
      </c>
      <c r="K84" s="73" t="str">
        <f>'PROD.LIST PU HOLDS'!U86</f>
        <v/>
      </c>
      <c r="L84" s="74">
        <f>'PROD.LIST PU HOLDS'!W86</f>
        <v>0</v>
      </c>
      <c r="M84" s="75"/>
    </row>
    <row r="85" spans="1:13" ht="22.5" customHeight="1">
      <c r="A85" s="36" t="str">
        <f>'PROD.LIST PU HOLDS'!A87</f>
        <v>360-352PU</v>
      </c>
      <c r="B85" s="68" t="str">
        <f>'PROD.LIST PU HOLDS'!C87</f>
        <v/>
      </c>
      <c r="C85" s="68" t="str">
        <f>'PROD.LIST PU HOLDS'!E87</f>
        <v/>
      </c>
      <c r="D85" s="68" t="str">
        <f>'PROD.LIST PU HOLDS'!G87</f>
        <v/>
      </c>
      <c r="E85" s="68" t="str">
        <f>'PROD.LIST PU HOLDS'!I87</f>
        <v/>
      </c>
      <c r="F85" s="68" t="str">
        <f>'PROD.LIST PU HOLDS'!K87</f>
        <v/>
      </c>
      <c r="G85" s="68" t="str">
        <f>'PROD.LIST PU HOLDS'!M87</f>
        <v/>
      </c>
      <c r="H85" s="68" t="str">
        <f>'PROD.LIST PU HOLDS'!O87</f>
        <v/>
      </c>
      <c r="I85" s="73" t="str">
        <f>'PROD.LIST PU HOLDS'!Q87</f>
        <v/>
      </c>
      <c r="J85" s="73" t="str">
        <f>'PROD.LIST PU HOLDS'!S87</f>
        <v/>
      </c>
      <c r="K85" s="73" t="str">
        <f>'PROD.LIST PU HOLDS'!U87</f>
        <v/>
      </c>
      <c r="L85" s="74">
        <f>'PROD.LIST PU HOLDS'!W87</f>
        <v>0</v>
      </c>
      <c r="M85" s="75"/>
    </row>
    <row r="86" spans="1:13" ht="22.5" customHeight="1">
      <c r="A86" s="36" t="str">
        <f>'PROD.LIST PU HOLDS'!A88</f>
        <v>360-353PU</v>
      </c>
      <c r="B86" s="68" t="str">
        <f>'PROD.LIST PU HOLDS'!C88</f>
        <v/>
      </c>
      <c r="C86" s="68" t="str">
        <f>'PROD.LIST PU HOLDS'!E88</f>
        <v/>
      </c>
      <c r="D86" s="68" t="str">
        <f>'PROD.LIST PU HOLDS'!G88</f>
        <v/>
      </c>
      <c r="E86" s="68" t="str">
        <f>'PROD.LIST PU HOLDS'!I88</f>
        <v/>
      </c>
      <c r="F86" s="68" t="str">
        <f>'PROD.LIST PU HOLDS'!K88</f>
        <v/>
      </c>
      <c r="G86" s="68" t="str">
        <f>'PROD.LIST PU HOLDS'!M88</f>
        <v/>
      </c>
      <c r="H86" s="68" t="str">
        <f>'PROD.LIST PU HOLDS'!O88</f>
        <v/>
      </c>
      <c r="I86" s="73" t="str">
        <f>'PROD.LIST PU HOLDS'!Q88</f>
        <v/>
      </c>
      <c r="J86" s="73" t="str">
        <f>'PROD.LIST PU HOLDS'!S88</f>
        <v/>
      </c>
      <c r="K86" s="73" t="str">
        <f>'PROD.LIST PU HOLDS'!U88</f>
        <v/>
      </c>
      <c r="L86" s="74">
        <f>'PROD.LIST PU HOLDS'!W88</f>
        <v>0</v>
      </c>
      <c r="M86" s="75"/>
    </row>
    <row r="87" spans="1:13" ht="22.5" customHeight="1">
      <c r="A87" s="36" t="str">
        <f>'PROD.LIST PU HOLDS'!A89</f>
        <v>360-354PU</v>
      </c>
      <c r="B87" s="68" t="str">
        <f>'PROD.LIST PU HOLDS'!C89</f>
        <v/>
      </c>
      <c r="C87" s="68" t="str">
        <f>'PROD.LIST PU HOLDS'!E89</f>
        <v/>
      </c>
      <c r="D87" s="68" t="str">
        <f>'PROD.LIST PU HOLDS'!G89</f>
        <v/>
      </c>
      <c r="E87" s="68" t="str">
        <f>'PROD.LIST PU HOLDS'!I89</f>
        <v/>
      </c>
      <c r="F87" s="68" t="str">
        <f>'PROD.LIST PU HOLDS'!K89</f>
        <v/>
      </c>
      <c r="G87" s="68" t="str">
        <f>'PROD.LIST PU HOLDS'!M89</f>
        <v/>
      </c>
      <c r="H87" s="68" t="str">
        <f>'PROD.LIST PU HOLDS'!O89</f>
        <v/>
      </c>
      <c r="I87" s="73" t="str">
        <f>'PROD.LIST PU HOLDS'!Q89</f>
        <v/>
      </c>
      <c r="J87" s="73" t="str">
        <f>'PROD.LIST PU HOLDS'!S89</f>
        <v/>
      </c>
      <c r="K87" s="73" t="str">
        <f>'PROD.LIST PU HOLDS'!U89</f>
        <v/>
      </c>
      <c r="L87" s="74">
        <f>'PROD.LIST PU HOLDS'!W89</f>
        <v>0</v>
      </c>
      <c r="M87" s="75"/>
    </row>
    <row r="88" spans="1:13" ht="22.5" customHeight="1">
      <c r="A88" s="36" t="str">
        <f>'PROD.LIST PU HOLDS'!A90</f>
        <v>360-355PU</v>
      </c>
      <c r="B88" s="68" t="str">
        <f>'PROD.LIST PU HOLDS'!C90</f>
        <v/>
      </c>
      <c r="C88" s="68" t="str">
        <f>'PROD.LIST PU HOLDS'!E90</f>
        <v/>
      </c>
      <c r="D88" s="68" t="str">
        <f>'PROD.LIST PU HOLDS'!G90</f>
        <v/>
      </c>
      <c r="E88" s="68" t="str">
        <f>'PROD.LIST PU HOLDS'!I90</f>
        <v/>
      </c>
      <c r="F88" s="68" t="str">
        <f>'PROD.LIST PU HOLDS'!K90</f>
        <v/>
      </c>
      <c r="G88" s="68" t="str">
        <f>'PROD.LIST PU HOLDS'!M90</f>
        <v/>
      </c>
      <c r="H88" s="68" t="str">
        <f>'PROD.LIST PU HOLDS'!O90</f>
        <v/>
      </c>
      <c r="I88" s="73" t="str">
        <f>'PROD.LIST PU HOLDS'!Q90</f>
        <v/>
      </c>
      <c r="J88" s="73" t="str">
        <f>'PROD.LIST PU HOLDS'!S90</f>
        <v/>
      </c>
      <c r="K88" s="73" t="str">
        <f>'PROD.LIST PU HOLDS'!U90</f>
        <v/>
      </c>
      <c r="L88" s="74">
        <f>'PROD.LIST PU HOLDS'!W90</f>
        <v>0</v>
      </c>
      <c r="M88" s="75"/>
    </row>
    <row r="89" spans="1:13" ht="22.5" customHeight="1">
      <c r="A89" s="36" t="str">
        <f>'PROD.LIST PU HOLDS'!A91</f>
        <v>360-356PU</v>
      </c>
      <c r="B89" s="68" t="str">
        <f>'PROD.LIST PU HOLDS'!C91</f>
        <v/>
      </c>
      <c r="C89" s="68" t="str">
        <f>'PROD.LIST PU HOLDS'!E91</f>
        <v/>
      </c>
      <c r="D89" s="68" t="str">
        <f>'PROD.LIST PU HOLDS'!G91</f>
        <v/>
      </c>
      <c r="E89" s="68" t="str">
        <f>'PROD.LIST PU HOLDS'!I91</f>
        <v/>
      </c>
      <c r="F89" s="68" t="str">
        <f>'PROD.LIST PU HOLDS'!K91</f>
        <v/>
      </c>
      <c r="G89" s="68" t="str">
        <f>'PROD.LIST PU HOLDS'!M91</f>
        <v/>
      </c>
      <c r="H89" s="68" t="str">
        <f>'PROD.LIST PU HOLDS'!O91</f>
        <v/>
      </c>
      <c r="I89" s="73" t="str">
        <f>'PROD.LIST PU HOLDS'!Q91</f>
        <v/>
      </c>
      <c r="J89" s="73" t="str">
        <f>'PROD.LIST PU HOLDS'!S91</f>
        <v/>
      </c>
      <c r="K89" s="73" t="str">
        <f>'PROD.LIST PU HOLDS'!U91</f>
        <v/>
      </c>
      <c r="L89" s="74">
        <f>'PROD.LIST PU HOLDS'!W91</f>
        <v>0</v>
      </c>
      <c r="M89" s="75"/>
    </row>
    <row r="90" spans="1:13" ht="22.5" customHeight="1">
      <c r="A90" s="36" t="str">
        <f>'PROD.LIST PU HOLDS'!A92</f>
        <v>360-357PU</v>
      </c>
      <c r="B90" s="68" t="str">
        <f>'PROD.LIST PU HOLDS'!C92</f>
        <v/>
      </c>
      <c r="C90" s="68" t="str">
        <f>'PROD.LIST PU HOLDS'!E92</f>
        <v/>
      </c>
      <c r="D90" s="68" t="str">
        <f>'PROD.LIST PU HOLDS'!G92</f>
        <v/>
      </c>
      <c r="E90" s="68" t="str">
        <f>'PROD.LIST PU HOLDS'!I92</f>
        <v/>
      </c>
      <c r="F90" s="68" t="str">
        <f>'PROD.LIST PU HOLDS'!K92</f>
        <v/>
      </c>
      <c r="G90" s="68" t="str">
        <f>'PROD.LIST PU HOLDS'!M92</f>
        <v/>
      </c>
      <c r="H90" s="68" t="str">
        <f>'PROD.LIST PU HOLDS'!O92</f>
        <v/>
      </c>
      <c r="I90" s="73" t="str">
        <f>'PROD.LIST PU HOLDS'!Q92</f>
        <v/>
      </c>
      <c r="J90" s="73" t="str">
        <f>'PROD.LIST PU HOLDS'!S92</f>
        <v/>
      </c>
      <c r="K90" s="73" t="str">
        <f>'PROD.LIST PU HOLDS'!U92</f>
        <v/>
      </c>
      <c r="L90" s="74">
        <f>'PROD.LIST PU HOLDS'!W92</f>
        <v>0</v>
      </c>
      <c r="M90" s="75"/>
    </row>
    <row r="91" spans="1:13" ht="22.5" customHeight="1">
      <c r="A91" s="36" t="str">
        <f>'PROD.LIST PU HOLDS'!A93</f>
        <v>360-358PU</v>
      </c>
      <c r="B91" s="68" t="str">
        <f>'PROD.LIST PU HOLDS'!C93</f>
        <v/>
      </c>
      <c r="C91" s="68" t="str">
        <f>'PROD.LIST PU HOLDS'!E93</f>
        <v/>
      </c>
      <c r="D91" s="68" t="str">
        <f>'PROD.LIST PU HOLDS'!G93</f>
        <v/>
      </c>
      <c r="E91" s="68" t="str">
        <f>'PROD.LIST PU HOLDS'!I93</f>
        <v/>
      </c>
      <c r="F91" s="68" t="str">
        <f>'PROD.LIST PU HOLDS'!K93</f>
        <v/>
      </c>
      <c r="G91" s="68" t="str">
        <f>'PROD.LIST PU HOLDS'!M93</f>
        <v/>
      </c>
      <c r="H91" s="68" t="str">
        <f>'PROD.LIST PU HOLDS'!O93</f>
        <v/>
      </c>
      <c r="I91" s="73" t="str">
        <f>'PROD.LIST PU HOLDS'!Q93</f>
        <v/>
      </c>
      <c r="J91" s="73" t="str">
        <f>'PROD.LIST PU HOLDS'!S93</f>
        <v/>
      </c>
      <c r="K91" s="73" t="str">
        <f>'PROD.LIST PU HOLDS'!U93</f>
        <v/>
      </c>
      <c r="L91" s="74">
        <f>'PROD.LIST PU HOLDS'!W93</f>
        <v>0</v>
      </c>
      <c r="M91" s="75"/>
    </row>
    <row r="92" spans="1:13" ht="22.5" customHeight="1">
      <c r="A92" s="36" t="str">
        <f>'PROD.LIST PU HOLDS'!A94</f>
        <v>360-359PU</v>
      </c>
      <c r="B92" s="68" t="str">
        <f>'PROD.LIST PU HOLDS'!C94</f>
        <v/>
      </c>
      <c r="C92" s="68" t="str">
        <f>'PROD.LIST PU HOLDS'!E94</f>
        <v/>
      </c>
      <c r="D92" s="68" t="str">
        <f>'PROD.LIST PU HOLDS'!G94</f>
        <v/>
      </c>
      <c r="E92" s="68" t="str">
        <f>'PROD.LIST PU HOLDS'!I94</f>
        <v/>
      </c>
      <c r="F92" s="68" t="str">
        <f>'PROD.LIST PU HOLDS'!K94</f>
        <v/>
      </c>
      <c r="G92" s="68" t="str">
        <f>'PROD.LIST PU HOLDS'!M94</f>
        <v/>
      </c>
      <c r="H92" s="68" t="str">
        <f>'PROD.LIST PU HOLDS'!O94</f>
        <v/>
      </c>
      <c r="I92" s="73" t="str">
        <f>'PROD.LIST PU HOLDS'!Q94</f>
        <v/>
      </c>
      <c r="J92" s="73" t="str">
        <f>'PROD.LIST PU HOLDS'!S94</f>
        <v/>
      </c>
      <c r="K92" s="73" t="str">
        <f>'PROD.LIST PU HOLDS'!U94</f>
        <v/>
      </c>
      <c r="L92" s="74">
        <f>'PROD.LIST PU HOLDS'!W94</f>
        <v>0</v>
      </c>
      <c r="M92" s="75"/>
    </row>
    <row r="93" spans="1:13" ht="22.5" customHeight="1">
      <c r="A93" s="36" t="str">
        <f>'PROD.LIST PU HOLDS'!A95</f>
        <v>360-360PU</v>
      </c>
      <c r="B93" s="68" t="str">
        <f>'PROD.LIST PU HOLDS'!C95</f>
        <v/>
      </c>
      <c r="C93" s="68" t="str">
        <f>'PROD.LIST PU HOLDS'!E95</f>
        <v/>
      </c>
      <c r="D93" s="68" t="str">
        <f>'PROD.LIST PU HOLDS'!G95</f>
        <v/>
      </c>
      <c r="E93" s="68" t="str">
        <f>'PROD.LIST PU HOLDS'!I95</f>
        <v/>
      </c>
      <c r="F93" s="68" t="str">
        <f>'PROD.LIST PU HOLDS'!K95</f>
        <v/>
      </c>
      <c r="G93" s="68" t="str">
        <f>'PROD.LIST PU HOLDS'!M95</f>
        <v/>
      </c>
      <c r="H93" s="68" t="str">
        <f>'PROD.LIST PU HOLDS'!O95</f>
        <v/>
      </c>
      <c r="I93" s="73" t="str">
        <f>'PROD.LIST PU HOLDS'!Q95</f>
        <v/>
      </c>
      <c r="J93" s="73" t="str">
        <f>'PROD.LIST PU HOLDS'!S95</f>
        <v/>
      </c>
      <c r="K93" s="73" t="str">
        <f>'PROD.LIST PU HOLDS'!U95</f>
        <v/>
      </c>
      <c r="L93" s="74">
        <f>'PROD.LIST PU HOLDS'!W95</f>
        <v>0</v>
      </c>
      <c r="M93" s="75"/>
    </row>
    <row r="94" spans="1:13" ht="22.5" customHeight="1">
      <c r="A94" s="36">
        <f>'PROD.LIST PU HOLDS'!A96</f>
        <v>0</v>
      </c>
      <c r="B94" s="68" t="str">
        <f>'PROD.LIST PU HOLDS'!C96</f>
        <v/>
      </c>
      <c r="C94" s="68" t="str">
        <f>'PROD.LIST PU HOLDS'!E96</f>
        <v/>
      </c>
      <c r="D94" s="68" t="str">
        <f>'PROD.LIST PU HOLDS'!G96</f>
        <v/>
      </c>
      <c r="E94" s="68" t="str">
        <f>'PROD.LIST PU HOLDS'!I96</f>
        <v/>
      </c>
      <c r="F94" s="68" t="str">
        <f>'PROD.LIST PU HOLDS'!K96</f>
        <v/>
      </c>
      <c r="G94" s="68" t="str">
        <f>'PROD.LIST PU HOLDS'!M96</f>
        <v/>
      </c>
      <c r="H94" s="68" t="str">
        <f>'PROD.LIST PU HOLDS'!O96</f>
        <v/>
      </c>
      <c r="I94" s="73" t="str">
        <f>'PROD.LIST PU HOLDS'!Q96</f>
        <v/>
      </c>
      <c r="J94" s="73" t="str">
        <f>'PROD.LIST PU HOLDS'!S96</f>
        <v/>
      </c>
      <c r="K94" s="73" t="str">
        <f>'PROD.LIST PU HOLDS'!U96</f>
        <v/>
      </c>
      <c r="L94" s="74">
        <f>'PROD.LIST PU HOLDS'!W96</f>
        <v>0</v>
      </c>
      <c r="M94" s="75"/>
    </row>
    <row r="95" spans="1:13" ht="22.5" customHeight="1">
      <c r="A95" s="36" t="str">
        <f>'PROD.LIST PU HOLDS'!A97</f>
        <v>360-380PU</v>
      </c>
      <c r="B95" s="68" t="str">
        <f>'PROD.LIST PU HOLDS'!C97</f>
        <v/>
      </c>
      <c r="C95" s="68" t="str">
        <f>'PROD.LIST PU HOLDS'!E97</f>
        <v/>
      </c>
      <c r="D95" s="68" t="str">
        <f>'PROD.LIST PU HOLDS'!G97</f>
        <v/>
      </c>
      <c r="E95" s="68" t="str">
        <f>'PROD.LIST PU HOLDS'!I97</f>
        <v/>
      </c>
      <c r="F95" s="68" t="str">
        <f>'PROD.LIST PU HOLDS'!K97</f>
        <v/>
      </c>
      <c r="G95" s="68" t="str">
        <f>'PROD.LIST PU HOLDS'!M97</f>
        <v/>
      </c>
      <c r="H95" s="68" t="str">
        <f>'PROD.LIST PU HOLDS'!O97</f>
        <v/>
      </c>
      <c r="I95" s="73" t="str">
        <f>'PROD.LIST PU HOLDS'!Q97</f>
        <v/>
      </c>
      <c r="J95" s="73" t="str">
        <f>'PROD.LIST PU HOLDS'!S97</f>
        <v/>
      </c>
      <c r="K95" s="73" t="str">
        <f>'PROD.LIST PU HOLDS'!U97</f>
        <v/>
      </c>
      <c r="L95" s="74">
        <f>'PROD.LIST PU HOLDS'!W97</f>
        <v>0</v>
      </c>
      <c r="M95" s="75"/>
    </row>
    <row r="96" spans="1:13" ht="22.5" customHeight="1">
      <c r="A96" s="36">
        <f>'PROD.LIST PU HOLDS'!A98</f>
        <v>0</v>
      </c>
      <c r="B96" s="68" t="str">
        <f>'PROD.LIST PU HOLDS'!C98</f>
        <v/>
      </c>
      <c r="C96" s="68" t="str">
        <f>'PROD.LIST PU HOLDS'!E98</f>
        <v/>
      </c>
      <c r="D96" s="68" t="str">
        <f>'PROD.LIST PU HOLDS'!G98</f>
        <v/>
      </c>
      <c r="E96" s="68" t="str">
        <f>'PROD.LIST PU HOLDS'!I98</f>
        <v/>
      </c>
      <c r="F96" s="68" t="str">
        <f>'PROD.LIST PU HOLDS'!K98</f>
        <v/>
      </c>
      <c r="G96" s="68" t="str">
        <f>'PROD.LIST PU HOLDS'!M98</f>
        <v/>
      </c>
      <c r="H96" s="68" t="str">
        <f>'PROD.LIST PU HOLDS'!O98</f>
        <v/>
      </c>
      <c r="I96" s="73" t="str">
        <f>'PROD.LIST PU HOLDS'!Q98</f>
        <v/>
      </c>
      <c r="J96" s="73" t="str">
        <f>'PROD.LIST PU HOLDS'!S98</f>
        <v/>
      </c>
      <c r="K96" s="73" t="str">
        <f>'PROD.LIST PU HOLDS'!U98</f>
        <v/>
      </c>
      <c r="L96" s="74">
        <f>'PROD.LIST PU HOLDS'!W98</f>
        <v>0</v>
      </c>
      <c r="M96" s="75"/>
    </row>
    <row r="97" spans="1:13" ht="22.5" customHeight="1">
      <c r="A97" s="36" t="str">
        <f>'PROD.LIST PU HOLDS'!A99</f>
        <v>360-390PU</v>
      </c>
      <c r="B97" s="68" t="str">
        <f>'PROD.LIST PU HOLDS'!C99</f>
        <v/>
      </c>
      <c r="C97" s="68" t="str">
        <f>'PROD.LIST PU HOLDS'!E99</f>
        <v/>
      </c>
      <c r="D97" s="68" t="str">
        <f>'PROD.LIST PU HOLDS'!G99</f>
        <v/>
      </c>
      <c r="E97" s="68" t="str">
        <f>'PROD.LIST PU HOLDS'!I99</f>
        <v/>
      </c>
      <c r="F97" s="68" t="str">
        <f>'PROD.LIST PU HOLDS'!K99</f>
        <v/>
      </c>
      <c r="G97" s="68" t="str">
        <f>'PROD.LIST PU HOLDS'!M99</f>
        <v/>
      </c>
      <c r="H97" s="68" t="str">
        <f>'PROD.LIST PU HOLDS'!O99</f>
        <v/>
      </c>
      <c r="I97" s="73" t="str">
        <f>'PROD.LIST PU HOLDS'!Q99</f>
        <v/>
      </c>
      <c r="J97" s="73" t="str">
        <f>'PROD.LIST PU HOLDS'!S99</f>
        <v/>
      </c>
      <c r="K97" s="73" t="str">
        <f>'PROD.LIST PU HOLDS'!U99</f>
        <v/>
      </c>
      <c r="L97" s="74">
        <f>'PROD.LIST PU HOLDS'!W99</f>
        <v>0</v>
      </c>
      <c r="M97" s="75"/>
    </row>
    <row r="98" spans="1:13" ht="22.5" customHeight="1">
      <c r="A98" s="36" t="str">
        <f>'PROD.LIST PU HOLDS'!A100</f>
        <v>360-392PU</v>
      </c>
      <c r="B98" s="68" t="str">
        <f>'PROD.LIST PU HOLDS'!C100</f>
        <v/>
      </c>
      <c r="C98" s="68" t="str">
        <f>'PROD.LIST PU HOLDS'!E100</f>
        <v/>
      </c>
      <c r="D98" s="68" t="str">
        <f>'PROD.LIST PU HOLDS'!G100</f>
        <v/>
      </c>
      <c r="E98" s="68" t="str">
        <f>'PROD.LIST PU HOLDS'!I100</f>
        <v/>
      </c>
      <c r="F98" s="68" t="str">
        <f>'PROD.LIST PU HOLDS'!K100</f>
        <v/>
      </c>
      <c r="G98" s="68" t="str">
        <f>'PROD.LIST PU HOLDS'!M100</f>
        <v/>
      </c>
      <c r="H98" s="68" t="str">
        <f>'PROD.LIST PU HOLDS'!O100</f>
        <v/>
      </c>
      <c r="I98" s="73" t="str">
        <f>'PROD.LIST PU HOLDS'!Q100</f>
        <v/>
      </c>
      <c r="J98" s="73" t="str">
        <f>'PROD.LIST PU HOLDS'!S100</f>
        <v/>
      </c>
      <c r="K98" s="73" t="str">
        <f>'PROD.LIST PU HOLDS'!U100</f>
        <v/>
      </c>
      <c r="L98" s="74">
        <f>'PROD.LIST PU HOLDS'!W100</f>
        <v>0</v>
      </c>
      <c r="M98" s="75"/>
    </row>
    <row r="99" spans="1:13" ht="22.5" customHeight="1">
      <c r="A99" s="36" t="str">
        <f>'PROD.LIST PU HOLDS'!A101</f>
        <v>360-394PU</v>
      </c>
      <c r="B99" s="68" t="str">
        <f>'PROD.LIST PU HOLDS'!C101</f>
        <v/>
      </c>
      <c r="C99" s="68" t="str">
        <f>'PROD.LIST PU HOLDS'!E101</f>
        <v/>
      </c>
      <c r="D99" s="68" t="str">
        <f>'PROD.LIST PU HOLDS'!G101</f>
        <v/>
      </c>
      <c r="E99" s="68" t="str">
        <f>'PROD.LIST PU HOLDS'!I101</f>
        <v/>
      </c>
      <c r="F99" s="68" t="str">
        <f>'PROD.LIST PU HOLDS'!K101</f>
        <v/>
      </c>
      <c r="G99" s="68" t="str">
        <f>'PROD.LIST PU HOLDS'!M101</f>
        <v/>
      </c>
      <c r="H99" s="68" t="str">
        <f>'PROD.LIST PU HOLDS'!O101</f>
        <v/>
      </c>
      <c r="I99" s="73" t="str">
        <f>'PROD.LIST PU HOLDS'!Q101</f>
        <v/>
      </c>
      <c r="J99" s="73" t="str">
        <f>'PROD.LIST PU HOLDS'!S101</f>
        <v/>
      </c>
      <c r="K99" s="73" t="str">
        <f>'PROD.LIST PU HOLDS'!U101</f>
        <v/>
      </c>
      <c r="L99" s="74">
        <f>'PROD.LIST PU HOLDS'!W101</f>
        <v>0</v>
      </c>
      <c r="M99" s="75"/>
    </row>
    <row r="100" spans="1:13" ht="22.5" customHeight="1">
      <c r="A100" s="36" t="str">
        <f>'PROD.LIST PU HOLDS'!A102</f>
        <v>360-396PU</v>
      </c>
      <c r="B100" s="68" t="str">
        <f>'PROD.LIST PU HOLDS'!C102</f>
        <v/>
      </c>
      <c r="C100" s="68" t="str">
        <f>'PROD.LIST PU HOLDS'!E102</f>
        <v/>
      </c>
      <c r="D100" s="68" t="str">
        <f>'PROD.LIST PU HOLDS'!G102</f>
        <v/>
      </c>
      <c r="E100" s="68" t="str">
        <f>'PROD.LIST PU HOLDS'!I102</f>
        <v/>
      </c>
      <c r="F100" s="68" t="str">
        <f>'PROD.LIST PU HOLDS'!K102</f>
        <v/>
      </c>
      <c r="G100" s="68" t="str">
        <f>'PROD.LIST PU HOLDS'!M102</f>
        <v/>
      </c>
      <c r="H100" s="68" t="str">
        <f>'PROD.LIST PU HOLDS'!O102</f>
        <v/>
      </c>
      <c r="I100" s="73" t="str">
        <f>'PROD.LIST PU HOLDS'!Q102</f>
        <v/>
      </c>
      <c r="J100" s="73" t="str">
        <f>'PROD.LIST PU HOLDS'!S102</f>
        <v/>
      </c>
      <c r="K100" s="73" t="str">
        <f>'PROD.LIST PU HOLDS'!U102</f>
        <v/>
      </c>
      <c r="L100" s="74">
        <f>'PROD.LIST PU HOLDS'!W102</f>
        <v>0</v>
      </c>
      <c r="M100" s="75"/>
    </row>
    <row r="101" spans="1:13" ht="22.5" customHeight="1">
      <c r="A101" s="36" t="str">
        <f>'PROD.LIST PU HOLDS'!A103</f>
        <v>360-398PU</v>
      </c>
      <c r="B101" s="68" t="str">
        <f>'PROD.LIST PU HOLDS'!C103</f>
        <v/>
      </c>
      <c r="C101" s="68" t="str">
        <f>'PROD.LIST PU HOLDS'!E103</f>
        <v/>
      </c>
      <c r="D101" s="68" t="str">
        <f>'PROD.LIST PU HOLDS'!G103</f>
        <v/>
      </c>
      <c r="E101" s="68" t="str">
        <f>'PROD.LIST PU HOLDS'!I103</f>
        <v/>
      </c>
      <c r="F101" s="68" t="str">
        <f>'PROD.LIST PU HOLDS'!K103</f>
        <v/>
      </c>
      <c r="G101" s="68" t="str">
        <f>'PROD.LIST PU HOLDS'!M103</f>
        <v/>
      </c>
      <c r="H101" s="68" t="str">
        <f>'PROD.LIST PU HOLDS'!O103</f>
        <v/>
      </c>
      <c r="I101" s="73" t="str">
        <f>'PROD.LIST PU HOLDS'!Q103</f>
        <v/>
      </c>
      <c r="J101" s="73" t="str">
        <f>'PROD.LIST PU HOLDS'!S103</f>
        <v/>
      </c>
      <c r="K101" s="73" t="str">
        <f>'PROD.LIST PU HOLDS'!U103</f>
        <v/>
      </c>
      <c r="L101" s="74">
        <f>'PROD.LIST PU HOLDS'!W103</f>
        <v>0</v>
      </c>
      <c r="M101" s="75"/>
    </row>
    <row r="102" spans="1:13" ht="22.5" customHeight="1">
      <c r="A102" s="36" t="str">
        <f>'PROD.LIST PU HOLDS'!A104</f>
        <v>360-400PU</v>
      </c>
      <c r="B102" s="68" t="str">
        <f>'PROD.LIST PU HOLDS'!C104</f>
        <v/>
      </c>
      <c r="C102" s="68" t="str">
        <f>'PROD.LIST PU HOLDS'!E104</f>
        <v/>
      </c>
      <c r="D102" s="68" t="str">
        <f>'PROD.LIST PU HOLDS'!G104</f>
        <v/>
      </c>
      <c r="E102" s="68" t="str">
        <f>'PROD.LIST PU HOLDS'!I104</f>
        <v/>
      </c>
      <c r="F102" s="68" t="str">
        <f>'PROD.LIST PU HOLDS'!K104</f>
        <v/>
      </c>
      <c r="G102" s="68" t="str">
        <f>'PROD.LIST PU HOLDS'!M104</f>
        <v/>
      </c>
      <c r="H102" s="68" t="str">
        <f>'PROD.LIST PU HOLDS'!O104</f>
        <v/>
      </c>
      <c r="I102" s="73" t="str">
        <f>'PROD.LIST PU HOLDS'!Q104</f>
        <v/>
      </c>
      <c r="J102" s="73" t="str">
        <f>'PROD.LIST PU HOLDS'!S104</f>
        <v/>
      </c>
      <c r="K102" s="73" t="str">
        <f>'PROD.LIST PU HOLDS'!U104</f>
        <v/>
      </c>
      <c r="L102" s="74">
        <f>'PROD.LIST PU HOLDS'!W104</f>
        <v>0</v>
      </c>
      <c r="M102" s="75"/>
    </row>
    <row r="103" spans="1:13" ht="22.5" customHeight="1">
      <c r="A103" s="36">
        <f>'PROD.LIST PU HOLDS'!A105</f>
        <v>0</v>
      </c>
      <c r="B103" s="68" t="str">
        <f>'PROD.LIST PU HOLDS'!C105</f>
        <v/>
      </c>
      <c r="C103" s="68" t="str">
        <f>'PROD.LIST PU HOLDS'!E105</f>
        <v/>
      </c>
      <c r="D103" s="68" t="str">
        <f>'PROD.LIST PU HOLDS'!G105</f>
        <v/>
      </c>
      <c r="E103" s="68" t="str">
        <f>'PROD.LIST PU HOLDS'!I105</f>
        <v/>
      </c>
      <c r="F103" s="68" t="str">
        <f>'PROD.LIST PU HOLDS'!K105</f>
        <v/>
      </c>
      <c r="G103" s="68" t="str">
        <f>'PROD.LIST PU HOLDS'!M105</f>
        <v/>
      </c>
      <c r="H103" s="68" t="str">
        <f>'PROD.LIST PU HOLDS'!O105</f>
        <v/>
      </c>
      <c r="I103" s="73" t="str">
        <f>'PROD.LIST PU HOLDS'!Q105</f>
        <v/>
      </c>
      <c r="J103" s="73" t="str">
        <f>'PROD.LIST PU HOLDS'!S105</f>
        <v/>
      </c>
      <c r="K103" s="73" t="str">
        <f>'PROD.LIST PU HOLDS'!U105</f>
        <v/>
      </c>
      <c r="L103" s="74">
        <f>'PROD.LIST PU HOLDS'!W105</f>
        <v>0</v>
      </c>
      <c r="M103" s="75"/>
    </row>
    <row r="104" spans="1:13" ht="22.5" customHeight="1">
      <c r="A104" s="36" t="str">
        <f>'PROD.LIST PU HOLDS'!A106</f>
        <v>360-411PU</v>
      </c>
      <c r="B104" s="68" t="str">
        <f>'PROD.LIST PU HOLDS'!C106</f>
        <v/>
      </c>
      <c r="C104" s="68" t="str">
        <f>'PROD.LIST PU HOLDS'!E106</f>
        <v/>
      </c>
      <c r="D104" s="68" t="str">
        <f>'PROD.LIST PU HOLDS'!G106</f>
        <v/>
      </c>
      <c r="E104" s="68" t="str">
        <f>'PROD.LIST PU HOLDS'!I106</f>
        <v/>
      </c>
      <c r="F104" s="68" t="str">
        <f>'PROD.LIST PU HOLDS'!K106</f>
        <v/>
      </c>
      <c r="G104" s="68" t="str">
        <f>'PROD.LIST PU HOLDS'!M106</f>
        <v/>
      </c>
      <c r="H104" s="68" t="str">
        <f>'PROD.LIST PU HOLDS'!O106</f>
        <v/>
      </c>
      <c r="I104" s="73" t="str">
        <f>'PROD.LIST PU HOLDS'!Q106</f>
        <v/>
      </c>
      <c r="J104" s="73" t="str">
        <f>'PROD.LIST PU HOLDS'!S106</f>
        <v/>
      </c>
      <c r="K104" s="73" t="str">
        <f>'PROD.LIST PU HOLDS'!U106</f>
        <v/>
      </c>
      <c r="L104" s="74">
        <f>'PROD.LIST PU HOLDS'!W106</f>
        <v>0</v>
      </c>
      <c r="M104" s="75"/>
    </row>
    <row r="105" spans="1:13" ht="22.5" customHeight="1">
      <c r="A105" s="36" t="str">
        <f>'PROD.LIST PU HOLDS'!A107</f>
        <v>360-412PU</v>
      </c>
      <c r="B105" s="68" t="str">
        <f>'PROD.LIST PU HOLDS'!C107</f>
        <v/>
      </c>
      <c r="C105" s="68" t="str">
        <f>'PROD.LIST PU HOLDS'!E107</f>
        <v/>
      </c>
      <c r="D105" s="68" t="str">
        <f>'PROD.LIST PU HOLDS'!G107</f>
        <v/>
      </c>
      <c r="E105" s="68" t="str">
        <f>'PROD.LIST PU HOLDS'!I107</f>
        <v/>
      </c>
      <c r="F105" s="68" t="str">
        <f>'PROD.LIST PU HOLDS'!K107</f>
        <v/>
      </c>
      <c r="G105" s="68" t="str">
        <f>'PROD.LIST PU HOLDS'!M107</f>
        <v/>
      </c>
      <c r="H105" s="68" t="str">
        <f>'PROD.LIST PU HOLDS'!O107</f>
        <v/>
      </c>
      <c r="I105" s="73" t="str">
        <f>'PROD.LIST PU HOLDS'!Q107</f>
        <v/>
      </c>
      <c r="J105" s="73" t="str">
        <f>'PROD.LIST PU HOLDS'!S107</f>
        <v/>
      </c>
      <c r="K105" s="73" t="str">
        <f>'PROD.LIST PU HOLDS'!U107</f>
        <v/>
      </c>
      <c r="L105" s="74">
        <f>'PROD.LIST PU HOLDS'!W107</f>
        <v>0</v>
      </c>
      <c r="M105" s="75"/>
    </row>
    <row r="106" spans="1:13" ht="22.5" customHeight="1">
      <c r="A106" s="36" t="str">
        <f>'PROD.LIST PU HOLDS'!A108</f>
        <v>360-413PU</v>
      </c>
      <c r="B106" s="68" t="str">
        <f>'PROD.LIST PU HOLDS'!C108</f>
        <v/>
      </c>
      <c r="C106" s="68" t="str">
        <f>'PROD.LIST PU HOLDS'!E108</f>
        <v/>
      </c>
      <c r="D106" s="68" t="str">
        <f>'PROD.LIST PU HOLDS'!G108</f>
        <v/>
      </c>
      <c r="E106" s="68" t="str">
        <f>'PROD.LIST PU HOLDS'!I108</f>
        <v/>
      </c>
      <c r="F106" s="68" t="str">
        <f>'PROD.LIST PU HOLDS'!K108</f>
        <v/>
      </c>
      <c r="G106" s="68" t="str">
        <f>'PROD.LIST PU HOLDS'!M108</f>
        <v/>
      </c>
      <c r="H106" s="68" t="str">
        <f>'PROD.LIST PU HOLDS'!O108</f>
        <v/>
      </c>
      <c r="I106" s="73" t="str">
        <f>'PROD.LIST PU HOLDS'!Q108</f>
        <v/>
      </c>
      <c r="J106" s="73" t="str">
        <f>'PROD.LIST PU HOLDS'!S108</f>
        <v/>
      </c>
      <c r="K106" s="73" t="str">
        <f>'PROD.LIST PU HOLDS'!U108</f>
        <v/>
      </c>
      <c r="L106" s="74">
        <f>'PROD.LIST PU HOLDS'!W108</f>
        <v>0</v>
      </c>
      <c r="M106" s="75"/>
    </row>
    <row r="107" spans="1:13" ht="22.5" customHeight="1">
      <c r="A107" s="36" t="str">
        <f>'PROD.LIST PU HOLDS'!A109</f>
        <v>360-414PU</v>
      </c>
      <c r="B107" s="68" t="str">
        <f>'PROD.LIST PU HOLDS'!C109</f>
        <v/>
      </c>
      <c r="C107" s="68" t="str">
        <f>'PROD.LIST PU HOLDS'!E109</f>
        <v/>
      </c>
      <c r="D107" s="68" t="str">
        <f>'PROD.LIST PU HOLDS'!G109</f>
        <v/>
      </c>
      <c r="E107" s="68" t="str">
        <f>'PROD.LIST PU HOLDS'!I109</f>
        <v/>
      </c>
      <c r="F107" s="68" t="str">
        <f>'PROD.LIST PU HOLDS'!K109</f>
        <v/>
      </c>
      <c r="G107" s="68" t="str">
        <f>'PROD.LIST PU HOLDS'!M109</f>
        <v/>
      </c>
      <c r="H107" s="68" t="str">
        <f>'PROD.LIST PU HOLDS'!O109</f>
        <v/>
      </c>
      <c r="I107" s="73" t="str">
        <f>'PROD.LIST PU HOLDS'!Q109</f>
        <v/>
      </c>
      <c r="J107" s="73" t="str">
        <f>'PROD.LIST PU HOLDS'!S109</f>
        <v/>
      </c>
      <c r="K107" s="73" t="str">
        <f>'PROD.LIST PU HOLDS'!U109</f>
        <v/>
      </c>
      <c r="L107" s="74">
        <f>'PROD.LIST PU HOLDS'!W109</f>
        <v>0</v>
      </c>
      <c r="M107" s="75"/>
    </row>
    <row r="108" spans="1:13" ht="22.5" customHeight="1">
      <c r="A108" s="36" t="str">
        <f>'PROD.LIST PU HOLDS'!A110</f>
        <v>360-415PU</v>
      </c>
      <c r="B108" s="68" t="str">
        <f>'PROD.LIST PU HOLDS'!C110</f>
        <v/>
      </c>
      <c r="C108" s="68" t="str">
        <f>'PROD.LIST PU HOLDS'!E110</f>
        <v/>
      </c>
      <c r="D108" s="68" t="str">
        <f>'PROD.LIST PU HOLDS'!G110</f>
        <v/>
      </c>
      <c r="E108" s="68" t="str">
        <f>'PROD.LIST PU HOLDS'!I110</f>
        <v/>
      </c>
      <c r="F108" s="68" t="str">
        <f>'PROD.LIST PU HOLDS'!K110</f>
        <v/>
      </c>
      <c r="G108" s="68" t="str">
        <f>'PROD.LIST PU HOLDS'!M110</f>
        <v/>
      </c>
      <c r="H108" s="68" t="str">
        <f>'PROD.LIST PU HOLDS'!O110</f>
        <v/>
      </c>
      <c r="I108" s="73" t="str">
        <f>'PROD.LIST PU HOLDS'!Q110</f>
        <v/>
      </c>
      <c r="J108" s="73" t="str">
        <f>'PROD.LIST PU HOLDS'!S110</f>
        <v/>
      </c>
      <c r="K108" s="73" t="str">
        <f>'PROD.LIST PU HOLDS'!U110</f>
        <v/>
      </c>
      <c r="L108" s="74">
        <f>'PROD.LIST PU HOLDS'!W110</f>
        <v>0</v>
      </c>
      <c r="M108" s="75"/>
    </row>
    <row r="109" spans="1:13" ht="22.5" customHeight="1">
      <c r="A109" s="36" t="str">
        <f>'PROD.LIST PU HOLDS'!A111</f>
        <v>360-416PU</v>
      </c>
      <c r="B109" s="68" t="str">
        <f>'PROD.LIST PU HOLDS'!C111</f>
        <v/>
      </c>
      <c r="C109" s="68" t="str">
        <f>'PROD.LIST PU HOLDS'!E111</f>
        <v/>
      </c>
      <c r="D109" s="68" t="str">
        <f>'PROD.LIST PU HOLDS'!G111</f>
        <v/>
      </c>
      <c r="E109" s="68" t="str">
        <f>'PROD.LIST PU HOLDS'!I111</f>
        <v/>
      </c>
      <c r="F109" s="68" t="str">
        <f>'PROD.LIST PU HOLDS'!K111</f>
        <v/>
      </c>
      <c r="G109" s="68" t="str">
        <f>'PROD.LIST PU HOLDS'!M111</f>
        <v/>
      </c>
      <c r="H109" s="68" t="str">
        <f>'PROD.LIST PU HOLDS'!O111</f>
        <v/>
      </c>
      <c r="I109" s="73" t="str">
        <f>'PROD.LIST PU HOLDS'!Q111</f>
        <v/>
      </c>
      <c r="J109" s="73" t="str">
        <f>'PROD.LIST PU HOLDS'!S111</f>
        <v/>
      </c>
      <c r="K109" s="73" t="str">
        <f>'PROD.LIST PU HOLDS'!U111</f>
        <v/>
      </c>
      <c r="L109" s="74">
        <f>'PROD.LIST PU HOLDS'!W111</f>
        <v>0</v>
      </c>
      <c r="M109" s="75"/>
    </row>
    <row r="110" spans="1:13" ht="22.5" customHeight="1">
      <c r="A110" s="36" t="str">
        <f>'PROD.LIST PU HOLDS'!A112</f>
        <v>360-417PU</v>
      </c>
      <c r="B110" s="68" t="str">
        <f>'PROD.LIST PU HOLDS'!C112</f>
        <v/>
      </c>
      <c r="C110" s="68" t="str">
        <f>'PROD.LIST PU HOLDS'!E112</f>
        <v/>
      </c>
      <c r="D110" s="68" t="str">
        <f>'PROD.LIST PU HOLDS'!G112</f>
        <v/>
      </c>
      <c r="E110" s="68" t="str">
        <f>'PROD.LIST PU HOLDS'!I112</f>
        <v/>
      </c>
      <c r="F110" s="68" t="str">
        <f>'PROD.LIST PU HOLDS'!K112</f>
        <v/>
      </c>
      <c r="G110" s="68" t="str">
        <f>'PROD.LIST PU HOLDS'!M112</f>
        <v/>
      </c>
      <c r="H110" s="68" t="str">
        <f>'PROD.LIST PU HOLDS'!O112</f>
        <v/>
      </c>
      <c r="I110" s="73" t="str">
        <f>'PROD.LIST PU HOLDS'!Q112</f>
        <v/>
      </c>
      <c r="J110" s="73" t="str">
        <f>'PROD.LIST PU HOLDS'!S112</f>
        <v/>
      </c>
      <c r="K110" s="73" t="str">
        <f>'PROD.LIST PU HOLDS'!U112</f>
        <v/>
      </c>
      <c r="L110" s="74">
        <f>'PROD.LIST PU HOLDS'!W112</f>
        <v>0</v>
      </c>
      <c r="M110" s="75"/>
    </row>
    <row r="111" spans="1:13" ht="22.5" customHeight="1">
      <c r="A111" s="36" t="str">
        <f>'PROD.LIST PU HOLDS'!A113</f>
        <v>360-418PU</v>
      </c>
      <c r="B111" s="68" t="str">
        <f>'PROD.LIST PU HOLDS'!C113</f>
        <v/>
      </c>
      <c r="C111" s="68" t="str">
        <f>'PROD.LIST PU HOLDS'!E113</f>
        <v/>
      </c>
      <c r="D111" s="68" t="str">
        <f>'PROD.LIST PU HOLDS'!G113</f>
        <v/>
      </c>
      <c r="E111" s="68" t="str">
        <f>'PROD.LIST PU HOLDS'!I113</f>
        <v/>
      </c>
      <c r="F111" s="68" t="str">
        <f>'PROD.LIST PU HOLDS'!K113</f>
        <v/>
      </c>
      <c r="G111" s="68" t="str">
        <f>'PROD.LIST PU HOLDS'!M113</f>
        <v/>
      </c>
      <c r="H111" s="68" t="str">
        <f>'PROD.LIST PU HOLDS'!O113</f>
        <v/>
      </c>
      <c r="I111" s="73" t="str">
        <f>'PROD.LIST PU HOLDS'!Q113</f>
        <v/>
      </c>
      <c r="J111" s="73" t="str">
        <f>'PROD.LIST PU HOLDS'!S113</f>
        <v/>
      </c>
      <c r="K111" s="73" t="str">
        <f>'PROD.LIST PU HOLDS'!U113</f>
        <v/>
      </c>
      <c r="L111" s="74">
        <f>'PROD.LIST PU HOLDS'!W113</f>
        <v>0</v>
      </c>
      <c r="M111" s="75"/>
    </row>
    <row r="112" spans="1:13" ht="22.5" customHeight="1">
      <c r="A112" s="36" t="str">
        <f>'PROD.LIST PU HOLDS'!A114</f>
        <v>360-419PU</v>
      </c>
      <c r="B112" s="68" t="str">
        <f>'PROD.LIST PU HOLDS'!C114</f>
        <v/>
      </c>
      <c r="C112" s="68" t="str">
        <f>'PROD.LIST PU HOLDS'!E114</f>
        <v/>
      </c>
      <c r="D112" s="68" t="str">
        <f>'PROD.LIST PU HOLDS'!G114</f>
        <v/>
      </c>
      <c r="E112" s="68" t="str">
        <f>'PROD.LIST PU HOLDS'!I114</f>
        <v/>
      </c>
      <c r="F112" s="68" t="str">
        <f>'PROD.LIST PU HOLDS'!K114</f>
        <v/>
      </c>
      <c r="G112" s="68" t="str">
        <f>'PROD.LIST PU HOLDS'!M114</f>
        <v/>
      </c>
      <c r="H112" s="68" t="str">
        <f>'PROD.LIST PU HOLDS'!O114</f>
        <v/>
      </c>
      <c r="I112" s="73" t="str">
        <f>'PROD.LIST PU HOLDS'!Q114</f>
        <v/>
      </c>
      <c r="J112" s="73" t="str">
        <f>'PROD.LIST PU HOLDS'!S114</f>
        <v/>
      </c>
      <c r="K112" s="73" t="str">
        <f>'PROD.LIST PU HOLDS'!U114</f>
        <v/>
      </c>
      <c r="L112" s="74">
        <f>'PROD.LIST PU HOLDS'!W114</f>
        <v>0</v>
      </c>
      <c r="M112" s="75"/>
    </row>
    <row r="113" spans="1:13" ht="22.5" customHeight="1">
      <c r="A113" s="36" t="str">
        <f>'PROD.LIST PU HOLDS'!A115</f>
        <v>360-420PU</v>
      </c>
      <c r="B113" s="68" t="str">
        <f>'PROD.LIST PU HOLDS'!C115</f>
        <v/>
      </c>
      <c r="C113" s="68" t="str">
        <f>'PROD.LIST PU HOLDS'!E115</f>
        <v/>
      </c>
      <c r="D113" s="68" t="str">
        <f>'PROD.LIST PU HOLDS'!G115</f>
        <v/>
      </c>
      <c r="E113" s="68" t="str">
        <f>'PROD.LIST PU HOLDS'!I115</f>
        <v/>
      </c>
      <c r="F113" s="68" t="str">
        <f>'PROD.LIST PU HOLDS'!K115</f>
        <v/>
      </c>
      <c r="G113" s="68" t="str">
        <f>'PROD.LIST PU HOLDS'!M115</f>
        <v/>
      </c>
      <c r="H113" s="68" t="str">
        <f>'PROD.LIST PU HOLDS'!O115</f>
        <v/>
      </c>
      <c r="I113" s="73" t="str">
        <f>'PROD.LIST PU HOLDS'!Q115</f>
        <v/>
      </c>
      <c r="J113" s="73" t="str">
        <f>'PROD.LIST PU HOLDS'!S115</f>
        <v/>
      </c>
      <c r="K113" s="73" t="str">
        <f>'PROD.LIST PU HOLDS'!U115</f>
        <v/>
      </c>
      <c r="L113" s="74">
        <f>'PROD.LIST PU HOLDS'!W115</f>
        <v>0</v>
      </c>
      <c r="M113" s="75"/>
    </row>
    <row r="114" spans="1:13" ht="22.5" customHeight="1">
      <c r="A114" s="36">
        <f>'PROD.LIST PU HOLDS'!A116</f>
        <v>0</v>
      </c>
      <c r="B114" s="68" t="str">
        <f>'PROD.LIST PU HOLDS'!C116</f>
        <v/>
      </c>
      <c r="C114" s="68" t="str">
        <f>'PROD.LIST PU HOLDS'!E116</f>
        <v/>
      </c>
      <c r="D114" s="68" t="str">
        <f>'PROD.LIST PU HOLDS'!G116</f>
        <v/>
      </c>
      <c r="E114" s="68" t="str">
        <f>'PROD.LIST PU HOLDS'!I116</f>
        <v/>
      </c>
      <c r="F114" s="68" t="str">
        <f>'PROD.LIST PU HOLDS'!K116</f>
        <v/>
      </c>
      <c r="G114" s="68" t="str">
        <f>'PROD.LIST PU HOLDS'!M116</f>
        <v/>
      </c>
      <c r="H114" s="68" t="str">
        <f>'PROD.LIST PU HOLDS'!O116</f>
        <v/>
      </c>
      <c r="I114" s="73" t="str">
        <f>'PROD.LIST PU HOLDS'!Q116</f>
        <v/>
      </c>
      <c r="J114" s="73" t="str">
        <f>'PROD.LIST PU HOLDS'!S116</f>
        <v/>
      </c>
      <c r="K114" s="73" t="str">
        <f>'PROD.LIST PU HOLDS'!U116</f>
        <v/>
      </c>
      <c r="L114" s="74">
        <f>'PROD.LIST PU HOLDS'!W116</f>
        <v>0</v>
      </c>
      <c r="M114" s="75"/>
    </row>
    <row r="115" spans="1:13" ht="22.5" customHeight="1">
      <c r="A115" s="36" t="str">
        <f>'PROD.LIST PU HOLDS'!A117</f>
        <v>360-473PU</v>
      </c>
      <c r="B115" s="68" t="str">
        <f>'PROD.LIST PU HOLDS'!C117</f>
        <v/>
      </c>
      <c r="C115" s="68" t="str">
        <f>'PROD.LIST PU HOLDS'!E117</f>
        <v/>
      </c>
      <c r="D115" s="68" t="str">
        <f>'PROD.LIST PU HOLDS'!G117</f>
        <v/>
      </c>
      <c r="E115" s="68" t="str">
        <f>'PROD.LIST PU HOLDS'!I117</f>
        <v/>
      </c>
      <c r="F115" s="68" t="str">
        <f>'PROD.LIST PU HOLDS'!K117</f>
        <v/>
      </c>
      <c r="G115" s="68" t="str">
        <f>'PROD.LIST PU HOLDS'!M117</f>
        <v/>
      </c>
      <c r="H115" s="68" t="str">
        <f>'PROD.LIST PU HOLDS'!O117</f>
        <v/>
      </c>
      <c r="I115" s="73" t="str">
        <f>'PROD.LIST PU HOLDS'!Q117</f>
        <v/>
      </c>
      <c r="J115" s="73" t="str">
        <f>'PROD.LIST PU HOLDS'!S117</f>
        <v/>
      </c>
      <c r="K115" s="73" t="str">
        <f>'PROD.LIST PU HOLDS'!U117</f>
        <v/>
      </c>
      <c r="L115" s="74">
        <f>'PROD.LIST PU HOLDS'!W117</f>
        <v>0</v>
      </c>
      <c r="M115" s="75"/>
    </row>
    <row r="116" spans="1:13" ht="22.5" customHeight="1">
      <c r="A116" s="36" t="str">
        <f>'PROD.LIST PU HOLDS'!A118</f>
        <v>360-475PU</v>
      </c>
      <c r="B116" s="68" t="str">
        <f>'PROD.LIST PU HOLDS'!C118</f>
        <v/>
      </c>
      <c r="C116" s="68" t="str">
        <f>'PROD.LIST PU HOLDS'!E118</f>
        <v/>
      </c>
      <c r="D116" s="68" t="str">
        <f>'PROD.LIST PU HOLDS'!G118</f>
        <v/>
      </c>
      <c r="E116" s="68" t="str">
        <f>'PROD.LIST PU HOLDS'!I118</f>
        <v/>
      </c>
      <c r="F116" s="68" t="str">
        <f>'PROD.LIST PU HOLDS'!K118</f>
        <v/>
      </c>
      <c r="G116" s="68" t="str">
        <f>'PROD.LIST PU HOLDS'!M118</f>
        <v/>
      </c>
      <c r="H116" s="68" t="str">
        <f>'PROD.LIST PU HOLDS'!O118</f>
        <v/>
      </c>
      <c r="I116" s="73" t="str">
        <f>'PROD.LIST PU HOLDS'!Q118</f>
        <v/>
      </c>
      <c r="J116" s="73" t="str">
        <f>'PROD.LIST PU HOLDS'!S118</f>
        <v/>
      </c>
      <c r="K116" s="73" t="str">
        <f>'PROD.LIST PU HOLDS'!U118</f>
        <v/>
      </c>
      <c r="L116" s="74">
        <f>'PROD.LIST PU HOLDS'!W118</f>
        <v>0</v>
      </c>
      <c r="M116" s="75"/>
    </row>
    <row r="117" spans="1:13" ht="22.5" customHeight="1">
      <c r="A117" s="36" t="str">
        <f>'PROD.LIST PU HOLDS'!A119</f>
        <v>360-479PU</v>
      </c>
      <c r="B117" s="68" t="str">
        <f>'PROD.LIST PU HOLDS'!C119</f>
        <v/>
      </c>
      <c r="C117" s="68" t="str">
        <f>'PROD.LIST PU HOLDS'!E119</f>
        <v/>
      </c>
      <c r="D117" s="68" t="str">
        <f>'PROD.LIST PU HOLDS'!G119</f>
        <v/>
      </c>
      <c r="E117" s="68" t="str">
        <f>'PROD.LIST PU HOLDS'!I119</f>
        <v/>
      </c>
      <c r="F117" s="68" t="str">
        <f>'PROD.LIST PU HOLDS'!K119</f>
        <v/>
      </c>
      <c r="G117" s="68" t="str">
        <f>'PROD.LIST PU HOLDS'!M119</f>
        <v/>
      </c>
      <c r="H117" s="68" t="str">
        <f>'PROD.LIST PU HOLDS'!O119</f>
        <v/>
      </c>
      <c r="I117" s="73" t="str">
        <f>'PROD.LIST PU HOLDS'!Q119</f>
        <v/>
      </c>
      <c r="J117" s="73" t="str">
        <f>'PROD.LIST PU HOLDS'!S119</f>
        <v/>
      </c>
      <c r="K117" s="73" t="str">
        <f>'PROD.LIST PU HOLDS'!U119</f>
        <v/>
      </c>
      <c r="L117" s="74">
        <f>'PROD.LIST PU HOLDS'!W119</f>
        <v>0</v>
      </c>
      <c r="M117" s="75"/>
    </row>
    <row r="118" spans="1:13" ht="22.5" customHeight="1">
      <c r="A118" s="36">
        <f>'PROD.LIST PU HOLDS'!A120</f>
        <v>0</v>
      </c>
      <c r="B118" s="68" t="str">
        <f>'PROD.LIST PU HOLDS'!C120</f>
        <v/>
      </c>
      <c r="C118" s="68" t="str">
        <f>'PROD.LIST PU HOLDS'!E120</f>
        <v/>
      </c>
      <c r="D118" s="68" t="str">
        <f>'PROD.LIST PU HOLDS'!G120</f>
        <v/>
      </c>
      <c r="E118" s="68" t="str">
        <f>'PROD.LIST PU HOLDS'!I120</f>
        <v/>
      </c>
      <c r="F118" s="68" t="str">
        <f>'PROD.LIST PU HOLDS'!K120</f>
        <v/>
      </c>
      <c r="G118" s="68" t="str">
        <f>'PROD.LIST PU HOLDS'!M120</f>
        <v/>
      </c>
      <c r="H118" s="68" t="str">
        <f>'PROD.LIST PU HOLDS'!O120</f>
        <v/>
      </c>
      <c r="I118" s="73" t="str">
        <f>'PROD.LIST PU HOLDS'!Q120</f>
        <v/>
      </c>
      <c r="J118" s="73" t="str">
        <f>'PROD.LIST PU HOLDS'!S120</f>
        <v/>
      </c>
      <c r="K118" s="73" t="str">
        <f>'PROD.LIST PU HOLDS'!U120</f>
        <v/>
      </c>
      <c r="L118" s="74">
        <f>'PROD.LIST PU HOLDS'!W120</f>
        <v>0</v>
      </c>
      <c r="M118" s="75"/>
    </row>
    <row r="119" spans="1:13" ht="22.5" customHeight="1">
      <c r="A119" s="36">
        <f>'PROD.LIST PU HOLDS'!A121</f>
        <v>0</v>
      </c>
      <c r="B119" s="68" t="str">
        <f>'PROD.LIST PU HOLDS'!C121</f>
        <v/>
      </c>
      <c r="C119" s="68" t="str">
        <f>'PROD.LIST PU HOLDS'!E121</f>
        <v/>
      </c>
      <c r="D119" s="68" t="str">
        <f>'PROD.LIST PU HOLDS'!G121</f>
        <v/>
      </c>
      <c r="E119" s="68" t="str">
        <f>'PROD.LIST PU HOLDS'!I121</f>
        <v/>
      </c>
      <c r="F119" s="68" t="str">
        <f>'PROD.LIST PU HOLDS'!K121</f>
        <v/>
      </c>
      <c r="G119" s="68" t="str">
        <f>'PROD.LIST PU HOLDS'!M121</f>
        <v/>
      </c>
      <c r="H119" s="68" t="str">
        <f>'PROD.LIST PU HOLDS'!O121</f>
        <v/>
      </c>
      <c r="I119" s="73" t="str">
        <f>'PROD.LIST PU HOLDS'!Q121</f>
        <v/>
      </c>
      <c r="J119" s="73" t="str">
        <f>'PROD.LIST PU HOLDS'!S121</f>
        <v/>
      </c>
      <c r="K119" s="73" t="str">
        <f>'PROD.LIST PU HOLDS'!U121</f>
        <v/>
      </c>
      <c r="L119" s="74">
        <f>'PROD.LIST PU HOLDS'!W121</f>
        <v>0</v>
      </c>
      <c r="M119" s="75"/>
    </row>
    <row r="120" spans="1:13" ht="22.5" customHeight="1">
      <c r="A120" s="36">
        <f>'PROD.LIST PU HOLDS'!A122</f>
        <v>0</v>
      </c>
      <c r="B120" s="68" t="str">
        <f>'PROD.LIST PU HOLDS'!C122</f>
        <v/>
      </c>
      <c r="C120" s="68" t="str">
        <f>'PROD.LIST PU HOLDS'!E122</f>
        <v/>
      </c>
      <c r="D120" s="68" t="str">
        <f>'PROD.LIST PU HOLDS'!G122</f>
        <v/>
      </c>
      <c r="E120" s="68" t="str">
        <f>'PROD.LIST PU HOLDS'!I122</f>
        <v/>
      </c>
      <c r="F120" s="68" t="str">
        <f>'PROD.LIST PU HOLDS'!K122</f>
        <v/>
      </c>
      <c r="G120" s="68" t="str">
        <f>'PROD.LIST PU HOLDS'!M122</f>
        <v/>
      </c>
      <c r="H120" s="68" t="str">
        <f>'PROD.LIST PU HOLDS'!O122</f>
        <v/>
      </c>
      <c r="I120" s="73" t="str">
        <f>'PROD.LIST PU HOLDS'!Q122</f>
        <v/>
      </c>
      <c r="J120" s="73" t="str">
        <f>'PROD.LIST PU HOLDS'!S122</f>
        <v/>
      </c>
      <c r="K120" s="73" t="str">
        <f>'PROD.LIST PU HOLDS'!U122</f>
        <v/>
      </c>
      <c r="L120" s="74">
        <f>'PROD.LIST PU HOLDS'!W122</f>
        <v>0</v>
      </c>
      <c r="M120" s="75"/>
    </row>
    <row r="121" spans="1:13" ht="22.5" customHeight="1">
      <c r="A121" s="36" t="str">
        <f>'PROD.LIST PU HOLDS'!A123</f>
        <v>360-1010PU</v>
      </c>
      <c r="B121" s="68" t="str">
        <f>'PROD.LIST PU HOLDS'!C123</f>
        <v/>
      </c>
      <c r="C121" s="68" t="str">
        <f>'PROD.LIST PU HOLDS'!E123</f>
        <v/>
      </c>
      <c r="D121" s="68" t="str">
        <f>'PROD.LIST PU HOLDS'!G123</f>
        <v/>
      </c>
      <c r="E121" s="68" t="str">
        <f>'PROD.LIST PU HOLDS'!I123</f>
        <v/>
      </c>
      <c r="F121" s="68" t="str">
        <f>'PROD.LIST PU HOLDS'!K123</f>
        <v/>
      </c>
      <c r="G121" s="68" t="str">
        <f>'PROD.LIST PU HOLDS'!M123</f>
        <v/>
      </c>
      <c r="H121" s="68" t="str">
        <f>'PROD.LIST PU HOLDS'!O123</f>
        <v/>
      </c>
      <c r="I121" s="73" t="str">
        <f>'PROD.LIST PU HOLDS'!Q123</f>
        <v/>
      </c>
      <c r="J121" s="73" t="str">
        <f>'PROD.LIST PU HOLDS'!S123</f>
        <v/>
      </c>
      <c r="K121" s="73" t="str">
        <f>'PROD.LIST PU HOLDS'!U123</f>
        <v/>
      </c>
      <c r="L121" s="74">
        <f>'PROD.LIST PU HOLDS'!W123</f>
        <v>0</v>
      </c>
      <c r="M121" s="75"/>
    </row>
    <row r="122" spans="1:13" ht="22.5" customHeight="1">
      <c r="A122" s="36" t="str">
        <f>'PROD.LIST PU HOLDS'!A124</f>
        <v>360-1011PU</v>
      </c>
      <c r="B122" s="68" t="str">
        <f>'PROD.LIST PU HOLDS'!C124</f>
        <v/>
      </c>
      <c r="C122" s="68" t="str">
        <f>'PROD.LIST PU HOLDS'!E124</f>
        <v/>
      </c>
      <c r="D122" s="68" t="str">
        <f>'PROD.LIST PU HOLDS'!G124</f>
        <v/>
      </c>
      <c r="E122" s="68" t="str">
        <f>'PROD.LIST PU HOLDS'!I124</f>
        <v/>
      </c>
      <c r="F122" s="68" t="str">
        <f>'PROD.LIST PU HOLDS'!K124</f>
        <v/>
      </c>
      <c r="G122" s="68" t="str">
        <f>'PROD.LIST PU HOLDS'!M124</f>
        <v/>
      </c>
      <c r="H122" s="68" t="str">
        <f>'PROD.LIST PU HOLDS'!O124</f>
        <v/>
      </c>
      <c r="I122" s="73" t="str">
        <f>'PROD.LIST PU HOLDS'!Q124</f>
        <v/>
      </c>
      <c r="J122" s="73" t="str">
        <f>'PROD.LIST PU HOLDS'!S124</f>
        <v/>
      </c>
      <c r="K122" s="73" t="str">
        <f>'PROD.LIST PU HOLDS'!U124</f>
        <v/>
      </c>
      <c r="L122" s="74">
        <f>'PROD.LIST PU HOLDS'!W124</f>
        <v>0</v>
      </c>
      <c r="M122" s="75"/>
    </row>
    <row r="123" spans="1:13" ht="22.5" customHeight="1">
      <c r="A123" s="36" t="str">
        <f>'PROD.LIST PU HOLDS'!A125</f>
        <v>360-1012PU</v>
      </c>
      <c r="B123" s="68" t="str">
        <f>'PROD.LIST PU HOLDS'!C125</f>
        <v/>
      </c>
      <c r="C123" s="68" t="str">
        <f>'PROD.LIST PU HOLDS'!E125</f>
        <v/>
      </c>
      <c r="D123" s="68" t="str">
        <f>'PROD.LIST PU HOLDS'!G125</f>
        <v/>
      </c>
      <c r="E123" s="68" t="str">
        <f>'PROD.LIST PU HOLDS'!I125</f>
        <v/>
      </c>
      <c r="F123" s="68" t="str">
        <f>'PROD.LIST PU HOLDS'!K125</f>
        <v/>
      </c>
      <c r="G123" s="68" t="str">
        <f>'PROD.LIST PU HOLDS'!M125</f>
        <v/>
      </c>
      <c r="H123" s="68" t="str">
        <f>'PROD.LIST PU HOLDS'!O125</f>
        <v/>
      </c>
      <c r="I123" s="73" t="str">
        <f>'PROD.LIST PU HOLDS'!Q125</f>
        <v/>
      </c>
      <c r="J123" s="73" t="str">
        <f>'PROD.LIST PU HOLDS'!S125</f>
        <v/>
      </c>
      <c r="K123" s="73" t="str">
        <f>'PROD.LIST PU HOLDS'!U125</f>
        <v/>
      </c>
      <c r="L123" s="74">
        <f>'PROD.LIST PU HOLDS'!W125</f>
        <v>0</v>
      </c>
      <c r="M123" s="75"/>
    </row>
    <row r="124" spans="1:13" ht="22.5" customHeight="1">
      <c r="A124" s="36" t="str">
        <f>'PROD.LIST PU HOLDS'!A126</f>
        <v>360-1013PU</v>
      </c>
      <c r="B124" s="68" t="str">
        <f>'PROD.LIST PU HOLDS'!C126</f>
        <v/>
      </c>
      <c r="C124" s="68" t="str">
        <f>'PROD.LIST PU HOLDS'!E126</f>
        <v/>
      </c>
      <c r="D124" s="68" t="str">
        <f>'PROD.LIST PU HOLDS'!G126</f>
        <v/>
      </c>
      <c r="E124" s="68" t="str">
        <f>'PROD.LIST PU HOLDS'!I126</f>
        <v/>
      </c>
      <c r="F124" s="68" t="str">
        <f>'PROD.LIST PU HOLDS'!K126</f>
        <v/>
      </c>
      <c r="G124" s="68" t="str">
        <f>'PROD.LIST PU HOLDS'!M126</f>
        <v/>
      </c>
      <c r="H124" s="68" t="str">
        <f>'PROD.LIST PU HOLDS'!O126</f>
        <v/>
      </c>
      <c r="I124" s="73" t="str">
        <f>'PROD.LIST PU HOLDS'!Q126</f>
        <v/>
      </c>
      <c r="J124" s="73" t="str">
        <f>'PROD.LIST PU HOLDS'!S126</f>
        <v/>
      </c>
      <c r="K124" s="73" t="str">
        <f>'PROD.LIST PU HOLDS'!U126</f>
        <v/>
      </c>
      <c r="L124" s="74">
        <f>'PROD.LIST PU HOLDS'!W126</f>
        <v>0</v>
      </c>
      <c r="M124" s="75"/>
    </row>
    <row r="125" spans="1:13" ht="22.5" customHeight="1">
      <c r="A125" s="36" t="str">
        <f>'PROD.LIST PU HOLDS'!A127</f>
        <v>360-1014PU</v>
      </c>
      <c r="B125" s="68" t="str">
        <f>'PROD.LIST PU HOLDS'!C127</f>
        <v/>
      </c>
      <c r="C125" s="68" t="str">
        <f>'PROD.LIST PU HOLDS'!E127</f>
        <v/>
      </c>
      <c r="D125" s="68" t="str">
        <f>'PROD.LIST PU HOLDS'!G127</f>
        <v/>
      </c>
      <c r="E125" s="68" t="str">
        <f>'PROD.LIST PU HOLDS'!I127</f>
        <v/>
      </c>
      <c r="F125" s="68" t="str">
        <f>'PROD.LIST PU HOLDS'!K127</f>
        <v/>
      </c>
      <c r="G125" s="68" t="str">
        <f>'PROD.LIST PU HOLDS'!M127</f>
        <v/>
      </c>
      <c r="H125" s="68" t="str">
        <f>'PROD.LIST PU HOLDS'!O127</f>
        <v/>
      </c>
      <c r="I125" s="73" t="str">
        <f>'PROD.LIST PU HOLDS'!Q127</f>
        <v/>
      </c>
      <c r="J125" s="73" t="str">
        <f>'PROD.LIST PU HOLDS'!S127</f>
        <v/>
      </c>
      <c r="K125" s="73" t="str">
        <f>'PROD.LIST PU HOLDS'!U127</f>
        <v/>
      </c>
      <c r="L125" s="74">
        <f>'PROD.LIST PU HOLDS'!W127</f>
        <v>0</v>
      </c>
      <c r="M125" s="75"/>
    </row>
    <row r="126" spans="1:13" ht="22.5" customHeight="1">
      <c r="A126" s="36" t="str">
        <f>'PROD.LIST PU HOLDS'!A128</f>
        <v>360-1015PU</v>
      </c>
      <c r="B126" s="68" t="str">
        <f>'PROD.LIST PU HOLDS'!C128</f>
        <v/>
      </c>
      <c r="C126" s="68" t="str">
        <f>'PROD.LIST PU HOLDS'!E128</f>
        <v/>
      </c>
      <c r="D126" s="68" t="str">
        <f>'PROD.LIST PU HOLDS'!G128</f>
        <v/>
      </c>
      <c r="E126" s="68" t="str">
        <f>'PROD.LIST PU HOLDS'!I128</f>
        <v/>
      </c>
      <c r="F126" s="68" t="str">
        <f>'PROD.LIST PU HOLDS'!K128</f>
        <v/>
      </c>
      <c r="G126" s="68" t="str">
        <f>'PROD.LIST PU HOLDS'!M128</f>
        <v/>
      </c>
      <c r="H126" s="68" t="str">
        <f>'PROD.LIST PU HOLDS'!O128</f>
        <v/>
      </c>
      <c r="I126" s="73" t="str">
        <f>'PROD.LIST PU HOLDS'!Q128</f>
        <v/>
      </c>
      <c r="J126" s="73" t="str">
        <f>'PROD.LIST PU HOLDS'!S128</f>
        <v/>
      </c>
      <c r="K126" s="73" t="str">
        <f>'PROD.LIST PU HOLDS'!U128</f>
        <v/>
      </c>
      <c r="L126" s="74">
        <f>'PROD.LIST PU HOLDS'!W128</f>
        <v>0</v>
      </c>
      <c r="M126" s="75"/>
    </row>
    <row r="127" spans="1:13" ht="22.5" customHeight="1">
      <c r="A127" s="36" t="str">
        <f>'PROD.LIST PU HOLDS'!A129</f>
        <v>360-1016PU</v>
      </c>
      <c r="B127" s="68" t="str">
        <f>'PROD.LIST PU HOLDS'!C129</f>
        <v/>
      </c>
      <c r="C127" s="68" t="str">
        <f>'PROD.LIST PU HOLDS'!E129</f>
        <v/>
      </c>
      <c r="D127" s="68" t="str">
        <f>'PROD.LIST PU HOLDS'!G129</f>
        <v/>
      </c>
      <c r="E127" s="68" t="str">
        <f>'PROD.LIST PU HOLDS'!I129</f>
        <v/>
      </c>
      <c r="F127" s="68" t="str">
        <f>'PROD.LIST PU HOLDS'!K129</f>
        <v/>
      </c>
      <c r="G127" s="68" t="str">
        <f>'PROD.LIST PU HOLDS'!M129</f>
        <v/>
      </c>
      <c r="H127" s="68" t="str">
        <f>'PROD.LIST PU HOLDS'!O129</f>
        <v/>
      </c>
      <c r="I127" s="73" t="str">
        <f>'PROD.LIST PU HOLDS'!Q129</f>
        <v/>
      </c>
      <c r="J127" s="73" t="str">
        <f>'PROD.LIST PU HOLDS'!S129</f>
        <v/>
      </c>
      <c r="K127" s="73" t="str">
        <f>'PROD.LIST PU HOLDS'!U129</f>
        <v/>
      </c>
      <c r="L127" s="74">
        <f>'PROD.LIST PU HOLDS'!W129</f>
        <v>0</v>
      </c>
      <c r="M127" s="75"/>
    </row>
    <row r="128" spans="1:13" ht="22.5" customHeight="1">
      <c r="A128" s="36" t="str">
        <f>'PROD.LIST PU HOLDS'!A130</f>
        <v>360-1017PU</v>
      </c>
      <c r="B128" s="68" t="str">
        <f>'PROD.LIST PU HOLDS'!C130</f>
        <v/>
      </c>
      <c r="C128" s="68" t="str">
        <f>'PROD.LIST PU HOLDS'!E130</f>
        <v/>
      </c>
      <c r="D128" s="68" t="str">
        <f>'PROD.LIST PU HOLDS'!G130</f>
        <v/>
      </c>
      <c r="E128" s="68" t="str">
        <f>'PROD.LIST PU HOLDS'!I130</f>
        <v/>
      </c>
      <c r="F128" s="68" t="str">
        <f>'PROD.LIST PU HOLDS'!K130</f>
        <v/>
      </c>
      <c r="G128" s="68" t="str">
        <f>'PROD.LIST PU HOLDS'!M130</f>
        <v/>
      </c>
      <c r="H128" s="68" t="str">
        <f>'PROD.LIST PU HOLDS'!O130</f>
        <v/>
      </c>
      <c r="I128" s="73" t="str">
        <f>'PROD.LIST PU HOLDS'!Q130</f>
        <v/>
      </c>
      <c r="J128" s="73" t="str">
        <f>'PROD.LIST PU HOLDS'!S130</f>
        <v/>
      </c>
      <c r="K128" s="73" t="str">
        <f>'PROD.LIST PU HOLDS'!U130</f>
        <v/>
      </c>
      <c r="L128" s="74">
        <f>'PROD.LIST PU HOLDS'!W130</f>
        <v>0</v>
      </c>
      <c r="M128" s="75"/>
    </row>
    <row r="129" spans="1:13" ht="22.5" customHeight="1">
      <c r="A129" s="36" t="str">
        <f>'PROD.LIST PU HOLDS'!A131</f>
        <v>360-1018PU</v>
      </c>
      <c r="B129" s="68" t="str">
        <f>'PROD.LIST PU HOLDS'!C131</f>
        <v/>
      </c>
      <c r="C129" s="68" t="str">
        <f>'PROD.LIST PU HOLDS'!E131</f>
        <v/>
      </c>
      <c r="D129" s="68" t="str">
        <f>'PROD.LIST PU HOLDS'!G131</f>
        <v/>
      </c>
      <c r="E129" s="68" t="str">
        <f>'PROD.LIST PU HOLDS'!I131</f>
        <v/>
      </c>
      <c r="F129" s="68" t="str">
        <f>'PROD.LIST PU HOLDS'!K131</f>
        <v/>
      </c>
      <c r="G129" s="68" t="str">
        <f>'PROD.LIST PU HOLDS'!M131</f>
        <v/>
      </c>
      <c r="H129" s="68" t="str">
        <f>'PROD.LIST PU HOLDS'!O131</f>
        <v/>
      </c>
      <c r="I129" s="73" t="str">
        <f>'PROD.LIST PU HOLDS'!Q131</f>
        <v/>
      </c>
      <c r="J129" s="73" t="str">
        <f>'PROD.LIST PU HOLDS'!S131</f>
        <v/>
      </c>
      <c r="K129" s="73" t="str">
        <f>'PROD.LIST PU HOLDS'!U131</f>
        <v/>
      </c>
      <c r="L129" s="74">
        <f>'PROD.LIST PU HOLDS'!W131</f>
        <v>0</v>
      </c>
      <c r="M129" s="75"/>
    </row>
    <row r="130" spans="1:13" ht="22.5" customHeight="1">
      <c r="A130" s="36" t="str">
        <f>'PROD.LIST PU HOLDS'!A132</f>
        <v>360-1019PU</v>
      </c>
      <c r="B130" s="68" t="str">
        <f>'PROD.LIST PU HOLDS'!C132</f>
        <v/>
      </c>
      <c r="C130" s="68" t="str">
        <f>'PROD.LIST PU HOLDS'!E132</f>
        <v/>
      </c>
      <c r="D130" s="68" t="str">
        <f>'PROD.LIST PU HOLDS'!G132</f>
        <v/>
      </c>
      <c r="E130" s="68" t="str">
        <f>'PROD.LIST PU HOLDS'!I132</f>
        <v/>
      </c>
      <c r="F130" s="68" t="str">
        <f>'PROD.LIST PU HOLDS'!K132</f>
        <v/>
      </c>
      <c r="G130" s="68" t="str">
        <f>'PROD.LIST PU HOLDS'!M132</f>
        <v/>
      </c>
      <c r="H130" s="68" t="str">
        <f>'PROD.LIST PU HOLDS'!O132</f>
        <v/>
      </c>
      <c r="I130" s="73" t="str">
        <f>'PROD.LIST PU HOLDS'!Q132</f>
        <v/>
      </c>
      <c r="J130" s="73" t="str">
        <f>'PROD.LIST PU HOLDS'!S132</f>
        <v/>
      </c>
      <c r="K130" s="73" t="str">
        <f>'PROD.LIST PU HOLDS'!U132</f>
        <v/>
      </c>
      <c r="L130" s="74">
        <f>'PROD.LIST PU HOLDS'!W132</f>
        <v>0</v>
      </c>
      <c r="M130" s="75"/>
    </row>
    <row r="131" spans="1:13" ht="22.5" customHeight="1">
      <c r="A131" s="36" t="str">
        <f>'PROD.LIST PU HOLDS'!A133</f>
        <v>360-1020PU</v>
      </c>
      <c r="B131" s="68" t="str">
        <f>'PROD.LIST PU HOLDS'!C133</f>
        <v/>
      </c>
      <c r="C131" s="68" t="str">
        <f>'PROD.LIST PU HOLDS'!E133</f>
        <v/>
      </c>
      <c r="D131" s="68" t="str">
        <f>'PROD.LIST PU HOLDS'!G133</f>
        <v/>
      </c>
      <c r="E131" s="68" t="str">
        <f>'PROD.LIST PU HOLDS'!I133</f>
        <v/>
      </c>
      <c r="F131" s="68" t="str">
        <f>'PROD.LIST PU HOLDS'!K133</f>
        <v/>
      </c>
      <c r="G131" s="68" t="str">
        <f>'PROD.LIST PU HOLDS'!M133</f>
        <v/>
      </c>
      <c r="H131" s="68" t="str">
        <f>'PROD.LIST PU HOLDS'!O133</f>
        <v/>
      </c>
      <c r="I131" s="73" t="str">
        <f>'PROD.LIST PU HOLDS'!Q133</f>
        <v/>
      </c>
      <c r="J131" s="73" t="str">
        <f>'PROD.LIST PU HOLDS'!S133</f>
        <v/>
      </c>
      <c r="K131" s="73" t="str">
        <f>'PROD.LIST PU HOLDS'!U133</f>
        <v/>
      </c>
      <c r="L131" s="74">
        <f>'PROD.LIST PU HOLDS'!W133</f>
        <v>0</v>
      </c>
      <c r="M131" s="75"/>
    </row>
    <row r="132" spans="1:13" ht="22.5" customHeight="1">
      <c r="A132" s="36">
        <f>'PROD.LIST PU HOLDS'!A134</f>
        <v>0</v>
      </c>
      <c r="B132" s="68" t="str">
        <f>'PROD.LIST PU HOLDS'!C134</f>
        <v/>
      </c>
      <c r="C132" s="68" t="str">
        <f>'PROD.LIST PU HOLDS'!E134</f>
        <v/>
      </c>
      <c r="D132" s="68" t="str">
        <f>'PROD.LIST PU HOLDS'!G134</f>
        <v/>
      </c>
      <c r="E132" s="68" t="str">
        <f>'PROD.LIST PU HOLDS'!I134</f>
        <v/>
      </c>
      <c r="F132" s="68" t="str">
        <f>'PROD.LIST PU HOLDS'!K134</f>
        <v/>
      </c>
      <c r="G132" s="68" t="str">
        <f>'PROD.LIST PU HOLDS'!M134</f>
        <v/>
      </c>
      <c r="H132" s="68" t="str">
        <f>'PROD.LIST PU HOLDS'!O134</f>
        <v/>
      </c>
      <c r="I132" s="73" t="str">
        <f>'PROD.LIST PU HOLDS'!Q134</f>
        <v/>
      </c>
      <c r="J132" s="73" t="str">
        <f>'PROD.LIST PU HOLDS'!S134</f>
        <v/>
      </c>
      <c r="K132" s="73" t="str">
        <f>'PROD.LIST PU HOLDS'!U134</f>
        <v/>
      </c>
      <c r="L132" s="74">
        <f>'PROD.LIST PU HOLDS'!W134</f>
        <v>0</v>
      </c>
      <c r="M132" s="75"/>
    </row>
    <row r="133" spans="1:13" ht="22.5" customHeight="1">
      <c r="A133" s="36" t="str">
        <f>'PROD.LIST PU HOLDS'!A135</f>
        <v>360-1038PU</v>
      </c>
      <c r="B133" s="68" t="str">
        <f>'PROD.LIST PU HOLDS'!C135</f>
        <v/>
      </c>
      <c r="C133" s="68" t="str">
        <f>'PROD.LIST PU HOLDS'!E135</f>
        <v/>
      </c>
      <c r="D133" s="68" t="str">
        <f>'PROD.LIST PU HOLDS'!G135</f>
        <v/>
      </c>
      <c r="E133" s="68" t="str">
        <f>'PROD.LIST PU HOLDS'!I135</f>
        <v/>
      </c>
      <c r="F133" s="68" t="str">
        <f>'PROD.LIST PU HOLDS'!K135</f>
        <v/>
      </c>
      <c r="G133" s="68" t="str">
        <f>'PROD.LIST PU HOLDS'!M135</f>
        <v/>
      </c>
      <c r="H133" s="68" t="str">
        <f>'PROD.LIST PU HOLDS'!O135</f>
        <v/>
      </c>
      <c r="I133" s="73" t="str">
        <f>'PROD.LIST PU HOLDS'!Q135</f>
        <v/>
      </c>
      <c r="J133" s="73" t="str">
        <f>'PROD.LIST PU HOLDS'!S135</f>
        <v/>
      </c>
      <c r="K133" s="73" t="str">
        <f>'PROD.LIST PU HOLDS'!U135</f>
        <v/>
      </c>
      <c r="L133" s="74">
        <f>'PROD.LIST PU HOLDS'!W135</f>
        <v>0</v>
      </c>
      <c r="M133" s="75"/>
    </row>
    <row r="134" spans="1:13" ht="22.5" customHeight="1">
      <c r="A134" s="36" t="str">
        <f>'PROD.LIST PU HOLDS'!A136</f>
        <v>360-1039PU</v>
      </c>
      <c r="B134" s="68" t="str">
        <f>'PROD.LIST PU HOLDS'!C136</f>
        <v/>
      </c>
      <c r="C134" s="68" t="str">
        <f>'PROD.LIST PU HOLDS'!E136</f>
        <v/>
      </c>
      <c r="D134" s="68" t="str">
        <f>'PROD.LIST PU HOLDS'!G136</f>
        <v/>
      </c>
      <c r="E134" s="68" t="str">
        <f>'PROD.LIST PU HOLDS'!I136</f>
        <v/>
      </c>
      <c r="F134" s="68" t="str">
        <f>'PROD.LIST PU HOLDS'!K136</f>
        <v/>
      </c>
      <c r="G134" s="68" t="str">
        <f>'PROD.LIST PU HOLDS'!M136</f>
        <v/>
      </c>
      <c r="H134" s="68" t="str">
        <f>'PROD.LIST PU HOLDS'!O136</f>
        <v/>
      </c>
      <c r="I134" s="73" t="str">
        <f>'PROD.LIST PU HOLDS'!Q136</f>
        <v/>
      </c>
      <c r="J134" s="73" t="str">
        <f>'PROD.LIST PU HOLDS'!S136</f>
        <v/>
      </c>
      <c r="K134" s="73" t="str">
        <f>'PROD.LIST PU HOLDS'!U136</f>
        <v/>
      </c>
      <c r="L134" s="74">
        <f>'PROD.LIST PU HOLDS'!W136</f>
        <v>0</v>
      </c>
      <c r="M134" s="75"/>
    </row>
    <row r="135" spans="1:13" ht="22.5" customHeight="1">
      <c r="A135" s="36" t="str">
        <f>'PROD.LIST PU HOLDS'!A137</f>
        <v>360-1040PU</v>
      </c>
      <c r="B135" s="68" t="str">
        <f>'PROD.LIST PU HOLDS'!C137</f>
        <v/>
      </c>
      <c r="C135" s="68" t="str">
        <f>'PROD.LIST PU HOLDS'!E137</f>
        <v/>
      </c>
      <c r="D135" s="68" t="str">
        <f>'PROD.LIST PU HOLDS'!G137</f>
        <v/>
      </c>
      <c r="E135" s="68" t="str">
        <f>'PROD.LIST PU HOLDS'!I137</f>
        <v/>
      </c>
      <c r="F135" s="68" t="str">
        <f>'PROD.LIST PU HOLDS'!K137</f>
        <v/>
      </c>
      <c r="G135" s="68" t="str">
        <f>'PROD.LIST PU HOLDS'!M137</f>
        <v/>
      </c>
      <c r="H135" s="68" t="str">
        <f>'PROD.LIST PU HOLDS'!O137</f>
        <v/>
      </c>
      <c r="I135" s="73" t="str">
        <f>'PROD.LIST PU HOLDS'!Q137</f>
        <v/>
      </c>
      <c r="J135" s="73" t="str">
        <f>'PROD.LIST PU HOLDS'!S137</f>
        <v/>
      </c>
      <c r="K135" s="73" t="str">
        <f>'PROD.LIST PU HOLDS'!U137</f>
        <v/>
      </c>
      <c r="L135" s="74">
        <f>'PROD.LIST PU HOLDS'!W137</f>
        <v>0</v>
      </c>
      <c r="M135" s="75"/>
    </row>
    <row r="136" spans="1:13" ht="22.5" hidden="1" customHeight="1">
      <c r="A136" s="36">
        <f>'PROD.LIST PU HOLDS'!A138</f>
        <v>0</v>
      </c>
      <c r="B136" s="68" t="str">
        <f>'PROD.LIST PU HOLDS'!C138</f>
        <v/>
      </c>
      <c r="C136" s="68" t="str">
        <f>'PROD.LIST PU HOLDS'!E138</f>
        <v/>
      </c>
      <c r="D136" s="68" t="str">
        <f>'PROD.LIST PU HOLDS'!G138</f>
        <v/>
      </c>
      <c r="E136" s="68" t="str">
        <f>'PROD.LIST PU HOLDS'!I138</f>
        <v/>
      </c>
      <c r="F136" s="68" t="str">
        <f>'PROD.LIST PU HOLDS'!K138</f>
        <v/>
      </c>
      <c r="G136" s="68" t="str">
        <f>'PROD.LIST PU HOLDS'!M138</f>
        <v/>
      </c>
      <c r="H136" s="68" t="str">
        <f>'PROD.LIST PU HOLDS'!O138</f>
        <v/>
      </c>
      <c r="I136" s="73" t="str">
        <f>'PROD.LIST PU HOLDS'!Q138</f>
        <v/>
      </c>
      <c r="J136" s="73" t="str">
        <f>'PROD.LIST PU HOLDS'!S138</f>
        <v/>
      </c>
      <c r="K136" s="73" t="str">
        <f>'PROD.LIST PU HOLDS'!U138</f>
        <v/>
      </c>
      <c r="L136" s="74">
        <f>'PROD.LIST PU HOLDS'!W138</f>
        <v>0</v>
      </c>
      <c r="M136" s="75"/>
    </row>
    <row r="137" spans="1:13" ht="22.5" hidden="1" customHeight="1">
      <c r="A137" s="36" t="str">
        <f>'PROD.LIST PU HOLDS'!A139</f>
        <v>360-1041PU</v>
      </c>
      <c r="B137" s="68" t="str">
        <f>'PROD.LIST PU HOLDS'!C139</f>
        <v/>
      </c>
      <c r="C137" s="68" t="str">
        <f>'PROD.LIST PU HOLDS'!E139</f>
        <v/>
      </c>
      <c r="D137" s="68" t="str">
        <f>'PROD.LIST PU HOLDS'!G139</f>
        <v/>
      </c>
      <c r="E137" s="68" t="str">
        <f>'PROD.LIST PU HOLDS'!I139</f>
        <v/>
      </c>
      <c r="F137" s="68" t="str">
        <f>'PROD.LIST PU HOLDS'!K139</f>
        <v/>
      </c>
      <c r="G137" s="68" t="str">
        <f>'PROD.LIST PU HOLDS'!M139</f>
        <v/>
      </c>
      <c r="H137" s="68" t="str">
        <f>'PROD.LIST PU HOLDS'!O139</f>
        <v/>
      </c>
      <c r="I137" s="73" t="str">
        <f>'PROD.LIST PU HOLDS'!Q139</f>
        <v/>
      </c>
      <c r="J137" s="73" t="str">
        <f>'PROD.LIST PU HOLDS'!S139</f>
        <v/>
      </c>
      <c r="K137" s="73" t="str">
        <f>'PROD.LIST PU HOLDS'!U139</f>
        <v/>
      </c>
      <c r="L137" s="74">
        <f>'PROD.LIST PU HOLDS'!W139</f>
        <v>0</v>
      </c>
      <c r="M137" s="75"/>
    </row>
    <row r="138" spans="1:13" ht="22.5" hidden="1" customHeight="1">
      <c r="A138" s="36" t="str">
        <f>'PROD.LIST PU HOLDS'!A140</f>
        <v>360-1042PU</v>
      </c>
      <c r="B138" s="68" t="str">
        <f>'PROD.LIST PU HOLDS'!C140</f>
        <v/>
      </c>
      <c r="C138" s="68" t="str">
        <f>'PROD.LIST PU HOLDS'!E140</f>
        <v/>
      </c>
      <c r="D138" s="68" t="str">
        <f>'PROD.LIST PU HOLDS'!G140</f>
        <v/>
      </c>
      <c r="E138" s="68" t="str">
        <f>'PROD.LIST PU HOLDS'!I140</f>
        <v/>
      </c>
      <c r="F138" s="68" t="str">
        <f>'PROD.LIST PU HOLDS'!K140</f>
        <v/>
      </c>
      <c r="G138" s="68" t="str">
        <f>'PROD.LIST PU HOLDS'!M140</f>
        <v/>
      </c>
      <c r="H138" s="68" t="str">
        <f>'PROD.LIST PU HOLDS'!O140</f>
        <v/>
      </c>
      <c r="I138" s="73" t="str">
        <f>'PROD.LIST PU HOLDS'!Q140</f>
        <v/>
      </c>
      <c r="J138" s="73" t="str">
        <f>'PROD.LIST PU HOLDS'!S140</f>
        <v/>
      </c>
      <c r="K138" s="73" t="str">
        <f>'PROD.LIST PU HOLDS'!U140</f>
        <v/>
      </c>
      <c r="L138" s="74">
        <f>'PROD.LIST PU HOLDS'!W140</f>
        <v>0</v>
      </c>
      <c r="M138" s="75"/>
    </row>
    <row r="139" spans="1:13" ht="22.5" hidden="1" customHeight="1">
      <c r="A139" s="36" t="str">
        <f>'PROD.LIST PU HOLDS'!A141</f>
        <v>360-1043PU</v>
      </c>
      <c r="B139" s="68" t="str">
        <f>'PROD.LIST PU HOLDS'!C141</f>
        <v/>
      </c>
      <c r="C139" s="68" t="str">
        <f>'PROD.LIST PU HOLDS'!E141</f>
        <v/>
      </c>
      <c r="D139" s="68" t="str">
        <f>'PROD.LIST PU HOLDS'!G141</f>
        <v/>
      </c>
      <c r="E139" s="68" t="str">
        <f>'PROD.LIST PU HOLDS'!I141</f>
        <v/>
      </c>
      <c r="F139" s="68" t="str">
        <f>'PROD.LIST PU HOLDS'!K141</f>
        <v/>
      </c>
      <c r="G139" s="68" t="str">
        <f>'PROD.LIST PU HOLDS'!M141</f>
        <v/>
      </c>
      <c r="H139" s="68" t="str">
        <f>'PROD.LIST PU HOLDS'!O141</f>
        <v/>
      </c>
      <c r="I139" s="73" t="str">
        <f>'PROD.LIST PU HOLDS'!Q141</f>
        <v/>
      </c>
      <c r="J139" s="73" t="str">
        <f>'PROD.LIST PU HOLDS'!S141</f>
        <v/>
      </c>
      <c r="K139" s="73" t="str">
        <f>'PROD.LIST PU HOLDS'!U141</f>
        <v/>
      </c>
      <c r="L139" s="74">
        <f>'PROD.LIST PU HOLDS'!W141</f>
        <v>0</v>
      </c>
      <c r="M139" s="75"/>
    </row>
    <row r="140" spans="1:13" ht="22.5" hidden="1" customHeight="1">
      <c r="A140" s="36" t="str">
        <f>'PROD.LIST PU HOLDS'!A142</f>
        <v>360-1044PU</v>
      </c>
      <c r="B140" s="68" t="str">
        <f>'PROD.LIST PU HOLDS'!C142</f>
        <v/>
      </c>
      <c r="C140" s="68" t="str">
        <f>'PROD.LIST PU HOLDS'!E142</f>
        <v/>
      </c>
      <c r="D140" s="68" t="str">
        <f>'PROD.LIST PU HOLDS'!G142</f>
        <v/>
      </c>
      <c r="E140" s="68" t="str">
        <f>'PROD.LIST PU HOLDS'!I142</f>
        <v/>
      </c>
      <c r="F140" s="68" t="str">
        <f>'PROD.LIST PU HOLDS'!K142</f>
        <v/>
      </c>
      <c r="G140" s="68" t="str">
        <f>'PROD.LIST PU HOLDS'!M142</f>
        <v/>
      </c>
      <c r="H140" s="68" t="str">
        <f>'PROD.LIST PU HOLDS'!O142</f>
        <v/>
      </c>
      <c r="I140" s="73" t="str">
        <f>'PROD.LIST PU HOLDS'!Q142</f>
        <v/>
      </c>
      <c r="J140" s="73" t="str">
        <f>'PROD.LIST PU HOLDS'!S142</f>
        <v/>
      </c>
      <c r="K140" s="73" t="str">
        <f>'PROD.LIST PU HOLDS'!U142</f>
        <v/>
      </c>
      <c r="L140" s="74">
        <f>'PROD.LIST PU HOLDS'!W142</f>
        <v>0</v>
      </c>
      <c r="M140" s="75"/>
    </row>
    <row r="141" spans="1:13" ht="22.5" hidden="1" customHeight="1">
      <c r="A141" s="36" t="str">
        <f>'PROD.LIST PU HOLDS'!A143</f>
        <v>360-1045PU</v>
      </c>
      <c r="B141" s="68" t="str">
        <f>'PROD.LIST PU HOLDS'!C143</f>
        <v/>
      </c>
      <c r="C141" s="68" t="str">
        <f>'PROD.LIST PU HOLDS'!E143</f>
        <v/>
      </c>
      <c r="D141" s="68" t="str">
        <f>'PROD.LIST PU HOLDS'!G143</f>
        <v/>
      </c>
      <c r="E141" s="68" t="str">
        <f>'PROD.LIST PU HOLDS'!I143</f>
        <v/>
      </c>
      <c r="F141" s="68" t="str">
        <f>'PROD.LIST PU HOLDS'!K143</f>
        <v/>
      </c>
      <c r="G141" s="68" t="str">
        <f>'PROD.LIST PU HOLDS'!M143</f>
        <v/>
      </c>
      <c r="H141" s="68" t="str">
        <f>'PROD.LIST PU HOLDS'!O143</f>
        <v/>
      </c>
      <c r="I141" s="73" t="str">
        <f>'PROD.LIST PU HOLDS'!Q143</f>
        <v/>
      </c>
      <c r="J141" s="73" t="str">
        <f>'PROD.LIST PU HOLDS'!S143</f>
        <v/>
      </c>
      <c r="K141" s="73" t="str">
        <f>'PROD.LIST PU HOLDS'!U143</f>
        <v/>
      </c>
      <c r="L141" s="74">
        <f>'PROD.LIST PU HOLDS'!W143</f>
        <v>0</v>
      </c>
      <c r="M141" s="75"/>
    </row>
    <row r="142" spans="1:13" ht="22.5" hidden="1" customHeight="1">
      <c r="A142" s="36" t="str">
        <f>'PROD.LIST PU HOLDS'!A144</f>
        <v>360-1046PU</v>
      </c>
      <c r="B142" s="68" t="str">
        <f>'PROD.LIST PU HOLDS'!C144</f>
        <v/>
      </c>
      <c r="C142" s="68" t="str">
        <f>'PROD.LIST PU HOLDS'!E144</f>
        <v/>
      </c>
      <c r="D142" s="68" t="str">
        <f>'PROD.LIST PU HOLDS'!G144</f>
        <v/>
      </c>
      <c r="E142" s="68" t="str">
        <f>'PROD.LIST PU HOLDS'!I144</f>
        <v/>
      </c>
      <c r="F142" s="68" t="str">
        <f>'PROD.LIST PU HOLDS'!K144</f>
        <v/>
      </c>
      <c r="G142" s="68" t="str">
        <f>'PROD.LIST PU HOLDS'!M144</f>
        <v/>
      </c>
      <c r="H142" s="68" t="str">
        <f>'PROD.LIST PU HOLDS'!O144</f>
        <v/>
      </c>
      <c r="I142" s="73" t="str">
        <f>'PROD.LIST PU HOLDS'!Q144</f>
        <v/>
      </c>
      <c r="J142" s="73" t="str">
        <f>'PROD.LIST PU HOLDS'!S144</f>
        <v/>
      </c>
      <c r="K142" s="73" t="str">
        <f>'PROD.LIST PU HOLDS'!U144</f>
        <v/>
      </c>
      <c r="L142" s="74">
        <f>'PROD.LIST PU HOLDS'!W144</f>
        <v>0</v>
      </c>
      <c r="M142" s="75"/>
    </row>
    <row r="143" spans="1:13" ht="22.5" hidden="1" customHeight="1">
      <c r="A143" s="36" t="str">
        <f>'PROD.LIST PU HOLDS'!A145</f>
        <v>360-1047PU</v>
      </c>
      <c r="B143" s="68" t="str">
        <f>'PROD.LIST PU HOLDS'!C145</f>
        <v/>
      </c>
      <c r="C143" s="68" t="str">
        <f>'PROD.LIST PU HOLDS'!E145</f>
        <v/>
      </c>
      <c r="D143" s="68" t="str">
        <f>'PROD.LIST PU HOLDS'!G145</f>
        <v/>
      </c>
      <c r="E143" s="68" t="str">
        <f>'PROD.LIST PU HOLDS'!I145</f>
        <v/>
      </c>
      <c r="F143" s="68" t="str">
        <f>'PROD.LIST PU HOLDS'!K145</f>
        <v/>
      </c>
      <c r="G143" s="68" t="str">
        <f>'PROD.LIST PU HOLDS'!M145</f>
        <v/>
      </c>
      <c r="H143" s="68" t="str">
        <f>'PROD.LIST PU HOLDS'!O145</f>
        <v/>
      </c>
      <c r="I143" s="73" t="str">
        <f>'PROD.LIST PU HOLDS'!Q145</f>
        <v/>
      </c>
      <c r="J143" s="73" t="str">
        <f>'PROD.LIST PU HOLDS'!S145</f>
        <v/>
      </c>
      <c r="K143" s="73" t="str">
        <f>'PROD.LIST PU HOLDS'!U145</f>
        <v/>
      </c>
      <c r="L143" s="74">
        <f>'PROD.LIST PU HOLDS'!W145</f>
        <v>0</v>
      </c>
      <c r="M143" s="75"/>
    </row>
    <row r="144" spans="1:13" ht="22.5" hidden="1" customHeight="1">
      <c r="A144" s="36" t="str">
        <f>'PROD.LIST PU HOLDS'!A146</f>
        <v>360-1048/1PU</v>
      </c>
      <c r="B144" s="68" t="str">
        <f>'PROD.LIST PU HOLDS'!C146</f>
        <v/>
      </c>
      <c r="C144" s="68" t="str">
        <f>'PROD.LIST PU HOLDS'!E146</f>
        <v/>
      </c>
      <c r="D144" s="68" t="str">
        <f>'PROD.LIST PU HOLDS'!G146</f>
        <v/>
      </c>
      <c r="E144" s="68" t="str">
        <f>'PROD.LIST PU HOLDS'!I146</f>
        <v/>
      </c>
      <c r="F144" s="68" t="str">
        <f>'PROD.LIST PU HOLDS'!K146</f>
        <v/>
      </c>
      <c r="G144" s="68" t="str">
        <f>'PROD.LIST PU HOLDS'!M146</f>
        <v/>
      </c>
      <c r="H144" s="68" t="str">
        <f>'PROD.LIST PU HOLDS'!O146</f>
        <v/>
      </c>
      <c r="I144" s="73" t="str">
        <f>'PROD.LIST PU HOLDS'!Q146</f>
        <v/>
      </c>
      <c r="J144" s="73" t="str">
        <f>'PROD.LIST PU HOLDS'!S146</f>
        <v/>
      </c>
      <c r="K144" s="73" t="str">
        <f>'PROD.LIST PU HOLDS'!U146</f>
        <v/>
      </c>
      <c r="L144" s="74">
        <f>'PROD.LIST PU HOLDS'!W146</f>
        <v>0</v>
      </c>
      <c r="M144" s="75"/>
    </row>
    <row r="145" spans="1:13" ht="22.5" hidden="1" customHeight="1">
      <c r="A145" s="36" t="str">
        <f>'PROD.LIST PU HOLDS'!A147</f>
        <v>360-1048/2PU</v>
      </c>
      <c r="B145" s="68" t="str">
        <f>'PROD.LIST PU HOLDS'!C147</f>
        <v/>
      </c>
      <c r="C145" s="68" t="str">
        <f>'PROD.LIST PU HOLDS'!E147</f>
        <v/>
      </c>
      <c r="D145" s="68" t="str">
        <f>'PROD.LIST PU HOLDS'!G147</f>
        <v/>
      </c>
      <c r="E145" s="68" t="str">
        <f>'PROD.LIST PU HOLDS'!I147</f>
        <v/>
      </c>
      <c r="F145" s="68" t="str">
        <f>'PROD.LIST PU HOLDS'!K147</f>
        <v/>
      </c>
      <c r="G145" s="68" t="str">
        <f>'PROD.LIST PU HOLDS'!M147</f>
        <v/>
      </c>
      <c r="H145" s="68" t="str">
        <f>'PROD.LIST PU HOLDS'!O147</f>
        <v/>
      </c>
      <c r="I145" s="73" t="str">
        <f>'PROD.LIST PU HOLDS'!Q147</f>
        <v/>
      </c>
      <c r="J145" s="73" t="str">
        <f>'PROD.LIST PU HOLDS'!S147</f>
        <v/>
      </c>
      <c r="K145" s="73" t="str">
        <f>'PROD.LIST PU HOLDS'!U147</f>
        <v/>
      </c>
      <c r="L145" s="74">
        <f>'PROD.LIST PU HOLDS'!W147</f>
        <v>0</v>
      </c>
      <c r="M145" s="75"/>
    </row>
    <row r="146" spans="1:13" ht="22.5" hidden="1" customHeight="1">
      <c r="A146" s="36" t="str">
        <f>'PROD.LIST PU HOLDS'!A148</f>
        <v>360-1049/1PU</v>
      </c>
      <c r="B146" s="68" t="str">
        <f>'PROD.LIST PU HOLDS'!C148</f>
        <v/>
      </c>
      <c r="C146" s="68" t="str">
        <f>'PROD.LIST PU HOLDS'!E148</f>
        <v/>
      </c>
      <c r="D146" s="68" t="str">
        <f>'PROD.LIST PU HOLDS'!G148</f>
        <v/>
      </c>
      <c r="E146" s="68" t="str">
        <f>'PROD.LIST PU HOLDS'!I148</f>
        <v/>
      </c>
      <c r="F146" s="68" t="str">
        <f>'PROD.LIST PU HOLDS'!K148</f>
        <v/>
      </c>
      <c r="G146" s="68" t="str">
        <f>'PROD.LIST PU HOLDS'!M148</f>
        <v/>
      </c>
      <c r="H146" s="68" t="str">
        <f>'PROD.LIST PU HOLDS'!O148</f>
        <v/>
      </c>
      <c r="I146" s="73" t="str">
        <f>'PROD.LIST PU HOLDS'!Q148</f>
        <v/>
      </c>
      <c r="J146" s="73" t="str">
        <f>'PROD.LIST PU HOLDS'!S148</f>
        <v/>
      </c>
      <c r="K146" s="73" t="str">
        <f>'PROD.LIST PU HOLDS'!U148</f>
        <v/>
      </c>
      <c r="L146" s="74">
        <f>'PROD.LIST PU HOLDS'!W148</f>
        <v>0</v>
      </c>
      <c r="M146" s="75"/>
    </row>
    <row r="147" spans="1:13" ht="22.5" hidden="1" customHeight="1">
      <c r="A147" s="36" t="str">
        <f>'PROD.LIST PU HOLDS'!A149</f>
        <v>360-1049/2PU</v>
      </c>
      <c r="B147" s="68" t="str">
        <f>'PROD.LIST PU HOLDS'!C149</f>
        <v/>
      </c>
      <c r="C147" s="68" t="str">
        <f>'PROD.LIST PU HOLDS'!E149</f>
        <v/>
      </c>
      <c r="D147" s="68" t="str">
        <f>'PROD.LIST PU HOLDS'!G149</f>
        <v/>
      </c>
      <c r="E147" s="68" t="str">
        <f>'PROD.LIST PU HOLDS'!I149</f>
        <v/>
      </c>
      <c r="F147" s="68" t="str">
        <f>'PROD.LIST PU HOLDS'!K149</f>
        <v/>
      </c>
      <c r="G147" s="68" t="str">
        <f>'PROD.LIST PU HOLDS'!M149</f>
        <v/>
      </c>
      <c r="H147" s="68" t="str">
        <f>'PROD.LIST PU HOLDS'!O149</f>
        <v/>
      </c>
      <c r="I147" s="73" t="str">
        <f>'PROD.LIST PU HOLDS'!Q149</f>
        <v/>
      </c>
      <c r="J147" s="73" t="str">
        <f>'PROD.LIST PU HOLDS'!S149</f>
        <v/>
      </c>
      <c r="K147" s="73" t="str">
        <f>'PROD.LIST PU HOLDS'!U149</f>
        <v/>
      </c>
      <c r="L147" s="74">
        <f>'PROD.LIST PU HOLDS'!W149</f>
        <v>0</v>
      </c>
      <c r="M147" s="75"/>
    </row>
    <row r="148" spans="1:13" ht="22.5" hidden="1" customHeight="1">
      <c r="A148" s="36" t="str">
        <f>'PROD.LIST PU HOLDS'!A150</f>
        <v>360-1050PU</v>
      </c>
      <c r="B148" s="68" t="str">
        <f>'PROD.LIST PU HOLDS'!C150</f>
        <v/>
      </c>
      <c r="C148" s="68" t="str">
        <f>'PROD.LIST PU HOLDS'!E150</f>
        <v/>
      </c>
      <c r="D148" s="68" t="str">
        <f>'PROD.LIST PU HOLDS'!G150</f>
        <v/>
      </c>
      <c r="E148" s="68" t="str">
        <f>'PROD.LIST PU HOLDS'!I150</f>
        <v/>
      </c>
      <c r="F148" s="68" t="str">
        <f>'PROD.LIST PU HOLDS'!K150</f>
        <v/>
      </c>
      <c r="G148" s="68" t="str">
        <f>'PROD.LIST PU HOLDS'!M150</f>
        <v/>
      </c>
      <c r="H148" s="68" t="str">
        <f>'PROD.LIST PU HOLDS'!O150</f>
        <v/>
      </c>
      <c r="I148" s="73" t="str">
        <f>'PROD.LIST PU HOLDS'!Q150</f>
        <v/>
      </c>
      <c r="J148" s="73" t="str">
        <f>'PROD.LIST PU HOLDS'!S150</f>
        <v/>
      </c>
      <c r="K148" s="73" t="str">
        <f>'PROD.LIST PU HOLDS'!U150</f>
        <v/>
      </c>
      <c r="L148" s="74">
        <f>'PROD.LIST PU HOLDS'!W150</f>
        <v>0</v>
      </c>
      <c r="M148" s="75"/>
    </row>
    <row r="149" spans="1:13" ht="22.5" hidden="1" customHeight="1">
      <c r="A149" s="36" t="str">
        <f>'PROD.LIST PU HOLDS'!A151</f>
        <v>360-1051PU</v>
      </c>
      <c r="B149" s="68" t="str">
        <f>'PROD.LIST PU HOLDS'!C151</f>
        <v/>
      </c>
      <c r="C149" s="68" t="str">
        <f>'PROD.LIST PU HOLDS'!E151</f>
        <v/>
      </c>
      <c r="D149" s="68" t="str">
        <f>'PROD.LIST PU HOLDS'!G151</f>
        <v/>
      </c>
      <c r="E149" s="68" t="str">
        <f>'PROD.LIST PU HOLDS'!I151</f>
        <v/>
      </c>
      <c r="F149" s="68" t="str">
        <f>'PROD.LIST PU HOLDS'!K151</f>
        <v/>
      </c>
      <c r="G149" s="68" t="str">
        <f>'PROD.LIST PU HOLDS'!M151</f>
        <v/>
      </c>
      <c r="H149" s="68" t="str">
        <f>'PROD.LIST PU HOLDS'!O151</f>
        <v/>
      </c>
      <c r="I149" s="73" t="str">
        <f>'PROD.LIST PU HOLDS'!Q151</f>
        <v/>
      </c>
      <c r="J149" s="73" t="str">
        <f>'PROD.LIST PU HOLDS'!S151</f>
        <v/>
      </c>
      <c r="K149" s="73" t="str">
        <f>'PROD.LIST PU HOLDS'!U151</f>
        <v/>
      </c>
      <c r="L149" s="74">
        <f>'PROD.LIST PU HOLDS'!W151</f>
        <v>0</v>
      </c>
      <c r="M149" s="75"/>
    </row>
    <row r="150" spans="1:13" ht="22.5" hidden="1" customHeight="1">
      <c r="A150" s="76" t="str">
        <f>'PROD.LIST PU HOLDS'!A152</f>
        <v>360-1052PU</v>
      </c>
      <c r="B150" s="68" t="str">
        <f>'PROD.LIST PU HOLDS'!C152</f>
        <v/>
      </c>
      <c r="C150" s="68" t="str">
        <f>'PROD.LIST PU HOLDS'!E152</f>
        <v/>
      </c>
      <c r="D150" s="68" t="str">
        <f>'PROD.LIST PU HOLDS'!G152</f>
        <v/>
      </c>
      <c r="E150" s="68" t="str">
        <f>'PROD.LIST PU HOLDS'!I152</f>
        <v/>
      </c>
      <c r="F150" s="68" t="str">
        <f>'PROD.LIST PU HOLDS'!K152</f>
        <v/>
      </c>
      <c r="G150" s="68" t="str">
        <f>'PROD.LIST PU HOLDS'!M152</f>
        <v/>
      </c>
      <c r="H150" s="68" t="str">
        <f>'PROD.LIST PU HOLDS'!O152</f>
        <v/>
      </c>
      <c r="I150" s="73" t="str">
        <f>'PROD.LIST PU HOLDS'!Q152</f>
        <v/>
      </c>
      <c r="J150" s="73" t="str">
        <f>'PROD.LIST PU HOLDS'!S152</f>
        <v/>
      </c>
      <c r="K150" s="73" t="str">
        <f>'PROD.LIST PU HOLDS'!U152</f>
        <v/>
      </c>
      <c r="L150" s="74">
        <f>'PROD.LIST PU HOLDS'!W152</f>
        <v>0</v>
      </c>
      <c r="M150" s="75"/>
    </row>
    <row r="151" spans="1:13" ht="22.5" hidden="1" customHeight="1">
      <c r="A151" s="76" t="str">
        <f>'PROD.LIST PU HOLDS'!A153</f>
        <v>360-1053PU</v>
      </c>
      <c r="B151" s="68" t="str">
        <f>'PROD.LIST PU HOLDS'!C153</f>
        <v/>
      </c>
      <c r="C151" s="68" t="str">
        <f>'PROD.LIST PU HOLDS'!E153</f>
        <v/>
      </c>
      <c r="D151" s="68" t="str">
        <f>'PROD.LIST PU HOLDS'!G153</f>
        <v/>
      </c>
      <c r="E151" s="68" t="str">
        <f>'PROD.LIST PU HOLDS'!I153</f>
        <v/>
      </c>
      <c r="F151" s="68" t="str">
        <f>'PROD.LIST PU HOLDS'!K153</f>
        <v/>
      </c>
      <c r="G151" s="68" t="str">
        <f>'PROD.LIST PU HOLDS'!M153</f>
        <v/>
      </c>
      <c r="H151" s="68" t="str">
        <f>'PROD.LIST PU HOLDS'!O153</f>
        <v/>
      </c>
      <c r="I151" s="73" t="str">
        <f>'PROD.LIST PU HOLDS'!Q153</f>
        <v/>
      </c>
      <c r="J151" s="73" t="str">
        <f>'PROD.LIST PU HOLDS'!S153</f>
        <v/>
      </c>
      <c r="K151" s="73" t="str">
        <f>'PROD.LIST PU HOLDS'!U153</f>
        <v/>
      </c>
      <c r="L151" s="74">
        <f>'PROD.LIST PU HOLDS'!W153</f>
        <v>0</v>
      </c>
      <c r="M151" s="78"/>
    </row>
    <row r="152" spans="1:13">
      <c r="J152"/>
    </row>
    <row r="153" spans="1:13">
      <c r="A153" s="38" t="s">
        <v>1049</v>
      </c>
      <c r="B153" s="39"/>
      <c r="C153" s="55"/>
      <c r="D153" s="40"/>
      <c r="E153" s="40"/>
      <c r="F153" s="41" t="s">
        <v>1050</v>
      </c>
      <c r="G153" s="77"/>
      <c r="H153" s="42"/>
      <c r="J153"/>
    </row>
    <row r="154" spans="1:13">
      <c r="A154" s="38" t="s">
        <v>1051</v>
      </c>
      <c r="B154" s="39"/>
      <c r="C154" s="55"/>
      <c r="D154" s="40"/>
      <c r="E154" s="40"/>
      <c r="F154" s="41" t="s">
        <v>1052</v>
      </c>
      <c r="G154" s="34"/>
      <c r="H154" s="34"/>
      <c r="I154" s="79" t="s">
        <v>1053</v>
      </c>
      <c r="J154" s="43"/>
      <c r="K154" s="43"/>
      <c r="L154" s="69"/>
      <c r="M154" s="43"/>
    </row>
    <row r="155" spans="1:13">
      <c r="B155"/>
      <c r="C155" s="40"/>
      <c r="D155" s="40"/>
      <c r="E155" s="40"/>
      <c r="F155" s="41"/>
      <c r="J155"/>
    </row>
    <row r="156" spans="1:13">
      <c r="J156"/>
    </row>
    <row r="157" spans="1:13">
      <c r="J157"/>
    </row>
    <row r="158" spans="1:13">
      <c r="J158"/>
    </row>
    <row r="159" spans="1:13">
      <c r="J159"/>
    </row>
    <row r="160" spans="1:13">
      <c r="J160"/>
    </row>
    <row r="161" spans="10:10">
      <c r="J161"/>
    </row>
    <row r="162" spans="10:10">
      <c r="J162"/>
    </row>
    <row r="163" spans="10:10">
      <c r="J163"/>
    </row>
    <row r="164" spans="10:10">
      <c r="J164"/>
    </row>
    <row r="165" spans="10:10">
      <c r="J165"/>
    </row>
    <row r="166" spans="10:10">
      <c r="J166"/>
    </row>
    <row r="167" spans="10:10">
      <c r="J167"/>
    </row>
    <row r="168" spans="10:10">
      <c r="J168"/>
    </row>
    <row r="169" spans="10:10">
      <c r="J169"/>
    </row>
    <row r="170" spans="10:10">
      <c r="J170"/>
    </row>
    <row r="171" spans="10:10">
      <c r="J171"/>
    </row>
    <row r="172" spans="10:10">
      <c r="J172"/>
    </row>
    <row r="173" spans="10:10">
      <c r="J173"/>
    </row>
    <row r="174" spans="10:10">
      <c r="J174"/>
    </row>
    <row r="175" spans="10:10">
      <c r="J175"/>
    </row>
    <row r="176" spans="10:10">
      <c r="J176"/>
    </row>
    <row r="177" spans="10:10">
      <c r="J177"/>
    </row>
    <row r="178" spans="10:10">
      <c r="J178"/>
    </row>
    <row r="179" spans="10:10">
      <c r="J179"/>
    </row>
    <row r="180" spans="10:10">
      <c r="J180"/>
    </row>
    <row r="181" spans="10:10">
      <c r="J181"/>
    </row>
    <row r="182" spans="10:10">
      <c r="J182"/>
    </row>
    <row r="183" spans="10:10">
      <c r="J183"/>
    </row>
    <row r="184" spans="10:10">
      <c r="J184"/>
    </row>
    <row r="185" spans="10:10">
      <c r="J185"/>
    </row>
    <row r="186" spans="10:10">
      <c r="J186"/>
    </row>
    <row r="187" spans="10:10">
      <c r="J187"/>
    </row>
    <row r="188" spans="10:10">
      <c r="J188"/>
    </row>
    <row r="189" spans="10:10">
      <c r="J189"/>
    </row>
    <row r="190" spans="10:10">
      <c r="J190"/>
    </row>
    <row r="191" spans="10:10">
      <c r="J191"/>
    </row>
    <row r="192" spans="10:10">
      <c r="J192"/>
    </row>
    <row r="193" spans="10:10">
      <c r="J193"/>
    </row>
    <row r="194" spans="10:10">
      <c r="J194"/>
    </row>
    <row r="195" spans="10:10">
      <c r="J195"/>
    </row>
    <row r="196" spans="10:10">
      <c r="J196"/>
    </row>
    <row r="197" spans="10:10">
      <c r="J197"/>
    </row>
    <row r="198" spans="10:10">
      <c r="J198"/>
    </row>
    <row r="199" spans="10:10">
      <c r="J199"/>
    </row>
    <row r="200" spans="10:10">
      <c r="J200"/>
    </row>
    <row r="201" spans="10:10">
      <c r="J201"/>
    </row>
    <row r="202" spans="10:10">
      <c r="J202"/>
    </row>
    <row r="203" spans="10:10">
      <c r="J203"/>
    </row>
    <row r="204" spans="10:10">
      <c r="J204"/>
    </row>
    <row r="205" spans="10:10">
      <c r="J205"/>
    </row>
    <row r="206" spans="10:10">
      <c r="J206"/>
    </row>
    <row r="207" spans="10:10">
      <c r="J207"/>
    </row>
    <row r="208" spans="10:10">
      <c r="J208"/>
    </row>
    <row r="209" spans="10:10">
      <c r="J209"/>
    </row>
    <row r="210" spans="10:10">
      <c r="J210"/>
    </row>
    <row r="211" spans="10:10">
      <c r="J211"/>
    </row>
    <row r="212" spans="10:10">
      <c r="J212"/>
    </row>
    <row r="213" spans="10:10">
      <c r="J213"/>
    </row>
    <row r="214" spans="10:10">
      <c r="J214"/>
    </row>
    <row r="215" spans="10:10">
      <c r="J215"/>
    </row>
    <row r="216" spans="10:10">
      <c r="J216"/>
    </row>
    <row r="217" spans="10:10">
      <c r="J217"/>
    </row>
    <row r="218" spans="10:10">
      <c r="J218"/>
    </row>
    <row r="219" spans="10:10">
      <c r="J219"/>
    </row>
    <row r="220" spans="10:10">
      <c r="J220"/>
    </row>
    <row r="221" spans="10:10">
      <c r="J221"/>
    </row>
    <row r="222" spans="10:10">
      <c r="J222"/>
    </row>
    <row r="223" spans="10:10">
      <c r="J223"/>
    </row>
    <row r="224" spans="10:10">
      <c r="J224"/>
    </row>
    <row r="225" spans="10:10">
      <c r="J225"/>
    </row>
    <row r="226" spans="10:10">
      <c r="J226"/>
    </row>
    <row r="227" spans="10:10">
      <c r="J227"/>
    </row>
    <row r="228" spans="10:10">
      <c r="J228"/>
    </row>
    <row r="229" spans="10:10">
      <c r="J229"/>
    </row>
    <row r="230" spans="10:10">
      <c r="J230"/>
    </row>
    <row r="231" spans="10:10">
      <c r="J231"/>
    </row>
    <row r="232" spans="10:10">
      <c r="J232"/>
    </row>
    <row r="233" spans="10:10">
      <c r="J233"/>
    </row>
    <row r="234" spans="10:10">
      <c r="J234"/>
    </row>
    <row r="235" spans="10:10">
      <c r="J235"/>
    </row>
    <row r="236" spans="10:10">
      <c r="J236"/>
    </row>
    <row r="237" spans="10:10">
      <c r="J237"/>
    </row>
    <row r="238" spans="10:10">
      <c r="J238"/>
    </row>
    <row r="239" spans="10:10">
      <c r="J239"/>
    </row>
    <row r="240" spans="10:10">
      <c r="J240"/>
    </row>
    <row r="241" spans="10:10">
      <c r="J241"/>
    </row>
    <row r="242" spans="10:10">
      <c r="J242"/>
    </row>
    <row r="243" spans="10:10">
      <c r="J243"/>
    </row>
    <row r="244" spans="10:10">
      <c r="J244"/>
    </row>
    <row r="245" spans="10:10">
      <c r="J245"/>
    </row>
    <row r="246" spans="10:10">
      <c r="J246"/>
    </row>
    <row r="247" spans="10:10">
      <c r="J247"/>
    </row>
    <row r="248" spans="10:10">
      <c r="J248"/>
    </row>
    <row r="249" spans="10:10">
      <c r="J249"/>
    </row>
    <row r="250" spans="10:10">
      <c r="J250"/>
    </row>
    <row r="251" spans="10:10">
      <c r="J251"/>
    </row>
    <row r="252" spans="10:10">
      <c r="J252"/>
    </row>
    <row r="253" spans="10:10">
      <c r="J253"/>
    </row>
    <row r="254" spans="10:10">
      <c r="J254"/>
    </row>
    <row r="255" spans="10:10">
      <c r="J255"/>
    </row>
    <row r="256" spans="10:10">
      <c r="J256"/>
    </row>
    <row r="257" spans="10:10">
      <c r="J257"/>
    </row>
    <row r="258" spans="10:10">
      <c r="J258"/>
    </row>
    <row r="259" spans="10:10">
      <c r="J259"/>
    </row>
    <row r="260" spans="10:10">
      <c r="J260"/>
    </row>
    <row r="261" spans="10:10">
      <c r="J261"/>
    </row>
    <row r="262" spans="10:10">
      <c r="J262"/>
    </row>
    <row r="263" spans="10:10">
      <c r="J263"/>
    </row>
    <row r="264" spans="10:10">
      <c r="J264"/>
    </row>
    <row r="265" spans="10:10">
      <c r="J265"/>
    </row>
    <row r="266" spans="10:10">
      <c r="J266"/>
    </row>
    <row r="267" spans="10:10">
      <c r="J267"/>
    </row>
    <row r="268" spans="10:10">
      <c r="J268"/>
    </row>
    <row r="269" spans="10:10">
      <c r="J269"/>
    </row>
    <row r="270" spans="10:10">
      <c r="J270"/>
    </row>
    <row r="271" spans="10:10">
      <c r="J271"/>
    </row>
    <row r="272" spans="10:10">
      <c r="J272"/>
    </row>
    <row r="273" spans="10:10">
      <c r="J273"/>
    </row>
    <row r="274" spans="10:10">
      <c r="J274"/>
    </row>
    <row r="275" spans="10:10">
      <c r="J275"/>
    </row>
    <row r="276" spans="10:10">
      <c r="J276"/>
    </row>
    <row r="277" spans="10:10">
      <c r="J277"/>
    </row>
    <row r="278" spans="10:10">
      <c r="J278"/>
    </row>
    <row r="279" spans="10:10">
      <c r="J279"/>
    </row>
    <row r="280" spans="10:10">
      <c r="J280"/>
    </row>
    <row r="281" spans="10:10">
      <c r="J281"/>
    </row>
    <row r="282" spans="10:10">
      <c r="J282"/>
    </row>
    <row r="283" spans="10:10">
      <c r="J283"/>
    </row>
    <row r="284" spans="10:10">
      <c r="J284"/>
    </row>
    <row r="285" spans="10:10">
      <c r="J285"/>
    </row>
    <row r="286" spans="10:10">
      <c r="J286"/>
    </row>
    <row r="287" spans="10:10">
      <c r="J287"/>
    </row>
    <row r="288" spans="10:10">
      <c r="J288"/>
    </row>
    <row r="289" spans="10:10">
      <c r="J289"/>
    </row>
    <row r="290" spans="10:10">
      <c r="J290"/>
    </row>
    <row r="291" spans="10:10">
      <c r="J291"/>
    </row>
    <row r="292" spans="10:10">
      <c r="J292"/>
    </row>
    <row r="293" spans="10:10">
      <c r="J293"/>
    </row>
    <row r="294" spans="10:10">
      <c r="J294"/>
    </row>
    <row r="295" spans="10:10">
      <c r="J295"/>
    </row>
    <row r="296" spans="10:10">
      <c r="J296"/>
    </row>
    <row r="297" spans="10:10">
      <c r="J297"/>
    </row>
    <row r="298" spans="10:10">
      <c r="J298"/>
    </row>
    <row r="299" spans="10:10">
      <c r="J299"/>
    </row>
    <row r="300" spans="10:10">
      <c r="J300"/>
    </row>
    <row r="301" spans="10:10">
      <c r="J301"/>
    </row>
    <row r="302" spans="10:10">
      <c r="J302"/>
    </row>
    <row r="303" spans="10:10">
      <c r="J303"/>
    </row>
    <row r="304" spans="10:10">
      <c r="J304"/>
    </row>
    <row r="305" spans="10:10">
      <c r="J305"/>
    </row>
    <row r="306" spans="10:10">
      <c r="J306"/>
    </row>
    <row r="307" spans="10:10">
      <c r="J307"/>
    </row>
    <row r="308" spans="10:10">
      <c r="J308"/>
    </row>
    <row r="309" spans="10:10">
      <c r="J309"/>
    </row>
    <row r="310" spans="10:10">
      <c r="J310"/>
    </row>
    <row r="311" spans="10:10">
      <c r="J311"/>
    </row>
    <row r="312" spans="10:10">
      <c r="J312"/>
    </row>
    <row r="313" spans="10:10">
      <c r="J313"/>
    </row>
    <row r="314" spans="10:10">
      <c r="J314"/>
    </row>
    <row r="315" spans="10:10">
      <c r="J315"/>
    </row>
    <row r="316" spans="10:10">
      <c r="J316"/>
    </row>
    <row r="317" spans="10:10">
      <c r="J317"/>
    </row>
    <row r="318" spans="10:10">
      <c r="J318"/>
    </row>
    <row r="319" spans="10:10">
      <c r="J319"/>
    </row>
    <row r="320" spans="10:10">
      <c r="J320"/>
    </row>
    <row r="321" spans="10:10">
      <c r="J321"/>
    </row>
    <row r="322" spans="10:10">
      <c r="J322"/>
    </row>
    <row r="323" spans="10:10">
      <c r="J323"/>
    </row>
    <row r="324" spans="10:10">
      <c r="J324"/>
    </row>
    <row r="325" spans="10:10">
      <c r="J325"/>
    </row>
    <row r="326" spans="10:10">
      <c r="J326"/>
    </row>
    <row r="327" spans="10:10">
      <c r="J327"/>
    </row>
    <row r="328" spans="10:10">
      <c r="J328"/>
    </row>
    <row r="329" spans="10:10">
      <c r="J329"/>
    </row>
    <row r="330" spans="10:10">
      <c r="J330"/>
    </row>
    <row r="331" spans="10:10">
      <c r="J331"/>
    </row>
    <row r="332" spans="10:10">
      <c r="J332"/>
    </row>
    <row r="333" spans="10:10">
      <c r="J333"/>
    </row>
    <row r="334" spans="10:10">
      <c r="J334"/>
    </row>
    <row r="335" spans="10:10">
      <c r="J335"/>
    </row>
    <row r="336" spans="10:10">
      <c r="J336"/>
    </row>
    <row r="337" spans="10:10">
      <c r="J337"/>
    </row>
    <row r="338" spans="10:10">
      <c r="J338"/>
    </row>
    <row r="339" spans="10:10">
      <c r="J339"/>
    </row>
    <row r="340" spans="10:10">
      <c r="J340"/>
    </row>
    <row r="341" spans="10:10">
      <c r="J341"/>
    </row>
    <row r="342" spans="10:10">
      <c r="J342"/>
    </row>
    <row r="343" spans="10:10">
      <c r="J343"/>
    </row>
    <row r="344" spans="10:10">
      <c r="J344"/>
    </row>
    <row r="345" spans="10:10">
      <c r="J345"/>
    </row>
    <row r="346" spans="10:10">
      <c r="J346"/>
    </row>
    <row r="347" spans="10:10">
      <c r="J347"/>
    </row>
    <row r="348" spans="10:10">
      <c r="J348"/>
    </row>
    <row r="349" spans="10:10">
      <c r="J349"/>
    </row>
    <row r="350" spans="10:10">
      <c r="J350"/>
    </row>
    <row r="351" spans="10:10">
      <c r="J351"/>
    </row>
    <row r="352" spans="10:10">
      <c r="J352"/>
    </row>
    <row r="353" spans="10:10">
      <c r="J353"/>
    </row>
    <row r="354" spans="10:10">
      <c r="J354"/>
    </row>
    <row r="355" spans="10:10">
      <c r="J355"/>
    </row>
    <row r="356" spans="10:10">
      <c r="J356"/>
    </row>
    <row r="357" spans="10:10">
      <c r="J357"/>
    </row>
    <row r="358" spans="10:10">
      <c r="J358"/>
    </row>
    <row r="359" spans="10:10">
      <c r="J359"/>
    </row>
    <row r="360" spans="10:10">
      <c r="J360"/>
    </row>
    <row r="361" spans="10:10">
      <c r="J361"/>
    </row>
    <row r="362" spans="10:10">
      <c r="J362"/>
    </row>
    <row r="363" spans="10:10">
      <c r="J363"/>
    </row>
    <row r="364" spans="10:10">
      <c r="J364"/>
    </row>
    <row r="365" spans="10:10">
      <c r="J365"/>
    </row>
    <row r="366" spans="10:10">
      <c r="J366"/>
    </row>
    <row r="367" spans="10:10">
      <c r="J367"/>
    </row>
    <row r="368" spans="10:10">
      <c r="J368"/>
    </row>
    <row r="369" spans="10:10">
      <c r="J369"/>
    </row>
    <row r="370" spans="10:10">
      <c r="J370"/>
    </row>
    <row r="371" spans="10:10">
      <c r="J371"/>
    </row>
    <row r="372" spans="10:10">
      <c r="J372"/>
    </row>
    <row r="373" spans="10:10">
      <c r="J373"/>
    </row>
    <row r="374" spans="10:10">
      <c r="J374"/>
    </row>
    <row r="375" spans="10:10">
      <c r="J375"/>
    </row>
    <row r="376" spans="10:10">
      <c r="J376"/>
    </row>
    <row r="377" spans="10:10">
      <c r="J377"/>
    </row>
    <row r="378" spans="10:10">
      <c r="J378"/>
    </row>
    <row r="379" spans="10:10">
      <c r="J379"/>
    </row>
    <row r="380" spans="10:10">
      <c r="J380"/>
    </row>
    <row r="381" spans="10:10">
      <c r="J381"/>
    </row>
    <row r="382" spans="10:10">
      <c r="J382"/>
    </row>
    <row r="383" spans="10:10">
      <c r="J383"/>
    </row>
    <row r="384" spans="10:10">
      <c r="J384"/>
    </row>
    <row r="385" spans="10:10">
      <c r="J385"/>
    </row>
    <row r="386" spans="10:10">
      <c r="J386"/>
    </row>
    <row r="387" spans="10:10">
      <c r="J387"/>
    </row>
    <row r="388" spans="10:10">
      <c r="J388"/>
    </row>
    <row r="389" spans="10:10">
      <c r="J389"/>
    </row>
    <row r="390" spans="10:10">
      <c r="J390"/>
    </row>
    <row r="391" spans="10:10">
      <c r="J391"/>
    </row>
    <row r="392" spans="10:10">
      <c r="J392"/>
    </row>
    <row r="393" spans="10:10">
      <c r="J393"/>
    </row>
    <row r="394" spans="10:10">
      <c r="J394"/>
    </row>
    <row r="395" spans="10:10">
      <c r="J395"/>
    </row>
    <row r="396" spans="10:10">
      <c r="J396"/>
    </row>
    <row r="397" spans="10:10">
      <c r="J397"/>
    </row>
    <row r="398" spans="10:10">
      <c r="J398"/>
    </row>
    <row r="399" spans="10:10">
      <c r="J399"/>
    </row>
    <row r="400" spans="10:10">
      <c r="J400"/>
    </row>
    <row r="401" spans="10:10">
      <c r="J401"/>
    </row>
    <row r="402" spans="10:10">
      <c r="J402"/>
    </row>
    <row r="403" spans="10:10">
      <c r="J403"/>
    </row>
    <row r="404" spans="10:10">
      <c r="J404"/>
    </row>
    <row r="405" spans="10:10">
      <c r="J405"/>
    </row>
    <row r="406" spans="10:10">
      <c r="J406"/>
    </row>
    <row r="407" spans="10:10">
      <c r="J407"/>
    </row>
    <row r="408" spans="10:10">
      <c r="J408"/>
    </row>
    <row r="409" spans="10:10">
      <c r="J409"/>
    </row>
    <row r="410" spans="10:10">
      <c r="J410"/>
    </row>
    <row r="411" spans="10:10">
      <c r="J411"/>
    </row>
    <row r="412" spans="10:10">
      <c r="J412"/>
    </row>
    <row r="413" spans="10:10">
      <c r="J413"/>
    </row>
    <row r="414" spans="10:10">
      <c r="J414"/>
    </row>
    <row r="415" spans="10:10">
      <c r="J415"/>
    </row>
    <row r="416" spans="10:10">
      <c r="J416"/>
    </row>
    <row r="417" spans="10:10">
      <c r="J417"/>
    </row>
    <row r="418" spans="10:10">
      <c r="J418"/>
    </row>
    <row r="419" spans="10:10">
      <c r="J419"/>
    </row>
    <row r="420" spans="10:10">
      <c r="J420"/>
    </row>
    <row r="421" spans="10:10">
      <c r="J421"/>
    </row>
    <row r="422" spans="10:10">
      <c r="J422"/>
    </row>
    <row r="423" spans="10:10">
      <c r="J423"/>
    </row>
    <row r="424" spans="10:10">
      <c r="J424"/>
    </row>
    <row r="425" spans="10:10">
      <c r="J425"/>
    </row>
    <row r="426" spans="10:10">
      <c r="J426"/>
    </row>
    <row r="427" spans="10:10">
      <c r="J427"/>
    </row>
    <row r="428" spans="10:10">
      <c r="J428"/>
    </row>
    <row r="429" spans="10:10">
      <c r="J429"/>
    </row>
    <row r="430" spans="10:10">
      <c r="J430"/>
    </row>
    <row r="431" spans="10:10">
      <c r="J431"/>
    </row>
    <row r="432" spans="10:10">
      <c r="J432"/>
    </row>
    <row r="433" spans="10:10">
      <c r="J433"/>
    </row>
    <row r="434" spans="10:10">
      <c r="J434"/>
    </row>
  </sheetData>
  <sheetProtection selectLockedCells="1" selectUnlockedCells="1"/>
  <autoFilter ref="L2:L151" xr:uid="{00000000-0009-0000-0000-000011000000}"/>
  <mergeCells count="1">
    <mergeCell ref="A1:E1"/>
  </mergeCells>
  <pageMargins left="0.25" right="0.25" top="0.75" bottom="0.75" header="0.3" footer="0.3"/>
  <pageSetup paperSize="9" fitToWidth="0" orientation="landscape"/>
  <headerFooter>
    <oddHeader>&amp;LPACKING LIST - 360holds - PU</oddHeader>
    <oddFooter>&amp;CPage &amp;P of &amp;N</oddFooter>
    <firstFooter>&amp;CStran &amp;P od 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0">
    <tabColor rgb="FFFFC000"/>
  </sheetPr>
  <dimension ref="A1:W19"/>
  <sheetViews>
    <sheetView showGridLines="0" workbookViewId="0">
      <selection activeCell="H11" sqref="H11"/>
    </sheetView>
  </sheetViews>
  <sheetFormatPr defaultColWidth="12" defaultRowHeight="15.75"/>
  <cols>
    <col min="1" max="1" width="13.5" style="40" customWidth="1"/>
    <col min="2" max="11" width="6.5" style="40" customWidth="1"/>
    <col min="12" max="12" width="13.5" style="40" customWidth="1"/>
    <col min="13" max="13" width="11" style="40" customWidth="1"/>
    <col min="14" max="15" width="5.5" style="40" customWidth="1"/>
    <col min="16" max="17" width="6.5" style="40" customWidth="1"/>
    <col min="18" max="18" width="13.5" style="40" customWidth="1"/>
    <col min="19" max="19" width="11" style="40" customWidth="1"/>
    <col min="20" max="21" width="5.5" style="40" customWidth="1"/>
    <col min="22" max="23" width="4.875" style="40" customWidth="1"/>
    <col min="24" max="16384" width="12" style="40"/>
  </cols>
  <sheetData>
    <row r="1" spans="1:23" ht="33" customHeight="1">
      <c r="A1" s="1369">
        <f>'PROD.LIST HANGBOARDS'!A3</f>
        <v>0</v>
      </c>
      <c r="B1" s="1369"/>
      <c r="C1" s="1369"/>
      <c r="D1" s="1369"/>
      <c r="E1" s="1369"/>
      <c r="F1" s="1369"/>
      <c r="G1" s="1370">
        <f>'PROD.LIST HANGBOARDS'!N3</f>
        <v>0</v>
      </c>
      <c r="H1" s="1370"/>
      <c r="I1" s="56"/>
      <c r="L1" s="57"/>
      <c r="M1" s="58"/>
      <c r="N1" s="58"/>
      <c r="O1" s="58"/>
      <c r="P1" s="58"/>
      <c r="Q1" s="58"/>
      <c r="R1" s="58"/>
      <c r="S1" s="58"/>
      <c r="T1" s="58"/>
      <c r="U1" s="58"/>
      <c r="V1" s="58"/>
    </row>
    <row r="2" spans="1:23" ht="33" customHeight="1">
      <c r="A2" s="44"/>
      <c r="B2" s="44"/>
      <c r="C2" s="44"/>
      <c r="D2" s="44"/>
      <c r="E2" s="44"/>
      <c r="F2" s="44"/>
      <c r="G2" s="45"/>
      <c r="H2" s="45"/>
      <c r="I2" s="56"/>
      <c r="L2" s="57"/>
      <c r="M2" s="58"/>
      <c r="N2" s="58"/>
      <c r="O2" s="58"/>
      <c r="P2" s="58"/>
      <c r="Q2" s="58"/>
      <c r="R2" s="58"/>
      <c r="S2" s="58"/>
      <c r="T2" s="58"/>
      <c r="U2" s="58"/>
      <c r="V2" s="58"/>
    </row>
    <row r="3" spans="1:23" ht="33" customHeight="1">
      <c r="A3" s="1372" t="str">
        <f>'PROD.LIST HANGBOARDS'!A6</f>
        <v>360 RAINBOW HANGBOARD</v>
      </c>
      <c r="B3" s="1371" t="str">
        <f>'PROD.LIST HANGBOARDS'!D4</f>
        <v>natural wooden look</v>
      </c>
      <c r="C3" s="1371"/>
      <c r="D3" s="1371"/>
      <c r="E3" s="1371"/>
      <c r="F3" s="1371" t="str">
        <f>'PROD.LIST HANGBOARDS'!H4</f>
        <v>black</v>
      </c>
      <c r="G3" s="1371"/>
      <c r="H3" s="1371"/>
      <c r="I3" s="1371"/>
      <c r="K3" s="59" t="s">
        <v>6222</v>
      </c>
    </row>
    <row r="4" spans="1:23" ht="23.25" customHeight="1">
      <c r="A4" s="1372"/>
      <c r="B4" s="47" t="str">
        <f>'PROD.LIST HANGBOARDS'!D5</f>
        <v>black</v>
      </c>
      <c r="C4" s="47" t="str">
        <f>'PROD.LIST HANGBOARDS'!E5</f>
        <v>green</v>
      </c>
      <c r="D4" s="47" t="str">
        <f>'PROD.LIST HANGBOARDS'!F5</f>
        <v>yellow</v>
      </c>
      <c r="E4" s="47" t="str">
        <f>'PROD.LIST HANGBOARDS'!G5</f>
        <v>blue</v>
      </c>
      <c r="F4" s="47" t="str">
        <f>'PROD.LIST HANGBOARDS'!H5</f>
        <v>black</v>
      </c>
      <c r="G4" s="47" t="str">
        <f>'PROD.LIST HANGBOARDS'!I5</f>
        <v>green</v>
      </c>
      <c r="H4" s="47" t="str">
        <f>'PROD.LIST HANGBOARDS'!J5</f>
        <v>yellow</v>
      </c>
      <c r="I4" s="47" t="str">
        <f>'PROD.LIST HANGBOARDS'!K5</f>
        <v>blue</v>
      </c>
      <c r="K4" s="1368">
        <f>'PROD.LIST HANGBOARDS'!T6</f>
        <v>0</v>
      </c>
      <c r="W4" s="60"/>
    </row>
    <row r="5" spans="1:23" ht="32.25" customHeight="1">
      <c r="A5" s="1372"/>
      <c r="B5" s="48" t="str">
        <f>'PROD.LIST HANGBOARDS'!D6</f>
        <v/>
      </c>
      <c r="C5" s="48" t="str">
        <f>'PROD.LIST HANGBOARDS'!E6</f>
        <v/>
      </c>
      <c r="D5" s="48" t="str">
        <f>'PROD.LIST HANGBOARDS'!F6</f>
        <v/>
      </c>
      <c r="E5" s="48" t="str">
        <f>'PROD.LIST HANGBOARDS'!G6</f>
        <v/>
      </c>
      <c r="F5" s="48" t="str">
        <f>'PROD.LIST HANGBOARDS'!H6</f>
        <v/>
      </c>
      <c r="G5" s="48" t="str">
        <f>'PROD.LIST HANGBOARDS'!I6</f>
        <v/>
      </c>
      <c r="H5" s="48" t="str">
        <f>'PROD.LIST HANGBOARDS'!J6</f>
        <v/>
      </c>
      <c r="I5" s="48" t="str">
        <f>'PROD.LIST HANGBOARDS'!K6</f>
        <v/>
      </c>
      <c r="K5" s="1368"/>
    </row>
    <row r="6" spans="1:23" ht="38.25" customHeight="1">
      <c r="A6" s="1372"/>
      <c r="B6" s="1371" t="str">
        <f>'PROD.LIST HANGBOARDS'!L4</f>
        <v>turqoise</v>
      </c>
      <c r="C6" s="1371"/>
      <c r="D6" s="1371"/>
      <c r="E6" s="1371"/>
      <c r="F6" s="1371" t="str">
        <f>'PROD.LIST HANGBOARDS'!P4</f>
        <v>light gray</v>
      </c>
      <c r="G6" s="1371"/>
      <c r="H6" s="1371"/>
      <c r="I6" s="1371"/>
      <c r="J6" s="60"/>
      <c r="K6" s="1368"/>
      <c r="L6" s="61"/>
      <c r="M6" s="61"/>
      <c r="N6" s="62"/>
      <c r="V6" s="64"/>
    </row>
    <row r="7" spans="1:23" ht="26.25" customHeight="1">
      <c r="A7" s="1372"/>
      <c r="B7" s="47" t="str">
        <f>'PROD.LIST HANGBOARDS'!L5</f>
        <v>black</v>
      </c>
      <c r="C7" s="47" t="str">
        <f>'PROD.LIST HANGBOARDS'!M5</f>
        <v>green</v>
      </c>
      <c r="D7" s="47" t="str">
        <f>'PROD.LIST HANGBOARDS'!N5</f>
        <v>yellow</v>
      </c>
      <c r="E7" s="47" t="str">
        <f>'PROD.LIST HANGBOARDS'!O5</f>
        <v>blue</v>
      </c>
      <c r="F7" s="47" t="s">
        <v>60</v>
      </c>
      <c r="G7" s="47" t="s">
        <v>646</v>
      </c>
      <c r="H7" s="47" t="s">
        <v>177</v>
      </c>
      <c r="I7" s="47" t="s">
        <v>178</v>
      </c>
      <c r="J7" s="60"/>
      <c r="K7" s="1368"/>
      <c r="L7" s="49"/>
      <c r="M7" s="49"/>
      <c r="V7" s="64"/>
    </row>
    <row r="8" spans="1:23" ht="30.95" customHeight="1">
      <c r="A8" s="1372"/>
      <c r="B8" s="48" t="str">
        <f>'PROD.LIST HANGBOARDS'!L6</f>
        <v/>
      </c>
      <c r="C8" s="48" t="str">
        <f>'PROD.LIST HANGBOARDS'!M6</f>
        <v/>
      </c>
      <c r="D8" s="48" t="str">
        <f>'PROD.LIST HANGBOARDS'!N6</f>
        <v/>
      </c>
      <c r="E8" s="48" t="str">
        <f>'PROD.LIST HANGBOARDS'!O6</f>
        <v/>
      </c>
      <c r="F8" s="48" t="str">
        <f>'PROD.LIST HANGBOARDS'!P6</f>
        <v/>
      </c>
      <c r="G8" s="48" t="str">
        <f>'PROD.LIST HANGBOARDS'!Q6</f>
        <v/>
      </c>
      <c r="H8" s="48" t="str">
        <f>'PROD.LIST HANGBOARDS'!R6</f>
        <v/>
      </c>
      <c r="I8" s="48" t="str">
        <f>'PROD.LIST HANGBOARDS'!S6</f>
        <v/>
      </c>
      <c r="J8" s="49"/>
      <c r="K8" s="1368"/>
      <c r="L8" s="49"/>
      <c r="M8" s="49"/>
      <c r="V8" s="64"/>
    </row>
    <row r="9" spans="1:23" ht="14.25" customHeight="1">
      <c r="A9" s="49"/>
      <c r="K9" s="63"/>
      <c r="N9" s="64"/>
      <c r="V9" s="64"/>
    </row>
    <row r="10" spans="1:23" ht="24.95" customHeight="1">
      <c r="A10" s="1366" t="str">
        <f>'PROD.LIST HANGBOARDS'!A9</f>
        <v>360 SCHOOL BOARD</v>
      </c>
      <c r="B10" s="50" t="str">
        <f>'PROD.LIST HANGBOARDS'!D8</f>
        <v xml:space="preserve">chalk  </v>
      </c>
      <c r="K10" s="63"/>
      <c r="N10" s="64"/>
      <c r="V10" s="64"/>
    </row>
    <row r="11" spans="1:23" ht="41.25" customHeight="1">
      <c r="A11" s="1366"/>
      <c r="B11" s="51" t="str">
        <f>'PROD.LIST HANGBOARDS'!D9</f>
        <v/>
      </c>
      <c r="C11" s="40" t="str">
        <f>IF('360 GRP '!N236=0,"",'360 GRP '!N236)</f>
        <v/>
      </c>
      <c r="D11" s="40" t="str">
        <f>IF('360 GRP '!O236=0,"",'360 GRP '!O236)</f>
        <v/>
      </c>
      <c r="E11" s="40" t="str">
        <f>IF('360 GRP '!P236=0,"",'360 GRP '!P236)</f>
        <v/>
      </c>
      <c r="F11" s="40" t="str">
        <f>IF('360 GRP '!Q236=0,"",'360 GRP '!Q236)</f>
        <v/>
      </c>
      <c r="G11" s="40" t="str">
        <f>IF('360 GRP '!R236=0,"",'360 GRP '!R236)</f>
        <v/>
      </c>
      <c r="H11" s="40" t="str">
        <f>IF('360 GRP '!S236=0,"",'360 GRP '!S236)</f>
        <v/>
      </c>
      <c r="I11" s="40" t="str">
        <f>IF('360 GRP '!U236=0,"",'360 GRP '!U236)</f>
        <v/>
      </c>
      <c r="J11" s="40" t="str">
        <f>IF('360 GRP '!V236=0,"",'360 GRP '!V236)</f>
        <v/>
      </c>
      <c r="K11" s="48">
        <f>'PROD.LIST HANGBOARDS'!T9</f>
        <v>0</v>
      </c>
      <c r="V11" s="64"/>
    </row>
    <row r="12" spans="1:23" ht="14.25" customHeight="1">
      <c r="A12" s="52"/>
      <c r="K12" s="63"/>
      <c r="V12" s="64"/>
    </row>
    <row r="13" spans="1:23" ht="23.25" customHeight="1">
      <c r="A13" s="1367" t="str">
        <f>'360 hangboards'!B19</f>
        <v>360 SHIFT BAR</v>
      </c>
      <c r="B13" s="50" t="s">
        <v>60</v>
      </c>
      <c r="C13" s="50" t="s">
        <v>646</v>
      </c>
      <c r="D13" s="50" t="s">
        <v>184</v>
      </c>
      <c r="E13" s="50" t="s">
        <v>178</v>
      </c>
      <c r="F13" s="53"/>
      <c r="G13" s="53"/>
      <c r="H13" s="53"/>
      <c r="I13" s="53"/>
      <c r="J13" s="53"/>
      <c r="K13" s="54"/>
    </row>
    <row r="14" spans="1:23" ht="41.25" customHeight="1">
      <c r="A14" s="1367"/>
      <c r="B14" s="51" t="str">
        <f>'PROD.LIST HANGBOARDS'!D12</f>
        <v/>
      </c>
      <c r="C14" s="51" t="str">
        <f>'PROD.LIST HANGBOARDS'!E12</f>
        <v/>
      </c>
      <c r="D14" s="51" t="str">
        <f>'PROD.LIST HANGBOARDS'!F12</f>
        <v/>
      </c>
      <c r="E14" s="51" t="str">
        <f>'PROD.LIST HANGBOARDS'!G12</f>
        <v/>
      </c>
      <c r="F14" s="54"/>
      <c r="G14" s="54"/>
      <c r="H14" s="54"/>
      <c r="I14" s="54"/>
      <c r="J14" s="54"/>
      <c r="K14" s="51">
        <f>SUM(B14:E14)</f>
        <v>0</v>
      </c>
    </row>
    <row r="15" spans="1:23" ht="20.25" customHeight="1"/>
    <row r="16" spans="1:23" ht="20.25" customHeight="1"/>
    <row r="17" spans="2:11" ht="20.25" customHeight="1">
      <c r="B17" s="41" t="s">
        <v>1049</v>
      </c>
      <c r="C17" s="39"/>
      <c r="D17" s="55"/>
      <c r="G17" s="41" t="s">
        <v>1050</v>
      </c>
      <c r="H17" s="42"/>
      <c r="I17" s="42"/>
      <c r="J17" s="55"/>
      <c r="K17" s="55"/>
    </row>
    <row r="18" spans="2:11" ht="20.25" customHeight="1">
      <c r="B18" s="41" t="s">
        <v>1051</v>
      </c>
      <c r="C18" s="39"/>
      <c r="D18" s="55"/>
      <c r="G18" s="41" t="s">
        <v>1052</v>
      </c>
      <c r="H18" s="34"/>
      <c r="I18" s="34"/>
      <c r="J18" s="65"/>
      <c r="K18" s="55"/>
    </row>
    <row r="19" spans="2:11">
      <c r="B19"/>
      <c r="C19"/>
      <c r="G19" s="41" t="s">
        <v>1053</v>
      </c>
      <c r="H19" s="34"/>
      <c r="I19" s="34"/>
      <c r="J19" s="65"/>
      <c r="K19" s="55"/>
    </row>
  </sheetData>
  <mergeCells count="10">
    <mergeCell ref="A10:A11"/>
    <mergeCell ref="A13:A14"/>
    <mergeCell ref="K4:K8"/>
    <mergeCell ref="A1:F1"/>
    <mergeCell ref="G1:H1"/>
    <mergeCell ref="B3:E3"/>
    <mergeCell ref="F3:I3"/>
    <mergeCell ref="B6:E6"/>
    <mergeCell ref="F6:I6"/>
    <mergeCell ref="A3:A8"/>
  </mergeCells>
  <pageMargins left="0.25" right="0.25" top="0.75" bottom="0.75" header="0.3" footer="0.3"/>
  <pageSetup paperSize="9" orientation="portrait"/>
  <headerFooter>
    <oddHeader>&amp;L&amp;"System Font,Regular"&amp;10&amp;K000000PACKING LIST&amp;C&amp;"System Font,Regular"&amp;10 &amp;K000000360 HANGBOARDS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 tint="-4.9989318521683403E-2"/>
    <pageSetUpPr fitToPage="1"/>
  </sheetPr>
  <dimension ref="A1:BW542"/>
  <sheetViews>
    <sheetView showGridLines="0" showRowColHeaders="0" zoomScale="80" zoomScaleNormal="80" workbookViewId="0">
      <pane ySplit="11" topLeftCell="A12" activePane="bottomLeft" state="frozen"/>
      <selection pane="bottomLeft" activeCell="M13" sqref="M13"/>
    </sheetView>
  </sheetViews>
  <sheetFormatPr defaultColWidth="11" defaultRowHeight="18.75"/>
  <cols>
    <col min="1" max="1" width="3.5" customWidth="1"/>
    <col min="2" max="2" width="3" style="809" customWidth="1"/>
    <col min="3" max="3" width="12.5" customWidth="1"/>
    <col min="4" max="4" width="13.5" style="599" customWidth="1"/>
    <col min="5" max="5" width="4.5" style="810" customWidth="1"/>
    <col min="6" max="6" width="9.875" style="811" customWidth="1"/>
    <col min="7" max="7" width="5.875" customWidth="1"/>
    <col min="8" max="8" width="18.125" style="368" customWidth="1"/>
    <col min="9" max="9" width="6.625" customWidth="1"/>
    <col min="10" max="10" width="8.5" customWidth="1"/>
    <col min="11" max="11" width="11.125" customWidth="1"/>
    <col min="12" max="12" width="14" style="812" customWidth="1"/>
    <col min="13" max="13" width="9.625" style="812" customWidth="1"/>
    <col min="14" max="15" width="9.625" style="1" customWidth="1"/>
    <col min="16" max="16" width="15.75" style="25" customWidth="1"/>
    <col min="17" max="17" width="7.375" customWidth="1"/>
    <col min="18" max="18" width="9" style="335" customWidth="1"/>
    <col min="19" max="19" width="8" customWidth="1"/>
    <col min="20" max="21" width="10.125" style="813" customWidth="1"/>
    <col min="22" max="22" width="10.125" style="121" customWidth="1"/>
    <col min="23" max="23" width="11" style="121" customWidth="1"/>
    <col min="24" max="24" width="12.25" style="814" hidden="1" customWidth="1"/>
    <col min="25" max="25" width="6.5" style="815" hidden="1" customWidth="1"/>
    <col min="26" max="26" width="6.5" style="816" hidden="1" customWidth="1"/>
    <col min="27" max="27" width="5.875" style="432" hidden="1" customWidth="1"/>
    <col min="28" max="28" width="5.5" style="432" hidden="1" customWidth="1"/>
    <col min="29" max="29" width="5" style="818" hidden="1" customWidth="1"/>
    <col min="30" max="30" width="5" style="432" hidden="1" customWidth="1"/>
    <col min="31" max="31" width="7" style="819" hidden="1" customWidth="1"/>
    <col min="32" max="32" width="6.625" hidden="1" customWidth="1"/>
    <col min="33" max="33" width="7.5" style="819" hidden="1" customWidth="1"/>
    <col min="34" max="34" width="7.5" hidden="1" customWidth="1"/>
    <col min="35" max="35" width="7.5" style="819" hidden="1" customWidth="1"/>
    <col min="36" max="36" width="7.5" hidden="1" customWidth="1"/>
    <col min="37" max="37" width="7.5" style="819" hidden="1" customWidth="1"/>
    <col min="38" max="38" width="7" hidden="1" customWidth="1"/>
    <col min="39" max="39" width="7" style="819" hidden="1" customWidth="1"/>
    <col min="40" max="40" width="7" hidden="1" customWidth="1"/>
    <col min="41" max="41" width="7" style="819" hidden="1" customWidth="1"/>
    <col min="42" max="42" width="7" hidden="1" customWidth="1"/>
    <col min="43" max="43" width="8" style="819" hidden="1" customWidth="1"/>
    <col min="44" max="44" width="8" hidden="1" customWidth="1"/>
    <col min="45" max="45" width="8" style="819" hidden="1" customWidth="1"/>
    <col min="46" max="46" width="8" hidden="1" customWidth="1"/>
    <col min="47" max="47" width="8" style="819" hidden="1" customWidth="1"/>
    <col min="48" max="48" width="8" hidden="1" customWidth="1"/>
    <col min="49" max="49" width="5" style="432" hidden="1" customWidth="1"/>
    <col min="50" max="50" width="12" style="499" hidden="1" customWidth="1"/>
    <col min="51" max="51" width="12.875" style="499" hidden="1" customWidth="1"/>
    <col min="52" max="58" width="11" style="499" hidden="1" customWidth="1"/>
    <col min="59" max="59" width="0.125" style="820" hidden="1" customWidth="1"/>
    <col min="60" max="60" width="11" hidden="1" customWidth="1"/>
    <col min="61" max="73" width="11" customWidth="1"/>
  </cols>
  <sheetData>
    <row r="1" spans="1:73">
      <c r="T1"/>
      <c r="U1"/>
      <c r="AF1" s="952"/>
      <c r="AH1" s="952"/>
      <c r="AJ1" s="952"/>
      <c r="AL1" s="960"/>
      <c r="AN1" s="960"/>
      <c r="AP1" s="960"/>
      <c r="AR1" s="960"/>
      <c r="AT1" s="960"/>
      <c r="AV1" s="960"/>
    </row>
    <row r="2" spans="1:73" ht="20.100000000000001" customHeight="1">
      <c r="D2" s="1134" t="s">
        <v>26</v>
      </c>
      <c r="L2" s="1050"/>
      <c r="M2" s="501" t="s">
        <v>27</v>
      </c>
      <c r="N2" s="1169">
        <f>SUM(P$13:P$1048576)</f>
        <v>0</v>
      </c>
      <c r="O2" s="1170"/>
      <c r="P2" s="205"/>
      <c r="Q2" s="1171" t="s">
        <v>28</v>
      </c>
      <c r="R2" s="1172"/>
      <c r="S2" s="1172"/>
      <c r="T2" s="1173"/>
      <c r="U2" s="1172"/>
      <c r="V2" s="1172"/>
      <c r="W2" s="1174"/>
      <c r="X2" s="1081"/>
      <c r="AE2" s="953"/>
      <c r="AF2" s="433"/>
      <c r="AG2" s="953"/>
      <c r="AH2" s="433"/>
      <c r="AI2" s="953"/>
      <c r="AJ2" s="433"/>
      <c r="AK2" s="953"/>
      <c r="AL2" s="961"/>
      <c r="AM2" s="953"/>
      <c r="AN2" s="433"/>
      <c r="AO2" s="953"/>
      <c r="AP2" s="433"/>
      <c r="AQ2" s="953"/>
      <c r="AR2" s="433"/>
      <c r="AS2" s="953"/>
      <c r="AT2" s="433"/>
      <c r="AU2" s="953"/>
      <c r="AV2" s="433"/>
    </row>
    <row r="3" spans="1:73" ht="20.100000000000001" customHeight="1">
      <c r="D3" s="1134"/>
      <c r="E3" s="821"/>
      <c r="F3" s="546"/>
      <c r="G3" s="659"/>
      <c r="H3" s="659"/>
      <c r="L3" s="1051"/>
      <c r="M3" s="451" t="s">
        <v>29</v>
      </c>
      <c r="N3" s="1175">
        <f>SUM(M13:O33)</f>
        <v>0</v>
      </c>
      <c r="O3" s="1176"/>
      <c r="P3" s="1"/>
      <c r="Q3" s="635" t="s">
        <v>30</v>
      </c>
      <c r="R3" s="394" t="s">
        <v>31</v>
      </c>
      <c r="S3" s="394" t="s">
        <v>32</v>
      </c>
      <c r="T3" s="502" t="s">
        <v>33</v>
      </c>
      <c r="U3" s="1" t="s">
        <v>34</v>
      </c>
      <c r="V3" s="1" t="s">
        <v>35</v>
      </c>
      <c r="W3" s="1082" t="s">
        <v>36</v>
      </c>
      <c r="X3" s="1083"/>
      <c r="Y3" s="931"/>
      <c r="Z3" s="932"/>
      <c r="AA3" s="933"/>
      <c r="AB3" s="933"/>
      <c r="AE3" s="953"/>
      <c r="AF3" s="433"/>
      <c r="AG3" s="953"/>
      <c r="AH3" s="433"/>
      <c r="AI3" s="953"/>
      <c r="AJ3" s="433"/>
      <c r="AK3" s="953"/>
      <c r="AL3" s="961"/>
      <c r="AM3" s="953"/>
      <c r="AN3" s="433"/>
      <c r="AO3" s="953"/>
      <c r="AP3" s="433"/>
      <c r="AQ3" s="953"/>
      <c r="AR3" s="433"/>
      <c r="AS3" s="953"/>
      <c r="AT3" s="433"/>
      <c r="AU3" s="953"/>
      <c r="AV3" s="433"/>
      <c r="AW3" s="933"/>
      <c r="BH3" s="1092"/>
    </row>
    <row r="4" spans="1:73" ht="20.100000000000001" customHeight="1">
      <c r="D4" s="1134"/>
      <c r="E4" s="821"/>
      <c r="F4" s="546"/>
      <c r="G4" s="659"/>
      <c r="H4" s="659"/>
      <c r="L4" s="1052"/>
      <c r="M4" s="1053" t="s">
        <v>37</v>
      </c>
      <c r="N4" s="1177">
        <f>SUM(Y:Y)</f>
        <v>0</v>
      </c>
      <c r="O4" s="1178"/>
      <c r="P4" s="1054"/>
      <c r="Q4" s="514">
        <f>SUM(SUMPRODUCT($AE$12:$AE$33,M12:M33)+SUMPRODUCT($AE$12:$AE$33,N12:N33)+SUMPRODUCT($AE$12:$AE$33,O12:O33))</f>
        <v>0</v>
      </c>
      <c r="R4" s="120">
        <f>SUM(SUMPRODUCT($AF$12:$AF$33,M12:M33)+SUMPRODUCT($AF$12:$AF$33,N12:N33)+SUMPRODUCT($AF$12:$AF$33,O12:O33))</f>
        <v>0</v>
      </c>
      <c r="S4" s="120">
        <f>SUM(SUMPRODUCT($AG$32:$AG$33,M31:M32)+SUMPRODUCT($AG$32:$AG$33,N31:N32)+SUMPRODUCT($AG$32:$AG$33,O31:O32))</f>
        <v>0</v>
      </c>
      <c r="T4" s="120">
        <f>SUM(SUMPRODUCT($AH$32:$AH$33,M31:M32)+SUMPRODUCT($AH$32:$AH$33,N31:N32)+SUMPRODUCT($AH$32:$AH$33,O31:O32))</f>
        <v>0</v>
      </c>
      <c r="U4" s="120">
        <f>SUM(SUMPRODUCT($AI$32:$AI$33,M31:M32)+SUMPRODUCT($AI$32:$AI$33,N31:N32)+SUMPRODUCT($AI$32:$AI$33,O31:O32))</f>
        <v>0</v>
      </c>
      <c r="V4" s="120">
        <f>SUM(SUMPRODUCT($AJ$32:$AJ$33,M31:M32)+SUMPRODUCT($AJ$32:$AJ$33,N31:N32)+SUMPRODUCT($AJ$32:$AJ$33,O31:O32))</f>
        <v>0</v>
      </c>
      <c r="W4" s="566">
        <f>SUM(SUMPRODUCT($AK$32:$AK$33,M31:M32)+SUMPRODUCT($AK$32:$AK$33,N31:N32)+SUMPRODUCT($AK$32:$AK$33,O31:O32))</f>
        <v>0</v>
      </c>
      <c r="X4" s="1083"/>
      <c r="Y4" s="931"/>
      <c r="Z4" s="932"/>
      <c r="AA4" s="933"/>
      <c r="AB4" s="933"/>
      <c r="AD4" s="942"/>
      <c r="AE4" s="953"/>
      <c r="AF4" s="433"/>
      <c r="AG4" s="953"/>
      <c r="AH4" s="433"/>
      <c r="AI4" s="953"/>
      <c r="AJ4" s="433"/>
      <c r="AK4" s="953"/>
      <c r="AL4" s="961"/>
      <c r="AM4" s="953"/>
      <c r="AN4" s="433"/>
      <c r="AO4" s="953"/>
      <c r="AP4" s="433"/>
      <c r="AQ4" s="953"/>
      <c r="AR4" s="433"/>
      <c r="AS4" s="953"/>
      <c r="AT4" s="433"/>
      <c r="AU4" s="953"/>
      <c r="AV4" s="433"/>
      <c r="AW4" s="933"/>
    </row>
    <row r="5" spans="1:73">
      <c r="D5" s="1134"/>
      <c r="E5" s="1026"/>
      <c r="F5" s="546"/>
      <c r="G5" s="659"/>
      <c r="H5" s="659"/>
      <c r="N5"/>
      <c r="T5"/>
      <c r="U5" s="498"/>
      <c r="V5" s="935"/>
      <c r="W5" s="935"/>
      <c r="X5" s="930"/>
      <c r="Y5" s="931"/>
      <c r="Z5" s="932"/>
      <c r="AA5" s="933"/>
      <c r="AB5" s="933"/>
      <c r="AD5" s="942"/>
      <c r="AE5" s="953"/>
      <c r="AF5" s="433"/>
      <c r="AG5" s="953"/>
      <c r="AH5" s="433"/>
      <c r="AI5" s="953"/>
      <c r="AJ5" s="433"/>
      <c r="AK5" s="953"/>
      <c r="AL5" s="961"/>
      <c r="AM5" s="953"/>
      <c r="AN5" s="433"/>
      <c r="AO5" s="953"/>
      <c r="AP5" s="433"/>
      <c r="AQ5" s="953"/>
      <c r="AR5" s="433"/>
      <c r="AS5" s="953"/>
      <c r="AT5" s="433"/>
      <c r="AU5" s="953"/>
      <c r="AV5" s="433"/>
      <c r="AW5" s="933"/>
    </row>
    <row r="6" spans="1:73" ht="17.25" customHeight="1">
      <c r="D6" s="1134"/>
      <c r="E6" s="821"/>
      <c r="F6" s="546"/>
      <c r="G6" s="659"/>
      <c r="H6" s="659"/>
      <c r="L6" s="860"/>
      <c r="M6" s="1055" t="s">
        <v>38</v>
      </c>
      <c r="P6" s="470" t="s">
        <v>39</v>
      </c>
      <c r="T6"/>
      <c r="U6" s="498"/>
      <c r="V6" s="935"/>
      <c r="W6" s="935"/>
      <c r="X6" s="930"/>
      <c r="Y6" s="931"/>
      <c r="Z6" s="932"/>
      <c r="AA6" s="933"/>
      <c r="AB6" s="933"/>
      <c r="AD6" s="942"/>
      <c r="AL6" s="121"/>
      <c r="AW6" s="933"/>
    </row>
    <row r="7" spans="1:73" ht="18.95" hidden="1" customHeight="1">
      <c r="T7"/>
      <c r="AD7" s="942"/>
      <c r="AL7" s="121"/>
    </row>
    <row r="8" spans="1:73" ht="18.95" customHeight="1">
      <c r="B8" s="822"/>
      <c r="E8" s="823"/>
      <c r="F8" s="824"/>
      <c r="G8" s="24"/>
      <c r="K8" s="336"/>
      <c r="L8" s="210" t="s">
        <v>40</v>
      </c>
      <c r="M8" s="469">
        <f>SUM(Z:Z)</f>
        <v>0</v>
      </c>
      <c r="N8" s="144">
        <f>SUM(AA:AA)</f>
        <v>0</v>
      </c>
      <c r="O8" s="393">
        <f>SUM(AB:AB)</f>
        <v>0</v>
      </c>
      <c r="P8" s="1056">
        <f>SUM(M8:O8)</f>
        <v>0</v>
      </c>
      <c r="Q8" s="344"/>
      <c r="R8" s="390"/>
      <c r="T8" s="711" t="s">
        <v>41</v>
      </c>
      <c r="U8" s="936">
        <f>SUM(U13:U33)</f>
        <v>0</v>
      </c>
      <c r="V8" s="23"/>
      <c r="W8" s="23"/>
      <c r="X8" s="937"/>
      <c r="Y8" s="938"/>
      <c r="Z8" s="939"/>
      <c r="AA8" s="573"/>
      <c r="AB8" s="573"/>
      <c r="AD8" s="942"/>
      <c r="AL8" s="121"/>
      <c r="AW8" s="573"/>
    </row>
    <row r="9" spans="1:73" ht="20.100000000000001" customHeight="1">
      <c r="B9" s="1150" t="s">
        <v>38</v>
      </c>
      <c r="C9" s="1152"/>
      <c r="D9" s="1135" t="s">
        <v>42</v>
      </c>
      <c r="E9" s="1137" t="s">
        <v>43</v>
      </c>
      <c r="F9" s="1139" t="s">
        <v>44</v>
      </c>
      <c r="G9" s="1141" t="s">
        <v>45</v>
      </c>
      <c r="H9" s="1139" t="s">
        <v>46</v>
      </c>
      <c r="I9" s="1139" t="s">
        <v>47</v>
      </c>
      <c r="J9" s="1139" t="s">
        <v>48</v>
      </c>
      <c r="K9" s="1141" t="s">
        <v>49</v>
      </c>
      <c r="L9" s="1154" t="s">
        <v>50</v>
      </c>
      <c r="M9" s="1156" t="s">
        <v>51</v>
      </c>
      <c r="N9" s="1158" t="s">
        <v>52</v>
      </c>
      <c r="O9" s="1160" t="s">
        <v>53</v>
      </c>
      <c r="P9" s="1180" t="s">
        <v>54</v>
      </c>
      <c r="Q9" s="1182" t="s">
        <v>38</v>
      </c>
      <c r="R9" s="1184" t="s">
        <v>55</v>
      </c>
      <c r="T9" s="1186" t="s">
        <v>56</v>
      </c>
      <c r="U9" s="1188" t="s">
        <v>9</v>
      </c>
      <c r="V9" s="23"/>
      <c r="W9" s="23"/>
      <c r="X9" s="937"/>
      <c r="Y9" s="938"/>
      <c r="Z9" s="939"/>
      <c r="AA9" s="573"/>
      <c r="AB9" s="573"/>
      <c r="AD9" s="942"/>
      <c r="AL9" s="121"/>
      <c r="AW9" s="573"/>
    </row>
    <row r="10" spans="1:73" s="24" customFormat="1" ht="20.100000000000001" customHeight="1">
      <c r="B10" s="1151"/>
      <c r="C10" s="1153"/>
      <c r="D10" s="1136"/>
      <c r="E10" s="1138"/>
      <c r="F10" s="1140"/>
      <c r="G10" s="1142"/>
      <c r="H10" s="1140"/>
      <c r="I10" s="1140"/>
      <c r="J10" s="1140"/>
      <c r="K10" s="1142"/>
      <c r="L10" s="1155"/>
      <c r="M10" s="1157"/>
      <c r="N10" s="1159"/>
      <c r="O10" s="1161"/>
      <c r="P10" s="1181"/>
      <c r="Q10" s="1183"/>
      <c r="R10" s="1185"/>
      <c r="T10" s="1187"/>
      <c r="U10" s="1189"/>
      <c r="V10" s="714"/>
      <c r="W10" s="714"/>
      <c r="X10" s="814" t="s">
        <v>57</v>
      </c>
      <c r="Y10" s="815" t="s">
        <v>58</v>
      </c>
      <c r="Z10" s="816" t="s">
        <v>59</v>
      </c>
      <c r="AA10" s="942" t="s">
        <v>60</v>
      </c>
      <c r="AB10" s="942" t="s">
        <v>61</v>
      </c>
      <c r="AC10" s="949" t="s">
        <v>62</v>
      </c>
      <c r="AD10" s="942"/>
      <c r="AE10" s="954" t="s">
        <v>63</v>
      </c>
      <c r="AF10" s="351" t="s">
        <v>64</v>
      </c>
      <c r="AG10" s="954" t="s">
        <v>65</v>
      </c>
      <c r="AH10" s="351" t="s">
        <v>66</v>
      </c>
      <c r="AI10" s="954" t="s">
        <v>67</v>
      </c>
      <c r="AJ10" s="351" t="s">
        <v>68</v>
      </c>
      <c r="AK10" s="954" t="s">
        <v>69</v>
      </c>
      <c r="AL10" s="351" t="s">
        <v>70</v>
      </c>
      <c r="AM10" s="954" t="s">
        <v>71</v>
      </c>
      <c r="AN10" s="351" t="s">
        <v>72</v>
      </c>
      <c r="AO10" s="954" t="s">
        <v>73</v>
      </c>
      <c r="AP10" s="351" t="s">
        <v>74</v>
      </c>
      <c r="AQ10" s="954" t="s">
        <v>75</v>
      </c>
      <c r="AR10" s="351" t="s">
        <v>76</v>
      </c>
      <c r="AS10" s="954" t="s">
        <v>77</v>
      </c>
      <c r="AT10" s="351" t="s">
        <v>78</v>
      </c>
      <c r="AU10" s="954" t="s">
        <v>79</v>
      </c>
      <c r="AV10" s="351" t="s">
        <v>80</v>
      </c>
      <c r="AW10" s="942"/>
      <c r="AX10" s="962" t="s">
        <v>81</v>
      </c>
      <c r="AY10" s="962" t="s">
        <v>82</v>
      </c>
      <c r="AZ10" s="962" t="s">
        <v>83</v>
      </c>
      <c r="BA10" s="962" t="s">
        <v>84</v>
      </c>
      <c r="BB10" s="962" t="s">
        <v>85</v>
      </c>
      <c r="BC10" s="962" t="s">
        <v>86</v>
      </c>
      <c r="BD10" s="962" t="s">
        <v>87</v>
      </c>
      <c r="BE10" s="962" t="s">
        <v>88</v>
      </c>
      <c r="BF10" s="962" t="s">
        <v>89</v>
      </c>
      <c r="BG10" s="963" t="s">
        <v>90</v>
      </c>
    </row>
    <row r="11" spans="1:73" s="23" customFormat="1" ht="24" hidden="1" customHeight="1">
      <c r="B11" s="588"/>
      <c r="C11" s="334"/>
      <c r="D11" s="589"/>
      <c r="E11" s="827"/>
      <c r="F11" s="589"/>
      <c r="H11" s="589"/>
      <c r="I11" s="589"/>
      <c r="J11" s="589"/>
      <c r="L11" s="589"/>
      <c r="M11" s="1114" t="s">
        <v>91</v>
      </c>
      <c r="N11" s="1115" t="s">
        <v>92</v>
      </c>
      <c r="O11" s="1115" t="s">
        <v>93</v>
      </c>
      <c r="Q11" s="688"/>
      <c r="R11" s="894"/>
      <c r="T11" s="714"/>
      <c r="U11" s="714"/>
      <c r="V11" s="714"/>
      <c r="W11" s="714"/>
      <c r="X11" s="814"/>
      <c r="Y11" s="815"/>
      <c r="Z11" s="816"/>
      <c r="AA11" s="942"/>
      <c r="AB11" s="942"/>
      <c r="AC11" s="949"/>
      <c r="AD11" s="942"/>
      <c r="AE11" s="368"/>
      <c r="AF11" s="368"/>
      <c r="AG11" s="368"/>
      <c r="AH11" s="368"/>
      <c r="AI11" s="368"/>
      <c r="AJ11" s="368"/>
      <c r="AK11" s="368"/>
      <c r="AL11" s="368"/>
      <c r="AM11" s="368"/>
      <c r="AN11" s="368"/>
      <c r="AO11" s="368"/>
      <c r="AP11" s="368"/>
      <c r="AQ11" s="368"/>
      <c r="AR11" s="368"/>
      <c r="AS11" s="368"/>
      <c r="AT11" s="368"/>
      <c r="AU11" s="368"/>
      <c r="AV11" s="368"/>
      <c r="AW11" s="942"/>
      <c r="AX11" s="962"/>
      <c r="AY11" s="962"/>
      <c r="AZ11" s="962"/>
      <c r="BA11" s="962"/>
      <c r="BB11" s="962"/>
      <c r="BC11" s="962"/>
      <c r="BD11" s="962"/>
      <c r="BE11" s="962"/>
      <c r="BF11" s="962"/>
      <c r="BG11" s="963"/>
    </row>
    <row r="12" spans="1:73" s="334" customFormat="1" ht="27" customHeight="1">
      <c r="A12" s="1"/>
      <c r="B12" s="588"/>
      <c r="C12" s="23"/>
      <c r="D12" s="599"/>
      <c r="E12" s="1027"/>
      <c r="F12" s="843"/>
      <c r="G12" s="23"/>
      <c r="H12" s="368"/>
      <c r="I12" s="23"/>
      <c r="J12" s="864"/>
      <c r="K12" s="864"/>
      <c r="L12" s="1057" t="s">
        <v>94</v>
      </c>
      <c r="M12" s="864"/>
      <c r="N12" s="357"/>
      <c r="O12" s="23"/>
      <c r="P12" s="410"/>
      <c r="Q12" s="23"/>
      <c r="R12" s="980"/>
      <c r="S12" s="1"/>
      <c r="T12" s="24"/>
      <c r="U12" s="24"/>
      <c r="V12" s="23"/>
      <c r="W12" s="23"/>
      <c r="X12" s="943"/>
      <c r="Y12" s="815"/>
      <c r="Z12" s="816"/>
      <c r="AA12" s="432"/>
      <c r="AB12" s="432"/>
      <c r="AC12" s="818"/>
      <c r="AD12" s="432"/>
      <c r="AE12" s="959"/>
      <c r="AF12" s="23"/>
      <c r="AG12" s="959"/>
      <c r="AH12" s="23"/>
      <c r="AI12" s="959"/>
      <c r="AJ12" s="23"/>
      <c r="AK12" s="959"/>
      <c r="AL12" s="23"/>
      <c r="AM12" s="959"/>
      <c r="AN12" s="23"/>
      <c r="AO12" s="959"/>
      <c r="AP12" s="23"/>
      <c r="AQ12" s="959"/>
      <c r="AR12" s="23"/>
      <c r="AS12" s="959"/>
      <c r="AT12" s="23"/>
      <c r="AU12" s="959"/>
      <c r="AV12" s="23"/>
      <c r="AW12" s="432"/>
      <c r="AX12" s="432"/>
      <c r="AY12" s="432"/>
      <c r="AZ12" s="432"/>
      <c r="BA12" s="432"/>
      <c r="BB12" s="432"/>
      <c r="BC12" s="432"/>
      <c r="BD12" s="432"/>
      <c r="BE12" s="432">
        <f>BD12/10</f>
        <v>0</v>
      </c>
      <c r="BF12" s="432">
        <f>(3/100)*BD12</f>
        <v>0</v>
      </c>
      <c r="BG12" s="964">
        <f>X12*SUM(N12:O12)</f>
        <v>0</v>
      </c>
      <c r="BK12" s="1179"/>
      <c r="BL12" s="1179"/>
      <c r="BM12" s="1179"/>
      <c r="BN12" s="1179"/>
      <c r="BO12" s="1179"/>
      <c r="BP12" s="1179"/>
      <c r="BQ12" s="1179"/>
      <c r="BR12" s="1179"/>
      <c r="BS12" s="1179"/>
      <c r="BT12" s="1179"/>
      <c r="BU12" s="1179"/>
    </row>
    <row r="13" spans="1:73" s="1" customFormat="1" ht="65.25" customHeight="1">
      <c r="B13" s="768" t="s">
        <v>38</v>
      </c>
      <c r="C13" s="502"/>
      <c r="D13" s="591" t="s">
        <v>95</v>
      </c>
      <c r="E13" s="1028" t="s">
        <v>96</v>
      </c>
      <c r="F13" s="648" t="s">
        <v>97</v>
      </c>
      <c r="G13" s="593" t="s">
        <v>98</v>
      </c>
      <c r="H13" s="648" t="s">
        <v>99</v>
      </c>
      <c r="I13" s="593">
        <v>1</v>
      </c>
      <c r="J13" s="593">
        <v>0</v>
      </c>
      <c r="K13" s="593" t="s">
        <v>100</v>
      </c>
      <c r="L13" s="995">
        <v>399.62</v>
      </c>
      <c r="M13" s="1058"/>
      <c r="N13" s="1166" t="s">
        <v>101</v>
      </c>
      <c r="O13" s="1167"/>
      <c r="P13" s="1059">
        <f t="shared" ref="P13:P28" si="0">L13*M13</f>
        <v>0</v>
      </c>
      <c r="Q13" s="397" t="str">
        <f t="shared" ref="Q13:Q28" si="1">IF(B13="New","Yes","No")</f>
        <v>Yes</v>
      </c>
      <c r="R13" s="693" t="str">
        <f t="shared" ref="R13:R28" si="2">IF(SUM(M13)&gt;0,"Yes","No")</f>
        <v>No</v>
      </c>
      <c r="T13" s="715">
        <v>2</v>
      </c>
      <c r="U13" s="564">
        <f t="shared" ref="U13:U28" si="3">T13*M13</f>
        <v>0</v>
      </c>
      <c r="V13" s="334"/>
      <c r="W13" s="334"/>
      <c r="X13" s="814">
        <v>15</v>
      </c>
      <c r="Y13" s="815">
        <f t="shared" ref="Y13:Y30" si="4">SUM(M13)*X13</f>
        <v>0</v>
      </c>
      <c r="Z13" s="432">
        <f t="shared" ref="Z13:Z30" si="5">M13*I13</f>
        <v>0</v>
      </c>
      <c r="AA13" s="432"/>
      <c r="AB13" s="432"/>
      <c r="AC13" s="818">
        <v>2</v>
      </c>
      <c r="AD13" s="432"/>
      <c r="AE13" s="957">
        <v>12</v>
      </c>
      <c r="AF13" s="361"/>
      <c r="AG13" s="957"/>
      <c r="AH13" s="361"/>
      <c r="AI13" s="957"/>
      <c r="AJ13" s="361"/>
      <c r="AK13" s="957"/>
      <c r="AL13" s="361"/>
      <c r="AM13" s="957"/>
      <c r="AN13" s="361"/>
      <c r="AO13" s="957"/>
      <c r="AP13" s="361"/>
      <c r="AQ13" s="957"/>
      <c r="AR13" s="361"/>
      <c r="AS13" s="957"/>
      <c r="AT13" s="361"/>
      <c r="AU13" s="957"/>
      <c r="AV13" s="361"/>
      <c r="AW13" s="432"/>
      <c r="AX13" s="432"/>
      <c r="AY13" s="432">
        <f>I13</f>
        <v>1</v>
      </c>
      <c r="AZ13" s="432"/>
      <c r="BA13" s="432">
        <v>1</v>
      </c>
      <c r="BB13" s="432"/>
      <c r="BC13" s="432">
        <v>20</v>
      </c>
      <c r="BD13" s="432">
        <v>700</v>
      </c>
      <c r="BE13" s="432">
        <f>BD13/10</f>
        <v>70</v>
      </c>
      <c r="BF13" s="432">
        <f>(3/100)*BD13</f>
        <v>21</v>
      </c>
      <c r="BG13" s="964">
        <f>X13*SUM(N13:O13)</f>
        <v>0</v>
      </c>
      <c r="BM13" s="394"/>
      <c r="BO13" s="334"/>
      <c r="BS13" s="334"/>
      <c r="BT13" s="334"/>
      <c r="BU13" s="334"/>
    </row>
    <row r="14" spans="1:73" s="1" customFormat="1" ht="65.25" customHeight="1">
      <c r="B14" s="1029" t="s">
        <v>38</v>
      </c>
      <c r="D14" s="1030" t="s">
        <v>102</v>
      </c>
      <c r="E14" s="1031"/>
      <c r="F14" s="1032" t="s">
        <v>97</v>
      </c>
      <c r="G14" s="1033" t="s">
        <v>103</v>
      </c>
      <c r="H14" s="1032" t="s">
        <v>104</v>
      </c>
      <c r="I14" s="1033">
        <v>1</v>
      </c>
      <c r="J14" s="1033">
        <v>0</v>
      </c>
      <c r="K14" s="1033" t="s">
        <v>100</v>
      </c>
      <c r="L14" s="1060">
        <v>102.46</v>
      </c>
      <c r="M14" s="1061"/>
      <c r="N14" s="1163" t="s">
        <v>101</v>
      </c>
      <c r="O14" s="1163"/>
      <c r="P14" s="1062">
        <f t="shared" si="0"/>
        <v>0</v>
      </c>
      <c r="Q14" s="1084" t="str">
        <f t="shared" si="1"/>
        <v>Yes</v>
      </c>
      <c r="R14" s="1085" t="str">
        <f t="shared" si="2"/>
        <v>No</v>
      </c>
      <c r="T14" s="716">
        <v>1</v>
      </c>
      <c r="U14" s="717">
        <f t="shared" si="3"/>
        <v>0</v>
      </c>
      <c r="V14" s="334"/>
      <c r="W14" s="334"/>
      <c r="X14" s="814">
        <v>0.6</v>
      </c>
      <c r="Y14" s="815">
        <f t="shared" si="4"/>
        <v>0</v>
      </c>
      <c r="Z14" s="432">
        <f t="shared" si="5"/>
        <v>0</v>
      </c>
      <c r="AA14" s="432"/>
      <c r="AB14" s="432"/>
      <c r="AC14" s="818">
        <v>1</v>
      </c>
      <c r="AD14" s="432"/>
      <c r="AE14" s="957">
        <v>3</v>
      </c>
      <c r="AF14" s="361"/>
      <c r="AG14" s="957"/>
      <c r="AH14" s="361"/>
      <c r="AI14" s="957"/>
      <c r="AJ14" s="361"/>
      <c r="AK14" s="957"/>
      <c r="AL14" s="361"/>
      <c r="AM14" s="957"/>
      <c r="AN14" s="361"/>
      <c r="AO14" s="957"/>
      <c r="AP14" s="361"/>
      <c r="AQ14" s="957"/>
      <c r="AR14" s="361"/>
      <c r="AS14" s="957"/>
      <c r="AT14" s="361"/>
      <c r="AU14" s="957"/>
      <c r="AV14" s="361"/>
      <c r="AW14" s="432"/>
      <c r="AX14" s="432"/>
      <c r="AY14" s="432"/>
      <c r="AZ14" s="432"/>
      <c r="BA14" s="432"/>
      <c r="BB14" s="432"/>
      <c r="BC14" s="432"/>
      <c r="BD14" s="432"/>
      <c r="BE14" s="432"/>
      <c r="BF14" s="432"/>
      <c r="BG14" s="964"/>
      <c r="BI14" s="334"/>
      <c r="BN14" s="394"/>
      <c r="BP14" s="334"/>
      <c r="BT14" s="334"/>
      <c r="BU14" s="334"/>
    </row>
    <row r="15" spans="1:73" s="1" customFormat="1" ht="65.25" customHeight="1">
      <c r="B15" s="628" t="s">
        <v>38</v>
      </c>
      <c r="D15" s="599" t="s">
        <v>105</v>
      </c>
      <c r="E15" s="810" t="s">
        <v>96</v>
      </c>
      <c r="F15" s="368" t="s">
        <v>97</v>
      </c>
      <c r="G15" s="334" t="s">
        <v>106</v>
      </c>
      <c r="H15" s="368" t="s">
        <v>107</v>
      </c>
      <c r="I15" s="334">
        <v>1</v>
      </c>
      <c r="J15" s="334">
        <v>0</v>
      </c>
      <c r="K15" s="334" t="s">
        <v>100</v>
      </c>
      <c r="L15" s="756">
        <v>178.75</v>
      </c>
      <c r="M15" s="1063"/>
      <c r="N15" s="1165" t="s">
        <v>101</v>
      </c>
      <c r="O15" s="1165"/>
      <c r="P15" s="1064">
        <f t="shared" si="0"/>
        <v>0</v>
      </c>
      <c r="Q15" s="410" t="str">
        <f t="shared" si="1"/>
        <v>Yes</v>
      </c>
      <c r="R15" s="548" t="str">
        <f t="shared" si="2"/>
        <v>No</v>
      </c>
      <c r="T15" s="716">
        <v>1</v>
      </c>
      <c r="U15" s="717">
        <f t="shared" si="3"/>
        <v>0</v>
      </c>
      <c r="V15" s="334"/>
      <c r="W15" s="334"/>
      <c r="X15" s="814">
        <v>1.25</v>
      </c>
      <c r="Y15" s="815">
        <f t="shared" si="4"/>
        <v>0</v>
      </c>
      <c r="Z15" s="432">
        <f t="shared" si="5"/>
        <v>0</v>
      </c>
      <c r="AA15" s="432"/>
      <c r="AB15" s="432"/>
      <c r="AC15" s="818">
        <v>1</v>
      </c>
      <c r="AD15" s="432"/>
      <c r="AE15" s="957">
        <v>4</v>
      </c>
      <c r="AF15" s="361"/>
      <c r="AG15" s="957"/>
      <c r="AH15" s="361"/>
      <c r="AI15" s="957"/>
      <c r="AJ15" s="361"/>
      <c r="AK15" s="957"/>
      <c r="AL15" s="361"/>
      <c r="AM15" s="957"/>
      <c r="AN15" s="361"/>
      <c r="AO15" s="957"/>
      <c r="AP15" s="361"/>
      <c r="AQ15" s="957"/>
      <c r="AR15" s="361"/>
      <c r="AS15" s="957"/>
      <c r="AT15" s="361"/>
      <c r="AU15" s="957"/>
      <c r="AV15" s="361"/>
      <c r="AW15" s="432"/>
      <c r="AX15" s="432"/>
      <c r="AY15" s="432"/>
      <c r="AZ15" s="432"/>
      <c r="BA15" s="432"/>
      <c r="BB15" s="432"/>
      <c r="BC15" s="432"/>
      <c r="BD15" s="432"/>
      <c r="BE15" s="432"/>
      <c r="BF15" s="432"/>
      <c r="BG15" s="964"/>
    </row>
    <row r="16" spans="1:73" s="1" customFormat="1" ht="65.25" customHeight="1">
      <c r="B16" s="1029" t="s">
        <v>38</v>
      </c>
      <c r="D16" s="1030" t="s">
        <v>108</v>
      </c>
      <c r="E16" s="1031" t="s">
        <v>96</v>
      </c>
      <c r="F16" s="1032" t="s">
        <v>97</v>
      </c>
      <c r="G16" s="1033" t="s">
        <v>109</v>
      </c>
      <c r="H16" s="1032" t="s">
        <v>110</v>
      </c>
      <c r="I16" s="1033">
        <v>1</v>
      </c>
      <c r="J16" s="1033">
        <v>0</v>
      </c>
      <c r="K16" s="1033" t="s">
        <v>100</v>
      </c>
      <c r="L16" s="1060">
        <v>260</v>
      </c>
      <c r="M16" s="1061"/>
      <c r="N16" s="1163" t="s">
        <v>101</v>
      </c>
      <c r="O16" s="1163"/>
      <c r="P16" s="1062">
        <f t="shared" si="0"/>
        <v>0</v>
      </c>
      <c r="Q16" s="1084" t="str">
        <f t="shared" si="1"/>
        <v>Yes</v>
      </c>
      <c r="R16" s="1085" t="str">
        <f t="shared" si="2"/>
        <v>No</v>
      </c>
      <c r="T16" s="716">
        <v>3</v>
      </c>
      <c r="U16" s="717">
        <f t="shared" si="3"/>
        <v>0</v>
      </c>
      <c r="V16" s="334"/>
      <c r="W16" s="334"/>
      <c r="X16" s="814">
        <v>6.3</v>
      </c>
      <c r="Y16" s="815">
        <f t="shared" si="4"/>
        <v>0</v>
      </c>
      <c r="Z16" s="432">
        <f t="shared" si="5"/>
        <v>0</v>
      </c>
      <c r="AA16" s="432"/>
      <c r="AB16" s="432"/>
      <c r="AC16" s="818">
        <v>3</v>
      </c>
      <c r="AD16" s="432"/>
      <c r="AE16" s="957">
        <v>8</v>
      </c>
      <c r="AF16" s="361"/>
      <c r="AG16" s="957"/>
      <c r="AH16" s="361"/>
      <c r="AI16" s="957"/>
      <c r="AJ16" s="361"/>
      <c r="AK16" s="957"/>
      <c r="AL16" s="361"/>
      <c r="AM16" s="957"/>
      <c r="AN16" s="361"/>
      <c r="AO16" s="957"/>
      <c r="AP16" s="361"/>
      <c r="AQ16" s="957"/>
      <c r="AR16" s="361"/>
      <c r="AS16" s="957"/>
      <c r="AT16" s="361"/>
      <c r="AU16" s="957"/>
      <c r="AV16" s="361"/>
      <c r="AW16" s="432"/>
      <c r="AX16" s="432"/>
      <c r="AY16" s="432"/>
      <c r="AZ16" s="432"/>
      <c r="BA16" s="432"/>
      <c r="BB16" s="432"/>
      <c r="BC16" s="432"/>
      <c r="BD16" s="432"/>
      <c r="BE16" s="432"/>
      <c r="BF16" s="432"/>
      <c r="BG16" s="964"/>
      <c r="BK16" s="1168"/>
      <c r="BL16" s="1168"/>
      <c r="BM16" s="1168"/>
      <c r="BN16" s="1168"/>
      <c r="BO16" s="1168"/>
      <c r="BP16" s="1168"/>
      <c r="BQ16" s="1168"/>
    </row>
    <row r="17" spans="1:65" s="1" customFormat="1" ht="65.25" customHeight="1">
      <c r="B17" s="628" t="s">
        <v>38</v>
      </c>
      <c r="D17" s="599" t="s">
        <v>111</v>
      </c>
      <c r="E17" s="810" t="s">
        <v>96</v>
      </c>
      <c r="F17" s="368" t="s">
        <v>97</v>
      </c>
      <c r="G17" s="334" t="s">
        <v>106</v>
      </c>
      <c r="H17" s="368" t="s">
        <v>112</v>
      </c>
      <c r="I17" s="334">
        <v>1</v>
      </c>
      <c r="J17" s="334">
        <v>0</v>
      </c>
      <c r="K17" s="334" t="s">
        <v>100</v>
      </c>
      <c r="L17" s="756">
        <v>136.5</v>
      </c>
      <c r="M17" s="1063"/>
      <c r="N17" s="1165" t="s">
        <v>101</v>
      </c>
      <c r="O17" s="1165"/>
      <c r="P17" s="1064">
        <f t="shared" si="0"/>
        <v>0</v>
      </c>
      <c r="Q17" s="410" t="str">
        <f t="shared" si="1"/>
        <v>Yes</v>
      </c>
      <c r="R17" s="548" t="str">
        <f t="shared" si="2"/>
        <v>No</v>
      </c>
      <c r="T17" s="716">
        <v>1</v>
      </c>
      <c r="U17" s="717">
        <f t="shared" si="3"/>
        <v>0</v>
      </c>
      <c r="V17" s="334"/>
      <c r="W17" s="334"/>
      <c r="X17" s="814">
        <v>0.9</v>
      </c>
      <c r="Y17" s="815">
        <f t="shared" si="4"/>
        <v>0</v>
      </c>
      <c r="Z17" s="432">
        <f t="shared" si="5"/>
        <v>0</v>
      </c>
      <c r="AA17" s="432"/>
      <c r="AB17" s="432"/>
      <c r="AC17" s="818">
        <v>1</v>
      </c>
      <c r="AD17" s="432"/>
      <c r="AE17" s="957">
        <v>4</v>
      </c>
      <c r="AF17" s="361"/>
      <c r="AG17" s="957"/>
      <c r="AH17" s="361"/>
      <c r="AI17" s="957"/>
      <c r="AJ17" s="361"/>
      <c r="AK17" s="957"/>
      <c r="AL17" s="361"/>
      <c r="AM17" s="957"/>
      <c r="AN17" s="361"/>
      <c r="AO17" s="957"/>
      <c r="AP17" s="361"/>
      <c r="AQ17" s="957"/>
      <c r="AR17" s="361"/>
      <c r="AS17" s="957"/>
      <c r="AT17" s="361"/>
      <c r="AU17" s="957"/>
      <c r="AV17" s="361"/>
      <c r="AW17" s="432"/>
      <c r="AX17" s="432"/>
      <c r="AY17" s="432"/>
      <c r="AZ17" s="432"/>
      <c r="BA17" s="432"/>
      <c r="BB17" s="432"/>
      <c r="BC17" s="432"/>
      <c r="BD17" s="432"/>
      <c r="BE17" s="432"/>
      <c r="BF17" s="432"/>
      <c r="BG17" s="964"/>
      <c r="BK17" s="394"/>
      <c r="BL17" s="394"/>
      <c r="BM17" s="394"/>
    </row>
    <row r="18" spans="1:65" s="1" customFormat="1" ht="65.25" customHeight="1">
      <c r="B18" s="1029" t="s">
        <v>38</v>
      </c>
      <c r="D18" s="1030" t="s">
        <v>113</v>
      </c>
      <c r="E18" s="1031" t="s">
        <v>96</v>
      </c>
      <c r="F18" s="1032" t="s">
        <v>97</v>
      </c>
      <c r="G18" s="1033" t="s">
        <v>106</v>
      </c>
      <c r="H18" s="1032" t="s">
        <v>114</v>
      </c>
      <c r="I18" s="1033">
        <v>1</v>
      </c>
      <c r="J18" s="1033">
        <v>0</v>
      </c>
      <c r="K18" s="1033" t="s">
        <v>100</v>
      </c>
      <c r="L18" s="1060">
        <v>136.5</v>
      </c>
      <c r="M18" s="1061"/>
      <c r="N18" s="1163" t="s">
        <v>101</v>
      </c>
      <c r="O18" s="1163"/>
      <c r="P18" s="1062">
        <f t="shared" si="0"/>
        <v>0</v>
      </c>
      <c r="Q18" s="1084" t="str">
        <f t="shared" si="1"/>
        <v>Yes</v>
      </c>
      <c r="R18" s="1085" t="str">
        <f t="shared" si="2"/>
        <v>No</v>
      </c>
      <c r="T18" s="716">
        <v>1</v>
      </c>
      <c r="U18" s="717">
        <f t="shared" si="3"/>
        <v>0</v>
      </c>
      <c r="V18" s="334"/>
      <c r="W18" s="334"/>
      <c r="X18" s="814">
        <v>0.9</v>
      </c>
      <c r="Y18" s="815">
        <f t="shared" si="4"/>
        <v>0</v>
      </c>
      <c r="Z18" s="432">
        <f t="shared" si="5"/>
        <v>0</v>
      </c>
      <c r="AA18" s="432"/>
      <c r="AB18" s="432"/>
      <c r="AC18" s="818">
        <v>1</v>
      </c>
      <c r="AD18" s="432"/>
      <c r="AE18" s="957">
        <v>4</v>
      </c>
      <c r="AF18" s="361"/>
      <c r="AG18" s="957"/>
      <c r="AH18" s="361"/>
      <c r="AI18" s="957"/>
      <c r="AJ18" s="361"/>
      <c r="AK18" s="957"/>
      <c r="AL18" s="361"/>
      <c r="AM18" s="957"/>
      <c r="AN18" s="361"/>
      <c r="AO18" s="957"/>
      <c r="AP18" s="361"/>
      <c r="AQ18" s="957"/>
      <c r="AR18" s="361"/>
      <c r="AS18" s="957"/>
      <c r="AT18" s="361"/>
      <c r="AU18" s="957"/>
      <c r="AV18" s="361"/>
      <c r="AW18" s="432"/>
      <c r="AX18" s="432"/>
      <c r="AY18" s="432"/>
      <c r="AZ18" s="432"/>
      <c r="BA18" s="432"/>
      <c r="BB18" s="432"/>
      <c r="BC18" s="432"/>
      <c r="BD18" s="432"/>
      <c r="BE18" s="432"/>
      <c r="BF18" s="432"/>
      <c r="BG18" s="964"/>
    </row>
    <row r="19" spans="1:65" s="1" customFormat="1" ht="65.25" customHeight="1">
      <c r="B19" s="628" t="s">
        <v>38</v>
      </c>
      <c r="D19" s="599" t="s">
        <v>115</v>
      </c>
      <c r="E19" s="810"/>
      <c r="F19" s="368" t="s">
        <v>116</v>
      </c>
      <c r="G19" s="334" t="s">
        <v>109</v>
      </c>
      <c r="H19" s="368" t="s">
        <v>117</v>
      </c>
      <c r="I19" s="334">
        <v>1</v>
      </c>
      <c r="J19" s="334">
        <v>0</v>
      </c>
      <c r="K19" s="334" t="s">
        <v>100</v>
      </c>
      <c r="L19" s="756">
        <v>190</v>
      </c>
      <c r="M19" s="1063"/>
      <c r="N19" s="1165" t="s">
        <v>101</v>
      </c>
      <c r="O19" s="1165"/>
      <c r="P19" s="1064">
        <f t="shared" si="0"/>
        <v>0</v>
      </c>
      <c r="Q19" s="410" t="str">
        <f t="shared" si="1"/>
        <v>Yes</v>
      </c>
      <c r="R19" s="548" t="str">
        <f t="shared" si="2"/>
        <v>No</v>
      </c>
      <c r="T19" s="716">
        <v>1</v>
      </c>
      <c r="U19" s="717">
        <f t="shared" si="3"/>
        <v>0</v>
      </c>
      <c r="V19" s="334"/>
      <c r="W19" s="334"/>
      <c r="X19" s="814">
        <v>2.7</v>
      </c>
      <c r="Y19" s="815">
        <f t="shared" si="4"/>
        <v>0</v>
      </c>
      <c r="Z19" s="432">
        <f t="shared" si="5"/>
        <v>0</v>
      </c>
      <c r="AA19" s="432"/>
      <c r="AB19" s="432"/>
      <c r="AC19" s="818">
        <v>1</v>
      </c>
      <c r="AD19" s="432"/>
      <c r="AE19" s="957">
        <v>6</v>
      </c>
      <c r="AF19" s="361"/>
      <c r="AG19" s="957"/>
      <c r="AH19" s="361"/>
      <c r="AI19" s="957"/>
      <c r="AJ19" s="361"/>
      <c r="AK19" s="957"/>
      <c r="AL19" s="361"/>
      <c r="AM19" s="957"/>
      <c r="AN19" s="361"/>
      <c r="AO19" s="957"/>
      <c r="AP19" s="361"/>
      <c r="AQ19" s="957"/>
      <c r="AR19" s="361"/>
      <c r="AS19" s="957"/>
      <c r="AT19" s="361"/>
      <c r="AU19" s="957"/>
      <c r="AV19" s="361"/>
      <c r="AW19" s="432"/>
      <c r="AX19" s="432"/>
      <c r="AY19" s="432"/>
      <c r="AZ19" s="432"/>
      <c r="BA19" s="432"/>
      <c r="BB19" s="432"/>
      <c r="BC19" s="432"/>
      <c r="BD19" s="432"/>
      <c r="BE19" s="432"/>
      <c r="BF19" s="432"/>
      <c r="BG19" s="964"/>
    </row>
    <row r="20" spans="1:65" s="1" customFormat="1" ht="65.25" customHeight="1">
      <c r="B20" s="1029" t="s">
        <v>38</v>
      </c>
      <c r="D20" s="1030" t="s">
        <v>118</v>
      </c>
      <c r="E20" s="1031" t="s">
        <v>96</v>
      </c>
      <c r="F20" s="1032" t="s">
        <v>116</v>
      </c>
      <c r="G20" s="1033" t="s">
        <v>106</v>
      </c>
      <c r="H20" s="1032" t="s">
        <v>119</v>
      </c>
      <c r="I20" s="1033">
        <v>1</v>
      </c>
      <c r="J20" s="1033">
        <v>0</v>
      </c>
      <c r="K20" s="1033" t="s">
        <v>100</v>
      </c>
      <c r="L20" s="1060">
        <v>178.75</v>
      </c>
      <c r="M20" s="1061"/>
      <c r="N20" s="1163" t="s">
        <v>101</v>
      </c>
      <c r="O20" s="1163"/>
      <c r="P20" s="1062">
        <f t="shared" si="0"/>
        <v>0</v>
      </c>
      <c r="Q20" s="1084" t="str">
        <f t="shared" si="1"/>
        <v>Yes</v>
      </c>
      <c r="R20" s="1085" t="str">
        <f t="shared" si="2"/>
        <v>No</v>
      </c>
      <c r="T20" s="716">
        <v>1</v>
      </c>
      <c r="U20" s="717">
        <f t="shared" si="3"/>
        <v>0</v>
      </c>
      <c r="V20" s="334"/>
      <c r="W20" s="334"/>
      <c r="X20" s="814">
        <v>1.1499999999999999</v>
      </c>
      <c r="Y20" s="815">
        <f t="shared" si="4"/>
        <v>0</v>
      </c>
      <c r="Z20" s="432">
        <f t="shared" si="5"/>
        <v>0</v>
      </c>
      <c r="AA20" s="432"/>
      <c r="AB20" s="432"/>
      <c r="AC20" s="818">
        <v>1</v>
      </c>
      <c r="AD20" s="432"/>
      <c r="AE20" s="957">
        <v>5</v>
      </c>
      <c r="AF20" s="361"/>
      <c r="AG20" s="957"/>
      <c r="AH20" s="361"/>
      <c r="AI20" s="957"/>
      <c r="AJ20" s="361"/>
      <c r="AK20" s="957"/>
      <c r="AL20" s="361"/>
      <c r="AM20" s="957"/>
      <c r="AN20" s="361"/>
      <c r="AO20" s="957"/>
      <c r="AP20" s="361"/>
      <c r="AQ20" s="957"/>
      <c r="AR20" s="361"/>
      <c r="AS20" s="957"/>
      <c r="AT20" s="361"/>
      <c r="AU20" s="957"/>
      <c r="AV20" s="361"/>
      <c r="AW20" s="432"/>
      <c r="AX20" s="432"/>
      <c r="AY20" s="432"/>
      <c r="AZ20" s="432"/>
      <c r="BA20" s="432"/>
      <c r="BB20" s="432"/>
      <c r="BC20" s="432"/>
      <c r="BD20" s="432"/>
      <c r="BE20" s="432"/>
      <c r="BF20" s="432"/>
      <c r="BG20" s="964"/>
    </row>
    <row r="21" spans="1:65" s="1" customFormat="1" ht="65.25" customHeight="1">
      <c r="B21" s="628" t="s">
        <v>38</v>
      </c>
      <c r="D21" s="599" t="s">
        <v>120</v>
      </c>
      <c r="E21" s="810" t="s">
        <v>96</v>
      </c>
      <c r="F21" s="368" t="s">
        <v>116</v>
      </c>
      <c r="G21" s="334" t="s">
        <v>106</v>
      </c>
      <c r="H21" s="368" t="s">
        <v>121</v>
      </c>
      <c r="I21" s="334">
        <v>1</v>
      </c>
      <c r="J21" s="334">
        <v>0</v>
      </c>
      <c r="K21" s="334" t="s">
        <v>100</v>
      </c>
      <c r="L21" s="997">
        <v>178.75</v>
      </c>
      <c r="M21" s="1065"/>
      <c r="N21" s="1164" t="s">
        <v>101</v>
      </c>
      <c r="O21" s="1165"/>
      <c r="P21" s="1064">
        <f t="shared" si="0"/>
        <v>0</v>
      </c>
      <c r="Q21" s="410" t="str">
        <f t="shared" si="1"/>
        <v>Yes</v>
      </c>
      <c r="R21" s="548" t="str">
        <f t="shared" si="2"/>
        <v>No</v>
      </c>
      <c r="T21" s="716">
        <v>1</v>
      </c>
      <c r="U21" s="717">
        <f t="shared" si="3"/>
        <v>0</v>
      </c>
      <c r="V21" s="334"/>
      <c r="W21" s="334"/>
      <c r="X21" s="814">
        <v>1.1499999999999999</v>
      </c>
      <c r="Y21" s="815">
        <f t="shared" si="4"/>
        <v>0</v>
      </c>
      <c r="Z21" s="432">
        <f t="shared" si="5"/>
        <v>0</v>
      </c>
      <c r="AA21" s="432"/>
      <c r="AB21" s="432"/>
      <c r="AC21" s="818">
        <v>1</v>
      </c>
      <c r="AD21" s="432"/>
      <c r="AE21" s="957">
        <v>5</v>
      </c>
      <c r="AF21" s="361"/>
      <c r="AG21" s="957"/>
      <c r="AH21" s="361"/>
      <c r="AI21" s="957"/>
      <c r="AJ21" s="361"/>
      <c r="AK21" s="957"/>
      <c r="AL21" s="361"/>
      <c r="AM21" s="957"/>
      <c r="AN21" s="361"/>
      <c r="AO21" s="957"/>
      <c r="AP21" s="361"/>
      <c r="AQ21" s="957"/>
      <c r="AR21" s="361"/>
      <c r="AS21" s="957"/>
      <c r="AT21" s="361"/>
      <c r="AU21" s="957"/>
      <c r="AV21" s="361"/>
      <c r="AW21" s="432"/>
      <c r="AX21" s="432"/>
      <c r="AY21" s="432"/>
      <c r="AZ21" s="432"/>
      <c r="BA21" s="432"/>
      <c r="BB21" s="432"/>
      <c r="BC21" s="432"/>
      <c r="BD21" s="432"/>
      <c r="BE21" s="432"/>
      <c r="BF21" s="432"/>
      <c r="BG21" s="964"/>
    </row>
    <row r="22" spans="1:65" s="1" customFormat="1" ht="65.25" customHeight="1">
      <c r="B22" s="1029" t="s">
        <v>38</v>
      </c>
      <c r="D22" s="1030" t="s">
        <v>122</v>
      </c>
      <c r="E22" s="1031" t="s">
        <v>96</v>
      </c>
      <c r="F22" s="1032" t="s">
        <v>116</v>
      </c>
      <c r="G22" s="1033" t="s">
        <v>103</v>
      </c>
      <c r="H22" s="1032" t="s">
        <v>123</v>
      </c>
      <c r="I22" s="1033">
        <v>1</v>
      </c>
      <c r="J22" s="1033">
        <v>0</v>
      </c>
      <c r="K22" s="1033" t="s">
        <v>100</v>
      </c>
      <c r="L22" s="1066">
        <v>138.6</v>
      </c>
      <c r="M22" s="1067"/>
      <c r="N22" s="1162" t="s">
        <v>101</v>
      </c>
      <c r="O22" s="1163"/>
      <c r="P22" s="1062">
        <f t="shared" si="0"/>
        <v>0</v>
      </c>
      <c r="Q22" s="1084" t="str">
        <f t="shared" si="1"/>
        <v>Yes</v>
      </c>
      <c r="R22" s="1085" t="str">
        <f t="shared" si="2"/>
        <v>No</v>
      </c>
      <c r="T22" s="716">
        <v>1</v>
      </c>
      <c r="U22" s="717">
        <f t="shared" si="3"/>
        <v>0</v>
      </c>
      <c r="V22" s="334"/>
      <c r="W22" s="334"/>
      <c r="X22" s="814">
        <v>0.6</v>
      </c>
      <c r="Y22" s="815">
        <f t="shared" si="4"/>
        <v>0</v>
      </c>
      <c r="Z22" s="432">
        <f t="shared" si="5"/>
        <v>0</v>
      </c>
      <c r="AA22" s="432"/>
      <c r="AB22" s="432"/>
      <c r="AC22" s="818">
        <v>1</v>
      </c>
      <c r="AD22" s="432"/>
      <c r="AE22" s="955">
        <v>4</v>
      </c>
      <c r="AF22" s="512"/>
      <c r="AG22" s="955"/>
      <c r="AH22" s="512"/>
      <c r="AI22" s="955"/>
      <c r="AJ22" s="512"/>
      <c r="AK22" s="955"/>
      <c r="AL22" s="512"/>
      <c r="AM22" s="955"/>
      <c r="AN22" s="512"/>
      <c r="AO22" s="955"/>
      <c r="AP22" s="512"/>
      <c r="AQ22" s="955"/>
      <c r="AR22" s="512"/>
      <c r="AS22" s="955"/>
      <c r="AT22" s="512"/>
      <c r="AU22" s="955"/>
      <c r="AV22" s="512"/>
      <c r="AW22" s="432"/>
      <c r="AX22" s="432"/>
      <c r="AY22" s="432"/>
      <c r="AZ22" s="432"/>
      <c r="BA22" s="432"/>
      <c r="BB22" s="432"/>
      <c r="BC22" s="432"/>
      <c r="BD22" s="432"/>
      <c r="BE22" s="432"/>
      <c r="BF22" s="432"/>
      <c r="BG22" s="964"/>
    </row>
    <row r="23" spans="1:65" s="1" customFormat="1" ht="65.25" customHeight="1">
      <c r="B23" s="628" t="s">
        <v>38</v>
      </c>
      <c r="D23" s="599" t="s">
        <v>124</v>
      </c>
      <c r="E23" s="810" t="s">
        <v>96</v>
      </c>
      <c r="F23" s="368" t="s">
        <v>116</v>
      </c>
      <c r="G23" s="334" t="s">
        <v>103</v>
      </c>
      <c r="H23" s="368" t="s">
        <v>125</v>
      </c>
      <c r="I23" s="334">
        <v>1</v>
      </c>
      <c r="J23" s="334">
        <v>0</v>
      </c>
      <c r="K23" s="334" t="s">
        <v>100</v>
      </c>
      <c r="L23" s="997">
        <v>138.6</v>
      </c>
      <c r="M23" s="1068"/>
      <c r="N23" s="1164" t="s">
        <v>101</v>
      </c>
      <c r="O23" s="1165"/>
      <c r="P23" s="1064">
        <f t="shared" si="0"/>
        <v>0</v>
      </c>
      <c r="Q23" s="410" t="str">
        <f t="shared" si="1"/>
        <v>Yes</v>
      </c>
      <c r="R23" s="548" t="str">
        <f t="shared" si="2"/>
        <v>No</v>
      </c>
      <c r="T23" s="716">
        <v>1</v>
      </c>
      <c r="U23" s="717">
        <f t="shared" si="3"/>
        <v>0</v>
      </c>
      <c r="V23" s="334"/>
      <c r="W23" s="334"/>
      <c r="X23" s="814">
        <v>0.6</v>
      </c>
      <c r="Y23" s="815">
        <f t="shared" si="4"/>
        <v>0</v>
      </c>
      <c r="Z23" s="432">
        <f t="shared" si="5"/>
        <v>0</v>
      </c>
      <c r="AA23" s="432"/>
      <c r="AB23" s="432"/>
      <c r="AC23" s="818">
        <v>1</v>
      </c>
      <c r="AD23" s="432"/>
      <c r="AE23" s="955">
        <v>4</v>
      </c>
      <c r="AF23" s="512"/>
      <c r="AG23" s="955"/>
      <c r="AH23" s="512"/>
      <c r="AI23" s="955"/>
      <c r="AJ23" s="512"/>
      <c r="AK23" s="955"/>
      <c r="AL23" s="512"/>
      <c r="AM23" s="955"/>
      <c r="AN23" s="512"/>
      <c r="AO23" s="955"/>
      <c r="AP23" s="512"/>
      <c r="AQ23" s="955"/>
      <c r="AR23" s="512"/>
      <c r="AS23" s="955"/>
      <c r="AT23" s="512"/>
      <c r="AU23" s="955"/>
      <c r="AV23" s="512"/>
      <c r="AW23" s="432"/>
      <c r="AX23" s="432"/>
      <c r="AY23" s="432"/>
      <c r="AZ23" s="432"/>
      <c r="BA23" s="432"/>
      <c r="BB23" s="432"/>
      <c r="BC23" s="432"/>
      <c r="BD23" s="432"/>
      <c r="BE23" s="432"/>
      <c r="BF23" s="432"/>
      <c r="BG23" s="964"/>
    </row>
    <row r="24" spans="1:65" s="1" customFormat="1" ht="65.25" customHeight="1">
      <c r="B24" s="1029" t="s">
        <v>38</v>
      </c>
      <c r="D24" s="1030" t="s">
        <v>126</v>
      </c>
      <c r="E24" s="1031" t="s">
        <v>96</v>
      </c>
      <c r="F24" s="1032" t="s">
        <v>116</v>
      </c>
      <c r="G24" s="1033" t="s">
        <v>106</v>
      </c>
      <c r="H24" s="1032" t="s">
        <v>127</v>
      </c>
      <c r="I24" s="1033">
        <v>1</v>
      </c>
      <c r="J24" s="1033">
        <v>0</v>
      </c>
      <c r="K24" s="1033" t="s">
        <v>100</v>
      </c>
      <c r="L24" s="1066">
        <v>138.6</v>
      </c>
      <c r="M24" s="1067"/>
      <c r="N24" s="1162" t="s">
        <v>101</v>
      </c>
      <c r="O24" s="1163"/>
      <c r="P24" s="1062">
        <f t="shared" si="0"/>
        <v>0</v>
      </c>
      <c r="Q24" s="1084" t="str">
        <f t="shared" si="1"/>
        <v>Yes</v>
      </c>
      <c r="R24" s="1085" t="str">
        <f t="shared" si="2"/>
        <v>No</v>
      </c>
      <c r="T24" s="716">
        <v>1</v>
      </c>
      <c r="U24" s="717">
        <f t="shared" si="3"/>
        <v>0</v>
      </c>
      <c r="V24" s="334"/>
      <c r="W24" s="334"/>
      <c r="X24" s="814">
        <v>0.6</v>
      </c>
      <c r="Y24" s="815">
        <f t="shared" si="4"/>
        <v>0</v>
      </c>
      <c r="Z24" s="432">
        <f t="shared" si="5"/>
        <v>0</v>
      </c>
      <c r="AA24" s="432"/>
      <c r="AB24" s="432"/>
      <c r="AC24" s="818">
        <v>1</v>
      </c>
      <c r="AD24" s="432"/>
      <c r="AE24" s="955">
        <v>4</v>
      </c>
      <c r="AF24" s="512"/>
      <c r="AG24" s="955"/>
      <c r="AH24" s="512"/>
      <c r="AI24" s="955"/>
      <c r="AJ24" s="512"/>
      <c r="AK24" s="955"/>
      <c r="AL24" s="512"/>
      <c r="AM24" s="955"/>
      <c r="AN24" s="512"/>
      <c r="AO24" s="955"/>
      <c r="AP24" s="512"/>
      <c r="AQ24" s="955"/>
      <c r="AR24" s="512"/>
      <c r="AS24" s="955"/>
      <c r="AT24" s="512"/>
      <c r="AU24" s="955"/>
      <c r="AV24" s="512"/>
      <c r="AW24" s="432"/>
      <c r="AX24" s="432"/>
      <c r="AY24" s="432"/>
      <c r="AZ24" s="432"/>
      <c r="BA24" s="432"/>
      <c r="BB24" s="432"/>
      <c r="BC24" s="432"/>
      <c r="BD24" s="432"/>
      <c r="BE24" s="432"/>
      <c r="BF24" s="432"/>
      <c r="BG24" s="964"/>
    </row>
    <row r="25" spans="1:65" s="1" customFormat="1" ht="65.25" customHeight="1">
      <c r="B25" s="628" t="s">
        <v>38</v>
      </c>
      <c r="D25" s="599" t="s">
        <v>128</v>
      </c>
      <c r="E25" s="810" t="s">
        <v>96</v>
      </c>
      <c r="F25" s="368" t="s">
        <v>97</v>
      </c>
      <c r="G25" s="334" t="s">
        <v>106</v>
      </c>
      <c r="H25" s="368" t="s">
        <v>129</v>
      </c>
      <c r="I25" s="334">
        <v>1</v>
      </c>
      <c r="J25" s="334">
        <v>0</v>
      </c>
      <c r="K25" s="334" t="s">
        <v>100</v>
      </c>
      <c r="L25" s="997">
        <v>135.5</v>
      </c>
      <c r="M25" s="1068"/>
      <c r="N25" s="1164" t="s">
        <v>101</v>
      </c>
      <c r="O25" s="1165"/>
      <c r="P25" s="1064">
        <f t="shared" si="0"/>
        <v>0</v>
      </c>
      <c r="Q25" s="410" t="str">
        <f t="shared" si="1"/>
        <v>Yes</v>
      </c>
      <c r="R25" s="548" t="str">
        <f t="shared" si="2"/>
        <v>No</v>
      </c>
      <c r="T25" s="716">
        <v>1</v>
      </c>
      <c r="U25" s="717">
        <f t="shared" si="3"/>
        <v>0</v>
      </c>
      <c r="V25" s="334"/>
      <c r="W25" s="334"/>
      <c r="X25" s="814">
        <v>1</v>
      </c>
      <c r="Y25" s="815">
        <f t="shared" si="4"/>
        <v>0</v>
      </c>
      <c r="Z25" s="432">
        <f t="shared" si="5"/>
        <v>0</v>
      </c>
      <c r="AA25" s="432"/>
      <c r="AB25" s="432"/>
      <c r="AC25" s="818">
        <v>1</v>
      </c>
      <c r="AD25" s="432"/>
      <c r="AE25" s="955">
        <v>4</v>
      </c>
      <c r="AF25" s="512"/>
      <c r="AG25" s="955"/>
      <c r="AH25" s="512"/>
      <c r="AI25" s="955"/>
      <c r="AJ25" s="512"/>
      <c r="AK25" s="955"/>
      <c r="AL25" s="512"/>
      <c r="AM25" s="955"/>
      <c r="AN25" s="512"/>
      <c r="AO25" s="955"/>
      <c r="AP25" s="512"/>
      <c r="AQ25" s="955"/>
      <c r="AR25" s="512"/>
      <c r="AS25" s="955"/>
      <c r="AT25" s="512"/>
      <c r="AU25" s="955"/>
      <c r="AV25" s="512"/>
      <c r="AW25" s="432"/>
      <c r="AX25" s="432"/>
      <c r="AY25" s="432"/>
      <c r="AZ25" s="432"/>
      <c r="BA25" s="432"/>
      <c r="BB25" s="432"/>
      <c r="BC25" s="432"/>
      <c r="BD25" s="432"/>
      <c r="BE25" s="432"/>
      <c r="BF25" s="432"/>
      <c r="BG25" s="964"/>
    </row>
    <row r="26" spans="1:65" s="1" customFormat="1" ht="65.25" customHeight="1">
      <c r="B26" s="1029" t="s">
        <v>38</v>
      </c>
      <c r="D26" s="1030" t="s">
        <v>130</v>
      </c>
      <c r="E26" s="1031" t="s">
        <v>96</v>
      </c>
      <c r="F26" s="1032" t="s">
        <v>97</v>
      </c>
      <c r="G26" s="1033" t="s">
        <v>106</v>
      </c>
      <c r="H26" s="1032" t="s">
        <v>131</v>
      </c>
      <c r="I26" s="1033">
        <v>1</v>
      </c>
      <c r="J26" s="1033">
        <v>0</v>
      </c>
      <c r="K26" s="1033" t="s">
        <v>100</v>
      </c>
      <c r="L26" s="1066">
        <v>135.5</v>
      </c>
      <c r="M26" s="1067"/>
      <c r="N26" s="1162" t="s">
        <v>101</v>
      </c>
      <c r="O26" s="1163"/>
      <c r="P26" s="1062">
        <f t="shared" si="0"/>
        <v>0</v>
      </c>
      <c r="Q26" s="1084" t="str">
        <f t="shared" si="1"/>
        <v>Yes</v>
      </c>
      <c r="R26" s="1085" t="str">
        <f t="shared" si="2"/>
        <v>No</v>
      </c>
      <c r="T26" s="716">
        <v>1</v>
      </c>
      <c r="U26" s="717">
        <f t="shared" si="3"/>
        <v>0</v>
      </c>
      <c r="V26" s="334"/>
      <c r="W26" s="334"/>
      <c r="X26" s="814">
        <v>1</v>
      </c>
      <c r="Y26" s="815">
        <f t="shared" si="4"/>
        <v>0</v>
      </c>
      <c r="Z26" s="432">
        <f t="shared" si="5"/>
        <v>0</v>
      </c>
      <c r="AA26" s="432"/>
      <c r="AB26" s="432"/>
      <c r="AC26" s="818">
        <v>1</v>
      </c>
      <c r="AD26" s="432"/>
      <c r="AE26" s="955">
        <v>4</v>
      </c>
      <c r="AF26" s="512"/>
      <c r="AG26" s="955"/>
      <c r="AH26" s="512"/>
      <c r="AI26" s="955"/>
      <c r="AJ26" s="512"/>
      <c r="AK26" s="955"/>
      <c r="AL26" s="512"/>
      <c r="AM26" s="955"/>
      <c r="AN26" s="512"/>
      <c r="AO26" s="955"/>
      <c r="AP26" s="512"/>
      <c r="AQ26" s="955"/>
      <c r="AR26" s="512"/>
      <c r="AS26" s="955"/>
      <c r="AT26" s="512"/>
      <c r="AU26" s="955"/>
      <c r="AV26" s="512"/>
      <c r="AW26" s="432"/>
      <c r="AX26" s="432"/>
      <c r="AY26" s="432"/>
      <c r="AZ26" s="432"/>
      <c r="BA26" s="432"/>
      <c r="BB26" s="432"/>
      <c r="BC26" s="432"/>
      <c r="BD26" s="432"/>
      <c r="BE26" s="432"/>
      <c r="BF26" s="432"/>
      <c r="BG26" s="964"/>
    </row>
    <row r="27" spans="1:65" s="1" customFormat="1" ht="65.25" customHeight="1">
      <c r="B27" s="628" t="s">
        <v>38</v>
      </c>
      <c r="D27" s="599" t="s">
        <v>132</v>
      </c>
      <c r="E27" s="810"/>
      <c r="F27" s="368" t="s">
        <v>97</v>
      </c>
      <c r="G27" s="334" t="s">
        <v>106</v>
      </c>
      <c r="H27" s="368" t="s">
        <v>133</v>
      </c>
      <c r="I27" s="334">
        <v>1</v>
      </c>
      <c r="J27" s="334">
        <v>0</v>
      </c>
      <c r="K27" s="334" t="s">
        <v>100</v>
      </c>
      <c r="L27" s="997">
        <v>135.5</v>
      </c>
      <c r="M27" s="1068"/>
      <c r="N27" s="1143" t="s">
        <v>101</v>
      </c>
      <c r="O27" s="1144"/>
      <c r="P27" s="928">
        <f t="shared" si="0"/>
        <v>0</v>
      </c>
      <c r="Q27" s="410" t="str">
        <f t="shared" si="1"/>
        <v>Yes</v>
      </c>
      <c r="R27" s="548" t="str">
        <f t="shared" si="2"/>
        <v>No</v>
      </c>
      <c r="T27" s="716">
        <v>1</v>
      </c>
      <c r="U27" s="717">
        <f t="shared" si="3"/>
        <v>0</v>
      </c>
      <c r="V27" s="334"/>
      <c r="W27" s="334"/>
      <c r="X27" s="814">
        <v>1</v>
      </c>
      <c r="Y27" s="815">
        <f t="shared" si="4"/>
        <v>0</v>
      </c>
      <c r="Z27" s="432">
        <f t="shared" si="5"/>
        <v>0</v>
      </c>
      <c r="AA27" s="432"/>
      <c r="AB27" s="432"/>
      <c r="AC27" s="818">
        <v>1</v>
      </c>
      <c r="AD27" s="432"/>
      <c r="AE27" s="955">
        <v>4</v>
      </c>
      <c r="AF27" s="512"/>
      <c r="AG27" s="955"/>
      <c r="AH27" s="512"/>
      <c r="AI27" s="955"/>
      <c r="AJ27" s="512"/>
      <c r="AK27" s="955"/>
      <c r="AL27" s="512"/>
      <c r="AM27" s="955"/>
      <c r="AN27" s="512"/>
      <c r="AO27" s="955"/>
      <c r="AP27" s="512"/>
      <c r="AQ27" s="955"/>
      <c r="AR27" s="512"/>
      <c r="AS27" s="955"/>
      <c r="AT27" s="512"/>
      <c r="AU27" s="955"/>
      <c r="AV27" s="512"/>
      <c r="AW27" s="432"/>
      <c r="AX27" s="432"/>
      <c r="AY27" s="432"/>
      <c r="AZ27" s="432"/>
      <c r="BA27" s="432"/>
      <c r="BB27" s="432"/>
      <c r="BC27" s="432"/>
      <c r="BD27" s="432"/>
      <c r="BE27" s="432"/>
      <c r="BF27" s="432"/>
      <c r="BG27" s="964"/>
    </row>
    <row r="28" spans="1:65" s="1" customFormat="1" ht="65.25" customHeight="1">
      <c r="B28" s="1034" t="s">
        <v>38</v>
      </c>
      <c r="C28" s="1035" t="s">
        <v>134</v>
      </c>
      <c r="D28" s="1036" t="s">
        <v>135</v>
      </c>
      <c r="E28" s="1037" t="s">
        <v>96</v>
      </c>
      <c r="F28" s="1038" t="s">
        <v>136</v>
      </c>
      <c r="G28" s="1039" t="s">
        <v>137</v>
      </c>
      <c r="H28" s="1038" t="s">
        <v>138</v>
      </c>
      <c r="I28" s="1039">
        <v>15</v>
      </c>
      <c r="J28" s="1039">
        <v>0</v>
      </c>
      <c r="K28" s="1039" t="s">
        <v>100</v>
      </c>
      <c r="L28" s="1069">
        <v>2583.63</v>
      </c>
      <c r="M28" s="1070"/>
      <c r="N28" s="1145" t="s">
        <v>101</v>
      </c>
      <c r="O28" s="1146"/>
      <c r="P28" s="1071">
        <f t="shared" si="0"/>
        <v>0</v>
      </c>
      <c r="Q28" s="1086" t="str">
        <f t="shared" si="1"/>
        <v>Yes</v>
      </c>
      <c r="R28" s="1087" t="str">
        <f t="shared" si="2"/>
        <v>No</v>
      </c>
      <c r="T28" s="1088">
        <v>18</v>
      </c>
      <c r="U28" s="1089">
        <f t="shared" si="3"/>
        <v>0</v>
      </c>
      <c r="V28" s="334"/>
      <c r="W28" s="334"/>
      <c r="X28" s="814">
        <v>34.75</v>
      </c>
      <c r="Y28" s="815">
        <f t="shared" si="4"/>
        <v>0</v>
      </c>
      <c r="Z28" s="432">
        <f t="shared" si="5"/>
        <v>0</v>
      </c>
      <c r="AA28" s="432"/>
      <c r="AB28" s="432"/>
      <c r="AC28" s="818">
        <v>18</v>
      </c>
      <c r="AD28" s="432"/>
      <c r="AE28" s="955">
        <v>75</v>
      </c>
      <c r="AF28" s="512"/>
      <c r="AG28" s="955"/>
      <c r="AH28" s="512"/>
      <c r="AI28" s="955"/>
      <c r="AJ28" s="512"/>
      <c r="AK28" s="955"/>
      <c r="AL28" s="512"/>
      <c r="AM28" s="955"/>
      <c r="AN28" s="512"/>
      <c r="AO28" s="955"/>
      <c r="AP28" s="512"/>
      <c r="AQ28" s="955"/>
      <c r="AR28" s="512"/>
      <c r="AS28" s="955"/>
      <c r="AT28" s="512"/>
      <c r="AU28" s="955"/>
      <c r="AV28" s="512"/>
      <c r="AW28" s="432"/>
      <c r="AX28" s="432"/>
      <c r="AY28" s="432"/>
      <c r="AZ28" s="432"/>
      <c r="BA28" s="432"/>
      <c r="BB28" s="432"/>
      <c r="BC28" s="432"/>
      <c r="BD28" s="432"/>
      <c r="BE28" s="432"/>
      <c r="BF28" s="432"/>
      <c r="BG28" s="964"/>
    </row>
    <row r="29" spans="1:65" s="1" customFormat="1" ht="36.6" customHeight="1">
      <c r="B29" s="849"/>
      <c r="D29" s="599"/>
      <c r="E29" s="810"/>
      <c r="F29" s="368"/>
      <c r="G29" s="334"/>
      <c r="H29" s="368"/>
      <c r="I29" s="334"/>
      <c r="J29" s="334"/>
      <c r="K29" s="334"/>
      <c r="L29" s="1057" t="s">
        <v>139</v>
      </c>
      <c r="M29" s="1072"/>
      <c r="N29" s="1147"/>
      <c r="O29" s="1147"/>
      <c r="P29" s="928"/>
      <c r="Q29" s="410"/>
      <c r="R29" s="928"/>
      <c r="T29" s="334"/>
      <c r="U29" s="334"/>
      <c r="V29" s="334"/>
      <c r="W29" s="334"/>
      <c r="X29" s="814"/>
      <c r="Y29" s="815">
        <f t="shared" si="4"/>
        <v>0</v>
      </c>
      <c r="Z29" s="432">
        <f t="shared" si="5"/>
        <v>0</v>
      </c>
      <c r="AA29" s="432"/>
      <c r="AB29" s="432"/>
      <c r="AC29" s="818"/>
      <c r="AD29" s="432"/>
      <c r="AE29" s="955"/>
      <c r="AF29" s="512"/>
      <c r="AG29" s="955"/>
      <c r="AH29" s="512"/>
      <c r="AI29" s="955"/>
      <c r="AJ29" s="512"/>
      <c r="AK29" s="955"/>
      <c r="AL29" s="512"/>
      <c r="AM29" s="955"/>
      <c r="AN29" s="512"/>
      <c r="AO29" s="955"/>
      <c r="AP29" s="512"/>
      <c r="AQ29" s="955"/>
      <c r="AR29" s="512"/>
      <c r="AS29" s="955"/>
      <c r="AT29" s="512"/>
      <c r="AU29" s="955"/>
      <c r="AV29" s="512"/>
      <c r="AW29" s="432"/>
      <c r="AX29" s="432"/>
      <c r="AY29" s="432"/>
      <c r="AZ29" s="432"/>
      <c r="BA29" s="432"/>
      <c r="BB29" s="432"/>
      <c r="BC29" s="432"/>
      <c r="BD29" s="432"/>
      <c r="BE29" s="432"/>
      <c r="BF29" s="432"/>
      <c r="BG29" s="964"/>
    </row>
    <row r="30" spans="1:65" s="1" customFormat="1" ht="65.25" customHeight="1">
      <c r="B30" s="1040" t="s">
        <v>38</v>
      </c>
      <c r="C30" s="719"/>
      <c r="D30" s="1041" t="s">
        <v>140</v>
      </c>
      <c r="E30" s="1042" t="s">
        <v>96</v>
      </c>
      <c r="F30" s="1043"/>
      <c r="G30" s="719" t="s">
        <v>141</v>
      </c>
      <c r="H30" s="1043" t="s">
        <v>142</v>
      </c>
      <c r="I30" s="719">
        <v>12</v>
      </c>
      <c r="J30" s="719">
        <v>0</v>
      </c>
      <c r="K30" s="719" t="s">
        <v>100</v>
      </c>
      <c r="L30" s="1073">
        <v>2117.35</v>
      </c>
      <c r="M30" s="1074"/>
      <c r="N30" s="1148" t="s">
        <v>101</v>
      </c>
      <c r="O30" s="1149"/>
      <c r="P30" s="1075">
        <f>L30*M30</f>
        <v>0</v>
      </c>
      <c r="Q30" s="699" t="str">
        <f>IF(B30="New","Yes","No")</f>
        <v>Yes</v>
      </c>
      <c r="R30" s="765" t="str">
        <f>IF(SUM(M30)&gt;0,"Yes","No")</f>
        <v>No</v>
      </c>
      <c r="T30" s="766">
        <v>12</v>
      </c>
      <c r="U30" s="989">
        <f>T30*M30</f>
        <v>0</v>
      </c>
      <c r="V30" s="334"/>
      <c r="W30" s="334"/>
      <c r="X30" s="814">
        <v>35.25</v>
      </c>
      <c r="Y30" s="815">
        <f t="shared" si="4"/>
        <v>0</v>
      </c>
      <c r="Z30" s="432">
        <f t="shared" si="5"/>
        <v>0</v>
      </c>
      <c r="AA30" s="432"/>
      <c r="AB30" s="432"/>
      <c r="AC30" s="818">
        <v>12</v>
      </c>
      <c r="AD30" s="432"/>
      <c r="AE30" s="955">
        <v>65</v>
      </c>
      <c r="AF30" s="512"/>
      <c r="AG30" s="955"/>
      <c r="AH30" s="512"/>
      <c r="AI30" s="955"/>
      <c r="AJ30" s="512"/>
      <c r="AK30" s="955"/>
      <c r="AL30" s="512"/>
      <c r="AM30" s="955"/>
      <c r="AN30" s="512"/>
      <c r="AO30" s="955"/>
      <c r="AP30" s="512"/>
      <c r="AQ30" s="955"/>
      <c r="AR30" s="512"/>
      <c r="AS30" s="955"/>
      <c r="AT30" s="512"/>
      <c r="AU30" s="955"/>
      <c r="AV30" s="512"/>
      <c r="AW30" s="432"/>
      <c r="AX30" s="432"/>
      <c r="AY30" s="432"/>
      <c r="AZ30" s="432"/>
      <c r="BA30" s="432"/>
      <c r="BB30" s="432"/>
      <c r="BC30" s="432"/>
      <c r="BD30" s="432"/>
      <c r="BE30" s="432"/>
      <c r="BF30" s="432"/>
      <c r="BG30" s="964"/>
    </row>
    <row r="31" spans="1:65" s="334" customFormat="1" ht="36.6" customHeight="1">
      <c r="A31" s="1"/>
      <c r="B31" s="588"/>
      <c r="C31" s="23"/>
      <c r="D31" s="599"/>
      <c r="E31" s="1027"/>
      <c r="F31" s="843"/>
      <c r="G31" s="23"/>
      <c r="H31" s="368"/>
      <c r="I31" s="23"/>
      <c r="J31" s="23"/>
      <c r="K31" s="23"/>
      <c r="L31" s="1057" t="s">
        <v>143</v>
      </c>
      <c r="M31" s="864"/>
      <c r="N31" s="357"/>
      <c r="O31" s="23"/>
      <c r="P31" s="895"/>
      <c r="Q31" s="23"/>
      <c r="R31" s="980"/>
      <c r="S31" s="1"/>
      <c r="T31" s="24"/>
      <c r="U31" s="1"/>
      <c r="X31" s="943"/>
      <c r="Y31" s="815">
        <f>SUM(N31:O31)*X31</f>
        <v>0</v>
      </c>
      <c r="Z31" s="816"/>
      <c r="AA31" s="432"/>
      <c r="AB31" s="432"/>
      <c r="AC31" s="818"/>
      <c r="AD31" s="432"/>
      <c r="AE31" s="959"/>
      <c r="AF31" s="23"/>
      <c r="AG31" s="959"/>
      <c r="AH31" s="23"/>
      <c r="AI31" s="959"/>
      <c r="AJ31" s="23"/>
      <c r="AK31" s="959"/>
      <c r="AL31" s="23"/>
      <c r="AM31" s="959"/>
      <c r="AN31" s="23"/>
      <c r="AO31" s="959"/>
      <c r="AP31" s="23"/>
      <c r="AQ31" s="959"/>
      <c r="AR31" s="23"/>
      <c r="AS31" s="959"/>
      <c r="AT31" s="23"/>
      <c r="AU31" s="959"/>
      <c r="AV31" s="23"/>
      <c r="AW31" s="432"/>
      <c r="AX31" s="432"/>
      <c r="AY31" s="432"/>
      <c r="AZ31" s="432"/>
      <c r="BA31" s="432"/>
      <c r="BB31" s="432"/>
      <c r="BC31" s="432"/>
      <c r="BD31" s="432"/>
      <c r="BE31" s="432">
        <f>BD31/10</f>
        <v>0</v>
      </c>
      <c r="BF31" s="432">
        <f>(3/100)*BD31</f>
        <v>0</v>
      </c>
      <c r="BG31" s="964" t="e">
        <f>IF(#REF!=360,X31*SUM(N31:O31),0)</f>
        <v>#REF!</v>
      </c>
    </row>
    <row r="32" spans="1:65" s="334" customFormat="1" ht="65.25" customHeight="1">
      <c r="A32" s="1"/>
      <c r="B32" s="1044"/>
      <c r="C32" s="593"/>
      <c r="D32" s="1045" t="s">
        <v>144</v>
      </c>
      <c r="E32" s="1046" t="s">
        <v>96</v>
      </c>
      <c r="F32" s="1047" t="s">
        <v>145</v>
      </c>
      <c r="G32" s="1048" t="s">
        <v>146</v>
      </c>
      <c r="H32" s="1047" t="s">
        <v>147</v>
      </c>
      <c r="I32" s="1048">
        <v>20</v>
      </c>
      <c r="J32" s="1048">
        <v>0</v>
      </c>
      <c r="K32" s="1048" t="s">
        <v>100</v>
      </c>
      <c r="L32" s="1076">
        <v>3063.4</v>
      </c>
      <c r="M32" s="1077" t="s">
        <v>101</v>
      </c>
      <c r="N32" s="1078"/>
      <c r="O32" s="1077" t="s">
        <v>101</v>
      </c>
      <c r="P32" s="1062">
        <f>L32*N32</f>
        <v>0</v>
      </c>
      <c r="Q32" s="1090" t="str">
        <f>IF(B32="New","Yes","No")</f>
        <v>No</v>
      </c>
      <c r="R32" s="1091" t="str">
        <f>IF(SUM(N32:O32)&gt;0,"Yes","No")</f>
        <v>No</v>
      </c>
      <c r="S32" s="1"/>
      <c r="T32" s="715">
        <v>20</v>
      </c>
      <c r="U32" s="564">
        <f>N32*T32</f>
        <v>0</v>
      </c>
      <c r="X32" s="814">
        <v>94.55</v>
      </c>
      <c r="Y32" s="815">
        <f>SUM(N32:O32)*X32</f>
        <v>0</v>
      </c>
      <c r="Z32" s="816"/>
      <c r="AA32" s="432">
        <f>N32*I32</f>
        <v>0</v>
      </c>
      <c r="AB32" s="432"/>
      <c r="AC32" s="818">
        <v>20</v>
      </c>
      <c r="AD32" s="432"/>
      <c r="AE32" s="957">
        <v>91</v>
      </c>
      <c r="AF32" s="361">
        <v>20</v>
      </c>
      <c r="AG32" s="957">
        <v>4</v>
      </c>
      <c r="AH32" s="361">
        <v>1</v>
      </c>
      <c r="AI32" s="957"/>
      <c r="AJ32" s="361">
        <v>1</v>
      </c>
      <c r="AK32" s="957">
        <v>1</v>
      </c>
      <c r="AL32" s="361"/>
      <c r="AM32" s="957"/>
      <c r="AN32" s="361"/>
      <c r="AO32" s="957"/>
      <c r="AP32" s="361"/>
      <c r="AQ32" s="957"/>
      <c r="AR32" s="361"/>
      <c r="AS32" s="957"/>
      <c r="AT32" s="361"/>
      <c r="AU32" s="957"/>
      <c r="AV32" s="361"/>
      <c r="AW32" s="432"/>
      <c r="AX32" s="432">
        <v>13</v>
      </c>
      <c r="AY32" s="432">
        <v>7</v>
      </c>
      <c r="AZ32" s="432"/>
      <c r="BA32" s="432">
        <v>20</v>
      </c>
      <c r="BB32" s="432"/>
      <c r="BC32" s="432">
        <v>178</v>
      </c>
      <c r="BD32" s="432">
        <v>5800</v>
      </c>
      <c r="BE32" s="432">
        <f>BD32/10</f>
        <v>580</v>
      </c>
      <c r="BF32" s="432">
        <f>(3/100)*BD32</f>
        <v>174</v>
      </c>
      <c r="BG32" s="964">
        <f>X32*SUM(N32:O32)</f>
        <v>0</v>
      </c>
    </row>
    <row r="33" spans="1:75" s="1" customFormat="1" ht="65.25" customHeight="1">
      <c r="B33" s="608"/>
      <c r="C33" s="518"/>
      <c r="D33" s="609" t="s">
        <v>148</v>
      </c>
      <c r="E33" s="1049" t="s">
        <v>96</v>
      </c>
      <c r="F33" s="519" t="s">
        <v>145</v>
      </c>
      <c r="G33" s="518" t="s">
        <v>149</v>
      </c>
      <c r="H33" s="519" t="s">
        <v>150</v>
      </c>
      <c r="I33" s="518">
        <v>11</v>
      </c>
      <c r="J33" s="518">
        <v>0</v>
      </c>
      <c r="K33" s="518" t="s">
        <v>100</v>
      </c>
      <c r="L33" s="872">
        <v>1505.2</v>
      </c>
      <c r="M33" s="915" t="s">
        <v>101</v>
      </c>
      <c r="N33" s="915" t="s">
        <v>101</v>
      </c>
      <c r="O33" s="1079"/>
      <c r="P33" s="1080">
        <f>L33*O33</f>
        <v>0</v>
      </c>
      <c r="Q33" s="400" t="str">
        <f>IF(B33="New","Yes","No")</f>
        <v>No</v>
      </c>
      <c r="R33" s="562" t="str">
        <f>IF(SUM(N33:O33)&gt;0,"Yes","No")</f>
        <v>No</v>
      </c>
      <c r="T33" s="718">
        <v>11</v>
      </c>
      <c r="U33" s="429">
        <f>O33*T33</f>
        <v>0</v>
      </c>
      <c r="V33" s="334"/>
      <c r="W33" s="334"/>
      <c r="X33" s="689">
        <v>39</v>
      </c>
      <c r="Y33" s="432">
        <f>SUM(N33:O33)*X33</f>
        <v>0</v>
      </c>
      <c r="Z33" s="432"/>
      <c r="AA33" s="432"/>
      <c r="AB33" s="432">
        <f>O33*I33</f>
        <v>0</v>
      </c>
      <c r="AC33" s="689">
        <v>11</v>
      </c>
      <c r="AD33" s="432"/>
      <c r="AE33" s="518">
        <v>47</v>
      </c>
      <c r="AF33" s="518"/>
      <c r="AG33" s="518">
        <v>4</v>
      </c>
      <c r="AH33" s="518"/>
      <c r="AI33" s="518"/>
      <c r="AJ33" s="518">
        <v>4</v>
      </c>
      <c r="AK33" s="518">
        <v>2</v>
      </c>
      <c r="AL33" s="518"/>
      <c r="AM33" s="518"/>
      <c r="AN33" s="518"/>
      <c r="AO33" s="518"/>
      <c r="AP33" s="518"/>
      <c r="AQ33" s="518"/>
      <c r="AR33" s="518"/>
      <c r="AS33" s="518"/>
      <c r="AT33" s="518"/>
      <c r="AU33" s="518"/>
      <c r="AV33" s="518"/>
      <c r="AW33" s="432"/>
      <c r="AX33" s="432">
        <v>10</v>
      </c>
      <c r="AY33" s="432">
        <v>1</v>
      </c>
      <c r="AZ33" s="432"/>
      <c r="BA33" s="432">
        <v>11</v>
      </c>
      <c r="BB33" s="432"/>
      <c r="BC33" s="432">
        <v>68</v>
      </c>
      <c r="BD33" s="432">
        <v>2050</v>
      </c>
      <c r="BE33" s="432">
        <f>BD33/10</f>
        <v>205</v>
      </c>
      <c r="BF33" s="432">
        <f>(3/100)*BD33</f>
        <v>61.5</v>
      </c>
      <c r="BG33" s="965">
        <f>X33*SUM(N33:O33)</f>
        <v>0</v>
      </c>
      <c r="BH33" s="334"/>
      <c r="BI33" s="334"/>
      <c r="BJ33" s="334"/>
      <c r="BK33" s="334"/>
      <c r="BL33" s="334"/>
      <c r="BM33" s="334"/>
      <c r="BN33" s="334"/>
      <c r="BO33" s="334"/>
      <c r="BP33" s="334"/>
      <c r="BQ33" s="334"/>
      <c r="BR33" s="334"/>
      <c r="BS33" s="334"/>
      <c r="BT33" s="334"/>
      <c r="BU33" s="334"/>
      <c r="BV33" s="334"/>
      <c r="BW33" s="334"/>
    </row>
    <row r="34" spans="1:75" s="820" customFormat="1">
      <c r="A34"/>
      <c r="B34" s="1009"/>
      <c r="C34"/>
      <c r="D34" s="528"/>
      <c r="E34" s="810"/>
      <c r="F34" s="811"/>
      <c r="G34"/>
      <c r="H34" s="546"/>
      <c r="I34"/>
      <c r="J34"/>
      <c r="K34"/>
      <c r="L34" s="812"/>
      <c r="M34" s="812"/>
      <c r="N34" s="1"/>
      <c r="O34" s="1"/>
      <c r="P34" s="25"/>
      <c r="Q34"/>
      <c r="R34" s="335"/>
      <c r="S34"/>
      <c r="T34"/>
      <c r="U34"/>
      <c r="V34" s="121"/>
      <c r="W34" s="121"/>
      <c r="X34" s="689"/>
      <c r="Y34" s="432"/>
      <c r="Z34" s="432"/>
      <c r="AA34" s="432"/>
      <c r="AB34" s="432"/>
      <c r="AC34" s="689"/>
      <c r="AD34" s="432"/>
      <c r="AE34" s="121"/>
      <c r="AF34" s="121"/>
      <c r="AG34" s="121"/>
      <c r="AH34" s="121"/>
      <c r="AI34" s="121"/>
      <c r="AJ34" s="121"/>
      <c r="AK34" s="121"/>
      <c r="AL34" s="121"/>
      <c r="AM34" s="121"/>
      <c r="AN34" s="121"/>
      <c r="AO34" s="121"/>
      <c r="AP34" s="121"/>
      <c r="AQ34" s="121"/>
      <c r="AR34" s="121"/>
      <c r="AS34" s="121"/>
      <c r="AT34" s="121"/>
      <c r="AU34" s="121"/>
      <c r="AV34" s="121"/>
      <c r="AW34" s="432"/>
      <c r="AX34" s="499"/>
      <c r="AY34" s="499"/>
      <c r="AZ34" s="499"/>
      <c r="BA34" s="499"/>
      <c r="BB34" s="499"/>
      <c r="BC34" s="499"/>
      <c r="BD34" s="499"/>
      <c r="BE34" s="499"/>
      <c r="BF34" s="499"/>
      <c r="BG34" s="1093"/>
      <c r="BH34" s="1093"/>
      <c r="BI34" s="1093"/>
      <c r="BJ34" s="1093"/>
      <c r="BK34" s="1093"/>
      <c r="BL34" s="1093"/>
      <c r="BM34" s="1093"/>
      <c r="BN34" s="1093"/>
      <c r="BO34" s="1093"/>
      <c r="BP34" s="1093"/>
      <c r="BQ34" s="1093"/>
      <c r="BR34" s="1093"/>
      <c r="BS34" s="1093"/>
      <c r="BT34" s="1093"/>
      <c r="BU34" s="1093"/>
      <c r="BV34" s="1093"/>
      <c r="BW34" s="1093"/>
    </row>
    <row r="35" spans="1:75" s="820" customFormat="1">
      <c r="A35"/>
      <c r="B35" s="1009"/>
      <c r="C35"/>
      <c r="D35" s="528"/>
      <c r="E35" s="810"/>
      <c r="F35" s="811"/>
      <c r="G35"/>
      <c r="H35" s="546"/>
      <c r="I35"/>
      <c r="J35"/>
      <c r="K35"/>
      <c r="L35" s="812"/>
      <c r="M35" s="812"/>
      <c r="N35" s="1"/>
      <c r="O35" s="1"/>
      <c r="P35" s="25"/>
      <c r="Q35"/>
      <c r="R35" s="335"/>
      <c r="S35"/>
      <c r="T35"/>
      <c r="U35"/>
      <c r="V35" s="121"/>
      <c r="W35" s="121"/>
      <c r="X35" s="689"/>
      <c r="Y35" s="432"/>
      <c r="Z35" s="432"/>
      <c r="AA35" s="432"/>
      <c r="AB35" s="432"/>
      <c r="AC35" s="689"/>
      <c r="AD35" s="432"/>
      <c r="AE35" s="121"/>
      <c r="AF35" s="121"/>
      <c r="AG35" s="121"/>
      <c r="AH35" s="121"/>
      <c r="AI35" s="121"/>
      <c r="AJ35" s="121"/>
      <c r="AK35" s="121"/>
      <c r="AL35" s="121"/>
      <c r="AM35" s="121"/>
      <c r="AN35" s="121"/>
      <c r="AO35" s="121"/>
      <c r="AP35" s="121"/>
      <c r="AQ35" s="121"/>
      <c r="AR35" s="121"/>
      <c r="AS35" s="121"/>
      <c r="AT35" s="121"/>
      <c r="AU35" s="121"/>
      <c r="AV35" s="121"/>
      <c r="AW35" s="432"/>
      <c r="AX35" s="499"/>
      <c r="AY35" s="499"/>
      <c r="AZ35" s="499"/>
      <c r="BA35" s="499"/>
      <c r="BB35" s="499"/>
      <c r="BC35" s="499"/>
      <c r="BD35" s="499"/>
      <c r="BE35" s="499"/>
      <c r="BF35" s="499"/>
      <c r="BG35" s="1093"/>
      <c r="BH35" s="1093"/>
      <c r="BI35" s="1093"/>
      <c r="BJ35" s="1093"/>
      <c r="BK35" s="1093"/>
      <c r="BL35" s="1093"/>
      <c r="BM35" s="1093"/>
      <c r="BN35" s="1093"/>
      <c r="BO35" s="1093"/>
      <c r="BP35" s="1093"/>
      <c r="BQ35" s="1093"/>
      <c r="BR35" s="1093"/>
      <c r="BS35" s="1093"/>
      <c r="BT35" s="1093"/>
      <c r="BU35" s="1093"/>
      <c r="BV35" s="1093"/>
      <c r="BW35" s="1093"/>
    </row>
    <row r="36" spans="1:75" s="820" customFormat="1">
      <c r="A36"/>
      <c r="B36" s="1009"/>
      <c r="C36"/>
      <c r="D36" s="528"/>
      <c r="E36" s="810"/>
      <c r="F36" s="811"/>
      <c r="G36"/>
      <c r="H36" s="546"/>
      <c r="I36"/>
      <c r="J36"/>
      <c r="K36"/>
      <c r="L36" s="812"/>
      <c r="M36" s="812"/>
      <c r="N36" s="1"/>
      <c r="O36" s="1"/>
      <c r="P36" s="25"/>
      <c r="Q36"/>
      <c r="R36" s="335"/>
      <c r="S36"/>
      <c r="T36"/>
      <c r="U36"/>
      <c r="V36" s="121"/>
      <c r="W36" s="121"/>
      <c r="X36" s="689"/>
      <c r="Y36" s="432"/>
      <c r="Z36" s="432"/>
      <c r="AA36" s="432"/>
      <c r="AB36" s="432"/>
      <c r="AC36" s="689"/>
      <c r="AD36" s="432"/>
      <c r="AE36" s="121"/>
      <c r="AF36" s="121"/>
      <c r="AG36" s="121"/>
      <c r="AH36" s="121"/>
      <c r="AI36" s="121"/>
      <c r="AJ36" s="121"/>
      <c r="AK36" s="121"/>
      <c r="AL36" s="121"/>
      <c r="AM36" s="121"/>
      <c r="AN36" s="121"/>
      <c r="AO36" s="121"/>
      <c r="AP36" s="121"/>
      <c r="AQ36" s="121"/>
      <c r="AR36" s="121"/>
      <c r="AS36" s="121"/>
      <c r="AT36" s="121"/>
      <c r="AU36" s="121"/>
      <c r="AV36" s="121"/>
      <c r="AW36" s="432"/>
      <c r="AX36" s="499"/>
      <c r="AY36" s="499"/>
      <c r="AZ36" s="499"/>
      <c r="BA36" s="499"/>
      <c r="BB36" s="499"/>
      <c r="BC36" s="499"/>
      <c r="BD36" s="499"/>
      <c r="BE36" s="499"/>
      <c r="BF36" s="499"/>
      <c r="BG36" s="1093"/>
      <c r="BH36" s="1093"/>
      <c r="BI36" s="1093"/>
      <c r="BJ36" s="1093"/>
      <c r="BK36" s="1093"/>
      <c r="BL36" s="1093"/>
      <c r="BM36" s="1093"/>
      <c r="BN36" s="1093"/>
      <c r="BO36" s="1093"/>
      <c r="BP36" s="1093"/>
      <c r="BQ36" s="1093"/>
      <c r="BR36" s="1093"/>
      <c r="BS36" s="1093"/>
      <c r="BT36" s="1093"/>
      <c r="BU36" s="1093"/>
      <c r="BV36" s="1093"/>
      <c r="BW36" s="1093"/>
    </row>
    <row r="37" spans="1:75" s="820" customFormat="1">
      <c r="A37"/>
      <c r="B37" s="1009"/>
      <c r="C37"/>
      <c r="D37" s="528"/>
      <c r="E37" s="810"/>
      <c r="F37" s="811"/>
      <c r="G37"/>
      <c r="H37" s="546"/>
      <c r="I37"/>
      <c r="J37"/>
      <c r="K37"/>
      <c r="L37" s="812"/>
      <c r="M37" s="812"/>
      <c r="N37" s="1"/>
      <c r="O37" s="1"/>
      <c r="P37" s="25"/>
      <c r="Q37"/>
      <c r="R37" s="335"/>
      <c r="S37"/>
      <c r="T37"/>
      <c r="U37"/>
      <c r="V37" s="121"/>
      <c r="W37" s="121"/>
      <c r="X37" s="689"/>
      <c r="Y37" s="432"/>
      <c r="Z37" s="432"/>
      <c r="AA37" s="432"/>
      <c r="AB37" s="432"/>
      <c r="AC37" s="689"/>
      <c r="AD37" s="432"/>
      <c r="AE37" s="121"/>
      <c r="AF37" s="121"/>
      <c r="AG37" s="121"/>
      <c r="AH37" s="121"/>
      <c r="AI37" s="121"/>
      <c r="AJ37" s="121"/>
      <c r="AK37" s="121"/>
      <c r="AL37" s="121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432"/>
      <c r="AX37" s="499"/>
      <c r="AY37" s="499"/>
      <c r="AZ37" s="499"/>
      <c r="BA37" s="499"/>
      <c r="BB37" s="499"/>
      <c r="BC37" s="499"/>
      <c r="BD37" s="499"/>
      <c r="BE37" s="499"/>
      <c r="BF37" s="499"/>
      <c r="BG37" s="1093"/>
      <c r="BH37" s="1093"/>
      <c r="BI37" s="1093"/>
      <c r="BJ37" s="1093"/>
      <c r="BK37" s="1093"/>
      <c r="BL37" s="1093"/>
      <c r="BM37" s="1093"/>
      <c r="BN37" s="1093"/>
      <c r="BO37" s="1093"/>
      <c r="BP37" s="1093"/>
      <c r="BQ37" s="1093"/>
      <c r="BR37" s="1093"/>
      <c r="BS37" s="1093"/>
      <c r="BT37" s="1093"/>
      <c r="BU37" s="1093"/>
      <c r="BV37" s="1093"/>
      <c r="BW37" s="1093"/>
    </row>
    <row r="38" spans="1:75" s="820" customFormat="1">
      <c r="A38"/>
      <c r="B38" s="1009"/>
      <c r="C38"/>
      <c r="D38" s="528"/>
      <c r="E38" s="810"/>
      <c r="F38" s="811"/>
      <c r="G38"/>
      <c r="H38" s="546"/>
      <c r="I38"/>
      <c r="J38"/>
      <c r="K38"/>
      <c r="L38" s="812"/>
      <c r="M38" s="812"/>
      <c r="N38" s="1"/>
      <c r="O38" s="1"/>
      <c r="P38" s="25"/>
      <c r="Q38"/>
      <c r="R38" s="335"/>
      <c r="S38"/>
      <c r="T38"/>
      <c r="U38"/>
      <c r="V38" s="121"/>
      <c r="W38" s="121"/>
      <c r="X38" s="689"/>
      <c r="Y38" s="432"/>
      <c r="Z38" s="432"/>
      <c r="AA38" s="432"/>
      <c r="AB38" s="432"/>
      <c r="AC38" s="689"/>
      <c r="AD38" s="432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432"/>
      <c r="AX38" s="499"/>
      <c r="AY38" s="499"/>
      <c r="AZ38" s="499"/>
      <c r="BA38" s="499"/>
      <c r="BB38" s="499"/>
      <c r="BC38" s="499"/>
      <c r="BD38" s="499"/>
      <c r="BE38" s="499"/>
      <c r="BF38" s="499"/>
      <c r="BG38" s="1093"/>
      <c r="BH38" s="1093"/>
      <c r="BI38" s="1093"/>
      <c r="BJ38" s="1093"/>
      <c r="BK38" s="1093"/>
      <c r="BL38" s="1093"/>
      <c r="BM38" s="1093"/>
      <c r="BN38" s="1093"/>
      <c r="BO38" s="1093"/>
      <c r="BP38" s="1093"/>
      <c r="BQ38" s="1093"/>
      <c r="BR38" s="1093"/>
      <c r="BS38" s="1093"/>
      <c r="BT38" s="1093"/>
      <c r="BU38" s="1093"/>
      <c r="BV38" s="1093"/>
      <c r="BW38" s="1093"/>
    </row>
    <row r="39" spans="1:75" s="820" customFormat="1">
      <c r="A39"/>
      <c r="B39" s="1009"/>
      <c r="C39"/>
      <c r="D39" s="528"/>
      <c r="E39" s="810"/>
      <c r="F39" s="811"/>
      <c r="G39"/>
      <c r="H39" s="546"/>
      <c r="I39"/>
      <c r="J39"/>
      <c r="K39"/>
      <c r="L39" s="812"/>
      <c r="M39" s="812"/>
      <c r="N39" s="1"/>
      <c r="O39" s="1"/>
      <c r="P39" s="25"/>
      <c r="Q39"/>
      <c r="R39" s="335"/>
      <c r="S39"/>
      <c r="T39"/>
      <c r="U39"/>
      <c r="V39" s="121"/>
      <c r="W39" s="121"/>
      <c r="X39" s="689"/>
      <c r="Y39" s="432"/>
      <c r="Z39" s="432"/>
      <c r="AA39" s="432"/>
      <c r="AB39" s="432"/>
      <c r="AC39" s="689"/>
      <c r="AD39" s="432"/>
      <c r="AE39" s="121"/>
      <c r="AF39" s="121"/>
      <c r="AG39" s="121"/>
      <c r="AH39" s="121"/>
      <c r="AI39" s="121"/>
      <c r="AJ39" s="121"/>
      <c r="AK39" s="121"/>
      <c r="AL39" s="121"/>
      <c r="AM39" s="121"/>
      <c r="AN39" s="121"/>
      <c r="AO39" s="121"/>
      <c r="AP39" s="121"/>
      <c r="AQ39" s="121"/>
      <c r="AR39" s="121"/>
      <c r="AS39" s="121"/>
      <c r="AT39" s="121"/>
      <c r="AU39" s="121"/>
      <c r="AV39" s="121"/>
      <c r="AW39" s="432"/>
      <c r="AX39" s="499"/>
      <c r="AY39" s="499"/>
      <c r="AZ39" s="499"/>
      <c r="BA39" s="499"/>
      <c r="BB39" s="499"/>
      <c r="BC39" s="499"/>
      <c r="BD39" s="499"/>
      <c r="BE39" s="499"/>
      <c r="BF39" s="499"/>
      <c r="BG39" s="1093"/>
      <c r="BH39" s="1093"/>
      <c r="BI39" s="1093"/>
      <c r="BJ39" s="1093"/>
      <c r="BK39" s="1093"/>
      <c r="BL39" s="1093"/>
      <c r="BM39" s="1093"/>
      <c r="BN39" s="1093"/>
      <c r="BO39" s="1093"/>
      <c r="BP39" s="1093"/>
      <c r="BQ39" s="1093"/>
      <c r="BR39" s="1093"/>
      <c r="BS39" s="1093"/>
      <c r="BT39" s="1093"/>
      <c r="BU39" s="1093"/>
      <c r="BV39" s="1093"/>
      <c r="BW39" s="1093"/>
    </row>
    <row r="40" spans="1:75" s="820" customFormat="1">
      <c r="A40"/>
      <c r="B40" s="1009"/>
      <c r="C40"/>
      <c r="D40" s="528"/>
      <c r="E40" s="810"/>
      <c r="F40" s="811"/>
      <c r="G40"/>
      <c r="H40" s="546"/>
      <c r="I40"/>
      <c r="J40"/>
      <c r="K40"/>
      <c r="L40" s="812"/>
      <c r="M40" s="812"/>
      <c r="N40" s="1"/>
      <c r="O40" s="1"/>
      <c r="P40" s="25"/>
      <c r="Q40"/>
      <c r="R40" s="335"/>
      <c r="S40"/>
      <c r="T40"/>
      <c r="U40"/>
      <c r="V40" s="121"/>
      <c r="W40" s="121"/>
      <c r="X40" s="689"/>
      <c r="Y40" s="432"/>
      <c r="Z40" s="432"/>
      <c r="AA40" s="432"/>
      <c r="AB40" s="432"/>
      <c r="AC40" s="689"/>
      <c r="AD40" s="432"/>
      <c r="AE40" s="121"/>
      <c r="AF40" s="121"/>
      <c r="AG40" s="121"/>
      <c r="AH40" s="121"/>
      <c r="AI40" s="121"/>
      <c r="AJ40" s="121"/>
      <c r="AK40" s="121"/>
      <c r="AL40" s="121"/>
      <c r="AM40" s="121"/>
      <c r="AN40" s="121"/>
      <c r="AO40" s="121"/>
      <c r="AP40" s="121"/>
      <c r="AQ40" s="121"/>
      <c r="AR40" s="121"/>
      <c r="AS40" s="121"/>
      <c r="AT40" s="121"/>
      <c r="AU40" s="121"/>
      <c r="AV40" s="121"/>
      <c r="AW40" s="432"/>
      <c r="AX40" s="499"/>
      <c r="AY40" s="499"/>
      <c r="AZ40" s="499"/>
      <c r="BA40" s="499"/>
      <c r="BB40" s="499"/>
      <c r="BC40" s="499"/>
      <c r="BD40" s="499"/>
      <c r="BE40" s="499"/>
      <c r="BF40" s="499"/>
      <c r="BG40" s="1093"/>
      <c r="BH40" s="1093"/>
      <c r="BI40" s="1093"/>
      <c r="BJ40" s="1093"/>
      <c r="BK40" s="1093"/>
      <c r="BL40" s="1093"/>
      <c r="BM40" s="1093"/>
      <c r="BN40" s="1093"/>
      <c r="BO40" s="1093"/>
      <c r="BP40" s="1093"/>
      <c r="BQ40" s="1093"/>
      <c r="BR40" s="1093"/>
      <c r="BS40" s="1093"/>
      <c r="BT40" s="1093"/>
      <c r="BU40" s="1093"/>
      <c r="BV40" s="1093"/>
      <c r="BW40" s="1093"/>
    </row>
    <row r="41" spans="1:75" s="820" customFormat="1">
      <c r="A41"/>
      <c r="B41" s="1009"/>
      <c r="C41"/>
      <c r="D41" s="528"/>
      <c r="E41" s="810"/>
      <c r="F41" s="811"/>
      <c r="G41"/>
      <c r="H41" s="546"/>
      <c r="I41"/>
      <c r="J41"/>
      <c r="K41"/>
      <c r="L41" s="812"/>
      <c r="M41" s="812"/>
      <c r="N41" s="1"/>
      <c r="O41" s="1"/>
      <c r="P41" s="25"/>
      <c r="Q41"/>
      <c r="R41" s="335"/>
      <c r="S41"/>
      <c r="T41"/>
      <c r="U41"/>
      <c r="V41" s="121"/>
      <c r="W41" s="121"/>
      <c r="X41" s="689"/>
      <c r="Y41" s="432"/>
      <c r="Z41" s="432"/>
      <c r="AA41" s="432"/>
      <c r="AB41" s="432"/>
      <c r="AC41" s="689"/>
      <c r="AD41" s="432"/>
      <c r="AE41" s="121"/>
      <c r="AF41" s="121"/>
      <c r="AG41" s="121"/>
      <c r="AH41" s="121"/>
      <c r="AI41" s="121"/>
      <c r="AJ41" s="121"/>
      <c r="AK41" s="121"/>
      <c r="AL41" s="121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432"/>
      <c r="AX41" s="499"/>
      <c r="AY41" s="499"/>
      <c r="AZ41" s="499"/>
      <c r="BA41" s="499"/>
      <c r="BB41" s="499"/>
      <c r="BC41" s="499"/>
      <c r="BD41" s="499"/>
      <c r="BE41" s="499"/>
      <c r="BF41" s="499"/>
      <c r="BG41" s="1093"/>
      <c r="BH41" s="1093"/>
      <c r="BI41" s="1093"/>
      <c r="BJ41" s="1093"/>
      <c r="BK41" s="1093"/>
      <c r="BL41" s="1093"/>
      <c r="BM41" s="1093"/>
      <c r="BN41" s="1093"/>
      <c r="BO41" s="1093"/>
      <c r="BP41" s="1093"/>
      <c r="BQ41" s="1093"/>
      <c r="BR41" s="1093"/>
      <c r="BS41" s="1093"/>
      <c r="BT41" s="1093"/>
      <c r="BU41" s="1093"/>
      <c r="BV41" s="1093"/>
      <c r="BW41" s="1093"/>
    </row>
    <row r="42" spans="1:75" s="820" customFormat="1">
      <c r="A42"/>
      <c r="B42" s="1009"/>
      <c r="C42"/>
      <c r="D42" s="528"/>
      <c r="E42" s="810"/>
      <c r="F42" s="811"/>
      <c r="G42"/>
      <c r="H42" s="546"/>
      <c r="I42"/>
      <c r="J42"/>
      <c r="K42"/>
      <c r="L42" s="812"/>
      <c r="M42" s="812"/>
      <c r="N42" s="1"/>
      <c r="O42" s="1"/>
      <c r="P42" s="25"/>
      <c r="Q42"/>
      <c r="R42" s="335"/>
      <c r="S42"/>
      <c r="T42"/>
      <c r="U42"/>
      <c r="V42" s="121"/>
      <c r="W42" s="121"/>
      <c r="X42" s="689"/>
      <c r="Y42" s="432"/>
      <c r="Z42" s="432"/>
      <c r="AA42" s="432"/>
      <c r="AB42" s="432"/>
      <c r="AC42" s="689"/>
      <c r="AD42" s="432"/>
      <c r="AE42" s="121"/>
      <c r="AF42" s="121"/>
      <c r="AG42" s="121"/>
      <c r="AH42" s="121"/>
      <c r="AI42" s="121"/>
      <c r="AJ42" s="121"/>
      <c r="AK42" s="121"/>
      <c r="AL42" s="121"/>
      <c r="AM42" s="121"/>
      <c r="AN42" s="121"/>
      <c r="AO42" s="121"/>
      <c r="AP42" s="121"/>
      <c r="AQ42" s="121"/>
      <c r="AR42" s="121"/>
      <c r="AS42" s="121"/>
      <c r="AT42" s="121"/>
      <c r="AU42" s="121"/>
      <c r="AV42" s="121"/>
      <c r="AW42" s="432"/>
      <c r="AX42" s="499"/>
      <c r="AY42" s="499"/>
      <c r="AZ42" s="499"/>
      <c r="BA42" s="499"/>
      <c r="BB42" s="499"/>
      <c r="BC42" s="499"/>
      <c r="BD42" s="499"/>
      <c r="BE42" s="499"/>
      <c r="BF42" s="499"/>
      <c r="BG42" s="1093"/>
      <c r="BH42" s="1093"/>
      <c r="BI42" s="1093"/>
      <c r="BJ42" s="1093"/>
      <c r="BK42" s="1093"/>
      <c r="BL42" s="1093"/>
      <c r="BM42" s="1093"/>
      <c r="BN42" s="1093"/>
      <c r="BO42" s="1093"/>
      <c r="BP42" s="1093"/>
      <c r="BQ42" s="1093"/>
      <c r="BR42" s="1093"/>
      <c r="BS42" s="1093"/>
      <c r="BT42" s="1093"/>
      <c r="BU42" s="1093"/>
      <c r="BV42" s="1093"/>
      <c r="BW42" s="1093"/>
    </row>
    <row r="43" spans="1:75" s="820" customFormat="1">
      <c r="A43"/>
      <c r="B43" s="1009"/>
      <c r="C43"/>
      <c r="D43" s="528"/>
      <c r="E43" s="810"/>
      <c r="F43" s="811"/>
      <c r="G43"/>
      <c r="H43" s="546"/>
      <c r="I43"/>
      <c r="J43"/>
      <c r="K43"/>
      <c r="L43" s="812"/>
      <c r="M43" s="812"/>
      <c r="N43" s="1"/>
      <c r="O43" s="1"/>
      <c r="P43" s="25"/>
      <c r="Q43"/>
      <c r="R43" s="335"/>
      <c r="S43"/>
      <c r="T43"/>
      <c r="U43"/>
      <c r="V43" s="121"/>
      <c r="W43" s="121"/>
      <c r="X43" s="689"/>
      <c r="Y43" s="432"/>
      <c r="Z43" s="432"/>
      <c r="AA43" s="432"/>
      <c r="AB43" s="432"/>
      <c r="AC43" s="689"/>
      <c r="AD43" s="432"/>
      <c r="AE43" s="121"/>
      <c r="AF43" s="121"/>
      <c r="AG43" s="121"/>
      <c r="AH43" s="121"/>
      <c r="AI43" s="121"/>
      <c r="AJ43" s="121"/>
      <c r="AK43" s="121"/>
      <c r="AL43" s="121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432"/>
      <c r="AX43" s="499"/>
      <c r="AY43" s="499"/>
      <c r="AZ43" s="499"/>
      <c r="BA43" s="499"/>
      <c r="BB43" s="499"/>
      <c r="BC43" s="499"/>
      <c r="BD43" s="499"/>
      <c r="BE43" s="499"/>
      <c r="BF43" s="499"/>
      <c r="BG43" s="1093"/>
      <c r="BH43" s="1093"/>
      <c r="BI43" s="1093"/>
      <c r="BJ43" s="1093"/>
      <c r="BK43" s="1093"/>
      <c r="BL43" s="1093"/>
      <c r="BM43" s="1093"/>
      <c r="BN43" s="1093"/>
      <c r="BO43" s="1093"/>
      <c r="BP43" s="1093"/>
      <c r="BQ43" s="1093"/>
      <c r="BR43" s="1093"/>
      <c r="BS43" s="1093"/>
      <c r="BT43" s="1093"/>
      <c r="BU43" s="1093"/>
      <c r="BV43" s="1093"/>
      <c r="BW43" s="1093"/>
    </row>
    <row r="44" spans="1:75" s="820" customFormat="1">
      <c r="A44"/>
      <c r="B44" s="1009"/>
      <c r="C44"/>
      <c r="D44" s="528"/>
      <c r="E44" s="810"/>
      <c r="F44" s="811"/>
      <c r="G44"/>
      <c r="H44" s="546"/>
      <c r="I44"/>
      <c r="J44"/>
      <c r="K44"/>
      <c r="L44" s="812"/>
      <c r="M44" s="812"/>
      <c r="N44" s="1"/>
      <c r="O44" s="1"/>
      <c r="P44" s="25"/>
      <c r="Q44"/>
      <c r="R44" s="335"/>
      <c r="S44"/>
      <c r="T44"/>
      <c r="U44"/>
      <c r="V44" s="121"/>
      <c r="W44" s="121"/>
      <c r="X44" s="689"/>
      <c r="Y44" s="432"/>
      <c r="Z44" s="432"/>
      <c r="AA44" s="432"/>
      <c r="AB44" s="432"/>
      <c r="AC44" s="689"/>
      <c r="AD44" s="432"/>
      <c r="AE44" s="121"/>
      <c r="AF44" s="121"/>
      <c r="AG44" s="121"/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432"/>
      <c r="AX44" s="499"/>
      <c r="AY44" s="499"/>
      <c r="AZ44" s="499"/>
      <c r="BA44" s="499"/>
      <c r="BB44" s="499"/>
      <c r="BC44" s="499"/>
      <c r="BD44" s="499"/>
      <c r="BE44" s="499"/>
      <c r="BF44" s="499"/>
      <c r="BG44" s="1093"/>
      <c r="BH44" s="1093"/>
      <c r="BI44" s="1093"/>
      <c r="BJ44" s="1093"/>
      <c r="BK44" s="1093"/>
      <c r="BL44" s="1093"/>
      <c r="BM44" s="1093"/>
      <c r="BN44" s="1093"/>
      <c r="BO44" s="1093"/>
      <c r="BP44" s="1093"/>
      <c r="BQ44" s="1093"/>
      <c r="BR44" s="1093"/>
      <c r="BS44" s="1093"/>
      <c r="BT44" s="1093"/>
      <c r="BU44" s="1093"/>
      <c r="BV44" s="1093"/>
      <c r="BW44" s="1093"/>
    </row>
    <row r="45" spans="1:75" s="820" customFormat="1">
      <c r="A45"/>
      <c r="B45" s="1009"/>
      <c r="C45"/>
      <c r="D45" s="528"/>
      <c r="E45" s="810"/>
      <c r="F45" s="811"/>
      <c r="G45"/>
      <c r="H45" s="546"/>
      <c r="I45"/>
      <c r="J45"/>
      <c r="K45"/>
      <c r="L45" s="812"/>
      <c r="M45" s="812"/>
      <c r="N45" s="1"/>
      <c r="O45" s="1"/>
      <c r="P45" s="25"/>
      <c r="Q45"/>
      <c r="R45" s="335"/>
      <c r="S45"/>
      <c r="T45"/>
      <c r="U45"/>
      <c r="V45" s="121"/>
      <c r="W45" s="121"/>
      <c r="X45" s="689"/>
      <c r="Y45" s="432"/>
      <c r="Z45" s="432"/>
      <c r="AA45" s="432"/>
      <c r="AB45" s="432"/>
      <c r="AC45" s="689"/>
      <c r="AD45" s="432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432"/>
      <c r="AX45" s="499"/>
      <c r="AY45" s="499"/>
      <c r="AZ45" s="499"/>
      <c r="BA45" s="499"/>
      <c r="BB45" s="499"/>
      <c r="BC45" s="499"/>
      <c r="BD45" s="499"/>
      <c r="BE45" s="499"/>
      <c r="BF45" s="499"/>
      <c r="BG45" s="1093"/>
      <c r="BH45" s="1093"/>
      <c r="BI45" s="1093"/>
      <c r="BJ45" s="1093"/>
      <c r="BK45" s="1093"/>
      <c r="BL45" s="1093"/>
      <c r="BM45" s="1093"/>
      <c r="BN45" s="1093"/>
      <c r="BO45" s="1093"/>
      <c r="BP45" s="1093"/>
      <c r="BQ45" s="1093"/>
      <c r="BR45" s="1093"/>
      <c r="BS45" s="1093"/>
      <c r="BT45" s="1093"/>
      <c r="BU45" s="1093"/>
      <c r="BV45" s="1093"/>
      <c r="BW45" s="1093"/>
    </row>
    <row r="46" spans="1:75" s="820" customFormat="1">
      <c r="A46"/>
      <c r="B46" s="1009"/>
      <c r="C46"/>
      <c r="D46" s="528"/>
      <c r="E46" s="810"/>
      <c r="F46" s="811"/>
      <c r="G46"/>
      <c r="H46" s="546"/>
      <c r="I46"/>
      <c r="J46"/>
      <c r="K46"/>
      <c r="L46" s="812"/>
      <c r="M46" s="812"/>
      <c r="N46" s="1"/>
      <c r="O46" s="1"/>
      <c r="P46" s="25"/>
      <c r="Q46"/>
      <c r="R46" s="335"/>
      <c r="S46"/>
      <c r="T46"/>
      <c r="U46"/>
      <c r="V46" s="121"/>
      <c r="W46" s="121"/>
      <c r="X46" s="689"/>
      <c r="Y46" s="432"/>
      <c r="Z46" s="432"/>
      <c r="AA46" s="432"/>
      <c r="AB46" s="432"/>
      <c r="AC46" s="689"/>
      <c r="AD46" s="432"/>
      <c r="AE46" s="121"/>
      <c r="AF46" s="121"/>
      <c r="AG46" s="121"/>
      <c r="AH46" s="121"/>
      <c r="AI46" s="121"/>
      <c r="AJ46" s="121"/>
      <c r="AK46" s="121"/>
      <c r="AL46" s="121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432"/>
      <c r="AX46" s="499"/>
      <c r="AY46" s="499"/>
      <c r="AZ46" s="499"/>
      <c r="BA46" s="499"/>
      <c r="BB46" s="499"/>
      <c r="BC46" s="499"/>
      <c r="BD46" s="499"/>
      <c r="BE46" s="499"/>
      <c r="BF46" s="499"/>
      <c r="BG46" s="1093"/>
      <c r="BH46" s="1093"/>
      <c r="BI46" s="1093"/>
      <c r="BJ46" s="1093"/>
      <c r="BK46" s="1093"/>
      <c r="BL46" s="1093"/>
      <c r="BM46" s="1093"/>
      <c r="BN46" s="1093"/>
      <c r="BO46" s="1093"/>
      <c r="BP46" s="1093"/>
      <c r="BQ46" s="1093"/>
      <c r="BR46" s="1093"/>
      <c r="BS46" s="1093"/>
      <c r="BT46" s="1093"/>
      <c r="BU46" s="1093"/>
      <c r="BV46" s="1093"/>
      <c r="BW46" s="1093"/>
    </row>
    <row r="47" spans="1:75" s="820" customFormat="1">
      <c r="A47"/>
      <c r="B47" s="1009"/>
      <c r="C47"/>
      <c r="D47" s="528"/>
      <c r="E47" s="810"/>
      <c r="F47" s="811"/>
      <c r="G47"/>
      <c r="H47" s="546"/>
      <c r="I47"/>
      <c r="J47"/>
      <c r="K47"/>
      <c r="L47" s="812"/>
      <c r="M47" s="812"/>
      <c r="N47" s="1"/>
      <c r="O47" s="1"/>
      <c r="P47" s="25"/>
      <c r="Q47"/>
      <c r="R47" s="335"/>
      <c r="S47"/>
      <c r="T47"/>
      <c r="U47"/>
      <c r="V47" s="121"/>
      <c r="W47" s="121"/>
      <c r="X47" s="689"/>
      <c r="Y47" s="432"/>
      <c r="Z47" s="432"/>
      <c r="AA47" s="432"/>
      <c r="AB47" s="432"/>
      <c r="AC47" s="689"/>
      <c r="AD47" s="432"/>
      <c r="AE47" s="121"/>
      <c r="AF47" s="121"/>
      <c r="AG47" s="121"/>
      <c r="AH47" s="121"/>
      <c r="AI47" s="121"/>
      <c r="AJ47" s="121"/>
      <c r="AK47" s="121"/>
      <c r="AL47" s="121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432"/>
      <c r="AX47" s="499"/>
      <c r="AY47" s="499"/>
      <c r="AZ47" s="499"/>
      <c r="BA47" s="499"/>
      <c r="BB47" s="499"/>
      <c r="BC47" s="499"/>
      <c r="BD47" s="499"/>
      <c r="BE47" s="499"/>
      <c r="BF47" s="499"/>
      <c r="BG47" s="1093"/>
      <c r="BH47" s="1093"/>
      <c r="BI47" s="1093"/>
      <c r="BJ47" s="1093"/>
      <c r="BK47" s="1093"/>
      <c r="BL47" s="1093"/>
      <c r="BM47" s="1093"/>
      <c r="BN47" s="1093"/>
      <c r="BO47" s="1093"/>
      <c r="BP47" s="1093"/>
      <c r="BQ47" s="1093"/>
      <c r="BR47" s="1093"/>
      <c r="BS47" s="1093"/>
      <c r="BT47" s="1093"/>
      <c r="BU47" s="1093"/>
      <c r="BV47" s="1093"/>
      <c r="BW47" s="1093"/>
    </row>
    <row r="48" spans="1:75" s="820" customFormat="1">
      <c r="A48"/>
      <c r="B48" s="1009"/>
      <c r="C48"/>
      <c r="D48" s="528"/>
      <c r="E48" s="810"/>
      <c r="F48" s="811"/>
      <c r="G48"/>
      <c r="H48" s="546"/>
      <c r="I48"/>
      <c r="J48"/>
      <c r="K48"/>
      <c r="L48" s="812"/>
      <c r="M48" s="812"/>
      <c r="N48" s="1"/>
      <c r="O48" s="1"/>
      <c r="P48" s="25"/>
      <c r="Q48"/>
      <c r="R48" s="335"/>
      <c r="S48"/>
      <c r="T48"/>
      <c r="U48"/>
      <c r="V48" s="121"/>
      <c r="W48" s="121"/>
      <c r="X48" s="689"/>
      <c r="Y48" s="432"/>
      <c r="Z48" s="432"/>
      <c r="AA48" s="432"/>
      <c r="AB48" s="432"/>
      <c r="AC48" s="689"/>
      <c r="AD48" s="432"/>
      <c r="AE48" s="121"/>
      <c r="AF48" s="121"/>
      <c r="AG48" s="121"/>
      <c r="AH48" s="121"/>
      <c r="AI48" s="121"/>
      <c r="AJ48" s="121"/>
      <c r="AK48" s="121"/>
      <c r="AL48" s="121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432"/>
      <c r="AX48" s="499"/>
      <c r="AY48" s="499"/>
      <c r="AZ48" s="499"/>
      <c r="BA48" s="499"/>
      <c r="BB48" s="499"/>
      <c r="BC48" s="499"/>
      <c r="BD48" s="499"/>
      <c r="BE48" s="499"/>
      <c r="BF48" s="499"/>
      <c r="BG48" s="1093"/>
      <c r="BH48" s="1093"/>
      <c r="BI48" s="1093"/>
      <c r="BJ48" s="1093"/>
      <c r="BK48" s="1093"/>
      <c r="BL48" s="1093"/>
      <c r="BM48" s="1093"/>
      <c r="BN48" s="1093"/>
      <c r="BO48" s="1093"/>
      <c r="BP48" s="1093"/>
      <c r="BQ48" s="1093"/>
      <c r="BR48" s="1093"/>
      <c r="BS48" s="1093"/>
      <c r="BT48" s="1093"/>
      <c r="BU48" s="1093"/>
      <c r="BV48" s="1093"/>
      <c r="BW48" s="1093"/>
    </row>
    <row r="49" spans="1:75" s="820" customFormat="1">
      <c r="A49"/>
      <c r="B49" s="1009"/>
      <c r="C49"/>
      <c r="D49" s="528"/>
      <c r="E49" s="810"/>
      <c r="F49" s="811"/>
      <c r="G49"/>
      <c r="H49" s="546"/>
      <c r="I49"/>
      <c r="J49"/>
      <c r="K49"/>
      <c r="L49" s="812"/>
      <c r="M49" s="812"/>
      <c r="N49" s="1"/>
      <c r="O49" s="1"/>
      <c r="P49" s="25"/>
      <c r="Q49"/>
      <c r="R49" s="335"/>
      <c r="S49"/>
      <c r="T49"/>
      <c r="U49"/>
      <c r="V49" s="121"/>
      <c r="W49" s="121"/>
      <c r="X49" s="689"/>
      <c r="Y49" s="432"/>
      <c r="Z49" s="432"/>
      <c r="AA49" s="432"/>
      <c r="AB49" s="432"/>
      <c r="AC49" s="689"/>
      <c r="AD49" s="432"/>
      <c r="AE49" s="121"/>
      <c r="AF49" s="121"/>
      <c r="AG49" s="121"/>
      <c r="AH49" s="121"/>
      <c r="AI49" s="121"/>
      <c r="AJ49" s="121"/>
      <c r="AK49" s="121"/>
      <c r="AL49" s="121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432"/>
      <c r="AX49" s="499"/>
      <c r="AY49" s="499"/>
      <c r="AZ49" s="499"/>
      <c r="BA49" s="499"/>
      <c r="BB49" s="499"/>
      <c r="BC49" s="499"/>
      <c r="BD49" s="499"/>
      <c r="BE49" s="499"/>
      <c r="BF49" s="499"/>
      <c r="BG49" s="1093"/>
      <c r="BH49" s="1093"/>
      <c r="BI49" s="1093"/>
      <c r="BJ49" s="1093"/>
      <c r="BK49" s="1093"/>
      <c r="BL49" s="1093"/>
      <c r="BM49" s="1093"/>
      <c r="BN49" s="1093"/>
      <c r="BO49" s="1093"/>
      <c r="BP49" s="1093"/>
      <c r="BQ49" s="1093"/>
      <c r="BR49" s="1093"/>
      <c r="BS49" s="1093"/>
      <c r="BT49" s="1093"/>
      <c r="BU49" s="1093"/>
      <c r="BV49" s="1093"/>
      <c r="BW49" s="1093"/>
    </row>
    <row r="50" spans="1:75" s="820" customFormat="1">
      <c r="A50"/>
      <c r="B50" s="1009"/>
      <c r="C50"/>
      <c r="D50" s="528"/>
      <c r="E50" s="810"/>
      <c r="F50" s="811"/>
      <c r="G50"/>
      <c r="H50" s="546"/>
      <c r="I50"/>
      <c r="J50"/>
      <c r="K50"/>
      <c r="L50" s="812"/>
      <c r="M50" s="812"/>
      <c r="N50" s="1"/>
      <c r="O50" s="1"/>
      <c r="P50" s="25"/>
      <c r="Q50"/>
      <c r="R50" s="335"/>
      <c r="S50"/>
      <c r="T50"/>
      <c r="U50"/>
      <c r="V50" s="121"/>
      <c r="W50" s="121"/>
      <c r="X50" s="689"/>
      <c r="Y50" s="432"/>
      <c r="Z50" s="432"/>
      <c r="AA50" s="432"/>
      <c r="AB50" s="432"/>
      <c r="AC50" s="689"/>
      <c r="AD50" s="432"/>
      <c r="AE50" s="121"/>
      <c r="AF50" s="121"/>
      <c r="AG50" s="121"/>
      <c r="AH50" s="121"/>
      <c r="AI50" s="121"/>
      <c r="AJ50" s="121"/>
      <c r="AK50" s="121"/>
      <c r="AL50" s="121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432"/>
      <c r="AX50" s="499"/>
      <c r="AY50" s="499"/>
      <c r="AZ50" s="499"/>
      <c r="BA50" s="499"/>
      <c r="BB50" s="499"/>
      <c r="BC50" s="499"/>
      <c r="BD50" s="499"/>
      <c r="BE50" s="499"/>
      <c r="BF50" s="499"/>
      <c r="BG50" s="1093"/>
      <c r="BH50" s="1093"/>
      <c r="BI50" s="1093"/>
      <c r="BJ50" s="1093"/>
      <c r="BK50" s="1093"/>
      <c r="BL50" s="1093"/>
      <c r="BM50" s="1093"/>
      <c r="BN50" s="1093"/>
      <c r="BO50" s="1093"/>
      <c r="BP50" s="1093"/>
      <c r="BQ50" s="1093"/>
      <c r="BR50" s="1093"/>
      <c r="BS50" s="1093"/>
      <c r="BT50" s="1093"/>
      <c r="BU50" s="1093"/>
      <c r="BV50" s="1093"/>
      <c r="BW50" s="1093"/>
    </row>
    <row r="51" spans="1:75" s="820" customFormat="1">
      <c r="A51"/>
      <c r="B51" s="1009"/>
      <c r="C51"/>
      <c r="D51" s="528"/>
      <c r="E51" s="810"/>
      <c r="F51" s="811"/>
      <c r="G51"/>
      <c r="H51" s="546"/>
      <c r="I51"/>
      <c r="J51"/>
      <c r="K51"/>
      <c r="L51" s="812"/>
      <c r="M51" s="812"/>
      <c r="N51" s="1"/>
      <c r="O51" s="1"/>
      <c r="P51" s="25"/>
      <c r="Q51"/>
      <c r="R51" s="335"/>
      <c r="S51"/>
      <c r="T51"/>
      <c r="U51"/>
      <c r="V51" s="121"/>
      <c r="W51" s="121"/>
      <c r="X51" s="689"/>
      <c r="Y51" s="432"/>
      <c r="Z51" s="432"/>
      <c r="AA51" s="432"/>
      <c r="AB51" s="432"/>
      <c r="AC51" s="689"/>
      <c r="AD51" s="432"/>
      <c r="AE51" s="121"/>
      <c r="AF51" s="121"/>
      <c r="AG51" s="121"/>
      <c r="AH51" s="121"/>
      <c r="AI51" s="121"/>
      <c r="AJ51" s="121"/>
      <c r="AK51" s="121"/>
      <c r="AL51" s="121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432"/>
      <c r="AX51" s="499"/>
      <c r="AY51" s="499"/>
      <c r="AZ51" s="499"/>
      <c r="BA51" s="499"/>
      <c r="BB51" s="499"/>
      <c r="BC51" s="499"/>
      <c r="BD51" s="499"/>
      <c r="BE51" s="499"/>
      <c r="BF51" s="499"/>
      <c r="BG51" s="1093"/>
      <c r="BH51" s="1093"/>
      <c r="BI51" s="1093"/>
      <c r="BJ51" s="1093"/>
      <c r="BK51" s="1093"/>
      <c r="BL51" s="1093"/>
      <c r="BM51" s="1093"/>
      <c r="BN51" s="1093"/>
      <c r="BO51" s="1093"/>
      <c r="BP51" s="1093"/>
      <c r="BQ51" s="1093"/>
      <c r="BR51" s="1093"/>
      <c r="BS51" s="1093"/>
      <c r="BT51" s="1093"/>
      <c r="BU51" s="1093"/>
      <c r="BV51" s="1093"/>
      <c r="BW51" s="1093"/>
    </row>
    <row r="52" spans="1:75" s="820" customFormat="1">
      <c r="A52"/>
      <c r="B52" s="1009"/>
      <c r="C52"/>
      <c r="D52" s="528"/>
      <c r="E52" s="810"/>
      <c r="F52" s="811"/>
      <c r="G52"/>
      <c r="H52" s="546"/>
      <c r="I52"/>
      <c r="J52"/>
      <c r="K52"/>
      <c r="L52" s="812"/>
      <c r="M52" s="812"/>
      <c r="N52" s="1"/>
      <c r="O52" s="1"/>
      <c r="P52" s="25"/>
      <c r="Q52"/>
      <c r="R52" s="335"/>
      <c r="S52"/>
      <c r="T52"/>
      <c r="U52"/>
      <c r="V52" s="121"/>
      <c r="W52" s="121"/>
      <c r="X52" s="689"/>
      <c r="Y52" s="432"/>
      <c r="Z52" s="432"/>
      <c r="AA52" s="432"/>
      <c r="AB52" s="432"/>
      <c r="AC52" s="689"/>
      <c r="AD52" s="432"/>
      <c r="AE52" s="121"/>
      <c r="AF52" s="121"/>
      <c r="AG52" s="121"/>
      <c r="AH52" s="121"/>
      <c r="AI52" s="121"/>
      <c r="AJ52" s="121"/>
      <c r="AK52" s="121"/>
      <c r="AL52" s="121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432"/>
      <c r="AX52" s="499"/>
      <c r="AY52" s="499"/>
      <c r="AZ52" s="499"/>
      <c r="BA52" s="499"/>
      <c r="BB52" s="499"/>
      <c r="BC52" s="499"/>
      <c r="BD52" s="499"/>
      <c r="BE52" s="499"/>
      <c r="BF52" s="499"/>
      <c r="BG52" s="1093"/>
      <c r="BH52" s="1093"/>
      <c r="BI52" s="1093"/>
      <c r="BJ52" s="1093"/>
      <c r="BK52" s="1093"/>
      <c r="BL52" s="1093"/>
      <c r="BM52" s="1093"/>
      <c r="BN52" s="1093"/>
      <c r="BO52" s="1093"/>
      <c r="BP52" s="1093"/>
      <c r="BQ52" s="1093"/>
      <c r="BR52" s="1093"/>
      <c r="BS52" s="1093"/>
      <c r="BT52" s="1093"/>
      <c r="BU52" s="1093"/>
      <c r="BV52" s="1093"/>
      <c r="BW52" s="1093"/>
    </row>
    <row r="53" spans="1:75" s="820" customFormat="1">
      <c r="A53"/>
      <c r="B53" s="1009"/>
      <c r="C53"/>
      <c r="D53" s="528"/>
      <c r="E53" s="810"/>
      <c r="F53" s="811"/>
      <c r="G53"/>
      <c r="H53" s="546"/>
      <c r="I53"/>
      <c r="J53"/>
      <c r="K53"/>
      <c r="L53" s="812"/>
      <c r="M53" s="812"/>
      <c r="N53" s="1"/>
      <c r="O53" s="1"/>
      <c r="P53" s="25"/>
      <c r="Q53"/>
      <c r="R53" s="335"/>
      <c r="S53"/>
      <c r="T53"/>
      <c r="U53"/>
      <c r="V53" s="121"/>
      <c r="W53" s="121"/>
      <c r="X53" s="689"/>
      <c r="Y53" s="432"/>
      <c r="Z53" s="432"/>
      <c r="AA53" s="432"/>
      <c r="AB53" s="432"/>
      <c r="AC53" s="689"/>
      <c r="AD53" s="432"/>
      <c r="AE53" s="121"/>
      <c r="AF53" s="121"/>
      <c r="AG53" s="121"/>
      <c r="AH53" s="121"/>
      <c r="AI53" s="121"/>
      <c r="AJ53" s="121"/>
      <c r="AK53" s="121"/>
      <c r="AL53" s="121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432"/>
      <c r="AX53" s="499"/>
      <c r="AY53" s="499"/>
      <c r="AZ53" s="499"/>
      <c r="BA53" s="499"/>
      <c r="BB53" s="499"/>
      <c r="BC53" s="499"/>
      <c r="BD53" s="499"/>
      <c r="BE53" s="499"/>
      <c r="BF53" s="499"/>
      <c r="BG53" s="1093"/>
      <c r="BH53" s="1093"/>
      <c r="BI53" s="1093"/>
      <c r="BJ53" s="1093"/>
      <c r="BK53" s="1093"/>
      <c r="BL53" s="1093"/>
      <c r="BM53" s="1093"/>
      <c r="BN53" s="1093"/>
      <c r="BO53" s="1093"/>
      <c r="BP53" s="1093"/>
      <c r="BQ53" s="1093"/>
      <c r="BR53" s="1093"/>
      <c r="BS53" s="1093"/>
      <c r="BT53" s="1093"/>
      <c r="BU53" s="1093"/>
      <c r="BV53" s="1093"/>
      <c r="BW53" s="1093"/>
    </row>
    <row r="54" spans="1:75" s="820" customFormat="1">
      <c r="A54"/>
      <c r="B54" s="1009"/>
      <c r="C54"/>
      <c r="D54" s="528"/>
      <c r="E54" s="810"/>
      <c r="F54" s="811"/>
      <c r="G54"/>
      <c r="H54" s="546"/>
      <c r="I54"/>
      <c r="J54"/>
      <c r="K54"/>
      <c r="L54" s="812"/>
      <c r="M54" s="812"/>
      <c r="N54" s="1"/>
      <c r="O54" s="1"/>
      <c r="P54" s="25"/>
      <c r="Q54"/>
      <c r="R54" s="335"/>
      <c r="S54"/>
      <c r="T54"/>
      <c r="U54"/>
      <c r="V54" s="121"/>
      <c r="W54" s="121"/>
      <c r="X54" s="689"/>
      <c r="Y54" s="432"/>
      <c r="Z54" s="432"/>
      <c r="AA54" s="432"/>
      <c r="AB54" s="432"/>
      <c r="AC54" s="689"/>
      <c r="AD54" s="432"/>
      <c r="AE54" s="121"/>
      <c r="AF54" s="121"/>
      <c r="AG54" s="121"/>
      <c r="AH54" s="121"/>
      <c r="AI54" s="121"/>
      <c r="AJ54" s="121"/>
      <c r="AK54" s="121"/>
      <c r="AL54" s="121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432"/>
      <c r="AX54" s="499"/>
      <c r="AY54" s="499"/>
      <c r="AZ54" s="499"/>
      <c r="BA54" s="499"/>
      <c r="BB54" s="499"/>
      <c r="BC54" s="499"/>
      <c r="BD54" s="499"/>
      <c r="BE54" s="499"/>
      <c r="BF54" s="499"/>
      <c r="BG54" s="1093"/>
      <c r="BH54" s="1093"/>
      <c r="BI54" s="1093"/>
      <c r="BJ54" s="1093"/>
      <c r="BK54" s="1093"/>
      <c r="BL54" s="1093"/>
      <c r="BM54" s="1093"/>
      <c r="BN54" s="1093"/>
      <c r="BO54" s="1093"/>
      <c r="BP54" s="1093"/>
      <c r="BQ54" s="1093"/>
      <c r="BR54" s="1093"/>
      <c r="BS54" s="1093"/>
      <c r="BT54" s="1093"/>
      <c r="BU54" s="1093"/>
      <c r="BV54" s="1093"/>
      <c r="BW54" s="1093"/>
    </row>
    <row r="55" spans="1:75" s="820" customFormat="1">
      <c r="A55"/>
      <c r="B55" s="1009"/>
      <c r="C55"/>
      <c r="D55" s="528"/>
      <c r="E55" s="810"/>
      <c r="F55" s="811"/>
      <c r="G55"/>
      <c r="H55" s="546"/>
      <c r="I55"/>
      <c r="J55"/>
      <c r="K55"/>
      <c r="L55" s="812"/>
      <c r="M55" s="812"/>
      <c r="N55" s="1"/>
      <c r="O55" s="1"/>
      <c r="P55" s="25"/>
      <c r="Q55"/>
      <c r="R55" s="335"/>
      <c r="S55"/>
      <c r="T55"/>
      <c r="U55"/>
      <c r="V55" s="121"/>
      <c r="W55" s="121"/>
      <c r="X55" s="689"/>
      <c r="Y55" s="432"/>
      <c r="Z55" s="432"/>
      <c r="AA55" s="432"/>
      <c r="AB55" s="432"/>
      <c r="AC55" s="689"/>
      <c r="AD55" s="432"/>
      <c r="AE55" s="121"/>
      <c r="AF55" s="121"/>
      <c r="AG55" s="121"/>
      <c r="AH55" s="121"/>
      <c r="AI55" s="121"/>
      <c r="AJ55" s="121"/>
      <c r="AK55" s="121"/>
      <c r="AL55" s="121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432"/>
      <c r="AX55" s="499"/>
      <c r="AY55" s="499"/>
      <c r="AZ55" s="499"/>
      <c r="BA55" s="499"/>
      <c r="BB55" s="499"/>
      <c r="BC55" s="499"/>
      <c r="BD55" s="499"/>
      <c r="BE55" s="499"/>
      <c r="BF55" s="499"/>
      <c r="BG55" s="1093"/>
      <c r="BH55" s="1093"/>
      <c r="BI55" s="1093"/>
      <c r="BJ55" s="1093"/>
      <c r="BK55" s="1093"/>
      <c r="BL55" s="1093"/>
      <c r="BM55" s="1093"/>
      <c r="BN55" s="1093"/>
      <c r="BO55" s="1093"/>
      <c r="BP55" s="1093"/>
      <c r="BQ55" s="1093"/>
      <c r="BR55" s="1093"/>
      <c r="BS55" s="1093"/>
      <c r="BT55" s="1093"/>
      <c r="BU55" s="1093"/>
      <c r="BV55" s="1093"/>
      <c r="BW55" s="1093"/>
    </row>
    <row r="56" spans="1:75" s="820" customFormat="1">
      <c r="A56"/>
      <c r="B56" s="1009"/>
      <c r="C56"/>
      <c r="D56" s="528"/>
      <c r="E56" s="810"/>
      <c r="F56" s="811"/>
      <c r="G56"/>
      <c r="H56" s="546"/>
      <c r="I56"/>
      <c r="J56"/>
      <c r="K56"/>
      <c r="L56" s="812"/>
      <c r="M56" s="812"/>
      <c r="N56" s="1"/>
      <c r="O56" s="1"/>
      <c r="P56" s="25"/>
      <c r="Q56"/>
      <c r="R56" s="335"/>
      <c r="S56"/>
      <c r="T56"/>
      <c r="U56"/>
      <c r="V56" s="121"/>
      <c r="W56" s="121"/>
      <c r="X56" s="689"/>
      <c r="Y56" s="432"/>
      <c r="Z56" s="432"/>
      <c r="AA56" s="432"/>
      <c r="AB56" s="432"/>
      <c r="AC56" s="689"/>
      <c r="AD56" s="432"/>
      <c r="AE56" s="121"/>
      <c r="AF56" s="121"/>
      <c r="AG56" s="121"/>
      <c r="AH56" s="121"/>
      <c r="AI56" s="121"/>
      <c r="AJ56" s="121"/>
      <c r="AK56" s="121"/>
      <c r="AL56" s="121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432"/>
      <c r="AX56" s="499"/>
      <c r="AY56" s="499"/>
      <c r="AZ56" s="499"/>
      <c r="BA56" s="499"/>
      <c r="BB56" s="499"/>
      <c r="BC56" s="499"/>
      <c r="BD56" s="499"/>
      <c r="BE56" s="499"/>
      <c r="BF56" s="499"/>
      <c r="BG56" s="1093"/>
      <c r="BH56" s="1093"/>
      <c r="BI56" s="1093"/>
      <c r="BJ56" s="1093"/>
      <c r="BK56" s="1093"/>
      <c r="BL56" s="1093"/>
      <c r="BM56" s="1093"/>
      <c r="BN56" s="1093"/>
      <c r="BO56" s="1093"/>
      <c r="BP56" s="1093"/>
      <c r="BQ56" s="1093"/>
      <c r="BR56" s="1093"/>
      <c r="BS56" s="1093"/>
      <c r="BT56" s="1093"/>
      <c r="BU56" s="1093"/>
      <c r="BV56" s="1093"/>
      <c r="BW56" s="1093"/>
    </row>
    <row r="57" spans="1:75" s="820" customFormat="1">
      <c r="A57"/>
      <c r="B57" s="1009"/>
      <c r="C57"/>
      <c r="D57" s="528"/>
      <c r="E57" s="810"/>
      <c r="F57" s="811"/>
      <c r="G57"/>
      <c r="H57" s="546"/>
      <c r="I57"/>
      <c r="J57"/>
      <c r="K57"/>
      <c r="L57" s="812"/>
      <c r="M57" s="812"/>
      <c r="N57" s="1"/>
      <c r="O57" s="1"/>
      <c r="P57" s="25"/>
      <c r="Q57"/>
      <c r="R57" s="335"/>
      <c r="S57"/>
      <c r="T57"/>
      <c r="U57"/>
      <c r="V57" s="121"/>
      <c r="W57" s="121"/>
      <c r="X57" s="689"/>
      <c r="Y57" s="432"/>
      <c r="Z57" s="432"/>
      <c r="AA57" s="432"/>
      <c r="AB57" s="432"/>
      <c r="AC57" s="689"/>
      <c r="AD57" s="432"/>
      <c r="AE57" s="121"/>
      <c r="AF57" s="121"/>
      <c r="AG57" s="12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432"/>
      <c r="AX57" s="499"/>
      <c r="AY57" s="499"/>
      <c r="AZ57" s="499"/>
      <c r="BA57" s="499"/>
      <c r="BB57" s="499"/>
      <c r="BC57" s="499"/>
      <c r="BD57" s="499"/>
      <c r="BE57" s="499"/>
      <c r="BF57" s="499"/>
      <c r="BG57" s="1093"/>
      <c r="BH57" s="1093"/>
      <c r="BI57" s="1093"/>
      <c r="BJ57" s="1093"/>
      <c r="BK57" s="1093"/>
      <c r="BL57" s="1093"/>
      <c r="BM57" s="1093"/>
      <c r="BN57" s="1093"/>
      <c r="BO57" s="1093"/>
      <c r="BP57" s="1093"/>
      <c r="BQ57" s="1093"/>
      <c r="BR57" s="1093"/>
      <c r="BS57" s="1093"/>
      <c r="BT57" s="1093"/>
      <c r="BU57" s="1093"/>
      <c r="BV57" s="1093"/>
      <c r="BW57" s="1093"/>
    </row>
    <row r="58" spans="1:75" s="820" customFormat="1">
      <c r="A58"/>
      <c r="B58" s="1009"/>
      <c r="C58"/>
      <c r="D58" s="528"/>
      <c r="E58" s="810"/>
      <c r="F58" s="811"/>
      <c r="G58"/>
      <c r="H58" s="546"/>
      <c r="I58"/>
      <c r="J58"/>
      <c r="K58"/>
      <c r="L58" s="812"/>
      <c r="M58" s="812"/>
      <c r="N58" s="1"/>
      <c r="O58" s="1"/>
      <c r="P58" s="25"/>
      <c r="Q58"/>
      <c r="R58" s="335"/>
      <c r="S58"/>
      <c r="T58"/>
      <c r="U58"/>
      <c r="V58" s="121"/>
      <c r="W58" s="121"/>
      <c r="X58" s="689"/>
      <c r="Y58" s="432"/>
      <c r="Z58" s="432"/>
      <c r="AA58" s="432"/>
      <c r="AB58" s="432"/>
      <c r="AC58" s="689"/>
      <c r="AD58" s="432"/>
      <c r="AE58" s="121"/>
      <c r="AF58" s="121"/>
      <c r="AG58" s="121"/>
      <c r="AH58" s="121"/>
      <c r="AI58" s="121"/>
      <c r="AJ58" s="121"/>
      <c r="AK58" s="121"/>
      <c r="AL58" s="121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432"/>
      <c r="AX58" s="499"/>
      <c r="AY58" s="499"/>
      <c r="AZ58" s="499"/>
      <c r="BA58" s="499"/>
      <c r="BB58" s="499"/>
      <c r="BC58" s="499"/>
      <c r="BD58" s="499"/>
      <c r="BE58" s="499"/>
      <c r="BF58" s="499"/>
      <c r="BG58" s="1093"/>
      <c r="BH58" s="1093"/>
      <c r="BI58" s="1093"/>
      <c r="BJ58" s="1093"/>
      <c r="BK58" s="1093"/>
      <c r="BL58" s="1093"/>
      <c r="BM58" s="1093"/>
      <c r="BN58" s="1093"/>
      <c r="BO58" s="1093"/>
      <c r="BP58" s="1093"/>
      <c r="BQ58" s="1093"/>
      <c r="BR58" s="1093"/>
      <c r="BS58" s="1093"/>
      <c r="BT58" s="1093"/>
      <c r="BU58" s="1093"/>
      <c r="BV58" s="1093"/>
      <c r="BW58" s="1093"/>
    </row>
    <row r="59" spans="1:75" s="820" customFormat="1">
      <c r="A59"/>
      <c r="B59" s="1009"/>
      <c r="C59"/>
      <c r="D59" s="528"/>
      <c r="E59" s="810"/>
      <c r="F59" s="811"/>
      <c r="G59"/>
      <c r="H59" s="546"/>
      <c r="I59"/>
      <c r="J59"/>
      <c r="K59"/>
      <c r="L59" s="812"/>
      <c r="M59" s="812"/>
      <c r="N59" s="1"/>
      <c r="O59" s="1"/>
      <c r="P59" s="25"/>
      <c r="Q59"/>
      <c r="R59" s="335"/>
      <c r="S59"/>
      <c r="T59"/>
      <c r="U59"/>
      <c r="V59" s="121"/>
      <c r="W59" s="121"/>
      <c r="X59" s="689"/>
      <c r="Y59" s="432"/>
      <c r="Z59" s="432"/>
      <c r="AA59" s="432"/>
      <c r="AB59" s="432"/>
      <c r="AC59" s="689"/>
      <c r="AD59" s="432"/>
      <c r="AE59" s="121"/>
      <c r="AF59" s="121"/>
      <c r="AG59" s="121"/>
      <c r="AH59" s="121"/>
      <c r="AI59" s="121"/>
      <c r="AJ59" s="121"/>
      <c r="AK59" s="121"/>
      <c r="AL59" s="121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432"/>
      <c r="AX59" s="499"/>
      <c r="AY59" s="499"/>
      <c r="AZ59" s="499"/>
      <c r="BA59" s="499"/>
      <c r="BB59" s="499"/>
      <c r="BC59" s="499"/>
      <c r="BD59" s="499"/>
      <c r="BE59" s="499"/>
      <c r="BF59" s="499"/>
      <c r="BG59" s="1093"/>
      <c r="BH59" s="1093"/>
      <c r="BI59" s="1093"/>
      <c r="BJ59" s="1093"/>
      <c r="BK59" s="1093"/>
      <c r="BL59" s="1093"/>
      <c r="BM59" s="1093"/>
      <c r="BN59" s="1093"/>
      <c r="BO59" s="1093"/>
      <c r="BP59" s="1093"/>
      <c r="BQ59" s="1093"/>
      <c r="BR59" s="1093"/>
      <c r="BS59" s="1093"/>
      <c r="BT59" s="1093"/>
      <c r="BU59" s="1093"/>
      <c r="BV59" s="1093"/>
      <c r="BW59" s="1093"/>
    </row>
    <row r="60" spans="1:75" s="820" customFormat="1">
      <c r="A60"/>
      <c r="B60" s="1009"/>
      <c r="C60"/>
      <c r="D60" s="528"/>
      <c r="E60" s="810"/>
      <c r="F60" s="811"/>
      <c r="G60"/>
      <c r="H60" s="546"/>
      <c r="I60"/>
      <c r="J60"/>
      <c r="K60"/>
      <c r="L60" s="812"/>
      <c r="M60" s="812"/>
      <c r="N60" s="1"/>
      <c r="O60" s="1"/>
      <c r="P60" s="25"/>
      <c r="Q60"/>
      <c r="R60" s="335"/>
      <c r="S60"/>
      <c r="T60"/>
      <c r="U60"/>
      <c r="V60" s="121"/>
      <c r="W60" s="121"/>
      <c r="X60" s="689"/>
      <c r="Y60" s="432"/>
      <c r="Z60" s="432"/>
      <c r="AA60" s="432"/>
      <c r="AB60" s="432"/>
      <c r="AC60" s="689"/>
      <c r="AD60" s="432"/>
      <c r="AE60" s="121"/>
      <c r="AF60" s="121"/>
      <c r="AG60" s="121"/>
      <c r="AH60" s="121"/>
      <c r="AI60" s="121"/>
      <c r="AJ60" s="121"/>
      <c r="AK60" s="121"/>
      <c r="AL60" s="121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432"/>
      <c r="AX60" s="499"/>
      <c r="AY60" s="499"/>
      <c r="AZ60" s="499"/>
      <c r="BA60" s="499"/>
      <c r="BB60" s="499"/>
      <c r="BC60" s="499"/>
      <c r="BD60" s="499"/>
      <c r="BE60" s="499"/>
      <c r="BF60" s="499"/>
      <c r="BG60" s="1093"/>
      <c r="BH60" s="1093"/>
      <c r="BI60" s="1093"/>
      <c r="BJ60" s="1093"/>
      <c r="BK60" s="1093"/>
      <c r="BL60" s="1093"/>
      <c r="BM60" s="1093"/>
      <c r="BN60" s="1093"/>
      <c r="BO60" s="1093"/>
      <c r="BP60" s="1093"/>
      <c r="BQ60" s="1093"/>
      <c r="BR60" s="1093"/>
      <c r="BS60" s="1093"/>
      <c r="BT60" s="1093"/>
      <c r="BU60" s="1093"/>
      <c r="BV60" s="1093"/>
      <c r="BW60" s="1093"/>
    </row>
    <row r="61" spans="1:75" s="820" customFormat="1">
      <c r="A61"/>
      <c r="B61" s="1009"/>
      <c r="C61"/>
      <c r="D61" s="528"/>
      <c r="E61" s="810"/>
      <c r="F61" s="811"/>
      <c r="G61"/>
      <c r="H61" s="546"/>
      <c r="I61"/>
      <c r="J61"/>
      <c r="K61"/>
      <c r="L61" s="812"/>
      <c r="M61" s="812"/>
      <c r="N61" s="1"/>
      <c r="O61" s="1"/>
      <c r="P61" s="25"/>
      <c r="Q61"/>
      <c r="R61" s="335"/>
      <c r="S61"/>
      <c r="T61"/>
      <c r="U61"/>
      <c r="V61" s="121"/>
      <c r="W61" s="121"/>
      <c r="X61" s="689"/>
      <c r="Y61" s="432"/>
      <c r="Z61" s="432"/>
      <c r="AA61" s="432"/>
      <c r="AB61" s="432"/>
      <c r="AC61" s="689"/>
      <c r="AD61" s="432"/>
      <c r="AE61" s="121"/>
      <c r="AF61" s="121"/>
      <c r="AG61" s="121"/>
      <c r="AH61" s="121"/>
      <c r="AI61" s="121"/>
      <c r="AJ61" s="121"/>
      <c r="AK61" s="121"/>
      <c r="AL61" s="121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432"/>
      <c r="AX61" s="499"/>
      <c r="AY61" s="499"/>
      <c r="AZ61" s="499"/>
      <c r="BA61" s="499"/>
      <c r="BB61" s="499"/>
      <c r="BC61" s="499"/>
      <c r="BD61" s="499"/>
      <c r="BE61" s="499"/>
      <c r="BF61" s="499"/>
      <c r="BG61" s="1093"/>
      <c r="BH61" s="1093"/>
      <c r="BI61" s="1093"/>
      <c r="BJ61" s="1093"/>
      <c r="BK61" s="1093"/>
      <c r="BL61" s="1093"/>
      <c r="BM61" s="1093"/>
      <c r="BN61" s="1093"/>
      <c r="BO61" s="1093"/>
      <c r="BP61" s="1093"/>
      <c r="BQ61" s="1093"/>
      <c r="BR61" s="1093"/>
      <c r="BS61" s="1093"/>
      <c r="BT61" s="1093"/>
      <c r="BU61" s="1093"/>
      <c r="BV61" s="1093"/>
      <c r="BW61" s="1093"/>
    </row>
    <row r="62" spans="1:75" s="820" customFormat="1">
      <c r="A62"/>
      <c r="B62" s="1009"/>
      <c r="C62"/>
      <c r="D62" s="528"/>
      <c r="E62" s="810"/>
      <c r="F62" s="811"/>
      <c r="G62"/>
      <c r="H62" s="546"/>
      <c r="I62"/>
      <c r="J62"/>
      <c r="K62"/>
      <c r="L62" s="812"/>
      <c r="M62" s="812"/>
      <c r="N62" s="1"/>
      <c r="O62" s="1"/>
      <c r="P62" s="25"/>
      <c r="Q62"/>
      <c r="R62" s="335"/>
      <c r="S62"/>
      <c r="T62"/>
      <c r="U62"/>
      <c r="V62" s="121"/>
      <c r="W62" s="121"/>
      <c r="X62" s="689"/>
      <c r="Y62" s="432"/>
      <c r="Z62" s="432"/>
      <c r="AA62" s="432"/>
      <c r="AB62" s="432"/>
      <c r="AC62" s="689"/>
      <c r="AD62" s="432"/>
      <c r="AE62" s="121"/>
      <c r="AF62" s="121"/>
      <c r="AG62" s="121"/>
      <c r="AH62" s="121"/>
      <c r="AI62" s="121"/>
      <c r="AJ62" s="121"/>
      <c r="AK62" s="121"/>
      <c r="AL62" s="121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432"/>
      <c r="AX62" s="499"/>
      <c r="AY62" s="499"/>
      <c r="AZ62" s="499"/>
      <c r="BA62" s="499"/>
      <c r="BB62" s="499"/>
      <c r="BC62" s="499"/>
      <c r="BD62" s="499"/>
      <c r="BE62" s="499"/>
      <c r="BF62" s="499"/>
      <c r="BG62" s="1093"/>
      <c r="BH62" s="1093"/>
      <c r="BI62" s="1093"/>
      <c r="BJ62" s="1093"/>
      <c r="BK62" s="1093"/>
      <c r="BL62" s="1093"/>
      <c r="BM62" s="1093"/>
      <c r="BN62" s="1093"/>
      <c r="BO62" s="1093"/>
      <c r="BP62" s="1093"/>
      <c r="BQ62" s="1093"/>
      <c r="BR62" s="1093"/>
      <c r="BS62" s="1093"/>
      <c r="BT62" s="1093"/>
      <c r="BU62" s="1093"/>
      <c r="BV62" s="1093"/>
      <c r="BW62" s="1093"/>
    </row>
    <row r="63" spans="1:75" s="820" customFormat="1">
      <c r="A63"/>
      <c r="B63" s="1009"/>
      <c r="C63"/>
      <c r="D63" s="528"/>
      <c r="E63" s="810"/>
      <c r="F63" s="811"/>
      <c r="G63"/>
      <c r="H63" s="546"/>
      <c r="I63"/>
      <c r="J63"/>
      <c r="K63"/>
      <c r="L63" s="812"/>
      <c r="M63" s="812"/>
      <c r="N63" s="1"/>
      <c r="O63" s="1"/>
      <c r="P63" s="25"/>
      <c r="Q63"/>
      <c r="R63" s="335"/>
      <c r="S63"/>
      <c r="T63"/>
      <c r="U63"/>
      <c r="V63" s="121"/>
      <c r="W63" s="121"/>
      <c r="X63" s="689"/>
      <c r="Y63" s="432"/>
      <c r="Z63" s="432"/>
      <c r="AA63" s="432"/>
      <c r="AB63" s="432"/>
      <c r="AC63" s="689"/>
      <c r="AD63" s="432"/>
      <c r="AE63" s="121"/>
      <c r="AF63" s="121"/>
      <c r="AG63" s="121"/>
      <c r="AH63" s="121"/>
      <c r="AI63" s="121"/>
      <c r="AJ63" s="121"/>
      <c r="AK63" s="121"/>
      <c r="AL63" s="121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432"/>
      <c r="AX63" s="499"/>
      <c r="AY63" s="499"/>
      <c r="AZ63" s="499"/>
      <c r="BA63" s="499"/>
      <c r="BB63" s="499"/>
      <c r="BC63" s="499"/>
      <c r="BD63" s="499"/>
      <c r="BE63" s="499"/>
      <c r="BF63" s="499"/>
      <c r="BG63" s="1093"/>
      <c r="BH63" s="1093"/>
      <c r="BI63" s="1093"/>
      <c r="BJ63" s="1093"/>
      <c r="BK63" s="1093"/>
      <c r="BL63" s="1093"/>
      <c r="BM63" s="1093"/>
      <c r="BN63" s="1093"/>
      <c r="BO63" s="1093"/>
      <c r="BP63" s="1093"/>
      <c r="BQ63" s="1093"/>
      <c r="BR63" s="1093"/>
      <c r="BS63" s="1093"/>
      <c r="BT63" s="1093"/>
      <c r="BU63" s="1093"/>
      <c r="BV63" s="1093"/>
      <c r="BW63" s="1093"/>
    </row>
    <row r="64" spans="1:75" s="820" customFormat="1">
      <c r="A64"/>
      <c r="B64" s="1009"/>
      <c r="C64"/>
      <c r="D64" s="528"/>
      <c r="E64" s="810"/>
      <c r="F64" s="811"/>
      <c r="G64"/>
      <c r="H64" s="546"/>
      <c r="I64"/>
      <c r="J64"/>
      <c r="K64"/>
      <c r="L64" s="812"/>
      <c r="M64" s="812"/>
      <c r="N64" s="1"/>
      <c r="O64" s="1"/>
      <c r="P64" s="25"/>
      <c r="Q64"/>
      <c r="R64" s="335"/>
      <c r="S64"/>
      <c r="T64"/>
      <c r="U64"/>
      <c r="V64" s="121"/>
      <c r="W64" s="121"/>
      <c r="X64" s="689"/>
      <c r="Y64" s="432"/>
      <c r="Z64" s="432"/>
      <c r="AA64" s="432"/>
      <c r="AB64" s="432"/>
      <c r="AC64" s="689"/>
      <c r="AD64" s="432"/>
      <c r="AE64" s="121"/>
      <c r="AF64" s="121"/>
      <c r="AG64" s="121"/>
      <c r="AH64" s="121"/>
      <c r="AI64" s="121"/>
      <c r="AJ64" s="121"/>
      <c r="AK64" s="121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432"/>
      <c r="AX64" s="499"/>
      <c r="AY64" s="499"/>
      <c r="AZ64" s="499"/>
      <c r="BA64" s="499"/>
      <c r="BB64" s="499"/>
      <c r="BC64" s="499"/>
      <c r="BD64" s="499"/>
      <c r="BE64" s="499"/>
      <c r="BF64" s="499"/>
      <c r="BG64" s="1093"/>
      <c r="BH64" s="1093"/>
      <c r="BI64" s="1093"/>
      <c r="BJ64" s="1093"/>
      <c r="BK64" s="1093"/>
      <c r="BL64" s="1093"/>
      <c r="BM64" s="1093"/>
      <c r="BN64" s="1093"/>
      <c r="BO64" s="1093"/>
      <c r="BP64" s="1093"/>
      <c r="BQ64" s="1093"/>
      <c r="BR64" s="1093"/>
      <c r="BS64" s="1093"/>
      <c r="BT64" s="1093"/>
      <c r="BU64" s="1093"/>
      <c r="BV64" s="1093"/>
      <c r="BW64" s="1093"/>
    </row>
    <row r="65" spans="1:75" s="820" customFormat="1">
      <c r="A65"/>
      <c r="B65" s="1009"/>
      <c r="C65"/>
      <c r="D65" s="528"/>
      <c r="E65" s="810"/>
      <c r="F65" s="811"/>
      <c r="G65"/>
      <c r="H65" s="546"/>
      <c r="I65"/>
      <c r="J65"/>
      <c r="K65"/>
      <c r="L65" s="812"/>
      <c r="M65" s="812"/>
      <c r="N65" s="1"/>
      <c r="O65" s="1"/>
      <c r="P65" s="25"/>
      <c r="Q65"/>
      <c r="R65" s="335"/>
      <c r="S65"/>
      <c r="T65"/>
      <c r="U65"/>
      <c r="V65" s="121"/>
      <c r="W65" s="121"/>
      <c r="X65" s="689"/>
      <c r="Y65" s="432"/>
      <c r="Z65" s="432"/>
      <c r="AA65" s="432"/>
      <c r="AB65" s="432"/>
      <c r="AC65" s="689"/>
      <c r="AD65" s="432"/>
      <c r="AE65" s="121"/>
      <c r="AF65" s="121"/>
      <c r="AG65" s="121"/>
      <c r="AH65" s="121"/>
      <c r="AI65" s="121"/>
      <c r="AJ65" s="121"/>
      <c r="AK65" s="121"/>
      <c r="AL65" s="121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432"/>
      <c r="AX65" s="499"/>
      <c r="AY65" s="499"/>
      <c r="AZ65" s="499"/>
      <c r="BA65" s="499"/>
      <c r="BB65" s="499"/>
      <c r="BC65" s="499"/>
      <c r="BD65" s="499"/>
      <c r="BE65" s="499"/>
      <c r="BF65" s="499"/>
      <c r="BG65" s="1093"/>
      <c r="BH65" s="1093"/>
      <c r="BI65" s="1093"/>
      <c r="BJ65" s="1093"/>
      <c r="BK65" s="1093"/>
      <c r="BL65" s="1093"/>
      <c r="BM65" s="1093"/>
      <c r="BN65" s="1093"/>
      <c r="BO65" s="1093"/>
      <c r="BP65" s="1093"/>
      <c r="BQ65" s="1093"/>
      <c r="BR65" s="1093"/>
      <c r="BS65" s="1093"/>
      <c r="BT65" s="1093"/>
      <c r="BU65" s="1093"/>
      <c r="BV65" s="1093"/>
      <c r="BW65" s="1093"/>
    </row>
    <row r="66" spans="1:75" s="820" customFormat="1">
      <c r="A66"/>
      <c r="B66" s="1009"/>
      <c r="C66"/>
      <c r="D66" s="528"/>
      <c r="E66" s="810"/>
      <c r="F66" s="811"/>
      <c r="G66"/>
      <c r="H66" s="546"/>
      <c r="I66"/>
      <c r="J66"/>
      <c r="K66"/>
      <c r="L66" s="812"/>
      <c r="M66" s="812"/>
      <c r="N66" s="1"/>
      <c r="O66" s="1"/>
      <c r="P66" s="25"/>
      <c r="Q66"/>
      <c r="R66" s="335"/>
      <c r="S66"/>
      <c r="T66"/>
      <c r="U66"/>
      <c r="V66" s="121"/>
      <c r="W66" s="121"/>
      <c r="X66" s="689"/>
      <c r="Y66" s="432"/>
      <c r="Z66" s="432"/>
      <c r="AA66" s="432"/>
      <c r="AB66" s="432"/>
      <c r="AC66" s="689"/>
      <c r="AD66" s="432"/>
      <c r="AE66" s="121"/>
      <c r="AF66" s="121"/>
      <c r="AG66" s="121"/>
      <c r="AH66" s="121"/>
      <c r="AI66" s="121"/>
      <c r="AJ66" s="121"/>
      <c r="AK66" s="121"/>
      <c r="AL66" s="121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432"/>
      <c r="AX66" s="499"/>
      <c r="AY66" s="499"/>
      <c r="AZ66" s="499"/>
      <c r="BA66" s="499"/>
      <c r="BB66" s="499"/>
      <c r="BC66" s="499"/>
      <c r="BD66" s="499"/>
      <c r="BE66" s="499"/>
      <c r="BF66" s="499"/>
      <c r="BG66" s="1093"/>
      <c r="BH66" s="1093"/>
      <c r="BI66" s="1093"/>
      <c r="BJ66" s="1093"/>
      <c r="BK66" s="1093"/>
      <c r="BL66" s="1093"/>
      <c r="BM66" s="1093"/>
      <c r="BN66" s="1093"/>
      <c r="BO66" s="1093"/>
      <c r="BP66" s="1093"/>
      <c r="BQ66" s="1093"/>
      <c r="BR66" s="1093"/>
      <c r="BS66" s="1093"/>
      <c r="BT66" s="1093"/>
      <c r="BU66" s="1093"/>
      <c r="BV66" s="1093"/>
      <c r="BW66" s="1093"/>
    </row>
    <row r="67" spans="1:75" s="820" customFormat="1">
      <c r="A67"/>
      <c r="B67" s="1009"/>
      <c r="C67"/>
      <c r="D67" s="528"/>
      <c r="E67" s="810"/>
      <c r="F67" s="811"/>
      <c r="G67"/>
      <c r="H67" s="546"/>
      <c r="I67"/>
      <c r="J67"/>
      <c r="K67"/>
      <c r="L67" s="812"/>
      <c r="M67" s="812"/>
      <c r="N67" s="1"/>
      <c r="O67" s="1"/>
      <c r="P67" s="25"/>
      <c r="Q67"/>
      <c r="R67" s="335"/>
      <c r="S67"/>
      <c r="T67"/>
      <c r="U67"/>
      <c r="V67" s="121"/>
      <c r="W67" s="121"/>
      <c r="X67" s="689"/>
      <c r="Y67" s="432"/>
      <c r="Z67" s="432"/>
      <c r="AA67" s="432"/>
      <c r="AB67" s="432"/>
      <c r="AC67" s="689"/>
      <c r="AD67" s="432"/>
      <c r="AE67" s="121"/>
      <c r="AF67" s="121"/>
      <c r="AG67" s="121"/>
      <c r="AH67" s="121"/>
      <c r="AI67" s="121"/>
      <c r="AJ67" s="121"/>
      <c r="AK67" s="121"/>
      <c r="AL67" s="121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432"/>
      <c r="AX67" s="499"/>
      <c r="AY67" s="499"/>
      <c r="AZ67" s="499"/>
      <c r="BA67" s="499"/>
      <c r="BB67" s="499"/>
      <c r="BC67" s="499"/>
      <c r="BD67" s="499"/>
      <c r="BE67" s="499"/>
      <c r="BF67" s="499"/>
      <c r="BG67" s="1093"/>
      <c r="BH67" s="1093"/>
      <c r="BI67" s="1093"/>
      <c r="BJ67" s="1093"/>
      <c r="BK67" s="1093"/>
      <c r="BL67" s="1093"/>
      <c r="BM67" s="1093"/>
      <c r="BN67" s="1093"/>
      <c r="BO67" s="1093"/>
      <c r="BP67" s="1093"/>
      <c r="BQ67" s="1093"/>
      <c r="BR67" s="1093"/>
      <c r="BS67" s="1093"/>
      <c r="BT67" s="1093"/>
      <c r="BU67" s="1093"/>
      <c r="BV67" s="1093"/>
      <c r="BW67" s="1093"/>
    </row>
    <row r="68" spans="1:75" s="820" customFormat="1">
      <c r="A68"/>
      <c r="B68" s="1009"/>
      <c r="C68"/>
      <c r="D68" s="528"/>
      <c r="E68" s="810"/>
      <c r="F68" s="811"/>
      <c r="G68"/>
      <c r="H68" s="546"/>
      <c r="I68"/>
      <c r="J68"/>
      <c r="K68"/>
      <c r="L68" s="812"/>
      <c r="M68" s="812"/>
      <c r="N68" s="1"/>
      <c r="O68" s="1"/>
      <c r="P68" s="25"/>
      <c r="Q68"/>
      <c r="R68" s="335"/>
      <c r="S68"/>
      <c r="T68"/>
      <c r="U68"/>
      <c r="V68" s="121"/>
      <c r="W68" s="121"/>
      <c r="X68" s="689"/>
      <c r="Y68" s="432"/>
      <c r="Z68" s="432"/>
      <c r="AA68" s="432"/>
      <c r="AB68" s="432"/>
      <c r="AC68" s="689"/>
      <c r="AD68" s="432"/>
      <c r="AE68" s="121"/>
      <c r="AF68" s="121"/>
      <c r="AG68" s="121"/>
      <c r="AH68" s="121"/>
      <c r="AI68" s="121"/>
      <c r="AJ68" s="121"/>
      <c r="AK68" s="121"/>
      <c r="AL68" s="121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432"/>
      <c r="AX68" s="499"/>
      <c r="AY68" s="499"/>
      <c r="AZ68" s="499"/>
      <c r="BA68" s="499"/>
      <c r="BB68" s="499"/>
      <c r="BC68" s="499"/>
      <c r="BD68" s="499"/>
      <c r="BE68" s="499"/>
      <c r="BF68" s="499"/>
      <c r="BG68" s="1093"/>
      <c r="BH68" s="1093"/>
      <c r="BI68" s="1093"/>
      <c r="BJ68" s="1093"/>
      <c r="BK68" s="1093"/>
      <c r="BL68" s="1093"/>
      <c r="BM68" s="1093"/>
      <c r="BN68" s="1093"/>
      <c r="BO68" s="1093"/>
      <c r="BP68" s="1093"/>
      <c r="BQ68" s="1093"/>
      <c r="BR68" s="1093"/>
      <c r="BS68" s="1093"/>
      <c r="BT68" s="1093"/>
      <c r="BU68" s="1093"/>
      <c r="BV68" s="1093"/>
      <c r="BW68" s="1093"/>
    </row>
    <row r="69" spans="1:75" s="820" customFormat="1">
      <c r="A69"/>
      <c r="B69" s="1009"/>
      <c r="C69"/>
      <c r="D69" s="528"/>
      <c r="E69" s="810"/>
      <c r="F69" s="811"/>
      <c r="G69"/>
      <c r="H69" s="546"/>
      <c r="I69"/>
      <c r="J69"/>
      <c r="K69"/>
      <c r="L69" s="812"/>
      <c r="M69" s="812"/>
      <c r="N69" s="1"/>
      <c r="O69" s="1"/>
      <c r="P69" s="25"/>
      <c r="Q69"/>
      <c r="R69" s="335"/>
      <c r="S69"/>
      <c r="T69"/>
      <c r="U69"/>
      <c r="V69" s="121"/>
      <c r="W69" s="121"/>
      <c r="X69" s="689"/>
      <c r="Y69" s="432"/>
      <c r="Z69" s="432"/>
      <c r="AA69" s="432"/>
      <c r="AB69" s="432"/>
      <c r="AC69" s="689"/>
      <c r="AD69" s="432"/>
      <c r="AE69" s="121"/>
      <c r="AF69" s="121"/>
      <c r="AG69" s="12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432"/>
      <c r="AX69" s="499"/>
      <c r="AY69" s="499"/>
      <c r="AZ69" s="499"/>
      <c r="BA69" s="499"/>
      <c r="BB69" s="499"/>
      <c r="BC69" s="499"/>
      <c r="BD69" s="499"/>
      <c r="BE69" s="499"/>
      <c r="BF69" s="499"/>
      <c r="BG69" s="1093"/>
      <c r="BH69" s="1093"/>
      <c r="BI69" s="1093"/>
      <c r="BJ69" s="1093"/>
      <c r="BK69" s="1093"/>
      <c r="BL69" s="1093"/>
      <c r="BM69" s="1093"/>
      <c r="BN69" s="1093"/>
      <c r="BO69" s="1093"/>
      <c r="BP69" s="1093"/>
      <c r="BQ69" s="1093"/>
      <c r="BR69" s="1093"/>
      <c r="BS69" s="1093"/>
      <c r="BT69" s="1093"/>
      <c r="BU69" s="1093"/>
      <c r="BV69" s="1093"/>
      <c r="BW69" s="1093"/>
    </row>
    <row r="70" spans="1:75" s="820" customFormat="1">
      <c r="A70"/>
      <c r="B70" s="1009"/>
      <c r="C70"/>
      <c r="D70" s="528"/>
      <c r="E70" s="810"/>
      <c r="F70" s="811"/>
      <c r="G70"/>
      <c r="H70" s="546"/>
      <c r="I70"/>
      <c r="J70"/>
      <c r="K70"/>
      <c r="L70" s="812"/>
      <c r="M70" s="812"/>
      <c r="N70" s="1"/>
      <c r="O70" s="1"/>
      <c r="P70" s="25"/>
      <c r="Q70"/>
      <c r="R70" s="335"/>
      <c r="S70"/>
      <c r="T70"/>
      <c r="U70"/>
      <c r="V70" s="121"/>
      <c r="W70" s="121"/>
      <c r="X70" s="689"/>
      <c r="Y70" s="432"/>
      <c r="Z70" s="432"/>
      <c r="AA70" s="432"/>
      <c r="AB70" s="432"/>
      <c r="AC70" s="689"/>
      <c r="AD70" s="432"/>
      <c r="AE70" s="121"/>
      <c r="AF70" s="121"/>
      <c r="AG70" s="121"/>
      <c r="AH70" s="121"/>
      <c r="AI70" s="121"/>
      <c r="AJ70" s="121"/>
      <c r="AK70" s="121"/>
      <c r="AL70" s="121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432"/>
      <c r="AX70" s="499"/>
      <c r="AY70" s="499"/>
      <c r="AZ70" s="499"/>
      <c r="BA70" s="499"/>
      <c r="BB70" s="499"/>
      <c r="BC70" s="499"/>
      <c r="BD70" s="499"/>
      <c r="BE70" s="499"/>
      <c r="BF70" s="499"/>
      <c r="BG70" s="1093"/>
      <c r="BH70" s="1093"/>
      <c r="BI70" s="1093"/>
      <c r="BJ70" s="1093"/>
      <c r="BK70" s="1093"/>
      <c r="BL70" s="1093"/>
      <c r="BM70" s="1093"/>
      <c r="BN70" s="1093"/>
      <c r="BO70" s="1093"/>
      <c r="BP70" s="1093"/>
      <c r="BQ70" s="1093"/>
      <c r="BR70" s="1093"/>
      <c r="BS70" s="1093"/>
      <c r="BT70" s="1093"/>
      <c r="BU70" s="1093"/>
      <c r="BV70" s="1093"/>
      <c r="BW70" s="1093"/>
    </row>
    <row r="71" spans="1:75" s="820" customFormat="1">
      <c r="A71"/>
      <c r="B71" s="1009"/>
      <c r="C71"/>
      <c r="D71" s="528"/>
      <c r="E71" s="810"/>
      <c r="F71" s="811"/>
      <c r="G71"/>
      <c r="H71" s="546"/>
      <c r="I71"/>
      <c r="J71"/>
      <c r="K71"/>
      <c r="L71" s="812"/>
      <c r="M71" s="812"/>
      <c r="N71" s="1"/>
      <c r="O71" s="1"/>
      <c r="P71" s="25"/>
      <c r="Q71"/>
      <c r="R71" s="335"/>
      <c r="S71"/>
      <c r="T71"/>
      <c r="U71"/>
      <c r="V71" s="121"/>
      <c r="W71" s="121"/>
      <c r="X71" s="689"/>
      <c r="Y71" s="432"/>
      <c r="Z71" s="432"/>
      <c r="AA71" s="432"/>
      <c r="AB71" s="432"/>
      <c r="AC71" s="689"/>
      <c r="AD71" s="432"/>
      <c r="AE71" s="121"/>
      <c r="AF71" s="121"/>
      <c r="AG71" s="121"/>
      <c r="AH71" s="121"/>
      <c r="AI71" s="121"/>
      <c r="AJ71" s="121"/>
      <c r="AK71" s="121"/>
      <c r="AL71" s="121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432"/>
      <c r="AX71" s="499"/>
      <c r="AY71" s="499"/>
      <c r="AZ71" s="499"/>
      <c r="BA71" s="499"/>
      <c r="BB71" s="499"/>
      <c r="BC71" s="499"/>
      <c r="BD71" s="499"/>
      <c r="BE71" s="499"/>
      <c r="BF71" s="499"/>
      <c r="BG71" s="1093"/>
      <c r="BH71" s="1093"/>
      <c r="BI71" s="1093"/>
      <c r="BJ71" s="1093"/>
      <c r="BK71" s="1093"/>
      <c r="BL71" s="1093"/>
      <c r="BM71" s="1093"/>
      <c r="BN71" s="1093"/>
      <c r="BO71" s="1093"/>
      <c r="BP71" s="1093"/>
      <c r="BQ71" s="1093"/>
      <c r="BR71" s="1093"/>
      <c r="BS71" s="1093"/>
      <c r="BT71" s="1093"/>
      <c r="BU71" s="1093"/>
      <c r="BV71" s="1093"/>
      <c r="BW71" s="1093"/>
    </row>
    <row r="72" spans="1:75" s="820" customFormat="1">
      <c r="A72"/>
      <c r="B72" s="1009"/>
      <c r="C72"/>
      <c r="D72" s="528"/>
      <c r="E72" s="810"/>
      <c r="F72" s="811"/>
      <c r="G72"/>
      <c r="H72" s="546"/>
      <c r="I72"/>
      <c r="J72"/>
      <c r="K72"/>
      <c r="L72" s="812"/>
      <c r="M72" s="812"/>
      <c r="N72" s="1"/>
      <c r="O72" s="1"/>
      <c r="P72" s="25"/>
      <c r="Q72"/>
      <c r="R72" s="335"/>
      <c r="S72"/>
      <c r="T72"/>
      <c r="U72"/>
      <c r="V72" s="121"/>
      <c r="W72" s="121"/>
      <c r="X72" s="689"/>
      <c r="Y72" s="432"/>
      <c r="Z72" s="432"/>
      <c r="AA72" s="432"/>
      <c r="AB72" s="432"/>
      <c r="AC72" s="689"/>
      <c r="AD72" s="432"/>
      <c r="AE72" s="121"/>
      <c r="AF72" s="121"/>
      <c r="AG72" s="121"/>
      <c r="AH72" s="121"/>
      <c r="AI72" s="121"/>
      <c r="AJ72" s="121"/>
      <c r="AK72" s="121"/>
      <c r="AL72" s="121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432"/>
      <c r="AX72" s="499"/>
      <c r="AY72" s="499"/>
      <c r="AZ72" s="499"/>
      <c r="BA72" s="499"/>
      <c r="BB72" s="499"/>
      <c r="BC72" s="499"/>
      <c r="BD72" s="499"/>
      <c r="BE72" s="499"/>
      <c r="BF72" s="499"/>
      <c r="BG72" s="1093"/>
      <c r="BH72" s="1093"/>
      <c r="BI72" s="1093"/>
      <c r="BJ72" s="1093"/>
      <c r="BK72" s="1093"/>
      <c r="BL72" s="1093"/>
      <c r="BM72" s="1093"/>
      <c r="BN72" s="1093"/>
      <c r="BO72" s="1093"/>
      <c r="BP72" s="1093"/>
      <c r="BQ72" s="1093"/>
      <c r="BR72" s="1093"/>
      <c r="BS72" s="1093"/>
      <c r="BT72" s="1093"/>
      <c r="BU72" s="1093"/>
      <c r="BV72" s="1093"/>
      <c r="BW72" s="1093"/>
    </row>
    <row r="73" spans="1:75" s="820" customFormat="1">
      <c r="A73"/>
      <c r="B73" s="1009"/>
      <c r="C73"/>
      <c r="D73" s="528"/>
      <c r="E73" s="810"/>
      <c r="F73" s="811"/>
      <c r="G73"/>
      <c r="H73" s="546"/>
      <c r="I73"/>
      <c r="J73"/>
      <c r="K73"/>
      <c r="L73" s="812"/>
      <c r="M73" s="812"/>
      <c r="N73" s="1"/>
      <c r="O73" s="1"/>
      <c r="P73" s="25"/>
      <c r="Q73"/>
      <c r="R73" s="335"/>
      <c r="S73"/>
      <c r="T73"/>
      <c r="U73"/>
      <c r="V73" s="121"/>
      <c r="W73" s="121"/>
      <c r="X73" s="689"/>
      <c r="Y73" s="432"/>
      <c r="Z73" s="432"/>
      <c r="AA73" s="432"/>
      <c r="AB73" s="432"/>
      <c r="AC73" s="689"/>
      <c r="AD73" s="432"/>
      <c r="AE73" s="121"/>
      <c r="AF73" s="121"/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432"/>
      <c r="AX73" s="499"/>
      <c r="AY73" s="499"/>
      <c r="AZ73" s="499"/>
      <c r="BA73" s="499"/>
      <c r="BB73" s="499"/>
      <c r="BC73" s="499"/>
      <c r="BD73" s="499"/>
      <c r="BE73" s="499"/>
      <c r="BF73" s="499"/>
      <c r="BG73" s="1093"/>
      <c r="BH73" s="1093"/>
      <c r="BI73" s="1093"/>
      <c r="BJ73" s="1093"/>
      <c r="BK73" s="1093"/>
      <c r="BL73" s="1093"/>
      <c r="BM73" s="1093"/>
      <c r="BN73" s="1093"/>
      <c r="BO73" s="1093"/>
      <c r="BP73" s="1093"/>
      <c r="BQ73" s="1093"/>
      <c r="BR73" s="1093"/>
      <c r="BS73" s="1093"/>
      <c r="BT73" s="1093"/>
      <c r="BU73" s="1093"/>
      <c r="BV73" s="1093"/>
      <c r="BW73" s="1093"/>
    </row>
    <row r="74" spans="1:75" s="820" customFormat="1">
      <c r="A74"/>
      <c r="B74" s="1009"/>
      <c r="C74"/>
      <c r="D74" s="528"/>
      <c r="E74" s="810"/>
      <c r="F74" s="811"/>
      <c r="G74"/>
      <c r="H74" s="546"/>
      <c r="I74"/>
      <c r="J74"/>
      <c r="K74"/>
      <c r="L74" s="812"/>
      <c r="M74" s="812"/>
      <c r="N74" s="1"/>
      <c r="O74" s="1"/>
      <c r="P74" s="25"/>
      <c r="Q74"/>
      <c r="R74" s="335"/>
      <c r="S74"/>
      <c r="T74"/>
      <c r="U74"/>
      <c r="V74" s="121"/>
      <c r="W74" s="121"/>
      <c r="X74" s="689"/>
      <c r="Y74" s="432"/>
      <c r="Z74" s="432"/>
      <c r="AA74" s="432"/>
      <c r="AB74" s="432"/>
      <c r="AC74" s="689"/>
      <c r="AD74" s="432"/>
      <c r="AE74" s="121"/>
      <c r="AF74" s="121"/>
      <c r="AG74" s="121"/>
      <c r="AH74" s="121"/>
      <c r="AI74" s="121"/>
      <c r="AJ74" s="121"/>
      <c r="AK74" s="121"/>
      <c r="AL74" s="121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432"/>
      <c r="AX74" s="499"/>
      <c r="AY74" s="499"/>
      <c r="AZ74" s="499"/>
      <c r="BA74" s="499"/>
      <c r="BB74" s="499"/>
      <c r="BC74" s="499"/>
      <c r="BD74" s="499"/>
      <c r="BE74" s="499"/>
      <c r="BF74" s="499"/>
      <c r="BG74" s="1093"/>
      <c r="BH74" s="1093"/>
      <c r="BI74" s="1093"/>
      <c r="BJ74" s="1093"/>
      <c r="BK74" s="1093"/>
      <c r="BL74" s="1093"/>
      <c r="BM74" s="1093"/>
      <c r="BN74" s="1093"/>
      <c r="BO74" s="1093"/>
      <c r="BP74" s="1093"/>
      <c r="BQ74" s="1093"/>
      <c r="BR74" s="1093"/>
      <c r="BS74" s="1093"/>
      <c r="BT74" s="1093"/>
      <c r="BU74" s="1093"/>
      <c r="BV74" s="1093"/>
      <c r="BW74" s="1093"/>
    </row>
    <row r="75" spans="1:75" s="820" customFormat="1">
      <c r="A75"/>
      <c r="B75" s="1009"/>
      <c r="C75"/>
      <c r="D75" s="528"/>
      <c r="E75" s="810"/>
      <c r="F75" s="811"/>
      <c r="G75"/>
      <c r="H75" s="546"/>
      <c r="I75"/>
      <c r="J75"/>
      <c r="K75"/>
      <c r="L75" s="812"/>
      <c r="M75" s="812"/>
      <c r="N75" s="1"/>
      <c r="O75" s="1"/>
      <c r="P75" s="25"/>
      <c r="Q75"/>
      <c r="R75" s="335"/>
      <c r="S75"/>
      <c r="T75"/>
      <c r="U75"/>
      <c r="V75" s="121"/>
      <c r="W75" s="121"/>
      <c r="X75" s="689"/>
      <c r="Y75" s="432"/>
      <c r="Z75" s="432"/>
      <c r="AA75" s="432"/>
      <c r="AB75" s="432"/>
      <c r="AC75" s="689"/>
      <c r="AD75" s="432"/>
      <c r="AE75" s="121"/>
      <c r="AF75" s="121"/>
      <c r="AG75" s="121"/>
      <c r="AH75" s="121"/>
      <c r="AI75" s="121"/>
      <c r="AJ75" s="121"/>
      <c r="AK75" s="121"/>
      <c r="AL75" s="121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432"/>
      <c r="AX75" s="499"/>
      <c r="AY75" s="499"/>
      <c r="AZ75" s="499"/>
      <c r="BA75" s="499"/>
      <c r="BB75" s="499"/>
      <c r="BC75" s="499"/>
      <c r="BD75" s="499"/>
      <c r="BE75" s="499"/>
      <c r="BF75" s="499"/>
      <c r="BG75" s="1093"/>
      <c r="BH75" s="1093"/>
      <c r="BI75" s="1093"/>
      <c r="BJ75" s="1093"/>
      <c r="BK75" s="1093"/>
      <c r="BL75" s="1093"/>
      <c r="BM75" s="1093"/>
      <c r="BN75" s="1093"/>
      <c r="BO75" s="1093"/>
      <c r="BP75" s="1093"/>
      <c r="BQ75" s="1093"/>
      <c r="BR75" s="1093"/>
      <c r="BS75" s="1093"/>
      <c r="BT75" s="1093"/>
      <c r="BU75" s="1093"/>
      <c r="BV75" s="1093"/>
      <c r="BW75" s="1093"/>
    </row>
    <row r="76" spans="1:75" s="820" customFormat="1">
      <c r="A76"/>
      <c r="B76" s="1009"/>
      <c r="C76"/>
      <c r="D76" s="528"/>
      <c r="E76" s="810"/>
      <c r="F76" s="811"/>
      <c r="G76"/>
      <c r="H76" s="546"/>
      <c r="I76"/>
      <c r="J76"/>
      <c r="K76"/>
      <c r="L76" s="812"/>
      <c r="M76" s="812"/>
      <c r="N76" s="1"/>
      <c r="O76" s="1"/>
      <c r="P76" s="25"/>
      <c r="Q76"/>
      <c r="R76" s="335"/>
      <c r="S76"/>
      <c r="T76"/>
      <c r="U76"/>
      <c r="V76" s="121"/>
      <c r="W76" s="121"/>
      <c r="X76" s="689"/>
      <c r="Y76" s="432"/>
      <c r="Z76" s="432"/>
      <c r="AA76" s="432"/>
      <c r="AB76" s="432"/>
      <c r="AC76" s="689"/>
      <c r="AD76" s="432"/>
      <c r="AE76" s="121"/>
      <c r="AF76" s="121"/>
      <c r="AG76" s="121"/>
      <c r="AH76" s="121"/>
      <c r="AI76" s="121"/>
      <c r="AJ76" s="121"/>
      <c r="AK76" s="121"/>
      <c r="AL76" s="121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432"/>
      <c r="AX76" s="499"/>
      <c r="AY76" s="499"/>
      <c r="AZ76" s="499"/>
      <c r="BA76" s="499"/>
      <c r="BB76" s="499"/>
      <c r="BC76" s="499"/>
      <c r="BD76" s="499"/>
      <c r="BE76" s="499"/>
      <c r="BF76" s="499"/>
      <c r="BG76" s="1093"/>
      <c r="BH76" s="1093"/>
      <c r="BI76" s="1093"/>
      <c r="BJ76" s="1093"/>
      <c r="BK76" s="1093"/>
      <c r="BL76" s="1093"/>
      <c r="BM76" s="1093"/>
      <c r="BN76" s="1093"/>
      <c r="BO76" s="1093"/>
      <c r="BP76" s="1093"/>
      <c r="BQ76" s="1093"/>
      <c r="BR76" s="1093"/>
      <c r="BS76" s="1093"/>
      <c r="BT76" s="1093"/>
      <c r="BU76" s="1093"/>
      <c r="BV76" s="1093"/>
      <c r="BW76" s="1093"/>
    </row>
    <row r="77" spans="1:75" s="820" customFormat="1">
      <c r="A77"/>
      <c r="B77" s="1009"/>
      <c r="C77"/>
      <c r="D77" s="528"/>
      <c r="E77" s="810"/>
      <c r="F77" s="811"/>
      <c r="G77"/>
      <c r="H77" s="546"/>
      <c r="I77"/>
      <c r="J77"/>
      <c r="K77"/>
      <c r="L77" s="812"/>
      <c r="M77" s="812"/>
      <c r="N77" s="1"/>
      <c r="O77" s="1"/>
      <c r="P77" s="25"/>
      <c r="Q77"/>
      <c r="R77" s="335"/>
      <c r="S77"/>
      <c r="T77"/>
      <c r="U77"/>
      <c r="V77" s="121"/>
      <c r="W77" s="121"/>
      <c r="X77" s="689"/>
      <c r="Y77" s="432"/>
      <c r="Z77" s="432"/>
      <c r="AA77" s="432"/>
      <c r="AB77" s="432"/>
      <c r="AC77" s="689"/>
      <c r="AD77" s="432"/>
      <c r="AE77" s="121"/>
      <c r="AF77" s="121"/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432"/>
      <c r="AX77" s="499"/>
      <c r="AY77" s="499"/>
      <c r="AZ77" s="499"/>
      <c r="BA77" s="499"/>
      <c r="BB77" s="499"/>
      <c r="BC77" s="499"/>
      <c r="BD77" s="499"/>
      <c r="BE77" s="499"/>
      <c r="BF77" s="499"/>
      <c r="BG77" s="1093"/>
      <c r="BH77" s="1093"/>
      <c r="BI77" s="1093"/>
      <c r="BJ77" s="1093"/>
      <c r="BK77" s="1093"/>
      <c r="BL77" s="1093"/>
      <c r="BM77" s="1093"/>
      <c r="BN77" s="1093"/>
      <c r="BO77" s="1093"/>
      <c r="BP77" s="1093"/>
      <c r="BQ77" s="1093"/>
      <c r="BR77" s="1093"/>
      <c r="BS77" s="1093"/>
      <c r="BT77" s="1093"/>
      <c r="BU77" s="1093"/>
      <c r="BV77" s="1093"/>
      <c r="BW77" s="1093"/>
    </row>
    <row r="78" spans="1:75" s="820" customFormat="1">
      <c r="A78"/>
      <c r="B78" s="1009"/>
      <c r="C78"/>
      <c r="D78" s="528"/>
      <c r="E78" s="810"/>
      <c r="F78" s="811"/>
      <c r="G78"/>
      <c r="H78" s="546"/>
      <c r="I78"/>
      <c r="J78"/>
      <c r="K78"/>
      <c r="L78" s="812"/>
      <c r="M78" s="812"/>
      <c r="N78" s="1"/>
      <c r="O78" s="1"/>
      <c r="P78" s="25"/>
      <c r="Q78"/>
      <c r="R78" s="335"/>
      <c r="S78"/>
      <c r="T78"/>
      <c r="U78"/>
      <c r="V78" s="121"/>
      <c r="W78" s="121"/>
      <c r="X78" s="689"/>
      <c r="Y78" s="432"/>
      <c r="Z78" s="432"/>
      <c r="AA78" s="432"/>
      <c r="AB78" s="432"/>
      <c r="AC78" s="689"/>
      <c r="AD78" s="432"/>
      <c r="AE78" s="121"/>
      <c r="AF78" s="121"/>
      <c r="AG78" s="121"/>
      <c r="AH78" s="121"/>
      <c r="AI78" s="121"/>
      <c r="AJ78" s="121"/>
      <c r="AK78" s="121"/>
      <c r="AL78" s="121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432"/>
      <c r="AX78" s="499"/>
      <c r="AY78" s="499"/>
      <c r="AZ78" s="499"/>
      <c r="BA78" s="499"/>
      <c r="BB78" s="499"/>
      <c r="BC78" s="499"/>
      <c r="BD78" s="499"/>
      <c r="BE78" s="499"/>
      <c r="BF78" s="499"/>
      <c r="BG78" s="1093"/>
      <c r="BH78" s="1093"/>
      <c r="BI78" s="1093"/>
      <c r="BJ78" s="1093"/>
      <c r="BK78" s="1093"/>
      <c r="BL78" s="1093"/>
      <c r="BM78" s="1093"/>
      <c r="BN78" s="1093"/>
      <c r="BO78" s="1093"/>
      <c r="BP78" s="1093"/>
      <c r="BQ78" s="1093"/>
      <c r="BR78" s="1093"/>
      <c r="BS78" s="1093"/>
      <c r="BT78" s="1093"/>
      <c r="BU78" s="1093"/>
      <c r="BV78" s="1093"/>
      <c r="BW78" s="1093"/>
    </row>
    <row r="79" spans="1:75" s="820" customFormat="1">
      <c r="A79"/>
      <c r="B79" s="1009"/>
      <c r="C79"/>
      <c r="D79" s="528"/>
      <c r="E79" s="810"/>
      <c r="F79" s="811"/>
      <c r="G79"/>
      <c r="H79" s="546"/>
      <c r="I79"/>
      <c r="J79"/>
      <c r="K79"/>
      <c r="L79" s="812"/>
      <c r="M79" s="812"/>
      <c r="N79" s="1"/>
      <c r="O79" s="1"/>
      <c r="P79" s="25"/>
      <c r="Q79"/>
      <c r="R79" s="335"/>
      <c r="S79"/>
      <c r="T79"/>
      <c r="U79"/>
      <c r="V79" s="121"/>
      <c r="W79" s="121"/>
      <c r="X79" s="689"/>
      <c r="Y79" s="432"/>
      <c r="Z79" s="432"/>
      <c r="AA79" s="432"/>
      <c r="AB79" s="432"/>
      <c r="AC79" s="689"/>
      <c r="AD79" s="432"/>
      <c r="AE79" s="121"/>
      <c r="AF79" s="121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432"/>
      <c r="AX79" s="499"/>
      <c r="AY79" s="499"/>
      <c r="AZ79" s="499"/>
      <c r="BA79" s="499"/>
      <c r="BB79" s="499"/>
      <c r="BC79" s="499"/>
      <c r="BD79" s="499"/>
      <c r="BE79" s="499"/>
      <c r="BF79" s="499"/>
      <c r="BG79" s="1093"/>
      <c r="BH79" s="1093"/>
      <c r="BI79" s="1093"/>
      <c r="BJ79" s="1093"/>
      <c r="BK79" s="1093"/>
      <c r="BL79" s="1093"/>
      <c r="BM79" s="1093"/>
      <c r="BN79" s="1093"/>
      <c r="BO79" s="1093"/>
      <c r="BP79" s="1093"/>
      <c r="BQ79" s="1093"/>
      <c r="BR79" s="1093"/>
      <c r="BS79" s="1093"/>
      <c r="BT79" s="1093"/>
      <c r="BU79" s="1093"/>
      <c r="BV79" s="1093"/>
      <c r="BW79" s="1093"/>
    </row>
    <row r="80" spans="1:75" s="820" customFormat="1">
      <c r="A80"/>
      <c r="B80" s="1009"/>
      <c r="C80"/>
      <c r="D80" s="528"/>
      <c r="E80" s="810"/>
      <c r="F80" s="811"/>
      <c r="G80"/>
      <c r="H80" s="546"/>
      <c r="I80"/>
      <c r="J80"/>
      <c r="K80"/>
      <c r="L80" s="812"/>
      <c r="M80" s="812"/>
      <c r="N80" s="1"/>
      <c r="O80" s="1"/>
      <c r="P80" s="25"/>
      <c r="Q80"/>
      <c r="R80" s="335"/>
      <c r="S80"/>
      <c r="T80"/>
      <c r="U80"/>
      <c r="V80" s="121"/>
      <c r="W80" s="121"/>
      <c r="X80" s="689"/>
      <c r="Y80" s="432"/>
      <c r="Z80" s="432"/>
      <c r="AA80" s="432"/>
      <c r="AB80" s="432"/>
      <c r="AC80" s="689"/>
      <c r="AD80" s="432"/>
      <c r="AE80" s="121"/>
      <c r="AF80" s="121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432"/>
      <c r="AX80" s="499"/>
      <c r="AY80" s="499"/>
      <c r="AZ80" s="499"/>
      <c r="BA80" s="499"/>
      <c r="BB80" s="499"/>
      <c r="BC80" s="499"/>
      <c r="BD80" s="499"/>
      <c r="BE80" s="499"/>
      <c r="BF80" s="499"/>
      <c r="BG80" s="1093"/>
      <c r="BH80" s="1093"/>
      <c r="BI80" s="1093"/>
      <c r="BJ80" s="1093"/>
      <c r="BK80" s="1093"/>
      <c r="BL80" s="1093"/>
      <c r="BM80" s="1093"/>
      <c r="BN80" s="1093"/>
      <c r="BO80" s="1093"/>
      <c r="BP80" s="1093"/>
      <c r="BQ80" s="1093"/>
      <c r="BR80" s="1093"/>
      <c r="BS80" s="1093"/>
      <c r="BT80" s="1093"/>
      <c r="BU80" s="1093"/>
      <c r="BV80" s="1093"/>
      <c r="BW80" s="1093"/>
    </row>
    <row r="81" spans="1:75" s="820" customFormat="1">
      <c r="A81"/>
      <c r="B81" s="1009"/>
      <c r="C81"/>
      <c r="D81" s="528"/>
      <c r="E81" s="810"/>
      <c r="F81" s="811"/>
      <c r="G81"/>
      <c r="H81" s="546"/>
      <c r="I81"/>
      <c r="J81"/>
      <c r="K81"/>
      <c r="L81" s="812"/>
      <c r="M81" s="812"/>
      <c r="N81" s="1"/>
      <c r="O81" s="1"/>
      <c r="P81" s="25"/>
      <c r="Q81"/>
      <c r="R81" s="335"/>
      <c r="S81"/>
      <c r="T81"/>
      <c r="U81"/>
      <c r="V81" s="121"/>
      <c r="W81" s="121"/>
      <c r="X81" s="689"/>
      <c r="Y81" s="432"/>
      <c r="Z81" s="432"/>
      <c r="AA81" s="432"/>
      <c r="AB81" s="432"/>
      <c r="AC81" s="689"/>
      <c r="AD81" s="432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432"/>
      <c r="AX81" s="499"/>
      <c r="AY81" s="499"/>
      <c r="AZ81" s="499"/>
      <c r="BA81" s="499"/>
      <c r="BB81" s="499"/>
      <c r="BC81" s="499"/>
      <c r="BD81" s="499"/>
      <c r="BE81" s="499"/>
      <c r="BF81" s="499"/>
      <c r="BG81" s="1093"/>
      <c r="BH81" s="1093"/>
      <c r="BI81" s="1093"/>
      <c r="BJ81" s="1093"/>
      <c r="BK81" s="1093"/>
      <c r="BL81" s="1093"/>
      <c r="BM81" s="1093"/>
      <c r="BN81" s="1093"/>
      <c r="BO81" s="1093"/>
      <c r="BP81" s="1093"/>
      <c r="BQ81" s="1093"/>
      <c r="BR81" s="1093"/>
      <c r="BS81" s="1093"/>
      <c r="BT81" s="1093"/>
      <c r="BU81" s="1093"/>
      <c r="BV81" s="1093"/>
      <c r="BW81" s="1093"/>
    </row>
    <row r="82" spans="1:75" s="820" customFormat="1">
      <c r="A82"/>
      <c r="B82" s="1009"/>
      <c r="C82"/>
      <c r="D82" s="528"/>
      <c r="E82" s="810"/>
      <c r="F82" s="811"/>
      <c r="G82"/>
      <c r="H82" s="546"/>
      <c r="I82"/>
      <c r="J82"/>
      <c r="K82"/>
      <c r="L82" s="812"/>
      <c r="M82" s="812"/>
      <c r="N82" s="1"/>
      <c r="O82" s="1"/>
      <c r="P82" s="25"/>
      <c r="Q82"/>
      <c r="R82" s="335"/>
      <c r="S82"/>
      <c r="T82"/>
      <c r="U82"/>
      <c r="V82" s="121"/>
      <c r="W82" s="121"/>
      <c r="X82" s="689"/>
      <c r="Y82" s="432"/>
      <c r="Z82" s="432"/>
      <c r="AA82" s="432"/>
      <c r="AB82" s="432"/>
      <c r="AC82" s="689"/>
      <c r="AD82" s="432"/>
      <c r="AE82" s="121"/>
      <c r="AF82" s="121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432"/>
      <c r="AX82" s="499"/>
      <c r="AY82" s="499"/>
      <c r="AZ82" s="499"/>
      <c r="BA82" s="499"/>
      <c r="BB82" s="499"/>
      <c r="BC82" s="499"/>
      <c r="BD82" s="499"/>
      <c r="BE82" s="499"/>
      <c r="BF82" s="499"/>
      <c r="BG82" s="1093"/>
      <c r="BH82" s="1093"/>
      <c r="BI82" s="1093"/>
      <c r="BJ82" s="1093"/>
      <c r="BK82" s="1093"/>
      <c r="BL82" s="1093"/>
      <c r="BM82" s="1093"/>
      <c r="BN82" s="1093"/>
      <c r="BO82" s="1093"/>
      <c r="BP82" s="1093"/>
      <c r="BQ82" s="1093"/>
      <c r="BR82" s="1093"/>
      <c r="BS82" s="1093"/>
      <c r="BT82" s="1093"/>
      <c r="BU82" s="1093"/>
      <c r="BV82" s="1093"/>
      <c r="BW82" s="1093"/>
    </row>
    <row r="83" spans="1:75" s="820" customFormat="1">
      <c r="A83"/>
      <c r="B83" s="1009"/>
      <c r="C83"/>
      <c r="D83" s="528"/>
      <c r="E83" s="810"/>
      <c r="F83" s="811"/>
      <c r="G83"/>
      <c r="H83" s="546"/>
      <c r="I83"/>
      <c r="J83"/>
      <c r="K83"/>
      <c r="L83" s="812"/>
      <c r="M83" s="812"/>
      <c r="N83" s="1"/>
      <c r="O83" s="1"/>
      <c r="P83" s="25"/>
      <c r="Q83"/>
      <c r="R83" s="335"/>
      <c r="S83"/>
      <c r="T83"/>
      <c r="U83"/>
      <c r="V83" s="121"/>
      <c r="W83" s="121"/>
      <c r="X83" s="689"/>
      <c r="Y83" s="432"/>
      <c r="Z83" s="432"/>
      <c r="AA83" s="432"/>
      <c r="AB83" s="432"/>
      <c r="AC83" s="689"/>
      <c r="AD83" s="432"/>
      <c r="AE83" s="121"/>
      <c r="AF83" s="121"/>
      <c r="AG83" s="121"/>
      <c r="AH83" s="121"/>
      <c r="AI83" s="121"/>
      <c r="AJ83" s="121"/>
      <c r="AK83" s="121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432"/>
      <c r="AX83" s="499"/>
      <c r="AY83" s="499"/>
      <c r="AZ83" s="499"/>
      <c r="BA83" s="499"/>
      <c r="BB83" s="499"/>
      <c r="BC83" s="499"/>
      <c r="BD83" s="499"/>
      <c r="BE83" s="499"/>
      <c r="BF83" s="499"/>
      <c r="BG83" s="1093"/>
      <c r="BH83" s="1093"/>
      <c r="BI83" s="1093"/>
      <c r="BJ83" s="1093"/>
      <c r="BK83" s="1093"/>
      <c r="BL83" s="1093"/>
      <c r="BM83" s="1093"/>
      <c r="BN83" s="1093"/>
      <c r="BO83" s="1093"/>
      <c r="BP83" s="1093"/>
      <c r="BQ83" s="1093"/>
      <c r="BR83" s="1093"/>
      <c r="BS83" s="1093"/>
      <c r="BT83" s="1093"/>
      <c r="BU83" s="1093"/>
      <c r="BV83" s="1093"/>
      <c r="BW83" s="1093"/>
    </row>
    <row r="84" spans="1:75" s="820" customFormat="1">
      <c r="A84"/>
      <c r="B84" s="1009"/>
      <c r="C84"/>
      <c r="D84" s="528"/>
      <c r="E84" s="810"/>
      <c r="F84" s="811"/>
      <c r="G84"/>
      <c r="H84" s="546"/>
      <c r="I84"/>
      <c r="J84"/>
      <c r="K84"/>
      <c r="L84" s="812"/>
      <c r="M84" s="812"/>
      <c r="N84" s="1"/>
      <c r="O84" s="1"/>
      <c r="P84" s="25"/>
      <c r="Q84"/>
      <c r="R84" s="335"/>
      <c r="S84"/>
      <c r="T84"/>
      <c r="U84"/>
      <c r="V84" s="121"/>
      <c r="W84" s="121"/>
      <c r="X84" s="689"/>
      <c r="Y84" s="432"/>
      <c r="Z84" s="432"/>
      <c r="AA84" s="432"/>
      <c r="AB84" s="432"/>
      <c r="AC84" s="689"/>
      <c r="AD84" s="432"/>
      <c r="AE84" s="121"/>
      <c r="AF84" s="121"/>
      <c r="AG84" s="121"/>
      <c r="AH84" s="121"/>
      <c r="AI84" s="121"/>
      <c r="AJ84" s="121"/>
      <c r="AK84" s="121"/>
      <c r="AL84" s="121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432"/>
      <c r="AX84" s="499"/>
      <c r="AY84" s="499"/>
      <c r="AZ84" s="499"/>
      <c r="BA84" s="499"/>
      <c r="BB84" s="499"/>
      <c r="BC84" s="499"/>
      <c r="BD84" s="499"/>
      <c r="BE84" s="499"/>
      <c r="BF84" s="499"/>
      <c r="BG84" s="1093"/>
      <c r="BH84" s="1093"/>
      <c r="BI84" s="1093"/>
      <c r="BJ84" s="1093"/>
      <c r="BK84" s="1093"/>
      <c r="BL84" s="1093"/>
      <c r="BM84" s="1093"/>
      <c r="BN84" s="1093"/>
      <c r="BO84" s="1093"/>
      <c r="BP84" s="1093"/>
      <c r="BQ84" s="1093"/>
      <c r="BR84" s="1093"/>
      <c r="BS84" s="1093"/>
      <c r="BT84" s="1093"/>
      <c r="BU84" s="1093"/>
      <c r="BV84" s="1093"/>
      <c r="BW84" s="1093"/>
    </row>
    <row r="85" spans="1:75" s="820" customFormat="1">
      <c r="A85"/>
      <c r="B85" s="1009"/>
      <c r="C85"/>
      <c r="D85" s="528"/>
      <c r="E85" s="810"/>
      <c r="F85" s="811"/>
      <c r="G85"/>
      <c r="H85" s="546"/>
      <c r="I85"/>
      <c r="J85"/>
      <c r="K85"/>
      <c r="L85" s="812"/>
      <c r="M85" s="812"/>
      <c r="N85" s="1"/>
      <c r="O85" s="1"/>
      <c r="P85" s="25"/>
      <c r="Q85"/>
      <c r="R85" s="335"/>
      <c r="S85"/>
      <c r="T85"/>
      <c r="U85"/>
      <c r="V85" s="121"/>
      <c r="W85" s="121"/>
      <c r="X85" s="689"/>
      <c r="Y85" s="432"/>
      <c r="Z85" s="432"/>
      <c r="AA85" s="432"/>
      <c r="AB85" s="432"/>
      <c r="AC85" s="689"/>
      <c r="AD85" s="432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432"/>
      <c r="AX85" s="499"/>
      <c r="AY85" s="499"/>
      <c r="AZ85" s="499"/>
      <c r="BA85" s="499"/>
      <c r="BB85" s="499"/>
      <c r="BC85" s="499"/>
      <c r="BD85" s="499"/>
      <c r="BE85" s="499"/>
      <c r="BF85" s="499"/>
      <c r="BG85" s="1093"/>
      <c r="BH85" s="1093"/>
      <c r="BI85" s="1093"/>
      <c r="BJ85" s="1093"/>
      <c r="BK85" s="1093"/>
      <c r="BL85" s="1093"/>
      <c r="BM85" s="1093"/>
      <c r="BN85" s="1093"/>
      <c r="BO85" s="1093"/>
      <c r="BP85" s="1093"/>
      <c r="BQ85" s="1093"/>
      <c r="BR85" s="1093"/>
      <c r="BS85" s="1093"/>
      <c r="BT85" s="1093"/>
      <c r="BU85" s="1093"/>
      <c r="BV85" s="1093"/>
      <c r="BW85" s="1093"/>
    </row>
    <row r="86" spans="1:75" s="820" customFormat="1">
      <c r="A86"/>
      <c r="B86" s="1009"/>
      <c r="C86"/>
      <c r="D86" s="528"/>
      <c r="E86" s="810"/>
      <c r="F86" s="811"/>
      <c r="G86"/>
      <c r="H86" s="546"/>
      <c r="I86"/>
      <c r="J86"/>
      <c r="K86"/>
      <c r="L86" s="812"/>
      <c r="M86" s="812"/>
      <c r="N86" s="1"/>
      <c r="O86" s="1"/>
      <c r="P86" s="25"/>
      <c r="Q86"/>
      <c r="R86" s="335"/>
      <c r="S86"/>
      <c r="T86"/>
      <c r="U86"/>
      <c r="V86" s="121"/>
      <c r="W86" s="121"/>
      <c r="X86" s="689"/>
      <c r="Y86" s="432"/>
      <c r="Z86" s="432"/>
      <c r="AA86" s="432"/>
      <c r="AB86" s="432"/>
      <c r="AC86" s="689"/>
      <c r="AD86" s="432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432"/>
      <c r="AX86" s="499"/>
      <c r="AY86" s="499"/>
      <c r="AZ86" s="499"/>
      <c r="BA86" s="499"/>
      <c r="BB86" s="499"/>
      <c r="BC86" s="499"/>
      <c r="BD86" s="499"/>
      <c r="BE86" s="499"/>
      <c r="BF86" s="499"/>
      <c r="BG86" s="1093"/>
      <c r="BH86" s="1093"/>
      <c r="BI86" s="1093"/>
      <c r="BJ86" s="1093"/>
      <c r="BK86" s="1093"/>
      <c r="BL86" s="1093"/>
      <c r="BM86" s="1093"/>
      <c r="BN86" s="1093"/>
      <c r="BO86" s="1093"/>
      <c r="BP86" s="1093"/>
      <c r="BQ86" s="1093"/>
      <c r="BR86" s="1093"/>
      <c r="BS86" s="1093"/>
      <c r="BT86" s="1093"/>
      <c r="BU86" s="1093"/>
      <c r="BV86" s="1093"/>
      <c r="BW86" s="1093"/>
    </row>
    <row r="87" spans="1:75" s="820" customFormat="1">
      <c r="A87"/>
      <c r="B87" s="1009"/>
      <c r="C87"/>
      <c r="D87" s="528"/>
      <c r="E87" s="810"/>
      <c r="F87" s="811"/>
      <c r="G87"/>
      <c r="H87" s="546"/>
      <c r="I87"/>
      <c r="J87"/>
      <c r="K87"/>
      <c r="L87" s="812"/>
      <c r="M87" s="812"/>
      <c r="N87" s="1"/>
      <c r="O87" s="1"/>
      <c r="P87" s="25"/>
      <c r="Q87"/>
      <c r="R87" s="335"/>
      <c r="S87"/>
      <c r="T87"/>
      <c r="U87"/>
      <c r="V87" s="121"/>
      <c r="W87" s="121"/>
      <c r="X87" s="689"/>
      <c r="Y87" s="432"/>
      <c r="Z87" s="432"/>
      <c r="AA87" s="432"/>
      <c r="AB87" s="432"/>
      <c r="AC87" s="689"/>
      <c r="AD87" s="432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432"/>
      <c r="AX87" s="499"/>
      <c r="AY87" s="499"/>
      <c r="AZ87" s="499"/>
      <c r="BA87" s="499"/>
      <c r="BB87" s="499"/>
      <c r="BC87" s="499"/>
      <c r="BD87" s="499"/>
      <c r="BE87" s="499"/>
      <c r="BF87" s="499"/>
      <c r="BG87" s="1093"/>
      <c r="BH87" s="1093"/>
      <c r="BI87" s="1093"/>
      <c r="BJ87" s="1093"/>
      <c r="BK87" s="1093"/>
      <c r="BL87" s="1093"/>
      <c r="BM87" s="1093"/>
      <c r="BN87" s="1093"/>
      <c r="BO87" s="1093"/>
      <c r="BP87" s="1093"/>
      <c r="BQ87" s="1093"/>
      <c r="BR87" s="1093"/>
      <c r="BS87" s="1093"/>
      <c r="BT87" s="1093"/>
      <c r="BU87" s="1093"/>
      <c r="BV87" s="1093"/>
      <c r="BW87" s="1093"/>
    </row>
    <row r="88" spans="1:75" s="820" customFormat="1">
      <c r="A88"/>
      <c r="B88" s="1009"/>
      <c r="C88"/>
      <c r="D88" s="528"/>
      <c r="E88" s="810"/>
      <c r="F88" s="811"/>
      <c r="G88"/>
      <c r="H88" s="546"/>
      <c r="I88"/>
      <c r="J88"/>
      <c r="K88"/>
      <c r="L88" s="812"/>
      <c r="M88" s="812"/>
      <c r="N88" s="1"/>
      <c r="O88" s="1"/>
      <c r="P88" s="25"/>
      <c r="Q88"/>
      <c r="R88" s="335"/>
      <c r="S88"/>
      <c r="T88"/>
      <c r="U88"/>
      <c r="V88" s="121"/>
      <c r="W88" s="121"/>
      <c r="X88" s="689"/>
      <c r="Y88" s="432"/>
      <c r="Z88" s="432"/>
      <c r="AA88" s="432"/>
      <c r="AB88" s="432"/>
      <c r="AC88" s="689"/>
      <c r="AD88" s="432"/>
      <c r="AE88" s="121"/>
      <c r="AF88" s="121"/>
      <c r="AG88" s="121"/>
      <c r="AH88" s="121"/>
      <c r="AI88" s="121"/>
      <c r="AJ88" s="121"/>
      <c r="AK88" s="121"/>
      <c r="AL88" s="121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432"/>
      <c r="AX88" s="499"/>
      <c r="AY88" s="499"/>
      <c r="AZ88" s="499"/>
      <c r="BA88" s="499"/>
      <c r="BB88" s="499"/>
      <c r="BC88" s="499"/>
      <c r="BD88" s="499"/>
      <c r="BE88" s="499"/>
      <c r="BF88" s="499"/>
      <c r="BG88" s="1093"/>
      <c r="BH88" s="1093"/>
      <c r="BI88" s="1093"/>
      <c r="BJ88" s="1093"/>
      <c r="BK88" s="1093"/>
      <c r="BL88" s="1093"/>
      <c r="BM88" s="1093"/>
      <c r="BN88" s="1093"/>
      <c r="BO88" s="1093"/>
      <c r="BP88" s="1093"/>
      <c r="BQ88" s="1093"/>
      <c r="BR88" s="1093"/>
      <c r="BS88" s="1093"/>
      <c r="BT88" s="1093"/>
      <c r="BU88" s="1093"/>
      <c r="BV88" s="1093"/>
      <c r="BW88" s="1093"/>
    </row>
    <row r="89" spans="1:75" s="820" customFormat="1">
      <c r="A89"/>
      <c r="B89" s="1009"/>
      <c r="C89"/>
      <c r="D89" s="528"/>
      <c r="E89" s="810"/>
      <c r="F89" s="811"/>
      <c r="G89"/>
      <c r="H89" s="546"/>
      <c r="I89"/>
      <c r="J89"/>
      <c r="K89"/>
      <c r="L89" s="812"/>
      <c r="M89" s="812"/>
      <c r="N89" s="1"/>
      <c r="O89" s="1"/>
      <c r="P89" s="25"/>
      <c r="Q89"/>
      <c r="R89" s="335"/>
      <c r="S89"/>
      <c r="T89"/>
      <c r="U89"/>
      <c r="V89" s="121"/>
      <c r="W89" s="121"/>
      <c r="X89" s="689"/>
      <c r="Y89" s="432"/>
      <c r="Z89" s="432"/>
      <c r="AA89" s="432"/>
      <c r="AB89" s="432"/>
      <c r="AC89" s="689"/>
      <c r="AD89" s="432"/>
      <c r="AE89" s="121"/>
      <c r="AF89" s="121"/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432"/>
      <c r="AX89" s="499"/>
      <c r="AY89" s="499"/>
      <c r="AZ89" s="499"/>
      <c r="BA89" s="499"/>
      <c r="BB89" s="499"/>
      <c r="BC89" s="499"/>
      <c r="BD89" s="499"/>
      <c r="BE89" s="499"/>
      <c r="BF89" s="499"/>
      <c r="BG89" s="1093"/>
      <c r="BH89" s="1093"/>
      <c r="BI89" s="1093"/>
      <c r="BJ89" s="1093"/>
      <c r="BK89" s="1093"/>
      <c r="BL89" s="1093"/>
      <c r="BM89" s="1093"/>
      <c r="BN89" s="1093"/>
      <c r="BO89" s="1093"/>
      <c r="BP89" s="1093"/>
      <c r="BQ89" s="1093"/>
      <c r="BR89" s="1093"/>
      <c r="BS89" s="1093"/>
      <c r="BT89" s="1093"/>
      <c r="BU89" s="1093"/>
      <c r="BV89" s="1093"/>
      <c r="BW89" s="1093"/>
    </row>
    <row r="90" spans="1:75" s="820" customFormat="1">
      <c r="A90"/>
      <c r="B90" s="1009"/>
      <c r="C90"/>
      <c r="D90" s="528"/>
      <c r="E90" s="810"/>
      <c r="F90" s="811"/>
      <c r="G90"/>
      <c r="H90" s="546"/>
      <c r="I90"/>
      <c r="J90"/>
      <c r="K90"/>
      <c r="L90" s="812"/>
      <c r="M90" s="812"/>
      <c r="N90" s="1"/>
      <c r="O90" s="1"/>
      <c r="P90" s="25"/>
      <c r="Q90"/>
      <c r="R90" s="335"/>
      <c r="S90"/>
      <c r="T90"/>
      <c r="U90"/>
      <c r="V90" s="121"/>
      <c r="W90" s="121"/>
      <c r="X90" s="689"/>
      <c r="Y90" s="432"/>
      <c r="Z90" s="432"/>
      <c r="AA90" s="432"/>
      <c r="AB90" s="432"/>
      <c r="AC90" s="689"/>
      <c r="AD90" s="432"/>
      <c r="AE90" s="121"/>
      <c r="AF90" s="121"/>
      <c r="AG90" s="121"/>
      <c r="AH90" s="121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432"/>
      <c r="AX90" s="499"/>
      <c r="AY90" s="499"/>
      <c r="AZ90" s="499"/>
      <c r="BA90" s="499"/>
      <c r="BB90" s="499"/>
      <c r="BC90" s="499"/>
      <c r="BD90" s="499"/>
      <c r="BE90" s="499"/>
      <c r="BF90" s="499"/>
      <c r="BG90" s="1093"/>
      <c r="BH90" s="1093"/>
      <c r="BI90" s="1093"/>
      <c r="BJ90" s="1093"/>
      <c r="BK90" s="1093"/>
      <c r="BL90" s="1093"/>
      <c r="BM90" s="1093"/>
      <c r="BN90" s="1093"/>
      <c r="BO90" s="1093"/>
      <c r="BP90" s="1093"/>
      <c r="BQ90" s="1093"/>
      <c r="BR90" s="1093"/>
      <c r="BS90" s="1093"/>
      <c r="BT90" s="1093"/>
      <c r="BU90" s="1093"/>
      <c r="BV90" s="1093"/>
      <c r="BW90" s="1093"/>
    </row>
    <row r="91" spans="1:75" s="820" customFormat="1">
      <c r="A91"/>
      <c r="B91" s="1009"/>
      <c r="C91"/>
      <c r="D91" s="528"/>
      <c r="E91" s="810"/>
      <c r="F91" s="811"/>
      <c r="G91"/>
      <c r="H91" s="546"/>
      <c r="I91"/>
      <c r="J91"/>
      <c r="K91"/>
      <c r="L91" s="812"/>
      <c r="M91" s="812"/>
      <c r="N91" s="1"/>
      <c r="O91" s="1"/>
      <c r="P91" s="25"/>
      <c r="Q91"/>
      <c r="R91" s="335"/>
      <c r="S91"/>
      <c r="T91"/>
      <c r="U91"/>
      <c r="V91" s="121"/>
      <c r="W91" s="121"/>
      <c r="X91" s="689"/>
      <c r="Y91" s="432"/>
      <c r="Z91" s="432"/>
      <c r="AA91" s="432"/>
      <c r="AB91" s="432"/>
      <c r="AC91" s="689"/>
      <c r="AD91" s="432"/>
      <c r="AE91" s="121"/>
      <c r="AF91" s="121"/>
      <c r="AG91" s="121"/>
      <c r="AH91" s="121"/>
      <c r="AI91" s="121"/>
      <c r="AJ91" s="121"/>
      <c r="AK91" s="121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432"/>
      <c r="AX91" s="499"/>
      <c r="AY91" s="499"/>
      <c r="AZ91" s="499"/>
      <c r="BA91" s="499"/>
      <c r="BB91" s="499"/>
      <c r="BC91" s="499"/>
      <c r="BD91" s="499"/>
      <c r="BE91" s="499"/>
      <c r="BF91" s="499"/>
      <c r="BG91" s="1093"/>
      <c r="BH91" s="1093"/>
      <c r="BI91" s="1093"/>
      <c r="BJ91" s="1093"/>
      <c r="BK91" s="1093"/>
      <c r="BL91" s="1093"/>
      <c r="BM91" s="1093"/>
      <c r="BN91" s="1093"/>
      <c r="BO91" s="1093"/>
      <c r="BP91" s="1093"/>
      <c r="BQ91" s="1093"/>
      <c r="BR91" s="1093"/>
      <c r="BS91" s="1093"/>
      <c r="BT91" s="1093"/>
      <c r="BU91" s="1093"/>
      <c r="BV91" s="1093"/>
      <c r="BW91" s="1093"/>
    </row>
    <row r="92" spans="1:75" s="820" customFormat="1">
      <c r="A92"/>
      <c r="B92" s="1009"/>
      <c r="C92"/>
      <c r="D92" s="528"/>
      <c r="E92" s="810"/>
      <c r="F92" s="811"/>
      <c r="G92"/>
      <c r="H92" s="546"/>
      <c r="I92"/>
      <c r="J92"/>
      <c r="K92"/>
      <c r="L92" s="812"/>
      <c r="M92" s="812"/>
      <c r="N92" s="1"/>
      <c r="O92" s="1"/>
      <c r="P92" s="25"/>
      <c r="Q92"/>
      <c r="R92" s="335"/>
      <c r="S92"/>
      <c r="T92"/>
      <c r="U92"/>
      <c r="V92" s="121"/>
      <c r="W92" s="121"/>
      <c r="X92" s="689"/>
      <c r="Y92" s="432"/>
      <c r="Z92" s="432"/>
      <c r="AA92" s="432"/>
      <c r="AB92" s="432"/>
      <c r="AC92" s="689"/>
      <c r="AD92" s="432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432"/>
      <c r="AX92" s="499"/>
      <c r="AY92" s="499"/>
      <c r="AZ92" s="499"/>
      <c r="BA92" s="499"/>
      <c r="BB92" s="499"/>
      <c r="BC92" s="499"/>
      <c r="BD92" s="499"/>
      <c r="BE92" s="499"/>
      <c r="BF92" s="499"/>
      <c r="BG92" s="1093"/>
      <c r="BH92" s="1093"/>
      <c r="BI92" s="1093"/>
      <c r="BJ92" s="1093"/>
      <c r="BK92" s="1093"/>
      <c r="BL92" s="1093"/>
      <c r="BM92" s="1093"/>
      <c r="BN92" s="1093"/>
      <c r="BO92" s="1093"/>
      <c r="BP92" s="1093"/>
      <c r="BQ92" s="1093"/>
      <c r="BR92" s="1093"/>
      <c r="BS92" s="1093"/>
      <c r="BT92" s="1093"/>
      <c r="BU92" s="1093"/>
      <c r="BV92" s="1093"/>
      <c r="BW92" s="1093"/>
    </row>
    <row r="93" spans="1:75" s="820" customFormat="1">
      <c r="A93"/>
      <c r="B93" s="1009"/>
      <c r="C93"/>
      <c r="D93" s="528"/>
      <c r="E93" s="810"/>
      <c r="F93" s="811"/>
      <c r="G93"/>
      <c r="H93" s="546"/>
      <c r="I93"/>
      <c r="J93"/>
      <c r="K93"/>
      <c r="L93" s="812"/>
      <c r="M93" s="812"/>
      <c r="N93" s="1"/>
      <c r="O93" s="1"/>
      <c r="P93" s="25"/>
      <c r="Q93"/>
      <c r="R93" s="335"/>
      <c r="S93"/>
      <c r="T93"/>
      <c r="U93"/>
      <c r="V93" s="121"/>
      <c r="W93" s="121"/>
      <c r="X93" s="689"/>
      <c r="Y93" s="432"/>
      <c r="Z93" s="432"/>
      <c r="AA93" s="432"/>
      <c r="AB93" s="432"/>
      <c r="AC93" s="689"/>
      <c r="AD93" s="432"/>
      <c r="AE93" s="121"/>
      <c r="AF93" s="121"/>
      <c r="AG93" s="121"/>
      <c r="AH93" s="121"/>
      <c r="AI93" s="121"/>
      <c r="AJ93" s="121"/>
      <c r="AK93" s="121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432"/>
      <c r="AX93" s="499"/>
      <c r="AY93" s="499"/>
      <c r="AZ93" s="499"/>
      <c r="BA93" s="499"/>
      <c r="BB93" s="499"/>
      <c r="BC93" s="499"/>
      <c r="BD93" s="499"/>
      <c r="BE93" s="499"/>
      <c r="BF93" s="499"/>
      <c r="BG93" s="1093"/>
      <c r="BH93" s="1093"/>
      <c r="BI93" s="1093"/>
      <c r="BJ93" s="1093"/>
      <c r="BK93" s="1093"/>
      <c r="BL93" s="1093"/>
      <c r="BM93" s="1093"/>
      <c r="BN93" s="1093"/>
      <c r="BO93" s="1093"/>
      <c r="BP93" s="1093"/>
      <c r="BQ93" s="1093"/>
      <c r="BR93" s="1093"/>
      <c r="BS93" s="1093"/>
      <c r="BT93" s="1093"/>
      <c r="BU93" s="1093"/>
      <c r="BV93" s="1093"/>
      <c r="BW93" s="1093"/>
    </row>
    <row r="94" spans="1:75" s="820" customFormat="1">
      <c r="A94"/>
      <c r="B94" s="1009"/>
      <c r="C94"/>
      <c r="D94" s="528"/>
      <c r="E94" s="810"/>
      <c r="F94" s="811"/>
      <c r="G94"/>
      <c r="H94" s="546"/>
      <c r="I94"/>
      <c r="J94"/>
      <c r="K94"/>
      <c r="L94" s="812"/>
      <c r="M94" s="812"/>
      <c r="N94" s="1"/>
      <c r="O94" s="1"/>
      <c r="P94" s="25"/>
      <c r="Q94"/>
      <c r="R94" s="335"/>
      <c r="S94"/>
      <c r="T94"/>
      <c r="U94"/>
      <c r="V94" s="121"/>
      <c r="W94" s="121"/>
      <c r="X94" s="689"/>
      <c r="Y94" s="432"/>
      <c r="Z94" s="432"/>
      <c r="AA94" s="432"/>
      <c r="AB94" s="432"/>
      <c r="AC94" s="689"/>
      <c r="AD94" s="432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432"/>
      <c r="AX94" s="499"/>
      <c r="AY94" s="499"/>
      <c r="AZ94" s="499"/>
      <c r="BA94" s="499"/>
      <c r="BB94" s="499"/>
      <c r="BC94" s="499"/>
      <c r="BD94" s="499"/>
      <c r="BE94" s="499"/>
      <c r="BF94" s="499"/>
      <c r="BG94" s="1093"/>
      <c r="BH94" s="1093"/>
      <c r="BI94" s="1093"/>
      <c r="BJ94" s="1093"/>
      <c r="BK94" s="1093"/>
      <c r="BL94" s="1093"/>
      <c r="BM94" s="1093"/>
      <c r="BN94" s="1093"/>
      <c r="BO94" s="1093"/>
      <c r="BP94" s="1093"/>
      <c r="BQ94" s="1093"/>
      <c r="BR94" s="1093"/>
      <c r="BS94" s="1093"/>
      <c r="BT94" s="1093"/>
      <c r="BU94" s="1093"/>
      <c r="BV94" s="1093"/>
      <c r="BW94" s="1093"/>
    </row>
    <row r="95" spans="1:75" s="820" customFormat="1">
      <c r="A95"/>
      <c r="B95" s="1009"/>
      <c r="C95"/>
      <c r="D95" s="528"/>
      <c r="E95" s="810"/>
      <c r="F95" s="811"/>
      <c r="G95"/>
      <c r="H95" s="546"/>
      <c r="I95"/>
      <c r="J95"/>
      <c r="K95"/>
      <c r="L95" s="812"/>
      <c r="M95" s="812"/>
      <c r="N95" s="1"/>
      <c r="O95" s="1"/>
      <c r="P95" s="25"/>
      <c r="Q95"/>
      <c r="R95" s="335"/>
      <c r="S95"/>
      <c r="T95"/>
      <c r="U95"/>
      <c r="V95" s="121"/>
      <c r="W95" s="121"/>
      <c r="X95" s="689"/>
      <c r="Y95" s="432"/>
      <c r="Z95" s="432"/>
      <c r="AA95" s="432"/>
      <c r="AB95" s="432"/>
      <c r="AC95" s="689"/>
      <c r="AD95" s="432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432"/>
      <c r="AX95" s="499"/>
      <c r="AY95" s="499"/>
      <c r="AZ95" s="499"/>
      <c r="BA95" s="499"/>
      <c r="BB95" s="499"/>
      <c r="BC95" s="499"/>
      <c r="BD95" s="499"/>
      <c r="BE95" s="499"/>
      <c r="BF95" s="499"/>
      <c r="BG95" s="1093"/>
      <c r="BH95" s="1093"/>
      <c r="BI95" s="1093"/>
      <c r="BJ95" s="1093"/>
      <c r="BK95" s="1093"/>
      <c r="BL95" s="1093"/>
      <c r="BM95" s="1093"/>
      <c r="BN95" s="1093"/>
      <c r="BO95" s="1093"/>
      <c r="BP95" s="1093"/>
      <c r="BQ95" s="1093"/>
      <c r="BR95" s="1093"/>
      <c r="BS95" s="1093"/>
      <c r="BT95" s="1093"/>
      <c r="BU95" s="1093"/>
      <c r="BV95" s="1093"/>
      <c r="BW95" s="1093"/>
    </row>
    <row r="96" spans="1:75" s="820" customFormat="1">
      <c r="A96"/>
      <c r="B96" s="1009"/>
      <c r="C96"/>
      <c r="D96" s="528"/>
      <c r="E96" s="810"/>
      <c r="F96" s="811"/>
      <c r="G96"/>
      <c r="H96" s="546"/>
      <c r="I96"/>
      <c r="J96"/>
      <c r="K96"/>
      <c r="L96" s="812"/>
      <c r="M96" s="812"/>
      <c r="N96" s="1"/>
      <c r="O96" s="1"/>
      <c r="P96" s="25"/>
      <c r="Q96"/>
      <c r="R96" s="335"/>
      <c r="S96"/>
      <c r="T96"/>
      <c r="U96"/>
      <c r="V96" s="121"/>
      <c r="W96" s="121"/>
      <c r="X96" s="689"/>
      <c r="Y96" s="432"/>
      <c r="Z96" s="432"/>
      <c r="AA96" s="432"/>
      <c r="AB96" s="432"/>
      <c r="AC96" s="689"/>
      <c r="AD96" s="432"/>
      <c r="AE96" s="121"/>
      <c r="AF96" s="121"/>
      <c r="AG96" s="121"/>
      <c r="AH96" s="121"/>
      <c r="AI96" s="121"/>
      <c r="AJ96" s="121"/>
      <c r="AK96" s="121"/>
      <c r="AL96" s="121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432"/>
      <c r="AX96" s="499"/>
      <c r="AY96" s="499"/>
      <c r="AZ96" s="499"/>
      <c r="BA96" s="499"/>
      <c r="BB96" s="499"/>
      <c r="BC96" s="499"/>
      <c r="BD96" s="499"/>
      <c r="BE96" s="499"/>
      <c r="BF96" s="499"/>
      <c r="BG96" s="1093"/>
      <c r="BH96" s="1093"/>
      <c r="BI96" s="1093"/>
      <c r="BJ96" s="1093"/>
      <c r="BK96" s="1093"/>
      <c r="BL96" s="1093"/>
      <c r="BM96" s="1093"/>
      <c r="BN96" s="1093"/>
      <c r="BO96" s="1093"/>
      <c r="BP96" s="1093"/>
      <c r="BQ96" s="1093"/>
      <c r="BR96" s="1093"/>
      <c r="BS96" s="1093"/>
      <c r="BT96" s="1093"/>
      <c r="BU96" s="1093"/>
      <c r="BV96" s="1093"/>
      <c r="BW96" s="1093"/>
    </row>
    <row r="97" spans="1:75" s="820" customFormat="1">
      <c r="A97"/>
      <c r="B97" s="1009"/>
      <c r="C97"/>
      <c r="D97" s="528"/>
      <c r="E97" s="810"/>
      <c r="F97" s="811"/>
      <c r="G97"/>
      <c r="H97" s="546"/>
      <c r="I97"/>
      <c r="J97"/>
      <c r="K97"/>
      <c r="L97" s="812"/>
      <c r="M97" s="812"/>
      <c r="N97" s="1"/>
      <c r="O97" s="1"/>
      <c r="P97" s="25"/>
      <c r="Q97"/>
      <c r="R97" s="335"/>
      <c r="S97"/>
      <c r="T97"/>
      <c r="U97"/>
      <c r="V97" s="121"/>
      <c r="W97" s="121"/>
      <c r="X97" s="689"/>
      <c r="Y97" s="432"/>
      <c r="Z97" s="432"/>
      <c r="AA97" s="432"/>
      <c r="AB97" s="432"/>
      <c r="AC97" s="689"/>
      <c r="AD97" s="432"/>
      <c r="AE97" s="121"/>
      <c r="AF97" s="121"/>
      <c r="AG97" s="121"/>
      <c r="AH97" s="121"/>
      <c r="AI97" s="121"/>
      <c r="AJ97" s="121"/>
      <c r="AK97" s="121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432"/>
      <c r="AX97" s="499"/>
      <c r="AY97" s="499"/>
      <c r="AZ97" s="499"/>
      <c r="BA97" s="499"/>
      <c r="BB97" s="499"/>
      <c r="BC97" s="499"/>
      <c r="BD97" s="499"/>
      <c r="BE97" s="499"/>
      <c r="BF97" s="499"/>
      <c r="BG97" s="1093"/>
      <c r="BH97" s="1093"/>
      <c r="BI97" s="1093"/>
      <c r="BJ97" s="1093"/>
      <c r="BK97" s="1093"/>
      <c r="BL97" s="1093"/>
      <c r="BM97" s="1093"/>
      <c r="BN97" s="1093"/>
      <c r="BO97" s="1093"/>
      <c r="BP97" s="1093"/>
      <c r="BQ97" s="1093"/>
      <c r="BR97" s="1093"/>
      <c r="BS97" s="1093"/>
      <c r="BT97" s="1093"/>
      <c r="BU97" s="1093"/>
      <c r="BV97" s="1093"/>
      <c r="BW97" s="1093"/>
    </row>
    <row r="98" spans="1:75" s="820" customFormat="1">
      <c r="A98"/>
      <c r="B98" s="1009"/>
      <c r="C98"/>
      <c r="D98" s="528"/>
      <c r="E98" s="810"/>
      <c r="F98" s="811"/>
      <c r="G98"/>
      <c r="H98" s="546"/>
      <c r="I98"/>
      <c r="J98"/>
      <c r="K98"/>
      <c r="L98" s="812"/>
      <c r="M98" s="812"/>
      <c r="N98" s="1"/>
      <c r="O98" s="1"/>
      <c r="P98" s="25"/>
      <c r="Q98"/>
      <c r="R98" s="335"/>
      <c r="S98"/>
      <c r="T98"/>
      <c r="U98"/>
      <c r="V98" s="121"/>
      <c r="W98" s="121"/>
      <c r="X98" s="689"/>
      <c r="Y98" s="432"/>
      <c r="Z98" s="432"/>
      <c r="AA98" s="432"/>
      <c r="AB98" s="432"/>
      <c r="AC98" s="689"/>
      <c r="AD98" s="432"/>
      <c r="AE98" s="121"/>
      <c r="AF98" s="121"/>
      <c r="AG98" s="121"/>
      <c r="AH98" s="121"/>
      <c r="AI98" s="121"/>
      <c r="AJ98" s="121"/>
      <c r="AK98" s="121"/>
      <c r="AL98" s="121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432"/>
      <c r="AX98" s="499"/>
      <c r="AY98" s="499"/>
      <c r="AZ98" s="499"/>
      <c r="BA98" s="499"/>
      <c r="BB98" s="499"/>
      <c r="BC98" s="499"/>
      <c r="BD98" s="499"/>
      <c r="BE98" s="499"/>
      <c r="BF98" s="499"/>
      <c r="BG98" s="1093"/>
      <c r="BH98" s="1093"/>
      <c r="BI98" s="1093"/>
      <c r="BJ98" s="1093"/>
      <c r="BK98" s="1093"/>
      <c r="BL98" s="1093"/>
      <c r="BM98" s="1093"/>
      <c r="BN98" s="1093"/>
      <c r="BO98" s="1093"/>
      <c r="BP98" s="1093"/>
      <c r="BQ98" s="1093"/>
      <c r="BR98" s="1093"/>
      <c r="BS98" s="1093"/>
      <c r="BT98" s="1093"/>
      <c r="BU98" s="1093"/>
      <c r="BV98" s="1093"/>
      <c r="BW98" s="1093"/>
    </row>
    <row r="99" spans="1:75" s="820" customFormat="1">
      <c r="A99"/>
      <c r="B99" s="1009"/>
      <c r="C99"/>
      <c r="D99" s="528"/>
      <c r="E99" s="810"/>
      <c r="F99" s="811"/>
      <c r="G99"/>
      <c r="H99" s="546"/>
      <c r="I99"/>
      <c r="J99"/>
      <c r="K99"/>
      <c r="L99" s="812"/>
      <c r="M99" s="812"/>
      <c r="N99" s="1"/>
      <c r="O99" s="1"/>
      <c r="P99" s="25"/>
      <c r="Q99"/>
      <c r="R99" s="335"/>
      <c r="S99"/>
      <c r="T99"/>
      <c r="U99"/>
      <c r="V99" s="121"/>
      <c r="W99" s="121"/>
      <c r="X99" s="689"/>
      <c r="Y99" s="432"/>
      <c r="Z99" s="432"/>
      <c r="AA99" s="432"/>
      <c r="AB99" s="432"/>
      <c r="AC99" s="689"/>
      <c r="AD99" s="432"/>
      <c r="AE99" s="121"/>
      <c r="AF99" s="121"/>
      <c r="AG99" s="121"/>
      <c r="AH99" s="121"/>
      <c r="AI99" s="121"/>
      <c r="AJ99" s="121"/>
      <c r="AK99" s="121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432"/>
      <c r="AX99" s="499"/>
      <c r="AY99" s="499"/>
      <c r="AZ99" s="499"/>
      <c r="BA99" s="499"/>
      <c r="BB99" s="499"/>
      <c r="BC99" s="499"/>
      <c r="BD99" s="499"/>
      <c r="BE99" s="499"/>
      <c r="BF99" s="499"/>
      <c r="BG99" s="1093"/>
      <c r="BH99" s="1093"/>
      <c r="BI99" s="1093"/>
      <c r="BJ99" s="1093"/>
      <c r="BK99" s="1093"/>
      <c r="BL99" s="1093"/>
      <c r="BM99" s="1093"/>
      <c r="BN99" s="1093"/>
      <c r="BO99" s="1093"/>
      <c r="BP99" s="1093"/>
      <c r="BQ99" s="1093"/>
      <c r="BR99" s="1093"/>
      <c r="BS99" s="1093"/>
      <c r="BT99" s="1093"/>
      <c r="BU99" s="1093"/>
      <c r="BV99" s="1093"/>
      <c r="BW99" s="1093"/>
    </row>
    <row r="100" spans="1:75" s="820" customFormat="1">
      <c r="A100"/>
      <c r="B100" s="1009"/>
      <c r="C100"/>
      <c r="D100" s="528"/>
      <c r="E100" s="810"/>
      <c r="F100" s="811"/>
      <c r="G100"/>
      <c r="H100" s="546"/>
      <c r="I100"/>
      <c r="J100"/>
      <c r="K100"/>
      <c r="L100" s="812"/>
      <c r="M100" s="812"/>
      <c r="N100" s="1"/>
      <c r="O100" s="1"/>
      <c r="P100" s="25"/>
      <c r="Q100"/>
      <c r="R100" s="335"/>
      <c r="S100"/>
      <c r="T100"/>
      <c r="U100"/>
      <c r="V100" s="121"/>
      <c r="W100" s="121"/>
      <c r="X100" s="689"/>
      <c r="Y100" s="432"/>
      <c r="Z100" s="432"/>
      <c r="AA100" s="432"/>
      <c r="AB100" s="432"/>
      <c r="AC100" s="689"/>
      <c r="AD100" s="432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432"/>
      <c r="AX100" s="499"/>
      <c r="AY100" s="499"/>
      <c r="AZ100" s="499"/>
      <c r="BA100" s="499"/>
      <c r="BB100" s="499"/>
      <c r="BC100" s="499"/>
      <c r="BD100" s="499"/>
      <c r="BE100" s="499"/>
      <c r="BF100" s="499"/>
      <c r="BG100" s="1093"/>
      <c r="BH100" s="1093"/>
      <c r="BI100" s="1093"/>
      <c r="BJ100" s="1093"/>
      <c r="BK100" s="1093"/>
      <c r="BL100" s="1093"/>
      <c r="BM100" s="1093"/>
      <c r="BN100" s="1093"/>
      <c r="BO100" s="1093"/>
      <c r="BP100" s="1093"/>
      <c r="BQ100" s="1093"/>
      <c r="BR100" s="1093"/>
      <c r="BS100" s="1093"/>
      <c r="BT100" s="1093"/>
      <c r="BU100" s="1093"/>
      <c r="BV100" s="1093"/>
      <c r="BW100" s="1093"/>
    </row>
    <row r="101" spans="1:75" s="820" customFormat="1">
      <c r="A101"/>
      <c r="B101" s="1009"/>
      <c r="C101"/>
      <c r="D101" s="528"/>
      <c r="E101" s="810"/>
      <c r="F101" s="811"/>
      <c r="G101"/>
      <c r="H101" s="546"/>
      <c r="I101"/>
      <c r="J101"/>
      <c r="K101"/>
      <c r="L101" s="812"/>
      <c r="M101" s="812"/>
      <c r="N101" s="1"/>
      <c r="O101" s="1"/>
      <c r="P101" s="25"/>
      <c r="Q101"/>
      <c r="R101" s="335"/>
      <c r="S101"/>
      <c r="T101"/>
      <c r="U101"/>
      <c r="V101" s="121"/>
      <c r="W101" s="121"/>
      <c r="X101" s="689"/>
      <c r="Y101" s="432"/>
      <c r="Z101" s="432"/>
      <c r="AA101" s="432"/>
      <c r="AB101" s="432"/>
      <c r="AC101" s="689"/>
      <c r="AD101" s="432"/>
      <c r="AE101" s="121"/>
      <c r="AF101" s="121"/>
      <c r="AG101" s="121"/>
      <c r="AH101" s="121"/>
      <c r="AI101" s="121"/>
      <c r="AJ101" s="121"/>
      <c r="AK101" s="121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432"/>
      <c r="AX101" s="499"/>
      <c r="AY101" s="499"/>
      <c r="AZ101" s="499"/>
      <c r="BA101" s="499"/>
      <c r="BB101" s="499"/>
      <c r="BC101" s="499"/>
      <c r="BD101" s="499"/>
      <c r="BE101" s="499"/>
      <c r="BF101" s="499"/>
      <c r="BG101" s="1093"/>
      <c r="BH101" s="1093"/>
      <c r="BI101" s="1093"/>
      <c r="BJ101" s="1093"/>
      <c r="BK101" s="1093"/>
      <c r="BL101" s="1093"/>
      <c r="BM101" s="1093"/>
      <c r="BN101" s="1093"/>
      <c r="BO101" s="1093"/>
      <c r="BP101" s="1093"/>
      <c r="BQ101" s="1093"/>
      <c r="BR101" s="1093"/>
      <c r="BS101" s="1093"/>
      <c r="BT101" s="1093"/>
      <c r="BU101" s="1093"/>
      <c r="BV101" s="1093"/>
      <c r="BW101" s="1093"/>
    </row>
    <row r="102" spans="1:75" s="820" customFormat="1">
      <c r="A102"/>
      <c r="B102" s="1009"/>
      <c r="C102"/>
      <c r="D102" s="528"/>
      <c r="E102" s="810"/>
      <c r="F102" s="811"/>
      <c r="G102"/>
      <c r="H102" s="546"/>
      <c r="I102"/>
      <c r="J102"/>
      <c r="K102"/>
      <c r="L102" s="812"/>
      <c r="M102" s="812"/>
      <c r="N102" s="1"/>
      <c r="O102" s="1"/>
      <c r="P102" s="25"/>
      <c r="Q102"/>
      <c r="R102" s="335"/>
      <c r="S102"/>
      <c r="T102"/>
      <c r="U102"/>
      <c r="V102" s="121"/>
      <c r="W102" s="121"/>
      <c r="X102" s="689"/>
      <c r="Y102" s="432"/>
      <c r="Z102" s="432"/>
      <c r="AA102" s="432"/>
      <c r="AB102" s="432"/>
      <c r="AC102" s="689"/>
      <c r="AD102" s="432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432"/>
      <c r="AX102" s="499"/>
      <c r="AY102" s="499"/>
      <c r="AZ102" s="499"/>
      <c r="BA102" s="499"/>
      <c r="BB102" s="499"/>
      <c r="BC102" s="499"/>
      <c r="BD102" s="499"/>
      <c r="BE102" s="499"/>
      <c r="BF102" s="499"/>
      <c r="BG102" s="1093"/>
      <c r="BH102" s="1093"/>
      <c r="BI102" s="1093"/>
      <c r="BJ102" s="1093"/>
      <c r="BK102" s="1093"/>
      <c r="BL102" s="1093"/>
      <c r="BM102" s="1093"/>
      <c r="BN102" s="1093"/>
      <c r="BO102" s="1093"/>
      <c r="BP102" s="1093"/>
      <c r="BQ102" s="1093"/>
      <c r="BR102" s="1093"/>
      <c r="BS102" s="1093"/>
      <c r="BT102" s="1093"/>
      <c r="BU102" s="1093"/>
      <c r="BV102" s="1093"/>
      <c r="BW102" s="1093"/>
    </row>
    <row r="103" spans="1:75" s="820" customFormat="1">
      <c r="A103"/>
      <c r="B103" s="1009"/>
      <c r="C103"/>
      <c r="D103" s="528"/>
      <c r="E103" s="810"/>
      <c r="F103" s="811"/>
      <c r="G103"/>
      <c r="H103" s="546"/>
      <c r="I103"/>
      <c r="J103"/>
      <c r="K103"/>
      <c r="L103" s="812"/>
      <c r="M103" s="812"/>
      <c r="N103" s="1"/>
      <c r="O103" s="1"/>
      <c r="P103" s="25"/>
      <c r="Q103"/>
      <c r="R103" s="335"/>
      <c r="S103"/>
      <c r="T103"/>
      <c r="U103"/>
      <c r="V103" s="121"/>
      <c r="W103" s="121"/>
      <c r="X103" s="689"/>
      <c r="Y103" s="432"/>
      <c r="Z103" s="432"/>
      <c r="AA103" s="432"/>
      <c r="AB103" s="432"/>
      <c r="AC103" s="689"/>
      <c r="AD103" s="432"/>
      <c r="AE103" s="121"/>
      <c r="AF103" s="121"/>
      <c r="AG103" s="121"/>
      <c r="AH103" s="121"/>
      <c r="AI103" s="121"/>
      <c r="AJ103" s="121"/>
      <c r="AK103" s="121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432"/>
      <c r="AX103" s="499"/>
      <c r="AY103" s="499"/>
      <c r="AZ103" s="499"/>
      <c r="BA103" s="499"/>
      <c r="BB103" s="499"/>
      <c r="BC103" s="499"/>
      <c r="BD103" s="499"/>
      <c r="BE103" s="499"/>
      <c r="BF103" s="499"/>
      <c r="BG103" s="1093"/>
      <c r="BH103" s="1093"/>
      <c r="BI103" s="1093"/>
      <c r="BJ103" s="1093"/>
      <c r="BK103" s="1093"/>
      <c r="BL103" s="1093"/>
      <c r="BM103" s="1093"/>
      <c r="BN103" s="1093"/>
      <c r="BO103" s="1093"/>
      <c r="BP103" s="1093"/>
      <c r="BQ103" s="1093"/>
      <c r="BR103" s="1093"/>
      <c r="BS103" s="1093"/>
      <c r="BT103" s="1093"/>
      <c r="BU103" s="1093"/>
      <c r="BV103" s="1093"/>
      <c r="BW103" s="1093"/>
    </row>
    <row r="104" spans="1:75" s="820" customFormat="1">
      <c r="A104"/>
      <c r="B104" s="1009"/>
      <c r="C104"/>
      <c r="D104" s="528"/>
      <c r="E104" s="810"/>
      <c r="F104" s="811"/>
      <c r="G104"/>
      <c r="H104" s="546"/>
      <c r="I104"/>
      <c r="J104"/>
      <c r="K104"/>
      <c r="L104" s="812"/>
      <c r="M104" s="812"/>
      <c r="N104" s="1"/>
      <c r="O104" s="1"/>
      <c r="P104" s="25"/>
      <c r="Q104"/>
      <c r="R104" s="335"/>
      <c r="S104"/>
      <c r="T104"/>
      <c r="U104"/>
      <c r="V104" s="121"/>
      <c r="W104" s="121"/>
      <c r="X104" s="689"/>
      <c r="Y104" s="432"/>
      <c r="Z104" s="432"/>
      <c r="AA104" s="432"/>
      <c r="AB104" s="432"/>
      <c r="AC104" s="689"/>
      <c r="AD104" s="432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432"/>
      <c r="AX104" s="499"/>
      <c r="AY104" s="499"/>
      <c r="AZ104" s="499"/>
      <c r="BA104" s="499"/>
      <c r="BB104" s="499"/>
      <c r="BC104" s="499"/>
      <c r="BD104" s="499"/>
      <c r="BE104" s="499"/>
      <c r="BF104" s="499"/>
      <c r="BG104" s="1093"/>
      <c r="BH104" s="1093"/>
      <c r="BI104" s="1093"/>
      <c r="BJ104" s="1093"/>
      <c r="BK104" s="1093"/>
      <c r="BL104" s="1093"/>
      <c r="BM104" s="1093"/>
      <c r="BN104" s="1093"/>
      <c r="BO104" s="1093"/>
      <c r="BP104" s="1093"/>
      <c r="BQ104" s="1093"/>
      <c r="BR104" s="1093"/>
      <c r="BS104" s="1093"/>
      <c r="BT104" s="1093"/>
      <c r="BU104" s="1093"/>
      <c r="BV104" s="1093"/>
      <c r="BW104" s="1093"/>
    </row>
    <row r="105" spans="1:75" s="820" customFormat="1">
      <c r="A105"/>
      <c r="B105" s="1009"/>
      <c r="C105"/>
      <c r="D105" s="528"/>
      <c r="E105" s="810"/>
      <c r="F105" s="811"/>
      <c r="G105"/>
      <c r="H105" s="546"/>
      <c r="I105"/>
      <c r="J105"/>
      <c r="K105"/>
      <c r="L105" s="812"/>
      <c r="M105" s="812"/>
      <c r="N105" s="1"/>
      <c r="O105" s="1"/>
      <c r="P105" s="25"/>
      <c r="Q105"/>
      <c r="R105" s="335"/>
      <c r="S105"/>
      <c r="T105"/>
      <c r="U105"/>
      <c r="V105" s="121"/>
      <c r="W105" s="121"/>
      <c r="X105" s="689"/>
      <c r="Y105" s="432"/>
      <c r="Z105" s="432"/>
      <c r="AA105" s="432"/>
      <c r="AB105" s="432"/>
      <c r="AC105" s="689"/>
      <c r="AD105" s="432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432"/>
      <c r="AX105" s="499"/>
      <c r="AY105" s="499"/>
      <c r="AZ105" s="499"/>
      <c r="BA105" s="499"/>
      <c r="BB105" s="499"/>
      <c r="BC105" s="499"/>
      <c r="BD105" s="499"/>
      <c r="BE105" s="499"/>
      <c r="BF105" s="499"/>
      <c r="BG105" s="1093"/>
      <c r="BH105" s="1093"/>
      <c r="BI105" s="1093"/>
      <c r="BJ105" s="1093"/>
      <c r="BK105" s="1093"/>
      <c r="BL105" s="1093"/>
      <c r="BM105" s="1093"/>
      <c r="BN105" s="1093"/>
      <c r="BO105" s="1093"/>
      <c r="BP105" s="1093"/>
      <c r="BQ105" s="1093"/>
      <c r="BR105" s="1093"/>
      <c r="BS105" s="1093"/>
      <c r="BT105" s="1093"/>
      <c r="BU105" s="1093"/>
      <c r="BV105" s="1093"/>
      <c r="BW105" s="1093"/>
    </row>
    <row r="106" spans="1:75" s="820" customFormat="1">
      <c r="A106"/>
      <c r="B106" s="1009"/>
      <c r="C106"/>
      <c r="D106" s="528"/>
      <c r="E106" s="810"/>
      <c r="F106" s="811"/>
      <c r="G106"/>
      <c r="H106" s="546"/>
      <c r="I106"/>
      <c r="J106"/>
      <c r="K106"/>
      <c r="L106" s="812"/>
      <c r="M106" s="812"/>
      <c r="N106" s="1"/>
      <c r="O106" s="1"/>
      <c r="P106" s="25"/>
      <c r="Q106"/>
      <c r="R106" s="335"/>
      <c r="S106"/>
      <c r="T106"/>
      <c r="U106"/>
      <c r="V106" s="121"/>
      <c r="W106" s="121"/>
      <c r="X106" s="689"/>
      <c r="Y106" s="432"/>
      <c r="Z106" s="432"/>
      <c r="AA106" s="432"/>
      <c r="AB106" s="432"/>
      <c r="AC106" s="689"/>
      <c r="AD106" s="432"/>
      <c r="AE106" s="121"/>
      <c r="AF106" s="121"/>
      <c r="AG106" s="121"/>
      <c r="AH106" s="121"/>
      <c r="AI106" s="121"/>
      <c r="AJ106" s="121"/>
      <c r="AK106" s="121"/>
      <c r="AL106" s="121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432"/>
      <c r="AX106" s="499"/>
      <c r="AY106" s="499"/>
      <c r="AZ106" s="499"/>
      <c r="BA106" s="499"/>
      <c r="BB106" s="499"/>
      <c r="BC106" s="499"/>
      <c r="BD106" s="499"/>
      <c r="BE106" s="499"/>
      <c r="BF106" s="499"/>
      <c r="BG106" s="1093"/>
      <c r="BH106" s="1093"/>
      <c r="BI106" s="1093"/>
      <c r="BJ106" s="1093"/>
      <c r="BK106" s="1093"/>
      <c r="BL106" s="1093"/>
      <c r="BM106" s="1093"/>
      <c r="BN106" s="1093"/>
      <c r="BO106" s="1093"/>
      <c r="BP106" s="1093"/>
      <c r="BQ106" s="1093"/>
      <c r="BR106" s="1093"/>
      <c r="BS106" s="1093"/>
      <c r="BT106" s="1093"/>
      <c r="BU106" s="1093"/>
      <c r="BV106" s="1093"/>
      <c r="BW106" s="1093"/>
    </row>
    <row r="107" spans="1:75" s="820" customFormat="1">
      <c r="A107"/>
      <c r="B107" s="1009"/>
      <c r="C107"/>
      <c r="D107" s="528"/>
      <c r="E107" s="810"/>
      <c r="F107" s="811"/>
      <c r="G107"/>
      <c r="H107" s="546"/>
      <c r="I107"/>
      <c r="J107"/>
      <c r="K107"/>
      <c r="L107" s="812"/>
      <c r="M107" s="812"/>
      <c r="N107" s="1"/>
      <c r="O107" s="1"/>
      <c r="P107" s="25"/>
      <c r="Q107"/>
      <c r="R107" s="335"/>
      <c r="S107"/>
      <c r="T107"/>
      <c r="U107"/>
      <c r="V107" s="121"/>
      <c r="W107" s="121"/>
      <c r="X107" s="689"/>
      <c r="Y107" s="432"/>
      <c r="Z107" s="432"/>
      <c r="AA107" s="432"/>
      <c r="AB107" s="432"/>
      <c r="AC107" s="689"/>
      <c r="AD107" s="432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432"/>
      <c r="AX107" s="499"/>
      <c r="AY107" s="499"/>
      <c r="AZ107" s="499"/>
      <c r="BA107" s="499"/>
      <c r="BB107" s="499"/>
      <c r="BC107" s="499"/>
      <c r="BD107" s="499"/>
      <c r="BE107" s="499"/>
      <c r="BF107" s="499"/>
      <c r="BG107" s="1093"/>
      <c r="BH107" s="1093"/>
      <c r="BI107" s="1093"/>
      <c r="BJ107" s="1093"/>
      <c r="BK107" s="1093"/>
      <c r="BL107" s="1093"/>
      <c r="BM107" s="1093"/>
      <c r="BN107" s="1093"/>
      <c r="BO107" s="1093"/>
      <c r="BP107" s="1093"/>
      <c r="BQ107" s="1093"/>
      <c r="BR107" s="1093"/>
      <c r="BS107" s="1093"/>
      <c r="BT107" s="1093"/>
      <c r="BU107" s="1093"/>
      <c r="BV107" s="1093"/>
      <c r="BW107" s="1093"/>
    </row>
    <row r="108" spans="1:75" s="820" customFormat="1">
      <c r="A108"/>
      <c r="B108" s="1009"/>
      <c r="C108"/>
      <c r="D108" s="528"/>
      <c r="E108" s="810"/>
      <c r="F108" s="811"/>
      <c r="G108"/>
      <c r="H108" s="546"/>
      <c r="I108"/>
      <c r="J108"/>
      <c r="K108"/>
      <c r="L108" s="812"/>
      <c r="M108" s="812"/>
      <c r="N108" s="1"/>
      <c r="O108" s="1"/>
      <c r="P108" s="25"/>
      <c r="Q108"/>
      <c r="R108" s="335"/>
      <c r="S108"/>
      <c r="T108"/>
      <c r="U108"/>
      <c r="V108" s="121"/>
      <c r="W108" s="121"/>
      <c r="X108" s="689"/>
      <c r="Y108" s="432"/>
      <c r="Z108" s="432"/>
      <c r="AA108" s="432"/>
      <c r="AB108" s="432"/>
      <c r="AC108" s="689"/>
      <c r="AD108" s="432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432"/>
      <c r="AX108" s="499"/>
      <c r="AY108" s="499"/>
      <c r="AZ108" s="499"/>
      <c r="BA108" s="499"/>
      <c r="BB108" s="499"/>
      <c r="BC108" s="499"/>
      <c r="BD108" s="499"/>
      <c r="BE108" s="499"/>
      <c r="BF108" s="499"/>
      <c r="BG108" s="1093"/>
      <c r="BH108" s="1093"/>
      <c r="BI108" s="1093"/>
      <c r="BJ108" s="1093"/>
      <c r="BK108" s="1093"/>
      <c r="BL108" s="1093"/>
      <c r="BM108" s="1093"/>
      <c r="BN108" s="1093"/>
      <c r="BO108" s="1093"/>
      <c r="BP108" s="1093"/>
      <c r="BQ108" s="1093"/>
      <c r="BR108" s="1093"/>
      <c r="BS108" s="1093"/>
      <c r="BT108" s="1093"/>
      <c r="BU108" s="1093"/>
      <c r="BV108" s="1093"/>
      <c r="BW108" s="1093"/>
    </row>
    <row r="109" spans="1:75" s="820" customFormat="1">
      <c r="A109"/>
      <c r="B109" s="1009"/>
      <c r="C109"/>
      <c r="D109" s="528"/>
      <c r="E109" s="810"/>
      <c r="F109" s="811"/>
      <c r="G109"/>
      <c r="H109" s="546"/>
      <c r="I109"/>
      <c r="J109"/>
      <c r="K109"/>
      <c r="L109" s="812"/>
      <c r="M109" s="812"/>
      <c r="N109" s="1"/>
      <c r="O109" s="1"/>
      <c r="P109" s="25"/>
      <c r="Q109"/>
      <c r="R109" s="335"/>
      <c r="S109"/>
      <c r="T109"/>
      <c r="U109"/>
      <c r="V109" s="121"/>
      <c r="W109" s="121"/>
      <c r="X109" s="689"/>
      <c r="Y109" s="432"/>
      <c r="Z109" s="432"/>
      <c r="AA109" s="432"/>
      <c r="AB109" s="432"/>
      <c r="AC109" s="689"/>
      <c r="AD109" s="432"/>
      <c r="AE109" s="121"/>
      <c r="AF109" s="121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432"/>
      <c r="AX109" s="499"/>
      <c r="AY109" s="499"/>
      <c r="AZ109" s="499"/>
      <c r="BA109" s="499"/>
      <c r="BB109" s="499"/>
      <c r="BC109" s="499"/>
      <c r="BD109" s="499"/>
      <c r="BE109" s="499"/>
      <c r="BF109" s="499"/>
      <c r="BG109" s="1093"/>
      <c r="BH109" s="1093"/>
      <c r="BI109" s="1093"/>
      <c r="BJ109" s="1093"/>
      <c r="BK109" s="1093"/>
      <c r="BL109" s="1093"/>
      <c r="BM109" s="1093"/>
      <c r="BN109" s="1093"/>
      <c r="BO109" s="1093"/>
      <c r="BP109" s="1093"/>
      <c r="BQ109" s="1093"/>
      <c r="BR109" s="1093"/>
      <c r="BS109" s="1093"/>
      <c r="BT109" s="1093"/>
      <c r="BU109" s="1093"/>
      <c r="BV109" s="1093"/>
      <c r="BW109" s="1093"/>
    </row>
    <row r="110" spans="1:75" s="820" customFormat="1">
      <c r="A110"/>
      <c r="B110" s="1009"/>
      <c r="C110"/>
      <c r="D110" s="528"/>
      <c r="E110" s="810"/>
      <c r="F110" s="811"/>
      <c r="G110"/>
      <c r="H110" s="546"/>
      <c r="I110"/>
      <c r="J110"/>
      <c r="K110"/>
      <c r="L110" s="812"/>
      <c r="M110" s="812"/>
      <c r="N110" s="1"/>
      <c r="O110" s="1"/>
      <c r="P110" s="25"/>
      <c r="Q110"/>
      <c r="R110" s="335"/>
      <c r="S110"/>
      <c r="T110"/>
      <c r="U110"/>
      <c r="V110" s="121"/>
      <c r="W110" s="121"/>
      <c r="X110" s="689"/>
      <c r="Y110" s="432"/>
      <c r="Z110" s="432"/>
      <c r="AA110" s="432"/>
      <c r="AB110" s="432"/>
      <c r="AC110" s="689"/>
      <c r="AD110" s="432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432"/>
      <c r="AX110" s="499"/>
      <c r="AY110" s="499"/>
      <c r="AZ110" s="499"/>
      <c r="BA110" s="499"/>
      <c r="BB110" s="499"/>
      <c r="BC110" s="499"/>
      <c r="BD110" s="499"/>
      <c r="BE110" s="499"/>
      <c r="BF110" s="499"/>
      <c r="BG110" s="1093"/>
      <c r="BH110" s="1093"/>
      <c r="BI110" s="1093"/>
      <c r="BJ110" s="1093"/>
      <c r="BK110" s="1093"/>
      <c r="BL110" s="1093"/>
      <c r="BM110" s="1093"/>
      <c r="BN110" s="1093"/>
      <c r="BO110" s="1093"/>
      <c r="BP110" s="1093"/>
      <c r="BQ110" s="1093"/>
      <c r="BR110" s="1093"/>
      <c r="BS110" s="1093"/>
      <c r="BT110" s="1093"/>
      <c r="BU110" s="1093"/>
      <c r="BV110" s="1093"/>
      <c r="BW110" s="1093"/>
    </row>
    <row r="111" spans="1:75" s="820" customFormat="1">
      <c r="A111"/>
      <c r="B111" s="1009"/>
      <c r="C111"/>
      <c r="D111" s="528"/>
      <c r="E111" s="810"/>
      <c r="F111" s="811"/>
      <c r="G111"/>
      <c r="H111" s="546"/>
      <c r="I111"/>
      <c r="J111"/>
      <c r="K111"/>
      <c r="L111" s="812"/>
      <c r="M111" s="812"/>
      <c r="N111" s="1"/>
      <c r="O111" s="1"/>
      <c r="P111" s="25"/>
      <c r="Q111"/>
      <c r="R111" s="335"/>
      <c r="S111"/>
      <c r="T111"/>
      <c r="U111"/>
      <c r="V111" s="121"/>
      <c r="W111" s="121"/>
      <c r="X111" s="689"/>
      <c r="Y111" s="432"/>
      <c r="Z111" s="432"/>
      <c r="AA111" s="432"/>
      <c r="AB111" s="432"/>
      <c r="AC111" s="689"/>
      <c r="AD111" s="432"/>
      <c r="AE111" s="121"/>
      <c r="AF111" s="121"/>
      <c r="AG111" s="121"/>
      <c r="AH111" s="121"/>
      <c r="AI111" s="121"/>
      <c r="AJ111" s="121"/>
      <c r="AK111" s="121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432"/>
      <c r="AX111" s="499"/>
      <c r="AY111" s="499"/>
      <c r="AZ111" s="499"/>
      <c r="BA111" s="499"/>
      <c r="BB111" s="499"/>
      <c r="BC111" s="499"/>
      <c r="BD111" s="499"/>
      <c r="BE111" s="499"/>
      <c r="BF111" s="499"/>
      <c r="BG111" s="1093"/>
      <c r="BH111" s="1093"/>
      <c r="BI111" s="1093"/>
      <c r="BJ111" s="1093"/>
      <c r="BK111" s="1093"/>
      <c r="BL111" s="1093"/>
      <c r="BM111" s="1093"/>
      <c r="BN111" s="1093"/>
      <c r="BO111" s="1093"/>
      <c r="BP111" s="1093"/>
      <c r="BQ111" s="1093"/>
      <c r="BR111" s="1093"/>
      <c r="BS111" s="1093"/>
      <c r="BT111" s="1093"/>
      <c r="BU111" s="1093"/>
      <c r="BV111" s="1093"/>
      <c r="BW111" s="1093"/>
    </row>
    <row r="112" spans="1:75" s="820" customFormat="1">
      <c r="A112"/>
      <c r="B112" s="1009"/>
      <c r="C112"/>
      <c r="D112" s="528"/>
      <c r="E112" s="810"/>
      <c r="F112" s="811"/>
      <c r="G112"/>
      <c r="H112" s="546"/>
      <c r="I112"/>
      <c r="J112"/>
      <c r="K112"/>
      <c r="L112" s="812"/>
      <c r="M112" s="812"/>
      <c r="N112" s="1"/>
      <c r="O112" s="1"/>
      <c r="P112" s="25"/>
      <c r="Q112"/>
      <c r="R112" s="335"/>
      <c r="S112"/>
      <c r="T112"/>
      <c r="U112"/>
      <c r="V112" s="121"/>
      <c r="W112" s="121"/>
      <c r="X112" s="689"/>
      <c r="Y112" s="432"/>
      <c r="Z112" s="432"/>
      <c r="AA112" s="432"/>
      <c r="AB112" s="432"/>
      <c r="AC112" s="689"/>
      <c r="AD112" s="432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432"/>
      <c r="AX112" s="499"/>
      <c r="AY112" s="499"/>
      <c r="AZ112" s="499"/>
      <c r="BA112" s="499"/>
      <c r="BB112" s="499"/>
      <c r="BC112" s="499"/>
      <c r="BD112" s="499"/>
      <c r="BE112" s="499"/>
      <c r="BF112" s="499"/>
      <c r="BG112" s="1093"/>
      <c r="BH112" s="1093"/>
      <c r="BI112" s="1093"/>
      <c r="BJ112" s="1093"/>
      <c r="BK112" s="1093"/>
      <c r="BL112" s="1093"/>
      <c r="BM112" s="1093"/>
      <c r="BN112" s="1093"/>
      <c r="BO112" s="1093"/>
      <c r="BP112" s="1093"/>
      <c r="BQ112" s="1093"/>
      <c r="BR112" s="1093"/>
      <c r="BS112" s="1093"/>
      <c r="BT112" s="1093"/>
      <c r="BU112" s="1093"/>
      <c r="BV112" s="1093"/>
      <c r="BW112" s="1093"/>
    </row>
    <row r="113" spans="1:75" s="820" customFormat="1">
      <c r="A113"/>
      <c r="B113" s="1009"/>
      <c r="C113"/>
      <c r="D113" s="528"/>
      <c r="E113" s="810"/>
      <c r="F113" s="811"/>
      <c r="G113"/>
      <c r="H113" s="546"/>
      <c r="I113"/>
      <c r="J113"/>
      <c r="K113"/>
      <c r="L113" s="812"/>
      <c r="M113" s="812"/>
      <c r="N113" s="1"/>
      <c r="O113" s="1"/>
      <c r="P113" s="25"/>
      <c r="Q113"/>
      <c r="R113" s="335"/>
      <c r="S113"/>
      <c r="T113"/>
      <c r="U113"/>
      <c r="V113" s="121"/>
      <c r="W113" s="121"/>
      <c r="X113" s="689"/>
      <c r="Y113" s="432"/>
      <c r="Z113" s="432"/>
      <c r="AA113" s="432"/>
      <c r="AB113" s="432"/>
      <c r="AC113" s="689"/>
      <c r="AD113" s="432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432"/>
      <c r="AX113" s="499"/>
      <c r="AY113" s="499"/>
      <c r="AZ113" s="499"/>
      <c r="BA113" s="499"/>
      <c r="BB113" s="499"/>
      <c r="BC113" s="499"/>
      <c r="BD113" s="499"/>
      <c r="BE113" s="499"/>
      <c r="BF113" s="499"/>
      <c r="BG113" s="1093"/>
      <c r="BH113" s="1093"/>
      <c r="BI113" s="1093"/>
      <c r="BJ113" s="1093"/>
      <c r="BK113" s="1093"/>
      <c r="BL113" s="1093"/>
      <c r="BM113" s="1093"/>
      <c r="BN113" s="1093"/>
      <c r="BO113" s="1093"/>
      <c r="BP113" s="1093"/>
      <c r="BQ113" s="1093"/>
      <c r="BR113" s="1093"/>
      <c r="BS113" s="1093"/>
      <c r="BT113" s="1093"/>
      <c r="BU113" s="1093"/>
      <c r="BV113" s="1093"/>
      <c r="BW113" s="1093"/>
    </row>
    <row r="114" spans="1:75" s="820" customFormat="1">
      <c r="A114"/>
      <c r="B114" s="1009"/>
      <c r="C114"/>
      <c r="D114" s="528"/>
      <c r="E114" s="810"/>
      <c r="F114" s="811"/>
      <c r="G114"/>
      <c r="H114" s="546"/>
      <c r="I114"/>
      <c r="J114"/>
      <c r="K114"/>
      <c r="L114" s="812"/>
      <c r="M114" s="812"/>
      <c r="N114" s="1"/>
      <c r="O114" s="1"/>
      <c r="P114" s="25"/>
      <c r="Q114"/>
      <c r="R114" s="335"/>
      <c r="S114"/>
      <c r="T114"/>
      <c r="U114"/>
      <c r="V114" s="121"/>
      <c r="W114" s="121"/>
      <c r="X114" s="689"/>
      <c r="Y114" s="432"/>
      <c r="Z114" s="432"/>
      <c r="AA114" s="432"/>
      <c r="AB114" s="432"/>
      <c r="AC114" s="689"/>
      <c r="AD114" s="432"/>
      <c r="AE114" s="121"/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432"/>
      <c r="AX114" s="499"/>
      <c r="AY114" s="499"/>
      <c r="AZ114" s="499"/>
      <c r="BA114" s="499"/>
      <c r="BB114" s="499"/>
      <c r="BC114" s="499"/>
      <c r="BD114" s="499"/>
      <c r="BE114" s="499"/>
      <c r="BF114" s="499"/>
      <c r="BG114" s="1093"/>
      <c r="BH114" s="1093"/>
      <c r="BI114" s="1093"/>
      <c r="BJ114" s="1093"/>
      <c r="BK114" s="1093"/>
      <c r="BL114" s="1093"/>
      <c r="BM114" s="1093"/>
      <c r="BN114" s="1093"/>
      <c r="BO114" s="1093"/>
      <c r="BP114" s="1093"/>
      <c r="BQ114" s="1093"/>
      <c r="BR114" s="1093"/>
      <c r="BS114" s="1093"/>
      <c r="BT114" s="1093"/>
      <c r="BU114" s="1093"/>
      <c r="BV114" s="1093"/>
      <c r="BW114" s="1093"/>
    </row>
    <row r="115" spans="1:75" s="820" customFormat="1">
      <c r="A115"/>
      <c r="B115" s="1009"/>
      <c r="C115"/>
      <c r="D115" s="528"/>
      <c r="E115" s="810"/>
      <c r="F115" s="811"/>
      <c r="G115"/>
      <c r="H115" s="546"/>
      <c r="I115"/>
      <c r="J115"/>
      <c r="K115"/>
      <c r="L115" s="812"/>
      <c r="M115" s="812"/>
      <c r="N115" s="1"/>
      <c r="O115" s="1"/>
      <c r="P115" s="25"/>
      <c r="Q115"/>
      <c r="R115" s="335"/>
      <c r="S115"/>
      <c r="T115"/>
      <c r="U115"/>
      <c r="V115" s="121"/>
      <c r="W115" s="121"/>
      <c r="X115" s="689"/>
      <c r="Y115" s="432"/>
      <c r="Z115" s="432"/>
      <c r="AA115" s="432"/>
      <c r="AB115" s="432"/>
      <c r="AC115" s="689"/>
      <c r="AD115" s="432"/>
      <c r="AE115" s="121"/>
      <c r="AF115" s="121"/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432"/>
      <c r="AX115" s="499"/>
      <c r="AY115" s="499"/>
      <c r="AZ115" s="499"/>
      <c r="BA115" s="499"/>
      <c r="BB115" s="499"/>
      <c r="BC115" s="499"/>
      <c r="BD115" s="499"/>
      <c r="BE115" s="499"/>
      <c r="BF115" s="499"/>
      <c r="BG115" s="1093"/>
      <c r="BH115" s="1093"/>
      <c r="BI115" s="1093"/>
      <c r="BJ115" s="1093"/>
      <c r="BK115" s="1093"/>
      <c r="BL115" s="1093"/>
      <c r="BM115" s="1093"/>
      <c r="BN115" s="1093"/>
      <c r="BO115" s="1093"/>
      <c r="BP115" s="1093"/>
      <c r="BQ115" s="1093"/>
      <c r="BR115" s="1093"/>
      <c r="BS115" s="1093"/>
      <c r="BT115" s="1093"/>
      <c r="BU115" s="1093"/>
      <c r="BV115" s="1093"/>
      <c r="BW115" s="1093"/>
    </row>
    <row r="116" spans="1:75" s="820" customFormat="1">
      <c r="A116"/>
      <c r="B116" s="1009"/>
      <c r="C116"/>
      <c r="D116" s="528"/>
      <c r="E116" s="810"/>
      <c r="F116" s="811"/>
      <c r="G116"/>
      <c r="H116" s="546"/>
      <c r="I116"/>
      <c r="J116"/>
      <c r="K116"/>
      <c r="L116" s="812"/>
      <c r="M116" s="812"/>
      <c r="N116" s="1"/>
      <c r="O116" s="1"/>
      <c r="P116" s="25"/>
      <c r="Q116"/>
      <c r="R116" s="335"/>
      <c r="S116"/>
      <c r="T116"/>
      <c r="U116"/>
      <c r="V116" s="121"/>
      <c r="W116" s="121"/>
      <c r="X116" s="689"/>
      <c r="Y116" s="432"/>
      <c r="Z116" s="432"/>
      <c r="AA116" s="432"/>
      <c r="AB116" s="432"/>
      <c r="AC116" s="689"/>
      <c r="AD116" s="432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432"/>
      <c r="AX116" s="499"/>
      <c r="AY116" s="499"/>
      <c r="AZ116" s="499"/>
      <c r="BA116" s="499"/>
      <c r="BB116" s="499"/>
      <c r="BC116" s="499"/>
      <c r="BD116" s="499"/>
      <c r="BE116" s="499"/>
      <c r="BF116" s="499"/>
      <c r="BG116" s="1093"/>
      <c r="BH116" s="1093"/>
      <c r="BI116" s="1093"/>
      <c r="BJ116" s="1093"/>
      <c r="BK116" s="1093"/>
      <c r="BL116" s="1093"/>
      <c r="BM116" s="1093"/>
      <c r="BN116" s="1093"/>
      <c r="BO116" s="1093"/>
      <c r="BP116" s="1093"/>
      <c r="BQ116" s="1093"/>
      <c r="BR116" s="1093"/>
      <c r="BS116" s="1093"/>
      <c r="BT116" s="1093"/>
      <c r="BU116" s="1093"/>
      <c r="BV116" s="1093"/>
      <c r="BW116" s="1093"/>
    </row>
    <row r="117" spans="1:75" s="820" customFormat="1">
      <c r="A117"/>
      <c r="B117" s="1009"/>
      <c r="C117"/>
      <c r="D117" s="528"/>
      <c r="E117" s="810"/>
      <c r="F117" s="811"/>
      <c r="G117"/>
      <c r="H117" s="546"/>
      <c r="I117"/>
      <c r="J117"/>
      <c r="K117"/>
      <c r="L117" s="812"/>
      <c r="M117" s="812"/>
      <c r="N117" s="1"/>
      <c r="O117" s="1"/>
      <c r="P117" s="25"/>
      <c r="Q117"/>
      <c r="R117" s="335"/>
      <c r="S117"/>
      <c r="T117"/>
      <c r="U117"/>
      <c r="V117" s="121"/>
      <c r="W117" s="121"/>
      <c r="X117" s="689"/>
      <c r="Y117" s="432"/>
      <c r="Z117" s="432"/>
      <c r="AA117" s="432"/>
      <c r="AB117" s="432"/>
      <c r="AC117" s="689"/>
      <c r="AD117" s="432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432"/>
      <c r="AX117" s="499"/>
      <c r="AY117" s="499"/>
      <c r="AZ117" s="499"/>
      <c r="BA117" s="499"/>
      <c r="BB117" s="499"/>
      <c r="BC117" s="499"/>
      <c r="BD117" s="499"/>
      <c r="BE117" s="499"/>
      <c r="BF117" s="499"/>
      <c r="BG117" s="1093"/>
      <c r="BH117" s="1093"/>
      <c r="BI117" s="1093"/>
      <c r="BJ117" s="1093"/>
      <c r="BK117" s="1093"/>
      <c r="BL117" s="1093"/>
      <c r="BM117" s="1093"/>
      <c r="BN117" s="1093"/>
      <c r="BO117" s="1093"/>
      <c r="BP117" s="1093"/>
      <c r="BQ117" s="1093"/>
      <c r="BR117" s="1093"/>
      <c r="BS117" s="1093"/>
      <c r="BT117" s="1093"/>
      <c r="BU117" s="1093"/>
      <c r="BV117" s="1093"/>
      <c r="BW117" s="1093"/>
    </row>
    <row r="118" spans="1:75" s="820" customFormat="1">
      <c r="A118"/>
      <c r="B118" s="1009"/>
      <c r="C118"/>
      <c r="D118" s="528"/>
      <c r="E118" s="810"/>
      <c r="F118" s="811"/>
      <c r="G118"/>
      <c r="H118" s="546"/>
      <c r="I118"/>
      <c r="J118"/>
      <c r="K118"/>
      <c r="L118" s="812"/>
      <c r="M118" s="812"/>
      <c r="N118" s="1"/>
      <c r="O118" s="1"/>
      <c r="P118" s="25"/>
      <c r="Q118"/>
      <c r="R118" s="335"/>
      <c r="S118"/>
      <c r="T118"/>
      <c r="U118"/>
      <c r="V118" s="121"/>
      <c r="W118" s="121"/>
      <c r="X118" s="689"/>
      <c r="Y118" s="432"/>
      <c r="Z118" s="432"/>
      <c r="AA118" s="432"/>
      <c r="AB118" s="432"/>
      <c r="AC118" s="689"/>
      <c r="AD118" s="432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432"/>
      <c r="AX118" s="499"/>
      <c r="AY118" s="499"/>
      <c r="AZ118" s="499"/>
      <c r="BA118" s="499"/>
      <c r="BB118" s="499"/>
      <c r="BC118" s="499"/>
      <c r="BD118" s="499"/>
      <c r="BE118" s="499"/>
      <c r="BF118" s="499"/>
      <c r="BG118" s="1093"/>
      <c r="BH118" s="1093"/>
      <c r="BI118" s="1093"/>
      <c r="BJ118" s="1093"/>
      <c r="BK118" s="1093"/>
      <c r="BL118" s="1093"/>
      <c r="BM118" s="1093"/>
      <c r="BN118" s="1093"/>
      <c r="BO118" s="1093"/>
      <c r="BP118" s="1093"/>
      <c r="BQ118" s="1093"/>
      <c r="BR118" s="1093"/>
      <c r="BS118" s="1093"/>
      <c r="BT118" s="1093"/>
      <c r="BU118" s="1093"/>
      <c r="BV118" s="1093"/>
      <c r="BW118" s="1093"/>
    </row>
    <row r="119" spans="1:75" s="820" customFormat="1">
      <c r="A119"/>
      <c r="B119" s="1009"/>
      <c r="C119"/>
      <c r="D119" s="528"/>
      <c r="E119" s="810"/>
      <c r="F119" s="811"/>
      <c r="G119"/>
      <c r="H119" s="546"/>
      <c r="I119"/>
      <c r="J119"/>
      <c r="K119"/>
      <c r="L119" s="812"/>
      <c r="M119" s="812"/>
      <c r="N119" s="1"/>
      <c r="O119" s="1"/>
      <c r="P119" s="25"/>
      <c r="Q119"/>
      <c r="R119" s="335"/>
      <c r="S119"/>
      <c r="T119"/>
      <c r="U119"/>
      <c r="V119" s="121"/>
      <c r="W119" s="121"/>
      <c r="X119" s="689"/>
      <c r="Y119" s="432"/>
      <c r="Z119" s="432"/>
      <c r="AA119" s="432"/>
      <c r="AB119" s="432"/>
      <c r="AC119" s="689"/>
      <c r="AD119" s="432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432"/>
      <c r="AX119" s="499"/>
      <c r="AY119" s="499"/>
      <c r="AZ119" s="499"/>
      <c r="BA119" s="499"/>
      <c r="BB119" s="499"/>
      <c r="BC119" s="499"/>
      <c r="BD119" s="499"/>
      <c r="BE119" s="499"/>
      <c r="BF119" s="499"/>
      <c r="BG119" s="1093"/>
      <c r="BH119" s="1093"/>
      <c r="BI119" s="1093"/>
      <c r="BJ119" s="1093"/>
      <c r="BK119" s="1093"/>
      <c r="BL119" s="1093"/>
      <c r="BM119" s="1093"/>
      <c r="BN119" s="1093"/>
      <c r="BO119" s="1093"/>
      <c r="BP119" s="1093"/>
      <c r="BQ119" s="1093"/>
      <c r="BR119" s="1093"/>
      <c r="BS119" s="1093"/>
      <c r="BT119" s="1093"/>
      <c r="BU119" s="1093"/>
      <c r="BV119" s="1093"/>
      <c r="BW119" s="1093"/>
    </row>
    <row r="120" spans="1:75" s="820" customFormat="1">
      <c r="A120"/>
      <c r="B120" s="1009"/>
      <c r="C120"/>
      <c r="D120" s="528"/>
      <c r="E120" s="810"/>
      <c r="F120" s="811"/>
      <c r="G120"/>
      <c r="H120" s="546"/>
      <c r="I120"/>
      <c r="J120"/>
      <c r="K120"/>
      <c r="L120" s="812"/>
      <c r="M120" s="812"/>
      <c r="N120" s="1"/>
      <c r="O120" s="1"/>
      <c r="P120" s="25"/>
      <c r="Q120"/>
      <c r="R120" s="335"/>
      <c r="S120"/>
      <c r="T120"/>
      <c r="U120"/>
      <c r="V120" s="121"/>
      <c r="W120" s="121"/>
      <c r="X120" s="689"/>
      <c r="Y120" s="432"/>
      <c r="Z120" s="432"/>
      <c r="AA120" s="432"/>
      <c r="AB120" s="432"/>
      <c r="AC120" s="689"/>
      <c r="AD120" s="432"/>
      <c r="AE120" s="121"/>
      <c r="AF120" s="121"/>
      <c r="AG120" s="121"/>
      <c r="AH120" s="121"/>
      <c r="AI120" s="121"/>
      <c r="AJ120" s="121"/>
      <c r="AK120" s="121"/>
      <c r="AL120" s="121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432"/>
      <c r="AX120" s="499"/>
      <c r="AY120" s="499"/>
      <c r="AZ120" s="499"/>
      <c r="BA120" s="499"/>
      <c r="BB120" s="499"/>
      <c r="BC120" s="499"/>
      <c r="BD120" s="499"/>
      <c r="BE120" s="499"/>
      <c r="BF120" s="499"/>
      <c r="BG120" s="1093"/>
      <c r="BH120" s="1093"/>
      <c r="BI120" s="1093"/>
      <c r="BJ120" s="1093"/>
      <c r="BK120" s="1093"/>
      <c r="BL120" s="1093"/>
      <c r="BM120" s="1093"/>
      <c r="BN120" s="1093"/>
      <c r="BO120" s="1093"/>
      <c r="BP120" s="1093"/>
      <c r="BQ120" s="1093"/>
      <c r="BR120" s="1093"/>
      <c r="BS120" s="1093"/>
      <c r="BT120" s="1093"/>
      <c r="BU120" s="1093"/>
      <c r="BV120" s="1093"/>
      <c r="BW120" s="1093"/>
    </row>
    <row r="121" spans="1:75" s="820" customFormat="1">
      <c r="A121"/>
      <c r="B121" s="1009"/>
      <c r="C121"/>
      <c r="D121" s="528"/>
      <c r="E121" s="810"/>
      <c r="F121" s="811"/>
      <c r="G121"/>
      <c r="H121" s="546"/>
      <c r="I121"/>
      <c r="J121"/>
      <c r="K121"/>
      <c r="L121" s="812"/>
      <c r="M121" s="812"/>
      <c r="N121" s="1"/>
      <c r="O121" s="1"/>
      <c r="P121" s="25"/>
      <c r="Q121"/>
      <c r="R121" s="335"/>
      <c r="S121"/>
      <c r="T121"/>
      <c r="U121"/>
      <c r="V121" s="121"/>
      <c r="W121" s="121"/>
      <c r="X121" s="689"/>
      <c r="Y121" s="432"/>
      <c r="Z121" s="432"/>
      <c r="AA121" s="432"/>
      <c r="AB121" s="432"/>
      <c r="AC121" s="689"/>
      <c r="AD121" s="432"/>
      <c r="AE121" s="121"/>
      <c r="AF121" s="121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432"/>
      <c r="AX121" s="499"/>
      <c r="AY121" s="499"/>
      <c r="AZ121" s="499"/>
      <c r="BA121" s="499"/>
      <c r="BB121" s="499"/>
      <c r="BC121" s="499"/>
      <c r="BD121" s="499"/>
      <c r="BE121" s="499"/>
      <c r="BF121" s="499"/>
      <c r="BG121" s="1093"/>
      <c r="BH121" s="1093"/>
      <c r="BI121" s="1093"/>
      <c r="BJ121" s="1093"/>
      <c r="BK121" s="1093"/>
      <c r="BL121" s="1093"/>
      <c r="BM121" s="1093"/>
      <c r="BN121" s="1093"/>
      <c r="BO121" s="1093"/>
      <c r="BP121" s="1093"/>
      <c r="BQ121" s="1093"/>
      <c r="BR121" s="1093"/>
      <c r="BS121" s="1093"/>
      <c r="BT121" s="1093"/>
      <c r="BU121" s="1093"/>
      <c r="BV121" s="1093"/>
      <c r="BW121" s="1093"/>
    </row>
    <row r="122" spans="1:75" s="820" customFormat="1">
      <c r="A122"/>
      <c r="B122" s="1009"/>
      <c r="C122"/>
      <c r="D122" s="528"/>
      <c r="E122" s="810"/>
      <c r="F122" s="811"/>
      <c r="G122"/>
      <c r="H122" s="546"/>
      <c r="I122"/>
      <c r="J122"/>
      <c r="K122"/>
      <c r="L122" s="812"/>
      <c r="M122" s="812"/>
      <c r="N122" s="1"/>
      <c r="O122" s="1"/>
      <c r="P122" s="25"/>
      <c r="Q122"/>
      <c r="R122" s="335"/>
      <c r="S122"/>
      <c r="T122"/>
      <c r="U122"/>
      <c r="V122" s="121"/>
      <c r="W122" s="121"/>
      <c r="X122" s="689"/>
      <c r="Y122" s="432"/>
      <c r="Z122" s="432"/>
      <c r="AA122" s="432"/>
      <c r="AB122" s="432"/>
      <c r="AC122" s="689"/>
      <c r="AD122" s="432"/>
      <c r="AE122" s="121"/>
      <c r="AF122" s="121"/>
      <c r="AG122" s="121"/>
      <c r="AH122" s="121"/>
      <c r="AI122" s="121"/>
      <c r="AJ122" s="121"/>
      <c r="AK122" s="121"/>
      <c r="AL122" s="121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432"/>
      <c r="AX122" s="499"/>
      <c r="AY122" s="499"/>
      <c r="AZ122" s="499"/>
      <c r="BA122" s="499"/>
      <c r="BB122" s="499"/>
      <c r="BC122" s="499"/>
      <c r="BD122" s="499"/>
      <c r="BE122" s="499"/>
      <c r="BF122" s="499"/>
      <c r="BG122" s="1093"/>
      <c r="BH122" s="1093"/>
      <c r="BI122" s="1093"/>
      <c r="BJ122" s="1093"/>
      <c r="BK122" s="1093"/>
      <c r="BL122" s="1093"/>
      <c r="BM122" s="1093"/>
      <c r="BN122" s="1093"/>
      <c r="BO122" s="1093"/>
      <c r="BP122" s="1093"/>
      <c r="BQ122" s="1093"/>
      <c r="BR122" s="1093"/>
      <c r="BS122" s="1093"/>
      <c r="BT122" s="1093"/>
      <c r="BU122" s="1093"/>
      <c r="BV122" s="1093"/>
      <c r="BW122" s="1093"/>
    </row>
    <row r="123" spans="1:75" s="820" customFormat="1">
      <c r="A123"/>
      <c r="B123" s="1009"/>
      <c r="C123"/>
      <c r="D123" s="528"/>
      <c r="E123" s="810"/>
      <c r="F123" s="811"/>
      <c r="G123"/>
      <c r="H123" s="546"/>
      <c r="I123"/>
      <c r="J123"/>
      <c r="K123"/>
      <c r="L123" s="812"/>
      <c r="M123" s="812"/>
      <c r="N123" s="1"/>
      <c r="O123" s="1"/>
      <c r="P123" s="25"/>
      <c r="Q123"/>
      <c r="R123" s="335"/>
      <c r="S123"/>
      <c r="T123"/>
      <c r="U123"/>
      <c r="V123" s="121"/>
      <c r="W123" s="121"/>
      <c r="X123" s="689"/>
      <c r="Y123" s="432"/>
      <c r="Z123" s="432"/>
      <c r="AA123" s="432"/>
      <c r="AB123" s="432"/>
      <c r="AC123" s="689"/>
      <c r="AD123" s="432"/>
      <c r="AE123" s="121"/>
      <c r="AF123" s="121"/>
      <c r="AG123" s="121"/>
      <c r="AH123" s="121"/>
      <c r="AI123" s="121"/>
      <c r="AJ123" s="121"/>
      <c r="AK123" s="121"/>
      <c r="AL123" s="121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432"/>
      <c r="AX123" s="499"/>
      <c r="AY123" s="499"/>
      <c r="AZ123" s="499"/>
      <c r="BA123" s="499"/>
      <c r="BB123" s="499"/>
      <c r="BC123" s="499"/>
      <c r="BD123" s="499"/>
      <c r="BE123" s="499"/>
      <c r="BF123" s="499"/>
      <c r="BG123" s="1093"/>
      <c r="BH123" s="1093"/>
      <c r="BI123" s="1093"/>
      <c r="BJ123" s="1093"/>
      <c r="BK123" s="1093"/>
      <c r="BL123" s="1093"/>
      <c r="BM123" s="1093"/>
      <c r="BN123" s="1093"/>
      <c r="BO123" s="1093"/>
      <c r="BP123" s="1093"/>
      <c r="BQ123" s="1093"/>
      <c r="BR123" s="1093"/>
      <c r="BS123" s="1093"/>
      <c r="BT123" s="1093"/>
      <c r="BU123" s="1093"/>
      <c r="BV123" s="1093"/>
      <c r="BW123" s="1093"/>
    </row>
    <row r="124" spans="1:75" s="820" customFormat="1">
      <c r="A124"/>
      <c r="B124" s="1009"/>
      <c r="C124"/>
      <c r="D124" s="528"/>
      <c r="E124" s="810"/>
      <c r="F124" s="811"/>
      <c r="G124"/>
      <c r="H124" s="546"/>
      <c r="I124"/>
      <c r="J124"/>
      <c r="K124"/>
      <c r="L124" s="812"/>
      <c r="M124" s="812"/>
      <c r="N124" s="1"/>
      <c r="O124" s="1"/>
      <c r="P124" s="25"/>
      <c r="Q124"/>
      <c r="R124" s="335"/>
      <c r="S124"/>
      <c r="T124"/>
      <c r="U124"/>
      <c r="V124" s="121"/>
      <c r="W124" s="121"/>
      <c r="X124" s="689"/>
      <c r="Y124" s="432"/>
      <c r="Z124" s="432"/>
      <c r="AA124" s="432"/>
      <c r="AB124" s="432"/>
      <c r="AC124" s="689"/>
      <c r="AD124" s="432"/>
      <c r="AE124" s="121"/>
      <c r="AF124" s="121"/>
      <c r="AG124" s="121"/>
      <c r="AH124" s="121"/>
      <c r="AI124" s="121"/>
      <c r="AJ124" s="121"/>
      <c r="AK124" s="121"/>
      <c r="AL124" s="121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432"/>
      <c r="AX124" s="499"/>
      <c r="AY124" s="499"/>
      <c r="AZ124" s="499"/>
      <c r="BA124" s="499"/>
      <c r="BB124" s="499"/>
      <c r="BC124" s="499"/>
      <c r="BD124" s="499"/>
      <c r="BE124" s="499"/>
      <c r="BF124" s="499"/>
      <c r="BG124" s="1093"/>
      <c r="BH124" s="1093"/>
      <c r="BI124" s="1093"/>
      <c r="BJ124" s="1093"/>
      <c r="BK124" s="1093"/>
      <c r="BL124" s="1093"/>
      <c r="BM124" s="1093"/>
      <c r="BN124" s="1093"/>
      <c r="BO124" s="1093"/>
      <c r="BP124" s="1093"/>
      <c r="BQ124" s="1093"/>
      <c r="BR124" s="1093"/>
      <c r="BS124" s="1093"/>
      <c r="BT124" s="1093"/>
      <c r="BU124" s="1093"/>
      <c r="BV124" s="1093"/>
      <c r="BW124" s="1093"/>
    </row>
    <row r="125" spans="1:75" s="820" customFormat="1">
      <c r="A125"/>
      <c r="B125" s="1009"/>
      <c r="C125"/>
      <c r="D125" s="528"/>
      <c r="E125" s="810"/>
      <c r="F125" s="811"/>
      <c r="G125"/>
      <c r="H125" s="546"/>
      <c r="I125"/>
      <c r="J125"/>
      <c r="K125"/>
      <c r="L125" s="812"/>
      <c r="M125" s="812"/>
      <c r="N125" s="1"/>
      <c r="O125" s="1"/>
      <c r="P125" s="25"/>
      <c r="Q125"/>
      <c r="R125" s="335"/>
      <c r="S125"/>
      <c r="T125"/>
      <c r="U125"/>
      <c r="V125" s="121"/>
      <c r="W125" s="121"/>
      <c r="X125" s="689"/>
      <c r="Y125" s="432"/>
      <c r="Z125" s="432"/>
      <c r="AA125" s="432"/>
      <c r="AB125" s="432"/>
      <c r="AC125" s="689"/>
      <c r="AD125" s="432"/>
      <c r="AE125" s="121"/>
      <c r="AF125" s="121"/>
      <c r="AG125" s="121"/>
      <c r="AH125" s="121"/>
      <c r="AI125" s="121"/>
      <c r="AJ125" s="121"/>
      <c r="AK125" s="121"/>
      <c r="AL125" s="121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432"/>
      <c r="AX125" s="499"/>
      <c r="AY125" s="499"/>
      <c r="AZ125" s="499"/>
      <c r="BA125" s="499"/>
      <c r="BB125" s="499"/>
      <c r="BC125" s="499"/>
      <c r="BD125" s="499"/>
      <c r="BE125" s="499"/>
      <c r="BF125" s="499"/>
      <c r="BG125" s="1093"/>
      <c r="BH125" s="1093"/>
      <c r="BI125" s="1093"/>
      <c r="BJ125" s="1093"/>
      <c r="BK125" s="1093"/>
      <c r="BL125" s="1093"/>
      <c r="BM125" s="1093"/>
      <c r="BN125" s="1093"/>
      <c r="BO125" s="1093"/>
      <c r="BP125" s="1093"/>
      <c r="BQ125" s="1093"/>
      <c r="BR125" s="1093"/>
      <c r="BS125" s="1093"/>
      <c r="BT125" s="1093"/>
      <c r="BU125" s="1093"/>
      <c r="BV125" s="1093"/>
      <c r="BW125" s="1093"/>
    </row>
    <row r="126" spans="1:75" s="820" customFormat="1">
      <c r="A126"/>
      <c r="B126" s="1009"/>
      <c r="C126"/>
      <c r="D126" s="528"/>
      <c r="E126" s="810"/>
      <c r="F126" s="811"/>
      <c r="G126"/>
      <c r="H126" s="546"/>
      <c r="I126"/>
      <c r="J126"/>
      <c r="K126"/>
      <c r="L126" s="812"/>
      <c r="M126" s="812"/>
      <c r="N126" s="1"/>
      <c r="O126" s="1"/>
      <c r="P126" s="25"/>
      <c r="Q126"/>
      <c r="R126" s="335"/>
      <c r="S126"/>
      <c r="T126"/>
      <c r="U126"/>
      <c r="V126" s="121"/>
      <c r="W126" s="121"/>
      <c r="X126" s="689"/>
      <c r="Y126" s="432"/>
      <c r="Z126" s="432"/>
      <c r="AA126" s="432"/>
      <c r="AB126" s="432"/>
      <c r="AC126" s="689"/>
      <c r="AD126" s="432"/>
      <c r="AE126" s="121"/>
      <c r="AF126" s="121"/>
      <c r="AG126" s="121"/>
      <c r="AH126" s="121"/>
      <c r="AI126" s="121"/>
      <c r="AJ126" s="121"/>
      <c r="AK126" s="121"/>
      <c r="AL126" s="121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432"/>
      <c r="AX126" s="499"/>
      <c r="AY126" s="499"/>
      <c r="AZ126" s="499"/>
      <c r="BA126" s="499"/>
      <c r="BB126" s="499"/>
      <c r="BC126" s="499"/>
      <c r="BD126" s="499"/>
      <c r="BE126" s="499"/>
      <c r="BF126" s="499"/>
      <c r="BG126" s="1093"/>
      <c r="BH126" s="1093"/>
      <c r="BI126" s="1093"/>
      <c r="BJ126" s="1093"/>
      <c r="BK126" s="1093"/>
      <c r="BL126" s="1093"/>
      <c r="BM126" s="1093"/>
      <c r="BN126" s="1093"/>
      <c r="BO126" s="1093"/>
      <c r="BP126" s="1093"/>
      <c r="BQ126" s="1093"/>
      <c r="BR126" s="1093"/>
      <c r="BS126" s="1093"/>
      <c r="BT126" s="1093"/>
      <c r="BU126" s="1093"/>
      <c r="BV126" s="1093"/>
      <c r="BW126" s="1093"/>
    </row>
    <row r="127" spans="1:75" s="820" customFormat="1">
      <c r="A127"/>
      <c r="B127" s="1009"/>
      <c r="C127"/>
      <c r="D127" s="528"/>
      <c r="E127" s="810"/>
      <c r="F127" s="811"/>
      <c r="G127"/>
      <c r="H127" s="546"/>
      <c r="I127"/>
      <c r="J127"/>
      <c r="K127"/>
      <c r="L127" s="812"/>
      <c r="M127" s="812"/>
      <c r="N127" s="1"/>
      <c r="O127" s="1"/>
      <c r="P127" s="25"/>
      <c r="Q127"/>
      <c r="R127" s="335"/>
      <c r="S127"/>
      <c r="T127"/>
      <c r="U127"/>
      <c r="V127" s="121"/>
      <c r="W127" s="121"/>
      <c r="X127" s="689"/>
      <c r="Y127" s="432"/>
      <c r="Z127" s="432"/>
      <c r="AA127" s="432"/>
      <c r="AB127" s="432"/>
      <c r="AC127" s="689"/>
      <c r="AD127" s="432"/>
      <c r="AE127" s="121"/>
      <c r="AF127" s="121"/>
      <c r="AG127" s="121"/>
      <c r="AH127" s="121"/>
      <c r="AI127" s="121"/>
      <c r="AJ127" s="121"/>
      <c r="AK127" s="121"/>
      <c r="AL127" s="121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432"/>
      <c r="AX127" s="499"/>
      <c r="AY127" s="499"/>
      <c r="AZ127" s="499"/>
      <c r="BA127" s="499"/>
      <c r="BB127" s="499"/>
      <c r="BC127" s="499"/>
      <c r="BD127" s="499"/>
      <c r="BE127" s="499"/>
      <c r="BF127" s="499"/>
      <c r="BG127" s="1093"/>
      <c r="BH127" s="1093"/>
      <c r="BI127" s="1093"/>
      <c r="BJ127" s="1093"/>
      <c r="BK127" s="1093"/>
      <c r="BL127" s="1093"/>
      <c r="BM127" s="1093"/>
      <c r="BN127" s="1093"/>
      <c r="BO127" s="1093"/>
      <c r="BP127" s="1093"/>
      <c r="BQ127" s="1093"/>
      <c r="BR127" s="1093"/>
      <c r="BS127" s="1093"/>
      <c r="BT127" s="1093"/>
      <c r="BU127" s="1093"/>
      <c r="BV127" s="1093"/>
      <c r="BW127" s="1093"/>
    </row>
    <row r="128" spans="1:75" s="820" customFormat="1">
      <c r="A128"/>
      <c r="B128" s="1009"/>
      <c r="C128"/>
      <c r="D128" s="528"/>
      <c r="E128" s="810"/>
      <c r="F128" s="811"/>
      <c r="G128"/>
      <c r="H128" s="546"/>
      <c r="I128"/>
      <c r="J128"/>
      <c r="K128"/>
      <c r="L128" s="812"/>
      <c r="M128" s="812"/>
      <c r="N128" s="1"/>
      <c r="O128" s="1"/>
      <c r="P128" s="25"/>
      <c r="Q128"/>
      <c r="R128" s="335"/>
      <c r="S128"/>
      <c r="T128"/>
      <c r="U128"/>
      <c r="V128" s="121"/>
      <c r="W128" s="121"/>
      <c r="X128" s="689"/>
      <c r="Y128" s="432"/>
      <c r="Z128" s="432"/>
      <c r="AA128" s="432"/>
      <c r="AB128" s="432"/>
      <c r="AC128" s="689"/>
      <c r="AD128" s="432"/>
      <c r="AE128" s="121"/>
      <c r="AF128" s="121"/>
      <c r="AG128" s="12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432"/>
      <c r="AX128" s="499"/>
      <c r="AY128" s="499"/>
      <c r="AZ128" s="499"/>
      <c r="BA128" s="499"/>
      <c r="BB128" s="499"/>
      <c r="BC128" s="499"/>
      <c r="BD128" s="499"/>
      <c r="BE128" s="499"/>
      <c r="BF128" s="499"/>
      <c r="BG128" s="1093"/>
      <c r="BH128" s="1093"/>
      <c r="BI128" s="1093"/>
      <c r="BJ128" s="1093"/>
      <c r="BK128" s="1093"/>
      <c r="BL128" s="1093"/>
      <c r="BM128" s="1093"/>
      <c r="BN128" s="1093"/>
      <c r="BO128" s="1093"/>
      <c r="BP128" s="1093"/>
      <c r="BQ128" s="1093"/>
      <c r="BR128" s="1093"/>
      <c r="BS128" s="1093"/>
      <c r="BT128" s="1093"/>
      <c r="BU128" s="1093"/>
      <c r="BV128" s="1093"/>
      <c r="BW128" s="1093"/>
    </row>
    <row r="129" spans="1:75" s="820" customFormat="1">
      <c r="A129"/>
      <c r="B129" s="1009"/>
      <c r="C129"/>
      <c r="D129" s="528"/>
      <c r="E129" s="810"/>
      <c r="F129" s="811"/>
      <c r="G129"/>
      <c r="H129" s="546"/>
      <c r="I129"/>
      <c r="J129"/>
      <c r="K129"/>
      <c r="L129" s="812"/>
      <c r="M129" s="812"/>
      <c r="N129" s="1"/>
      <c r="O129" s="1"/>
      <c r="P129" s="25"/>
      <c r="Q129"/>
      <c r="R129" s="335"/>
      <c r="S129"/>
      <c r="T129"/>
      <c r="U129"/>
      <c r="V129" s="121"/>
      <c r="W129" s="121"/>
      <c r="X129" s="689"/>
      <c r="Y129" s="432"/>
      <c r="Z129" s="432"/>
      <c r="AA129" s="432"/>
      <c r="AB129" s="432"/>
      <c r="AC129" s="689"/>
      <c r="AD129" s="432"/>
      <c r="AE129" s="121"/>
      <c r="AF129" s="121"/>
      <c r="AG129" s="121"/>
      <c r="AH129" s="121"/>
      <c r="AI129" s="121"/>
      <c r="AJ129" s="121"/>
      <c r="AK129" s="121"/>
      <c r="AL129" s="121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432"/>
      <c r="AX129" s="499"/>
      <c r="AY129" s="499"/>
      <c r="AZ129" s="499"/>
      <c r="BA129" s="499"/>
      <c r="BB129" s="499"/>
      <c r="BC129" s="499"/>
      <c r="BD129" s="499"/>
      <c r="BE129" s="499"/>
      <c r="BF129" s="499"/>
      <c r="BG129" s="1093"/>
      <c r="BH129" s="1093"/>
      <c r="BI129" s="1093"/>
      <c r="BJ129" s="1093"/>
      <c r="BK129" s="1093"/>
      <c r="BL129" s="1093"/>
      <c r="BM129" s="1093"/>
      <c r="BN129" s="1093"/>
      <c r="BO129" s="1093"/>
      <c r="BP129" s="1093"/>
      <c r="BQ129" s="1093"/>
      <c r="BR129" s="1093"/>
      <c r="BS129" s="1093"/>
      <c r="BT129" s="1093"/>
      <c r="BU129" s="1093"/>
      <c r="BV129" s="1093"/>
      <c r="BW129" s="1093"/>
    </row>
    <row r="130" spans="1:75" s="820" customFormat="1">
      <c r="A130"/>
      <c r="B130" s="1009"/>
      <c r="C130"/>
      <c r="D130" s="528"/>
      <c r="E130" s="810"/>
      <c r="F130" s="811"/>
      <c r="G130"/>
      <c r="H130" s="546"/>
      <c r="I130"/>
      <c r="J130"/>
      <c r="K130"/>
      <c r="L130" s="812"/>
      <c r="M130" s="812"/>
      <c r="N130" s="1"/>
      <c r="O130" s="1"/>
      <c r="P130" s="25"/>
      <c r="Q130"/>
      <c r="R130" s="335"/>
      <c r="S130"/>
      <c r="T130"/>
      <c r="U130"/>
      <c r="V130" s="121"/>
      <c r="W130" s="121"/>
      <c r="X130" s="689"/>
      <c r="Y130" s="432"/>
      <c r="Z130" s="432"/>
      <c r="AA130" s="432"/>
      <c r="AB130" s="432"/>
      <c r="AC130" s="689"/>
      <c r="AD130" s="432"/>
      <c r="AE130" s="121"/>
      <c r="AF130" s="121"/>
      <c r="AG130" s="121"/>
      <c r="AH130" s="121"/>
      <c r="AI130" s="121"/>
      <c r="AJ130" s="121"/>
      <c r="AK130" s="121"/>
      <c r="AL130" s="121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432"/>
      <c r="AX130" s="499"/>
      <c r="AY130" s="499"/>
      <c r="AZ130" s="499"/>
      <c r="BA130" s="499"/>
      <c r="BB130" s="499"/>
      <c r="BC130" s="499"/>
      <c r="BD130" s="499"/>
      <c r="BE130" s="499"/>
      <c r="BF130" s="499"/>
      <c r="BG130" s="1093"/>
      <c r="BH130" s="1093"/>
      <c r="BI130" s="1093"/>
      <c r="BJ130" s="1093"/>
      <c r="BK130" s="1093"/>
      <c r="BL130" s="1093"/>
      <c r="BM130" s="1093"/>
      <c r="BN130" s="1093"/>
      <c r="BO130" s="1093"/>
      <c r="BP130" s="1093"/>
      <c r="BQ130" s="1093"/>
      <c r="BR130" s="1093"/>
      <c r="BS130" s="1093"/>
      <c r="BT130" s="1093"/>
      <c r="BU130" s="1093"/>
      <c r="BV130" s="1093"/>
      <c r="BW130" s="1093"/>
    </row>
    <row r="131" spans="1:75" s="820" customFormat="1">
      <c r="A131"/>
      <c r="B131" s="1009"/>
      <c r="C131"/>
      <c r="D131" s="528"/>
      <c r="E131" s="810"/>
      <c r="F131" s="811"/>
      <c r="G131"/>
      <c r="H131" s="546"/>
      <c r="I131"/>
      <c r="J131"/>
      <c r="K131"/>
      <c r="L131" s="812"/>
      <c r="M131" s="812"/>
      <c r="N131" s="1"/>
      <c r="O131" s="1"/>
      <c r="P131" s="25"/>
      <c r="Q131"/>
      <c r="R131" s="335"/>
      <c r="S131"/>
      <c r="T131"/>
      <c r="U131"/>
      <c r="V131" s="121"/>
      <c r="W131" s="121"/>
      <c r="X131" s="689"/>
      <c r="Y131" s="432"/>
      <c r="Z131" s="432"/>
      <c r="AA131" s="432"/>
      <c r="AB131" s="432"/>
      <c r="AC131" s="689"/>
      <c r="AD131" s="432"/>
      <c r="AE131" s="121"/>
      <c r="AF131" s="121"/>
      <c r="AG131" s="121"/>
      <c r="AH131" s="121"/>
      <c r="AI131" s="121"/>
      <c r="AJ131" s="121"/>
      <c r="AK131" s="121"/>
      <c r="AL131" s="121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432"/>
      <c r="AX131" s="499"/>
      <c r="AY131" s="499"/>
      <c r="AZ131" s="499"/>
      <c r="BA131" s="499"/>
      <c r="BB131" s="499"/>
      <c r="BC131" s="499"/>
      <c r="BD131" s="499"/>
      <c r="BE131" s="499"/>
      <c r="BF131" s="499"/>
      <c r="BG131" s="1093"/>
      <c r="BH131" s="1093"/>
      <c r="BI131" s="1093"/>
      <c r="BJ131" s="1093"/>
      <c r="BK131" s="1093"/>
      <c r="BL131" s="1093"/>
      <c r="BM131" s="1093"/>
      <c r="BN131" s="1093"/>
      <c r="BO131" s="1093"/>
      <c r="BP131" s="1093"/>
      <c r="BQ131" s="1093"/>
      <c r="BR131" s="1093"/>
      <c r="BS131" s="1093"/>
      <c r="BT131" s="1093"/>
      <c r="BU131" s="1093"/>
      <c r="BV131" s="1093"/>
      <c r="BW131" s="1093"/>
    </row>
    <row r="132" spans="1:75" s="820" customFormat="1">
      <c r="A132"/>
      <c r="B132" s="1009"/>
      <c r="C132"/>
      <c r="D132" s="528"/>
      <c r="E132" s="810"/>
      <c r="F132" s="811"/>
      <c r="G132"/>
      <c r="H132" s="546"/>
      <c r="I132"/>
      <c r="J132"/>
      <c r="K132"/>
      <c r="L132" s="812"/>
      <c r="M132" s="812"/>
      <c r="N132" s="1"/>
      <c r="O132" s="1"/>
      <c r="P132" s="25"/>
      <c r="Q132"/>
      <c r="R132" s="335"/>
      <c r="S132"/>
      <c r="T132"/>
      <c r="U132"/>
      <c r="V132" s="121"/>
      <c r="W132" s="121"/>
      <c r="X132" s="689"/>
      <c r="Y132" s="432"/>
      <c r="Z132" s="432"/>
      <c r="AA132" s="432"/>
      <c r="AB132" s="432"/>
      <c r="AC132" s="689"/>
      <c r="AD132" s="432"/>
      <c r="AE132" s="121"/>
      <c r="AF132" s="121"/>
      <c r="AG132" s="121"/>
      <c r="AH132" s="121"/>
      <c r="AI132" s="121"/>
      <c r="AJ132" s="121"/>
      <c r="AK132" s="121"/>
      <c r="AL132" s="121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432"/>
      <c r="AX132" s="499"/>
      <c r="AY132" s="499"/>
      <c r="AZ132" s="499"/>
      <c r="BA132" s="499"/>
      <c r="BB132" s="499"/>
      <c r="BC132" s="499"/>
      <c r="BD132" s="499"/>
      <c r="BE132" s="499"/>
      <c r="BF132" s="499"/>
      <c r="BG132" s="1093"/>
      <c r="BH132" s="1093"/>
      <c r="BI132" s="1093"/>
      <c r="BJ132" s="1093"/>
      <c r="BK132" s="1093"/>
      <c r="BL132" s="1093"/>
      <c r="BM132" s="1093"/>
      <c r="BN132" s="1093"/>
      <c r="BO132" s="1093"/>
      <c r="BP132" s="1093"/>
      <c r="BQ132" s="1093"/>
      <c r="BR132" s="1093"/>
      <c r="BS132" s="1093"/>
      <c r="BT132" s="1093"/>
      <c r="BU132" s="1093"/>
      <c r="BV132" s="1093"/>
      <c r="BW132" s="1093"/>
    </row>
    <row r="133" spans="1:75" s="820" customFormat="1">
      <c r="A133"/>
      <c r="B133" s="1009"/>
      <c r="C133"/>
      <c r="D133" s="528"/>
      <c r="E133" s="810"/>
      <c r="F133" s="811"/>
      <c r="G133"/>
      <c r="H133" s="546"/>
      <c r="I133"/>
      <c r="J133"/>
      <c r="K133"/>
      <c r="L133" s="812"/>
      <c r="M133" s="812"/>
      <c r="N133" s="1"/>
      <c r="O133" s="1"/>
      <c r="P133" s="25"/>
      <c r="Q133"/>
      <c r="R133" s="335"/>
      <c r="S133"/>
      <c r="T133"/>
      <c r="U133"/>
      <c r="V133" s="121"/>
      <c r="W133" s="121"/>
      <c r="X133" s="689"/>
      <c r="Y133" s="432"/>
      <c r="Z133" s="432"/>
      <c r="AA133" s="432"/>
      <c r="AB133" s="432"/>
      <c r="AC133" s="689"/>
      <c r="AD133" s="432"/>
      <c r="AE133" s="121"/>
      <c r="AF133" s="121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432"/>
      <c r="AX133" s="499"/>
      <c r="AY133" s="499"/>
      <c r="AZ133" s="499"/>
      <c r="BA133" s="499"/>
      <c r="BB133" s="499"/>
      <c r="BC133" s="499"/>
      <c r="BD133" s="499"/>
      <c r="BE133" s="499"/>
      <c r="BF133" s="499"/>
      <c r="BG133" s="1093"/>
      <c r="BH133" s="1093"/>
      <c r="BI133" s="1093"/>
      <c r="BJ133" s="1093"/>
      <c r="BK133" s="1093"/>
      <c r="BL133" s="1093"/>
      <c r="BM133" s="1093"/>
      <c r="BN133" s="1093"/>
      <c r="BO133" s="1093"/>
      <c r="BP133" s="1093"/>
      <c r="BQ133" s="1093"/>
      <c r="BR133" s="1093"/>
      <c r="BS133" s="1093"/>
      <c r="BT133" s="1093"/>
      <c r="BU133" s="1093"/>
      <c r="BV133" s="1093"/>
      <c r="BW133" s="1093"/>
    </row>
    <row r="134" spans="1:75" s="820" customFormat="1">
      <c r="A134"/>
      <c r="B134" s="1009"/>
      <c r="C134"/>
      <c r="D134" s="528"/>
      <c r="E134" s="810"/>
      <c r="F134" s="811"/>
      <c r="G134"/>
      <c r="H134" s="546"/>
      <c r="I134"/>
      <c r="J134"/>
      <c r="K134"/>
      <c r="L134" s="812"/>
      <c r="M134" s="812"/>
      <c r="N134" s="1"/>
      <c r="O134" s="1"/>
      <c r="P134" s="25"/>
      <c r="Q134"/>
      <c r="R134" s="335"/>
      <c r="S134"/>
      <c r="T134"/>
      <c r="U134"/>
      <c r="V134" s="121"/>
      <c r="W134" s="121"/>
      <c r="X134" s="689"/>
      <c r="Y134" s="432"/>
      <c r="Z134" s="432"/>
      <c r="AA134" s="432"/>
      <c r="AB134" s="432"/>
      <c r="AC134" s="689"/>
      <c r="AD134" s="432"/>
      <c r="AE134" s="121"/>
      <c r="AF134" s="121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432"/>
      <c r="AX134" s="499"/>
      <c r="AY134" s="499"/>
      <c r="AZ134" s="499"/>
      <c r="BA134" s="499"/>
      <c r="BB134" s="499"/>
      <c r="BC134" s="499"/>
      <c r="BD134" s="499"/>
      <c r="BE134" s="499"/>
      <c r="BF134" s="499"/>
      <c r="BG134" s="1093"/>
      <c r="BH134" s="1093"/>
      <c r="BI134" s="1093"/>
      <c r="BJ134" s="1093"/>
      <c r="BK134" s="1093"/>
      <c r="BL134" s="1093"/>
      <c r="BM134" s="1093"/>
      <c r="BN134" s="1093"/>
      <c r="BO134" s="1093"/>
      <c r="BP134" s="1093"/>
      <c r="BQ134" s="1093"/>
      <c r="BR134" s="1093"/>
      <c r="BS134" s="1093"/>
      <c r="BT134" s="1093"/>
      <c r="BU134" s="1093"/>
      <c r="BV134" s="1093"/>
      <c r="BW134" s="1093"/>
    </row>
    <row r="135" spans="1:75" s="820" customFormat="1">
      <c r="A135"/>
      <c r="B135" s="1009"/>
      <c r="C135"/>
      <c r="D135" s="528"/>
      <c r="E135" s="810"/>
      <c r="F135" s="811"/>
      <c r="G135"/>
      <c r="H135" s="546"/>
      <c r="I135"/>
      <c r="J135"/>
      <c r="K135"/>
      <c r="L135" s="812"/>
      <c r="M135" s="812"/>
      <c r="N135" s="1"/>
      <c r="O135" s="1"/>
      <c r="P135" s="25"/>
      <c r="Q135"/>
      <c r="R135" s="335"/>
      <c r="S135"/>
      <c r="T135"/>
      <c r="U135"/>
      <c r="V135" s="121"/>
      <c r="W135" s="121"/>
      <c r="X135" s="689"/>
      <c r="Y135" s="432"/>
      <c r="Z135" s="432"/>
      <c r="AA135" s="432"/>
      <c r="AB135" s="432"/>
      <c r="AC135" s="689"/>
      <c r="AD135" s="432"/>
      <c r="AE135" s="121"/>
      <c r="AF135" s="121"/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432"/>
      <c r="AX135" s="499"/>
      <c r="AY135" s="499"/>
      <c r="AZ135" s="499"/>
      <c r="BA135" s="499"/>
      <c r="BB135" s="499"/>
      <c r="BC135" s="499"/>
      <c r="BD135" s="499"/>
      <c r="BE135" s="499"/>
      <c r="BF135" s="499"/>
      <c r="BG135" s="1093"/>
      <c r="BH135" s="1093"/>
      <c r="BI135" s="1093"/>
      <c r="BJ135" s="1093"/>
      <c r="BK135" s="1093"/>
      <c r="BL135" s="1093"/>
      <c r="BM135" s="1093"/>
      <c r="BN135" s="1093"/>
      <c r="BO135" s="1093"/>
      <c r="BP135" s="1093"/>
      <c r="BQ135" s="1093"/>
      <c r="BR135" s="1093"/>
      <c r="BS135" s="1093"/>
      <c r="BT135" s="1093"/>
      <c r="BU135" s="1093"/>
      <c r="BV135" s="1093"/>
      <c r="BW135" s="1093"/>
    </row>
    <row r="136" spans="1:75" s="820" customFormat="1">
      <c r="A136"/>
      <c r="B136" s="1009"/>
      <c r="C136"/>
      <c r="D136" s="528"/>
      <c r="E136" s="810"/>
      <c r="F136" s="811"/>
      <c r="G136"/>
      <c r="H136" s="546"/>
      <c r="I136"/>
      <c r="J136"/>
      <c r="K136"/>
      <c r="L136" s="812"/>
      <c r="M136" s="812"/>
      <c r="N136" s="1"/>
      <c r="O136" s="1"/>
      <c r="P136" s="25"/>
      <c r="Q136"/>
      <c r="R136" s="335"/>
      <c r="S136"/>
      <c r="T136"/>
      <c r="U136"/>
      <c r="V136" s="121"/>
      <c r="W136" s="121"/>
      <c r="X136" s="689"/>
      <c r="Y136" s="432"/>
      <c r="Z136" s="432"/>
      <c r="AA136" s="432"/>
      <c r="AB136" s="432"/>
      <c r="AC136" s="689"/>
      <c r="AD136" s="432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432"/>
      <c r="AX136" s="499"/>
      <c r="AY136" s="499"/>
      <c r="AZ136" s="499"/>
      <c r="BA136" s="499"/>
      <c r="BB136" s="499"/>
      <c r="BC136" s="499"/>
      <c r="BD136" s="499"/>
      <c r="BE136" s="499"/>
      <c r="BF136" s="499"/>
      <c r="BG136" s="1093"/>
      <c r="BH136" s="1093"/>
      <c r="BI136" s="1093"/>
      <c r="BJ136" s="1093"/>
      <c r="BK136" s="1093"/>
      <c r="BL136" s="1093"/>
      <c r="BM136" s="1093"/>
      <c r="BN136" s="1093"/>
      <c r="BO136" s="1093"/>
      <c r="BP136" s="1093"/>
      <c r="BQ136" s="1093"/>
      <c r="BR136" s="1093"/>
      <c r="BS136" s="1093"/>
      <c r="BT136" s="1093"/>
      <c r="BU136" s="1093"/>
      <c r="BV136" s="1093"/>
      <c r="BW136" s="1093"/>
    </row>
    <row r="137" spans="1:75" s="820" customFormat="1">
      <c r="A137"/>
      <c r="B137" s="1009"/>
      <c r="C137"/>
      <c r="D137" s="528"/>
      <c r="E137" s="810"/>
      <c r="F137" s="811"/>
      <c r="G137"/>
      <c r="H137" s="546"/>
      <c r="I137"/>
      <c r="J137"/>
      <c r="K137"/>
      <c r="L137" s="812"/>
      <c r="M137" s="812"/>
      <c r="N137" s="1"/>
      <c r="O137" s="1"/>
      <c r="P137" s="25"/>
      <c r="Q137"/>
      <c r="R137" s="335"/>
      <c r="S137"/>
      <c r="T137"/>
      <c r="U137"/>
      <c r="V137" s="121"/>
      <c r="W137" s="121"/>
      <c r="X137" s="689"/>
      <c r="Y137" s="432"/>
      <c r="Z137" s="432"/>
      <c r="AA137" s="432"/>
      <c r="AB137" s="432"/>
      <c r="AC137" s="689"/>
      <c r="AD137" s="432"/>
      <c r="AE137" s="121"/>
      <c r="AF137" s="121"/>
      <c r="AG137" s="121"/>
      <c r="AH137" s="121"/>
      <c r="AI137" s="121"/>
      <c r="AJ137" s="121"/>
      <c r="AK137" s="121"/>
      <c r="AL137" s="121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432"/>
      <c r="AX137" s="499"/>
      <c r="AY137" s="499"/>
      <c r="AZ137" s="499"/>
      <c r="BA137" s="499"/>
      <c r="BB137" s="499"/>
      <c r="BC137" s="499"/>
      <c r="BD137" s="499"/>
      <c r="BE137" s="499"/>
      <c r="BF137" s="499"/>
      <c r="BG137" s="1093"/>
      <c r="BH137" s="1093"/>
      <c r="BI137" s="1093"/>
      <c r="BJ137" s="1093"/>
      <c r="BK137" s="1093"/>
      <c r="BL137" s="1093"/>
      <c r="BM137" s="1093"/>
      <c r="BN137" s="1093"/>
      <c r="BO137" s="1093"/>
      <c r="BP137" s="1093"/>
      <c r="BQ137" s="1093"/>
      <c r="BR137" s="1093"/>
      <c r="BS137" s="1093"/>
      <c r="BT137" s="1093"/>
      <c r="BU137" s="1093"/>
      <c r="BV137" s="1093"/>
      <c r="BW137" s="1093"/>
    </row>
    <row r="138" spans="1:75" s="820" customFormat="1">
      <c r="A138"/>
      <c r="B138" s="1009"/>
      <c r="C138"/>
      <c r="D138" s="528"/>
      <c r="E138" s="810"/>
      <c r="F138" s="811"/>
      <c r="G138"/>
      <c r="H138" s="546"/>
      <c r="I138"/>
      <c r="J138"/>
      <c r="K138"/>
      <c r="L138" s="812"/>
      <c r="M138" s="812"/>
      <c r="N138" s="1"/>
      <c r="O138" s="1"/>
      <c r="P138" s="25"/>
      <c r="Q138"/>
      <c r="R138" s="335"/>
      <c r="S138"/>
      <c r="T138"/>
      <c r="U138"/>
      <c r="V138" s="121"/>
      <c r="W138" s="121"/>
      <c r="X138" s="689"/>
      <c r="Y138" s="432"/>
      <c r="Z138" s="432"/>
      <c r="AA138" s="432"/>
      <c r="AB138" s="432"/>
      <c r="AC138" s="689"/>
      <c r="AD138" s="432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432"/>
      <c r="AX138" s="499"/>
      <c r="AY138" s="499"/>
      <c r="AZ138" s="499"/>
      <c r="BA138" s="499"/>
      <c r="BB138" s="499"/>
      <c r="BC138" s="499"/>
      <c r="BD138" s="499"/>
      <c r="BE138" s="499"/>
      <c r="BF138" s="499"/>
      <c r="BG138" s="1093"/>
      <c r="BH138" s="1093"/>
      <c r="BI138" s="1093"/>
      <c r="BJ138" s="1093"/>
      <c r="BK138" s="1093"/>
      <c r="BL138" s="1093"/>
      <c r="BM138" s="1093"/>
      <c r="BN138" s="1093"/>
      <c r="BO138" s="1093"/>
      <c r="BP138" s="1093"/>
      <c r="BQ138" s="1093"/>
      <c r="BR138" s="1093"/>
      <c r="BS138" s="1093"/>
      <c r="BT138" s="1093"/>
      <c r="BU138" s="1093"/>
      <c r="BV138" s="1093"/>
      <c r="BW138" s="1093"/>
    </row>
    <row r="139" spans="1:75" s="820" customFormat="1">
      <c r="A139"/>
      <c r="B139" s="1009"/>
      <c r="C139"/>
      <c r="D139" s="528"/>
      <c r="E139" s="810"/>
      <c r="F139" s="811"/>
      <c r="G139"/>
      <c r="H139" s="546"/>
      <c r="I139"/>
      <c r="J139"/>
      <c r="K139"/>
      <c r="L139" s="812"/>
      <c r="M139" s="812"/>
      <c r="N139" s="1"/>
      <c r="O139" s="1"/>
      <c r="P139" s="25"/>
      <c r="Q139"/>
      <c r="R139" s="335"/>
      <c r="S139"/>
      <c r="T139"/>
      <c r="U139"/>
      <c r="V139" s="121"/>
      <c r="W139" s="121"/>
      <c r="X139" s="689"/>
      <c r="Y139" s="432"/>
      <c r="Z139" s="432"/>
      <c r="AA139" s="432"/>
      <c r="AB139" s="432"/>
      <c r="AC139" s="689"/>
      <c r="AD139" s="432"/>
      <c r="AE139" s="121"/>
      <c r="AF139" s="121"/>
      <c r="AG139" s="12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432"/>
      <c r="AX139" s="499"/>
      <c r="AY139" s="499"/>
      <c r="AZ139" s="499"/>
      <c r="BA139" s="499"/>
      <c r="BB139" s="499"/>
      <c r="BC139" s="499"/>
      <c r="BD139" s="499"/>
      <c r="BE139" s="499"/>
      <c r="BF139" s="499"/>
      <c r="BG139" s="1093"/>
      <c r="BH139" s="1093"/>
      <c r="BI139" s="1093"/>
      <c r="BJ139" s="1093"/>
      <c r="BK139" s="1093"/>
      <c r="BL139" s="1093"/>
      <c r="BM139" s="1093"/>
      <c r="BN139" s="1093"/>
      <c r="BO139" s="1093"/>
      <c r="BP139" s="1093"/>
      <c r="BQ139" s="1093"/>
      <c r="BR139" s="1093"/>
      <c r="BS139" s="1093"/>
      <c r="BT139" s="1093"/>
      <c r="BU139" s="1093"/>
      <c r="BV139" s="1093"/>
      <c r="BW139" s="1093"/>
    </row>
    <row r="140" spans="1:75" s="820" customFormat="1">
      <c r="A140"/>
      <c r="B140" s="1009"/>
      <c r="C140"/>
      <c r="D140" s="528"/>
      <c r="E140" s="810"/>
      <c r="F140" s="811"/>
      <c r="G140"/>
      <c r="H140" s="546"/>
      <c r="I140"/>
      <c r="J140"/>
      <c r="K140"/>
      <c r="L140" s="812"/>
      <c r="M140" s="812"/>
      <c r="N140" s="1"/>
      <c r="O140" s="1"/>
      <c r="P140" s="25"/>
      <c r="Q140"/>
      <c r="R140" s="335"/>
      <c r="S140"/>
      <c r="T140"/>
      <c r="U140"/>
      <c r="V140" s="121"/>
      <c r="W140" s="121"/>
      <c r="X140" s="689"/>
      <c r="Y140" s="432"/>
      <c r="Z140" s="432"/>
      <c r="AA140" s="432"/>
      <c r="AB140" s="432"/>
      <c r="AC140" s="689"/>
      <c r="AD140" s="432"/>
      <c r="AE140" s="121"/>
      <c r="AF140" s="121"/>
      <c r="AG140" s="121"/>
      <c r="AH140" s="121"/>
      <c r="AI140" s="121"/>
      <c r="AJ140" s="121"/>
      <c r="AK140" s="121"/>
      <c r="AL140" s="121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432"/>
      <c r="AX140" s="499"/>
      <c r="AY140" s="499"/>
      <c r="AZ140" s="499"/>
      <c r="BA140" s="499"/>
      <c r="BB140" s="499"/>
      <c r="BC140" s="499"/>
      <c r="BD140" s="499"/>
      <c r="BE140" s="499"/>
      <c r="BF140" s="499"/>
      <c r="BG140" s="1093"/>
      <c r="BH140" s="1093"/>
      <c r="BI140" s="1093"/>
      <c r="BJ140" s="1093"/>
      <c r="BK140" s="1093"/>
      <c r="BL140" s="1093"/>
      <c r="BM140" s="1093"/>
      <c r="BN140" s="1093"/>
      <c r="BO140" s="1093"/>
      <c r="BP140" s="1093"/>
      <c r="BQ140" s="1093"/>
      <c r="BR140" s="1093"/>
      <c r="BS140" s="1093"/>
      <c r="BT140" s="1093"/>
      <c r="BU140" s="1093"/>
      <c r="BV140" s="1093"/>
      <c r="BW140" s="1093"/>
    </row>
    <row r="141" spans="1:75" s="820" customFormat="1">
      <c r="A141"/>
      <c r="B141" s="1009"/>
      <c r="C141"/>
      <c r="D141" s="528"/>
      <c r="E141" s="810"/>
      <c r="F141" s="811"/>
      <c r="G141"/>
      <c r="H141" s="546"/>
      <c r="I141"/>
      <c r="J141"/>
      <c r="K141"/>
      <c r="L141" s="812"/>
      <c r="M141" s="812"/>
      <c r="N141" s="1"/>
      <c r="O141" s="1"/>
      <c r="P141" s="25"/>
      <c r="Q141"/>
      <c r="R141" s="335"/>
      <c r="S141"/>
      <c r="T141"/>
      <c r="U141"/>
      <c r="V141" s="121"/>
      <c r="W141" s="121"/>
      <c r="X141" s="689"/>
      <c r="Y141" s="432"/>
      <c r="Z141" s="432"/>
      <c r="AA141" s="432"/>
      <c r="AB141" s="432"/>
      <c r="AC141" s="689"/>
      <c r="AD141" s="432"/>
      <c r="AE141" s="121"/>
      <c r="AF141" s="121"/>
      <c r="AG141" s="121"/>
      <c r="AH141" s="121"/>
      <c r="AI141" s="121"/>
      <c r="AJ141" s="121"/>
      <c r="AK141" s="121"/>
      <c r="AL141" s="121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432"/>
      <c r="AX141" s="499"/>
      <c r="AY141" s="499"/>
      <c r="AZ141" s="499"/>
      <c r="BA141" s="499"/>
      <c r="BB141" s="499"/>
      <c r="BC141" s="499"/>
      <c r="BD141" s="499"/>
      <c r="BE141" s="499"/>
      <c r="BF141" s="499"/>
      <c r="BG141" s="1093"/>
      <c r="BH141" s="1093"/>
      <c r="BI141" s="1093"/>
      <c r="BJ141" s="1093"/>
      <c r="BK141" s="1093"/>
      <c r="BL141" s="1093"/>
      <c r="BM141" s="1093"/>
      <c r="BN141" s="1093"/>
      <c r="BO141" s="1093"/>
      <c r="BP141" s="1093"/>
      <c r="BQ141" s="1093"/>
      <c r="BR141" s="1093"/>
      <c r="BS141" s="1093"/>
      <c r="BT141" s="1093"/>
      <c r="BU141" s="1093"/>
      <c r="BV141" s="1093"/>
      <c r="BW141" s="1093"/>
    </row>
    <row r="142" spans="1:75" s="820" customFormat="1">
      <c r="A142"/>
      <c r="B142" s="1009"/>
      <c r="C142"/>
      <c r="D142" s="528"/>
      <c r="E142" s="810"/>
      <c r="F142" s="811"/>
      <c r="G142"/>
      <c r="H142" s="546"/>
      <c r="I142"/>
      <c r="J142"/>
      <c r="K142"/>
      <c r="L142" s="812"/>
      <c r="M142" s="812"/>
      <c r="N142" s="1"/>
      <c r="O142" s="1"/>
      <c r="P142" s="25"/>
      <c r="Q142"/>
      <c r="R142" s="335"/>
      <c r="S142"/>
      <c r="T142"/>
      <c r="U142"/>
      <c r="V142" s="121"/>
      <c r="W142" s="121"/>
      <c r="X142" s="689"/>
      <c r="Y142" s="432"/>
      <c r="Z142" s="432"/>
      <c r="AA142" s="432"/>
      <c r="AB142" s="432"/>
      <c r="AC142" s="689"/>
      <c r="AD142" s="432"/>
      <c r="AE142" s="121"/>
      <c r="AF142" s="121"/>
      <c r="AG142" s="121"/>
      <c r="AH142" s="121"/>
      <c r="AI142" s="121"/>
      <c r="AJ142" s="121"/>
      <c r="AK142" s="121"/>
      <c r="AL142" s="121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432"/>
      <c r="AX142" s="499"/>
      <c r="AY142" s="499"/>
      <c r="AZ142" s="499"/>
      <c r="BA142" s="499"/>
      <c r="BB142" s="499"/>
      <c r="BC142" s="499"/>
      <c r="BD142" s="499"/>
      <c r="BE142" s="499"/>
      <c r="BF142" s="499"/>
      <c r="BG142" s="1093"/>
      <c r="BH142" s="1093"/>
      <c r="BI142" s="1093"/>
      <c r="BJ142" s="1093"/>
      <c r="BK142" s="1093"/>
      <c r="BL142" s="1093"/>
      <c r="BM142" s="1093"/>
      <c r="BN142" s="1093"/>
      <c r="BO142" s="1093"/>
      <c r="BP142" s="1093"/>
      <c r="BQ142" s="1093"/>
      <c r="BR142" s="1093"/>
      <c r="BS142" s="1093"/>
      <c r="BT142" s="1093"/>
      <c r="BU142" s="1093"/>
      <c r="BV142" s="1093"/>
      <c r="BW142" s="1093"/>
    </row>
    <row r="143" spans="1:75" s="820" customFormat="1">
      <c r="A143"/>
      <c r="B143" s="1009"/>
      <c r="C143"/>
      <c r="D143" s="528"/>
      <c r="E143" s="810"/>
      <c r="F143" s="811"/>
      <c r="G143"/>
      <c r="H143" s="546"/>
      <c r="I143"/>
      <c r="J143"/>
      <c r="K143"/>
      <c r="L143" s="812"/>
      <c r="M143" s="812"/>
      <c r="N143" s="1"/>
      <c r="O143" s="1"/>
      <c r="P143" s="25"/>
      <c r="Q143"/>
      <c r="R143" s="335"/>
      <c r="S143"/>
      <c r="T143"/>
      <c r="U143"/>
      <c r="V143" s="121"/>
      <c r="W143" s="121"/>
      <c r="X143" s="689"/>
      <c r="Y143" s="432"/>
      <c r="Z143" s="432"/>
      <c r="AA143" s="432"/>
      <c r="AB143" s="432"/>
      <c r="AC143" s="689"/>
      <c r="AD143" s="432"/>
      <c r="AE143" s="121"/>
      <c r="AF143" s="121"/>
      <c r="AG143" s="121"/>
      <c r="AH143" s="121"/>
      <c r="AI143" s="121"/>
      <c r="AJ143" s="121"/>
      <c r="AK143" s="121"/>
      <c r="AL143" s="121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432"/>
      <c r="AX143" s="499"/>
      <c r="AY143" s="499"/>
      <c r="AZ143" s="499"/>
      <c r="BA143" s="499"/>
      <c r="BB143" s="499"/>
      <c r="BC143" s="499"/>
      <c r="BD143" s="499"/>
      <c r="BE143" s="499"/>
      <c r="BF143" s="499"/>
      <c r="BG143" s="1093"/>
      <c r="BH143" s="1093"/>
      <c r="BI143" s="1093"/>
      <c r="BJ143" s="1093"/>
      <c r="BK143" s="1093"/>
      <c r="BL143" s="1093"/>
      <c r="BM143" s="1093"/>
      <c r="BN143" s="1093"/>
      <c r="BO143" s="1093"/>
      <c r="BP143" s="1093"/>
      <c r="BQ143" s="1093"/>
      <c r="BR143" s="1093"/>
      <c r="BS143" s="1093"/>
      <c r="BT143" s="1093"/>
      <c r="BU143" s="1093"/>
      <c r="BV143" s="1093"/>
      <c r="BW143" s="1093"/>
    </row>
    <row r="144" spans="1:75" s="820" customFormat="1">
      <c r="A144"/>
      <c r="B144" s="1009"/>
      <c r="C144"/>
      <c r="D144" s="528"/>
      <c r="E144" s="810"/>
      <c r="F144" s="811"/>
      <c r="G144"/>
      <c r="H144" s="546"/>
      <c r="I144"/>
      <c r="J144"/>
      <c r="K144"/>
      <c r="L144" s="812"/>
      <c r="M144" s="812"/>
      <c r="N144" s="1"/>
      <c r="O144" s="1"/>
      <c r="P144" s="25"/>
      <c r="Q144"/>
      <c r="R144" s="335"/>
      <c r="S144"/>
      <c r="T144"/>
      <c r="U144"/>
      <c r="V144" s="121"/>
      <c r="W144" s="121"/>
      <c r="X144" s="689"/>
      <c r="Y144" s="432"/>
      <c r="Z144" s="432"/>
      <c r="AA144" s="432"/>
      <c r="AB144" s="432"/>
      <c r="AC144" s="689"/>
      <c r="AD144" s="432"/>
      <c r="AE144" s="121"/>
      <c r="AF144" s="121"/>
      <c r="AG144" s="121"/>
      <c r="AH144" s="121"/>
      <c r="AI144" s="121"/>
      <c r="AJ144" s="121"/>
      <c r="AK144" s="121"/>
      <c r="AL144" s="121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432"/>
      <c r="AX144" s="499"/>
      <c r="AY144" s="499"/>
      <c r="AZ144" s="499"/>
      <c r="BA144" s="499"/>
      <c r="BB144" s="499"/>
      <c r="BC144" s="499"/>
      <c r="BD144" s="499"/>
      <c r="BE144" s="499"/>
      <c r="BF144" s="499"/>
      <c r="BG144" s="1093"/>
      <c r="BH144" s="1093"/>
      <c r="BI144" s="1093"/>
      <c r="BJ144" s="1093"/>
      <c r="BK144" s="1093"/>
      <c r="BL144" s="1093"/>
      <c r="BM144" s="1093"/>
      <c r="BN144" s="1093"/>
      <c r="BO144" s="1093"/>
      <c r="BP144" s="1093"/>
      <c r="BQ144" s="1093"/>
      <c r="BR144" s="1093"/>
      <c r="BS144" s="1093"/>
      <c r="BT144" s="1093"/>
      <c r="BU144" s="1093"/>
      <c r="BV144" s="1093"/>
      <c r="BW144" s="1093"/>
    </row>
    <row r="145" spans="1:75" s="820" customFormat="1">
      <c r="A145"/>
      <c r="B145" s="1009"/>
      <c r="C145"/>
      <c r="D145" s="528"/>
      <c r="E145" s="810"/>
      <c r="F145" s="811"/>
      <c r="G145"/>
      <c r="H145" s="546"/>
      <c r="I145"/>
      <c r="J145"/>
      <c r="K145"/>
      <c r="L145" s="812"/>
      <c r="M145" s="812"/>
      <c r="N145" s="1"/>
      <c r="O145" s="1"/>
      <c r="P145" s="25"/>
      <c r="Q145"/>
      <c r="R145" s="335"/>
      <c r="S145"/>
      <c r="T145"/>
      <c r="U145"/>
      <c r="V145" s="121"/>
      <c r="W145" s="121"/>
      <c r="X145" s="689"/>
      <c r="Y145" s="432"/>
      <c r="Z145" s="432"/>
      <c r="AA145" s="432"/>
      <c r="AB145" s="432"/>
      <c r="AC145" s="689"/>
      <c r="AD145" s="432"/>
      <c r="AE145" s="121"/>
      <c r="AF145" s="121"/>
      <c r="AG145" s="121"/>
      <c r="AH145" s="121"/>
      <c r="AI145" s="121"/>
      <c r="AJ145" s="121"/>
      <c r="AK145" s="121"/>
      <c r="AL145" s="121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432"/>
      <c r="AX145" s="499"/>
      <c r="AY145" s="499"/>
      <c r="AZ145" s="499"/>
      <c r="BA145" s="499"/>
      <c r="BB145" s="499"/>
      <c r="BC145" s="499"/>
      <c r="BD145" s="499"/>
      <c r="BE145" s="499"/>
      <c r="BF145" s="499"/>
      <c r="BG145" s="1093"/>
      <c r="BH145" s="1093"/>
      <c r="BI145" s="1093"/>
      <c r="BJ145" s="1093"/>
      <c r="BK145" s="1093"/>
      <c r="BL145" s="1093"/>
      <c r="BM145" s="1093"/>
      <c r="BN145" s="1093"/>
      <c r="BO145" s="1093"/>
      <c r="BP145" s="1093"/>
      <c r="BQ145" s="1093"/>
      <c r="BR145" s="1093"/>
      <c r="BS145" s="1093"/>
      <c r="BT145" s="1093"/>
      <c r="BU145" s="1093"/>
      <c r="BV145" s="1093"/>
      <c r="BW145" s="1093"/>
    </row>
    <row r="146" spans="1:75" s="820" customFormat="1">
      <c r="A146"/>
      <c r="B146" s="1009"/>
      <c r="C146"/>
      <c r="D146" s="528"/>
      <c r="E146" s="810"/>
      <c r="F146" s="811"/>
      <c r="G146"/>
      <c r="H146" s="546"/>
      <c r="I146"/>
      <c r="J146"/>
      <c r="K146"/>
      <c r="L146" s="812"/>
      <c r="M146" s="812"/>
      <c r="N146" s="1"/>
      <c r="O146" s="1"/>
      <c r="P146" s="25"/>
      <c r="Q146"/>
      <c r="R146" s="335"/>
      <c r="S146"/>
      <c r="T146"/>
      <c r="U146"/>
      <c r="V146" s="121"/>
      <c r="W146" s="121"/>
      <c r="X146" s="689"/>
      <c r="Y146" s="432"/>
      <c r="Z146" s="432"/>
      <c r="AA146" s="432"/>
      <c r="AB146" s="432"/>
      <c r="AC146" s="689"/>
      <c r="AD146" s="432"/>
      <c r="AE146" s="121"/>
      <c r="AF146" s="121"/>
      <c r="AG146" s="121"/>
      <c r="AH146" s="121"/>
      <c r="AI146" s="121"/>
      <c r="AJ146" s="121"/>
      <c r="AK146" s="121"/>
      <c r="AL146" s="121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432"/>
      <c r="AX146" s="499"/>
      <c r="AY146" s="499"/>
      <c r="AZ146" s="499"/>
      <c r="BA146" s="499"/>
      <c r="BB146" s="499"/>
      <c r="BC146" s="499"/>
      <c r="BD146" s="499"/>
      <c r="BE146" s="499"/>
      <c r="BF146" s="499"/>
      <c r="BG146" s="1093"/>
      <c r="BH146" s="1093"/>
      <c r="BI146" s="1093"/>
      <c r="BJ146" s="1093"/>
      <c r="BK146" s="1093"/>
      <c r="BL146" s="1093"/>
      <c r="BM146" s="1093"/>
      <c r="BN146" s="1093"/>
      <c r="BO146" s="1093"/>
      <c r="BP146" s="1093"/>
      <c r="BQ146" s="1093"/>
      <c r="BR146" s="1093"/>
      <c r="BS146" s="1093"/>
      <c r="BT146" s="1093"/>
      <c r="BU146" s="1093"/>
      <c r="BV146" s="1093"/>
      <c r="BW146" s="1093"/>
    </row>
    <row r="147" spans="1:75" s="820" customFormat="1">
      <c r="A147"/>
      <c r="B147" s="1009"/>
      <c r="C147"/>
      <c r="D147" s="528"/>
      <c r="E147" s="810"/>
      <c r="F147" s="811"/>
      <c r="G147"/>
      <c r="H147" s="546"/>
      <c r="I147"/>
      <c r="J147"/>
      <c r="K147"/>
      <c r="L147" s="812"/>
      <c r="M147" s="812"/>
      <c r="N147" s="1"/>
      <c r="O147" s="1"/>
      <c r="P147" s="25"/>
      <c r="Q147"/>
      <c r="R147" s="335"/>
      <c r="S147"/>
      <c r="T147"/>
      <c r="U147"/>
      <c r="V147" s="121"/>
      <c r="W147" s="121"/>
      <c r="X147" s="689"/>
      <c r="Y147" s="432"/>
      <c r="Z147" s="432"/>
      <c r="AA147" s="432"/>
      <c r="AB147" s="432"/>
      <c r="AC147" s="689"/>
      <c r="AD147" s="432"/>
      <c r="AE147" s="121"/>
      <c r="AF147" s="121"/>
      <c r="AG147" s="121"/>
      <c r="AH147" s="121"/>
      <c r="AI147" s="121"/>
      <c r="AJ147" s="121"/>
      <c r="AK147" s="121"/>
      <c r="AL147" s="121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432"/>
      <c r="AX147" s="499"/>
      <c r="AY147" s="499"/>
      <c r="AZ147" s="499"/>
      <c r="BA147" s="499"/>
      <c r="BB147" s="499"/>
      <c r="BC147" s="499"/>
      <c r="BD147" s="499"/>
      <c r="BE147" s="499"/>
      <c r="BF147" s="499"/>
      <c r="BG147" s="1093"/>
      <c r="BH147" s="1093"/>
      <c r="BI147" s="1093"/>
      <c r="BJ147" s="1093"/>
      <c r="BK147" s="1093"/>
      <c r="BL147" s="1093"/>
      <c r="BM147" s="1093"/>
      <c r="BN147" s="1093"/>
      <c r="BO147" s="1093"/>
      <c r="BP147" s="1093"/>
      <c r="BQ147" s="1093"/>
      <c r="BR147" s="1093"/>
      <c r="BS147" s="1093"/>
      <c r="BT147" s="1093"/>
      <c r="BU147" s="1093"/>
      <c r="BV147" s="1093"/>
      <c r="BW147" s="1093"/>
    </row>
    <row r="148" spans="1:75" s="820" customFormat="1">
      <c r="A148"/>
      <c r="B148" s="1009"/>
      <c r="C148"/>
      <c r="D148" s="528"/>
      <c r="E148" s="810"/>
      <c r="F148" s="811"/>
      <c r="G148"/>
      <c r="H148" s="546"/>
      <c r="I148"/>
      <c r="J148"/>
      <c r="K148"/>
      <c r="L148" s="812"/>
      <c r="M148" s="812"/>
      <c r="N148" s="1"/>
      <c r="O148" s="1"/>
      <c r="P148" s="25"/>
      <c r="Q148"/>
      <c r="R148" s="335"/>
      <c r="S148"/>
      <c r="T148"/>
      <c r="U148"/>
      <c r="V148" s="121"/>
      <c r="W148" s="121"/>
      <c r="X148" s="689"/>
      <c r="Y148" s="432"/>
      <c r="Z148" s="432"/>
      <c r="AA148" s="432"/>
      <c r="AB148" s="432"/>
      <c r="AC148" s="689"/>
      <c r="AD148" s="432"/>
      <c r="AE148" s="121"/>
      <c r="AF148" s="121"/>
      <c r="AG148" s="121"/>
      <c r="AH148" s="121"/>
      <c r="AI148" s="121"/>
      <c r="AJ148" s="121"/>
      <c r="AK148" s="121"/>
      <c r="AL148" s="121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432"/>
      <c r="AX148" s="499"/>
      <c r="AY148" s="499"/>
      <c r="AZ148" s="499"/>
      <c r="BA148" s="499"/>
      <c r="BB148" s="499"/>
      <c r="BC148" s="499"/>
      <c r="BD148" s="499"/>
      <c r="BE148" s="499"/>
      <c r="BF148" s="499"/>
      <c r="BG148" s="1093"/>
      <c r="BH148" s="1093"/>
      <c r="BI148" s="1093"/>
      <c r="BJ148" s="1093"/>
      <c r="BK148" s="1093"/>
      <c r="BL148" s="1093"/>
      <c r="BM148" s="1093"/>
      <c r="BN148" s="1093"/>
      <c r="BO148" s="1093"/>
      <c r="BP148" s="1093"/>
      <c r="BQ148" s="1093"/>
      <c r="BR148" s="1093"/>
      <c r="BS148" s="1093"/>
      <c r="BT148" s="1093"/>
      <c r="BU148" s="1093"/>
      <c r="BV148" s="1093"/>
      <c r="BW148" s="1093"/>
    </row>
    <row r="149" spans="1:75" s="820" customFormat="1">
      <c r="A149"/>
      <c r="B149" s="1009"/>
      <c r="C149"/>
      <c r="D149" s="528"/>
      <c r="E149" s="810"/>
      <c r="F149" s="811"/>
      <c r="G149"/>
      <c r="H149" s="546"/>
      <c r="I149"/>
      <c r="J149"/>
      <c r="K149"/>
      <c r="L149" s="812"/>
      <c r="M149" s="812"/>
      <c r="N149" s="1"/>
      <c r="O149" s="1"/>
      <c r="P149" s="25"/>
      <c r="Q149"/>
      <c r="R149" s="335"/>
      <c r="S149"/>
      <c r="T149"/>
      <c r="U149"/>
      <c r="V149" s="121"/>
      <c r="W149" s="121"/>
      <c r="X149" s="689"/>
      <c r="Y149" s="432"/>
      <c r="Z149" s="432"/>
      <c r="AA149" s="432"/>
      <c r="AB149" s="432"/>
      <c r="AC149" s="689"/>
      <c r="AD149" s="432"/>
      <c r="AE149" s="121"/>
      <c r="AF149" s="121"/>
      <c r="AG149" s="121"/>
      <c r="AH149" s="121"/>
      <c r="AI149" s="121"/>
      <c r="AJ149" s="121"/>
      <c r="AK149" s="121"/>
      <c r="AL149" s="121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432"/>
      <c r="AX149" s="499"/>
      <c r="AY149" s="499"/>
      <c r="AZ149" s="499"/>
      <c r="BA149" s="499"/>
      <c r="BB149" s="499"/>
      <c r="BC149" s="499"/>
      <c r="BD149" s="499"/>
      <c r="BE149" s="499"/>
      <c r="BF149" s="499"/>
      <c r="BG149" s="1093"/>
      <c r="BH149" s="1093"/>
      <c r="BI149" s="1093"/>
      <c r="BJ149" s="1093"/>
      <c r="BK149" s="1093"/>
      <c r="BL149" s="1093"/>
      <c r="BM149" s="1093"/>
      <c r="BN149" s="1093"/>
      <c r="BO149" s="1093"/>
      <c r="BP149" s="1093"/>
      <c r="BQ149" s="1093"/>
      <c r="BR149" s="1093"/>
      <c r="BS149" s="1093"/>
      <c r="BT149" s="1093"/>
      <c r="BU149" s="1093"/>
      <c r="BV149" s="1093"/>
      <c r="BW149" s="1093"/>
    </row>
    <row r="150" spans="1:75" s="820" customFormat="1">
      <c r="A150"/>
      <c r="B150" s="1009"/>
      <c r="C150"/>
      <c r="D150" s="528"/>
      <c r="E150" s="810"/>
      <c r="F150" s="811"/>
      <c r="G150"/>
      <c r="H150" s="546"/>
      <c r="I150"/>
      <c r="J150"/>
      <c r="K150"/>
      <c r="L150" s="812"/>
      <c r="M150" s="812"/>
      <c r="N150" s="1"/>
      <c r="O150" s="1"/>
      <c r="P150" s="25"/>
      <c r="Q150"/>
      <c r="R150" s="335"/>
      <c r="S150"/>
      <c r="T150"/>
      <c r="U150"/>
      <c r="V150" s="121"/>
      <c r="W150" s="121"/>
      <c r="X150" s="689"/>
      <c r="Y150" s="432"/>
      <c r="Z150" s="432"/>
      <c r="AA150" s="432"/>
      <c r="AB150" s="432"/>
      <c r="AC150" s="689"/>
      <c r="AD150" s="432"/>
      <c r="AE150" s="121"/>
      <c r="AF150" s="121"/>
      <c r="AG150" s="121"/>
      <c r="AH150" s="121"/>
      <c r="AI150" s="121"/>
      <c r="AJ150" s="121"/>
      <c r="AK150" s="121"/>
      <c r="AL150" s="121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432"/>
      <c r="AX150" s="499"/>
      <c r="AY150" s="499"/>
      <c r="AZ150" s="499"/>
      <c r="BA150" s="499"/>
      <c r="BB150" s="499"/>
      <c r="BC150" s="499"/>
      <c r="BD150" s="499"/>
      <c r="BE150" s="499"/>
      <c r="BF150" s="499"/>
      <c r="BG150" s="1093"/>
      <c r="BH150" s="1093"/>
      <c r="BI150" s="1093"/>
      <c r="BJ150" s="1093"/>
      <c r="BK150" s="1093"/>
      <c r="BL150" s="1093"/>
      <c r="BM150" s="1093"/>
      <c r="BN150" s="1093"/>
      <c r="BO150" s="1093"/>
      <c r="BP150" s="1093"/>
      <c r="BQ150" s="1093"/>
      <c r="BR150" s="1093"/>
      <c r="BS150" s="1093"/>
      <c r="BT150" s="1093"/>
      <c r="BU150" s="1093"/>
      <c r="BV150" s="1093"/>
      <c r="BW150" s="1093"/>
    </row>
    <row r="151" spans="1:75" s="820" customFormat="1">
      <c r="A151"/>
      <c r="B151" s="1009"/>
      <c r="C151"/>
      <c r="D151" s="528"/>
      <c r="E151" s="810"/>
      <c r="F151" s="811"/>
      <c r="G151"/>
      <c r="H151" s="546"/>
      <c r="I151"/>
      <c r="J151"/>
      <c r="K151"/>
      <c r="L151" s="812"/>
      <c r="M151" s="812"/>
      <c r="N151" s="1"/>
      <c r="O151" s="1"/>
      <c r="P151" s="25"/>
      <c r="Q151"/>
      <c r="R151" s="335"/>
      <c r="S151"/>
      <c r="T151"/>
      <c r="U151"/>
      <c r="V151" s="121"/>
      <c r="W151" s="121"/>
      <c r="X151" s="689"/>
      <c r="Y151" s="432"/>
      <c r="Z151" s="432"/>
      <c r="AA151" s="432"/>
      <c r="AB151" s="432"/>
      <c r="AC151" s="689"/>
      <c r="AD151" s="432"/>
      <c r="AE151" s="121"/>
      <c r="AF151" s="121"/>
      <c r="AG151" s="12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432"/>
      <c r="AX151" s="499"/>
      <c r="AY151" s="499"/>
      <c r="AZ151" s="499"/>
      <c r="BA151" s="499"/>
      <c r="BB151" s="499"/>
      <c r="BC151" s="499"/>
      <c r="BD151" s="499"/>
      <c r="BE151" s="499"/>
      <c r="BF151" s="499"/>
      <c r="BG151" s="1093"/>
      <c r="BH151" s="1093"/>
      <c r="BI151" s="1093"/>
      <c r="BJ151" s="1093"/>
      <c r="BK151" s="1093"/>
      <c r="BL151" s="1093"/>
      <c r="BM151" s="1093"/>
      <c r="BN151" s="1093"/>
      <c r="BO151" s="1093"/>
      <c r="BP151" s="1093"/>
      <c r="BQ151" s="1093"/>
      <c r="BR151" s="1093"/>
      <c r="BS151" s="1093"/>
      <c r="BT151" s="1093"/>
      <c r="BU151" s="1093"/>
      <c r="BV151" s="1093"/>
      <c r="BW151" s="1093"/>
    </row>
    <row r="152" spans="1:75" s="820" customFormat="1">
      <c r="A152"/>
      <c r="B152" s="1009"/>
      <c r="C152"/>
      <c r="D152" s="528"/>
      <c r="E152" s="810"/>
      <c r="F152" s="811"/>
      <c r="G152"/>
      <c r="H152" s="546"/>
      <c r="I152"/>
      <c r="J152"/>
      <c r="K152"/>
      <c r="L152" s="812"/>
      <c r="M152" s="812"/>
      <c r="N152" s="1"/>
      <c r="O152" s="1"/>
      <c r="P152" s="25"/>
      <c r="Q152"/>
      <c r="R152" s="335"/>
      <c r="S152"/>
      <c r="T152"/>
      <c r="U152"/>
      <c r="V152" s="121"/>
      <c r="W152" s="121"/>
      <c r="X152" s="689"/>
      <c r="Y152" s="432"/>
      <c r="Z152" s="432"/>
      <c r="AA152" s="432"/>
      <c r="AB152" s="432"/>
      <c r="AC152" s="689"/>
      <c r="AD152" s="432"/>
      <c r="AE152" s="121"/>
      <c r="AF152" s="121"/>
      <c r="AG152" s="121"/>
      <c r="AH152" s="121"/>
      <c r="AI152" s="121"/>
      <c r="AJ152" s="121"/>
      <c r="AK152" s="121"/>
      <c r="AL152" s="121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432"/>
      <c r="AX152" s="499"/>
      <c r="AY152" s="499"/>
      <c r="AZ152" s="499"/>
      <c r="BA152" s="499"/>
      <c r="BB152" s="499"/>
      <c r="BC152" s="499"/>
      <c r="BD152" s="499"/>
      <c r="BE152" s="499"/>
      <c r="BF152" s="499"/>
      <c r="BG152" s="1093"/>
      <c r="BH152" s="1093"/>
      <c r="BI152" s="1093"/>
      <c r="BJ152" s="1093"/>
      <c r="BK152" s="1093"/>
      <c r="BL152" s="1093"/>
      <c r="BM152" s="1093"/>
      <c r="BN152" s="1093"/>
      <c r="BO152" s="1093"/>
      <c r="BP152" s="1093"/>
      <c r="BQ152" s="1093"/>
      <c r="BR152" s="1093"/>
      <c r="BS152" s="1093"/>
      <c r="BT152" s="1093"/>
      <c r="BU152" s="1093"/>
      <c r="BV152" s="1093"/>
      <c r="BW152" s="1093"/>
    </row>
    <row r="153" spans="1:75" s="820" customFormat="1">
      <c r="A153"/>
      <c r="B153" s="1009"/>
      <c r="C153"/>
      <c r="D153" s="528"/>
      <c r="E153" s="810"/>
      <c r="F153" s="811"/>
      <c r="G153"/>
      <c r="H153" s="546"/>
      <c r="I153"/>
      <c r="J153"/>
      <c r="K153"/>
      <c r="L153" s="812"/>
      <c r="M153" s="812"/>
      <c r="N153" s="1"/>
      <c r="O153" s="1"/>
      <c r="P153" s="25"/>
      <c r="Q153"/>
      <c r="R153" s="335"/>
      <c r="S153"/>
      <c r="T153"/>
      <c r="U153"/>
      <c r="V153" s="121"/>
      <c r="W153" s="121"/>
      <c r="X153" s="689"/>
      <c r="Y153" s="432"/>
      <c r="Z153" s="432"/>
      <c r="AA153" s="432"/>
      <c r="AB153" s="432"/>
      <c r="AC153" s="689"/>
      <c r="AD153" s="432"/>
      <c r="AE153" s="121"/>
      <c r="AF153" s="121"/>
      <c r="AG153" s="121"/>
      <c r="AH153" s="121"/>
      <c r="AI153" s="121"/>
      <c r="AJ153" s="121"/>
      <c r="AK153" s="121"/>
      <c r="AL153" s="121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432"/>
      <c r="AX153" s="499"/>
      <c r="AY153" s="499"/>
      <c r="AZ153" s="499"/>
      <c r="BA153" s="499"/>
      <c r="BB153" s="499"/>
      <c r="BC153" s="499"/>
      <c r="BD153" s="499"/>
      <c r="BE153" s="499"/>
      <c r="BF153" s="499"/>
      <c r="BG153" s="1093"/>
      <c r="BH153" s="1093"/>
      <c r="BI153" s="1093"/>
      <c r="BJ153" s="1093"/>
      <c r="BK153" s="1093"/>
      <c r="BL153" s="1093"/>
      <c r="BM153" s="1093"/>
      <c r="BN153" s="1093"/>
      <c r="BO153" s="1093"/>
      <c r="BP153" s="1093"/>
      <c r="BQ153" s="1093"/>
      <c r="BR153" s="1093"/>
      <c r="BS153" s="1093"/>
      <c r="BT153" s="1093"/>
      <c r="BU153" s="1093"/>
      <c r="BV153" s="1093"/>
      <c r="BW153" s="1093"/>
    </row>
    <row r="154" spans="1:75" s="820" customFormat="1">
      <c r="A154"/>
      <c r="B154" s="1009"/>
      <c r="C154"/>
      <c r="D154" s="528"/>
      <c r="E154" s="810"/>
      <c r="F154" s="811"/>
      <c r="G154"/>
      <c r="H154" s="546"/>
      <c r="I154"/>
      <c r="J154"/>
      <c r="K154"/>
      <c r="L154" s="812"/>
      <c r="M154" s="812"/>
      <c r="N154" s="1"/>
      <c r="O154" s="1"/>
      <c r="P154" s="25"/>
      <c r="Q154"/>
      <c r="R154" s="335"/>
      <c r="S154"/>
      <c r="T154"/>
      <c r="U154"/>
      <c r="V154" s="121"/>
      <c r="W154" s="121"/>
      <c r="X154" s="689"/>
      <c r="Y154" s="432"/>
      <c r="Z154" s="432"/>
      <c r="AA154" s="432"/>
      <c r="AB154" s="432"/>
      <c r="AC154" s="689"/>
      <c r="AD154" s="432"/>
      <c r="AE154" s="121"/>
      <c r="AF154" s="121"/>
      <c r="AG154" s="121"/>
      <c r="AH154" s="121"/>
      <c r="AI154" s="121"/>
      <c r="AJ154" s="121"/>
      <c r="AK154" s="121"/>
      <c r="AL154" s="121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432"/>
      <c r="AX154" s="499"/>
      <c r="AY154" s="499"/>
      <c r="AZ154" s="499"/>
      <c r="BA154" s="499"/>
      <c r="BB154" s="499"/>
      <c r="BC154" s="499"/>
      <c r="BD154" s="499"/>
      <c r="BE154" s="499"/>
      <c r="BF154" s="499"/>
      <c r="BG154" s="1093"/>
      <c r="BH154" s="1093"/>
      <c r="BI154" s="1093"/>
      <c r="BJ154" s="1093"/>
      <c r="BK154" s="1093"/>
      <c r="BL154" s="1093"/>
      <c r="BM154" s="1093"/>
      <c r="BN154" s="1093"/>
      <c r="BO154" s="1093"/>
      <c r="BP154" s="1093"/>
      <c r="BQ154" s="1093"/>
      <c r="BR154" s="1093"/>
      <c r="BS154" s="1093"/>
      <c r="BT154" s="1093"/>
      <c r="BU154" s="1093"/>
      <c r="BV154" s="1093"/>
      <c r="BW154" s="1093"/>
    </row>
    <row r="155" spans="1:75" s="820" customFormat="1">
      <c r="A155"/>
      <c r="B155" s="1009"/>
      <c r="C155"/>
      <c r="D155" s="528"/>
      <c r="E155" s="810"/>
      <c r="F155" s="811"/>
      <c r="G155"/>
      <c r="H155" s="546"/>
      <c r="I155"/>
      <c r="J155"/>
      <c r="K155"/>
      <c r="L155" s="812"/>
      <c r="M155" s="812"/>
      <c r="N155" s="1"/>
      <c r="O155" s="1"/>
      <c r="P155" s="25"/>
      <c r="Q155"/>
      <c r="R155" s="335"/>
      <c r="S155"/>
      <c r="T155"/>
      <c r="U155"/>
      <c r="V155" s="121"/>
      <c r="W155" s="121"/>
      <c r="X155" s="689"/>
      <c r="Y155" s="432"/>
      <c r="Z155" s="432"/>
      <c r="AA155" s="432"/>
      <c r="AB155" s="432"/>
      <c r="AC155" s="689"/>
      <c r="AD155" s="432"/>
      <c r="AE155" s="121"/>
      <c r="AF155" s="121"/>
      <c r="AG155" s="121"/>
      <c r="AH155" s="121"/>
      <c r="AI155" s="121"/>
      <c r="AJ155" s="121"/>
      <c r="AK155" s="121"/>
      <c r="AL155" s="121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432"/>
      <c r="AX155" s="499"/>
      <c r="AY155" s="499"/>
      <c r="AZ155" s="499"/>
      <c r="BA155" s="499"/>
      <c r="BB155" s="499"/>
      <c r="BC155" s="499"/>
      <c r="BD155" s="499"/>
      <c r="BE155" s="499"/>
      <c r="BF155" s="499"/>
      <c r="BG155" s="1093"/>
      <c r="BH155" s="1093"/>
      <c r="BI155" s="1093"/>
      <c r="BJ155" s="1093"/>
      <c r="BK155" s="1093"/>
      <c r="BL155" s="1093"/>
      <c r="BM155" s="1093"/>
      <c r="BN155" s="1093"/>
      <c r="BO155" s="1093"/>
      <c r="BP155" s="1093"/>
      <c r="BQ155" s="1093"/>
      <c r="BR155" s="1093"/>
      <c r="BS155" s="1093"/>
      <c r="BT155" s="1093"/>
      <c r="BU155" s="1093"/>
      <c r="BV155" s="1093"/>
      <c r="BW155" s="1093"/>
    </row>
    <row r="156" spans="1:75" s="820" customFormat="1">
      <c r="A156"/>
      <c r="B156" s="1009"/>
      <c r="C156"/>
      <c r="D156" s="528"/>
      <c r="E156" s="810"/>
      <c r="F156" s="811"/>
      <c r="G156"/>
      <c r="H156" s="546"/>
      <c r="I156"/>
      <c r="J156"/>
      <c r="K156"/>
      <c r="L156" s="812"/>
      <c r="M156" s="812"/>
      <c r="N156" s="1"/>
      <c r="O156" s="1"/>
      <c r="P156" s="25"/>
      <c r="Q156"/>
      <c r="R156" s="335"/>
      <c r="S156"/>
      <c r="T156"/>
      <c r="U156"/>
      <c r="V156" s="121"/>
      <c r="W156" s="121"/>
      <c r="X156" s="689"/>
      <c r="Y156" s="432"/>
      <c r="Z156" s="432"/>
      <c r="AA156" s="432"/>
      <c r="AB156" s="432"/>
      <c r="AC156" s="689"/>
      <c r="AD156" s="432"/>
      <c r="AE156" s="121"/>
      <c r="AF156" s="121"/>
      <c r="AG156" s="121"/>
      <c r="AH156" s="121"/>
      <c r="AI156" s="121"/>
      <c r="AJ156" s="121"/>
      <c r="AK156" s="121"/>
      <c r="AL156" s="121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432"/>
      <c r="AX156" s="499"/>
      <c r="AY156" s="499"/>
      <c r="AZ156" s="499"/>
      <c r="BA156" s="499"/>
      <c r="BB156" s="499"/>
      <c r="BC156" s="499"/>
      <c r="BD156" s="499"/>
      <c r="BE156" s="499"/>
      <c r="BF156" s="499"/>
      <c r="BG156" s="1093"/>
      <c r="BH156" s="1093"/>
      <c r="BI156" s="1093"/>
      <c r="BJ156" s="1093"/>
      <c r="BK156" s="1093"/>
      <c r="BL156" s="1093"/>
      <c r="BM156" s="1093"/>
      <c r="BN156" s="1093"/>
      <c r="BO156" s="1093"/>
      <c r="BP156" s="1093"/>
      <c r="BQ156" s="1093"/>
      <c r="BR156" s="1093"/>
      <c r="BS156" s="1093"/>
      <c r="BT156" s="1093"/>
      <c r="BU156" s="1093"/>
      <c r="BV156" s="1093"/>
      <c r="BW156" s="1093"/>
    </row>
    <row r="157" spans="1:75" s="820" customFormat="1">
      <c r="A157"/>
      <c r="B157" s="1009"/>
      <c r="C157"/>
      <c r="D157" s="528"/>
      <c r="E157" s="810"/>
      <c r="F157" s="811"/>
      <c r="G157"/>
      <c r="H157" s="546"/>
      <c r="I157"/>
      <c r="J157"/>
      <c r="K157"/>
      <c r="L157" s="812"/>
      <c r="M157" s="812"/>
      <c r="N157" s="1"/>
      <c r="O157" s="1"/>
      <c r="P157" s="25"/>
      <c r="Q157"/>
      <c r="R157" s="335"/>
      <c r="S157"/>
      <c r="T157"/>
      <c r="U157"/>
      <c r="V157" s="121"/>
      <c r="W157" s="121"/>
      <c r="X157" s="689"/>
      <c r="Y157" s="432"/>
      <c r="Z157" s="432"/>
      <c r="AA157" s="432"/>
      <c r="AB157" s="432"/>
      <c r="AC157" s="689"/>
      <c r="AD157" s="432"/>
      <c r="AE157" s="121"/>
      <c r="AF157" s="121"/>
      <c r="AG157" s="121"/>
      <c r="AH157" s="121"/>
      <c r="AI157" s="121"/>
      <c r="AJ157" s="121"/>
      <c r="AK157" s="121"/>
      <c r="AL157" s="121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432"/>
      <c r="AX157" s="499"/>
      <c r="AY157" s="499"/>
      <c r="AZ157" s="499"/>
      <c r="BA157" s="499"/>
      <c r="BB157" s="499"/>
      <c r="BC157" s="499"/>
      <c r="BD157" s="499"/>
      <c r="BE157" s="499"/>
      <c r="BF157" s="499"/>
      <c r="BG157" s="1093"/>
      <c r="BH157" s="1093"/>
      <c r="BI157" s="1093"/>
      <c r="BJ157" s="1093"/>
      <c r="BK157" s="1093"/>
      <c r="BL157" s="1093"/>
      <c r="BM157" s="1093"/>
      <c r="BN157" s="1093"/>
      <c r="BO157" s="1093"/>
      <c r="BP157" s="1093"/>
      <c r="BQ157" s="1093"/>
      <c r="BR157" s="1093"/>
      <c r="BS157" s="1093"/>
      <c r="BT157" s="1093"/>
      <c r="BU157" s="1093"/>
      <c r="BV157" s="1093"/>
      <c r="BW157" s="1093"/>
    </row>
    <row r="158" spans="1:75" s="820" customFormat="1">
      <c r="A158"/>
      <c r="B158" s="1009"/>
      <c r="C158"/>
      <c r="D158" s="528"/>
      <c r="E158" s="810"/>
      <c r="F158" s="811"/>
      <c r="G158"/>
      <c r="H158" s="546"/>
      <c r="I158"/>
      <c r="J158"/>
      <c r="K158"/>
      <c r="L158" s="812"/>
      <c r="M158" s="812"/>
      <c r="N158" s="1"/>
      <c r="O158" s="1"/>
      <c r="P158" s="25"/>
      <c r="Q158"/>
      <c r="R158" s="335"/>
      <c r="S158"/>
      <c r="T158"/>
      <c r="U158"/>
      <c r="V158" s="121"/>
      <c r="W158" s="121"/>
      <c r="X158" s="689"/>
      <c r="Y158" s="432"/>
      <c r="Z158" s="432"/>
      <c r="AA158" s="432"/>
      <c r="AB158" s="432"/>
      <c r="AC158" s="689"/>
      <c r="AD158" s="432"/>
      <c r="AE158" s="121"/>
      <c r="AF158" s="121"/>
      <c r="AG158" s="121"/>
      <c r="AH158" s="121"/>
      <c r="AI158" s="121"/>
      <c r="AJ158" s="121"/>
      <c r="AK158" s="121"/>
      <c r="AL158" s="121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432"/>
      <c r="AX158" s="499"/>
      <c r="AY158" s="499"/>
      <c r="AZ158" s="499"/>
      <c r="BA158" s="499"/>
      <c r="BB158" s="499"/>
      <c r="BC158" s="499"/>
      <c r="BD158" s="499"/>
      <c r="BE158" s="499"/>
      <c r="BF158" s="499"/>
      <c r="BG158" s="1093"/>
      <c r="BH158" s="1093"/>
      <c r="BI158" s="1093"/>
      <c r="BJ158" s="1093"/>
      <c r="BK158" s="1093"/>
      <c r="BL158" s="1093"/>
      <c r="BM158" s="1093"/>
      <c r="BN158" s="1093"/>
      <c r="BO158" s="1093"/>
      <c r="BP158" s="1093"/>
      <c r="BQ158" s="1093"/>
      <c r="BR158" s="1093"/>
      <c r="BS158" s="1093"/>
      <c r="BT158" s="1093"/>
      <c r="BU158" s="1093"/>
      <c r="BV158" s="1093"/>
      <c r="BW158" s="1093"/>
    </row>
    <row r="159" spans="1:75" s="820" customFormat="1">
      <c r="A159"/>
      <c r="B159" s="1009"/>
      <c r="C159"/>
      <c r="D159" s="528"/>
      <c r="E159" s="810"/>
      <c r="F159" s="811"/>
      <c r="G159"/>
      <c r="H159" s="546"/>
      <c r="I159"/>
      <c r="J159"/>
      <c r="K159"/>
      <c r="L159" s="812"/>
      <c r="M159" s="812"/>
      <c r="N159" s="1"/>
      <c r="O159" s="1"/>
      <c r="P159" s="25"/>
      <c r="Q159"/>
      <c r="R159" s="335"/>
      <c r="S159"/>
      <c r="T159"/>
      <c r="U159"/>
      <c r="V159" s="121"/>
      <c r="W159" s="121"/>
      <c r="X159" s="689"/>
      <c r="Y159" s="432"/>
      <c r="Z159" s="432"/>
      <c r="AA159" s="432"/>
      <c r="AB159" s="432"/>
      <c r="AC159" s="689"/>
      <c r="AD159" s="432"/>
      <c r="AE159" s="121"/>
      <c r="AF159" s="121"/>
      <c r="AG159" s="121"/>
      <c r="AH159" s="121"/>
      <c r="AI159" s="121"/>
      <c r="AJ159" s="121"/>
      <c r="AK159" s="121"/>
      <c r="AL159" s="121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432"/>
      <c r="AX159" s="499"/>
      <c r="AY159" s="499"/>
      <c r="AZ159" s="499"/>
      <c r="BA159" s="499"/>
      <c r="BB159" s="499"/>
      <c r="BC159" s="499"/>
      <c r="BD159" s="499"/>
      <c r="BE159" s="499"/>
      <c r="BF159" s="499"/>
      <c r="BG159" s="1093"/>
      <c r="BH159" s="1093"/>
      <c r="BI159" s="1093"/>
      <c r="BJ159" s="1093"/>
      <c r="BK159" s="1093"/>
      <c r="BL159" s="1093"/>
      <c r="BM159" s="1093"/>
      <c r="BN159" s="1093"/>
      <c r="BO159" s="1093"/>
      <c r="BP159" s="1093"/>
      <c r="BQ159" s="1093"/>
      <c r="BR159" s="1093"/>
      <c r="BS159" s="1093"/>
      <c r="BT159" s="1093"/>
      <c r="BU159" s="1093"/>
      <c r="BV159" s="1093"/>
      <c r="BW159" s="1093"/>
    </row>
    <row r="160" spans="1:75" s="820" customFormat="1">
      <c r="A160"/>
      <c r="B160" s="1009"/>
      <c r="C160"/>
      <c r="D160" s="528"/>
      <c r="E160" s="810"/>
      <c r="F160" s="811"/>
      <c r="G160"/>
      <c r="H160" s="546"/>
      <c r="I160"/>
      <c r="J160"/>
      <c r="K160"/>
      <c r="L160" s="812"/>
      <c r="M160" s="812"/>
      <c r="N160" s="1"/>
      <c r="O160" s="1"/>
      <c r="P160" s="25"/>
      <c r="Q160"/>
      <c r="R160" s="335"/>
      <c r="S160"/>
      <c r="T160"/>
      <c r="U160"/>
      <c r="V160" s="121"/>
      <c r="W160" s="121"/>
      <c r="X160" s="689"/>
      <c r="Y160" s="432"/>
      <c r="Z160" s="432"/>
      <c r="AA160" s="432"/>
      <c r="AB160" s="432"/>
      <c r="AC160" s="689"/>
      <c r="AD160" s="432"/>
      <c r="AE160" s="121"/>
      <c r="AF160" s="121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432"/>
      <c r="AX160" s="499"/>
      <c r="AY160" s="499"/>
      <c r="AZ160" s="499"/>
      <c r="BA160" s="499"/>
      <c r="BB160" s="499"/>
      <c r="BC160" s="499"/>
      <c r="BD160" s="499"/>
      <c r="BE160" s="499"/>
      <c r="BF160" s="499"/>
      <c r="BG160" s="1093"/>
      <c r="BH160" s="1093"/>
      <c r="BI160" s="1093"/>
      <c r="BJ160" s="1093"/>
      <c r="BK160" s="1093"/>
      <c r="BL160" s="1093"/>
      <c r="BM160" s="1093"/>
      <c r="BN160" s="1093"/>
      <c r="BO160" s="1093"/>
      <c r="BP160" s="1093"/>
      <c r="BQ160" s="1093"/>
      <c r="BR160" s="1093"/>
      <c r="BS160" s="1093"/>
      <c r="BT160" s="1093"/>
      <c r="BU160" s="1093"/>
      <c r="BV160" s="1093"/>
      <c r="BW160" s="1093"/>
    </row>
    <row r="161" spans="1:75" s="820" customFormat="1">
      <c r="A161"/>
      <c r="B161" s="1009"/>
      <c r="C161"/>
      <c r="D161" s="528"/>
      <c r="E161" s="810"/>
      <c r="F161" s="811"/>
      <c r="G161"/>
      <c r="H161" s="546"/>
      <c r="I161"/>
      <c r="J161"/>
      <c r="K161"/>
      <c r="L161" s="812"/>
      <c r="M161" s="812"/>
      <c r="N161" s="1"/>
      <c r="O161" s="1"/>
      <c r="P161" s="25"/>
      <c r="Q161"/>
      <c r="R161" s="335"/>
      <c r="S161"/>
      <c r="T161"/>
      <c r="U161"/>
      <c r="V161" s="121"/>
      <c r="W161" s="121"/>
      <c r="X161" s="689"/>
      <c r="Y161" s="432"/>
      <c r="Z161" s="432"/>
      <c r="AA161" s="432"/>
      <c r="AB161" s="432"/>
      <c r="AC161" s="689"/>
      <c r="AD161" s="432"/>
      <c r="AE161" s="121"/>
      <c r="AF161" s="121"/>
      <c r="AG161" s="121"/>
      <c r="AH161" s="121"/>
      <c r="AI161" s="121"/>
      <c r="AJ161" s="121"/>
      <c r="AK161" s="121"/>
      <c r="AL161" s="121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432"/>
      <c r="AX161" s="499"/>
      <c r="AY161" s="499"/>
      <c r="AZ161" s="499"/>
      <c r="BA161" s="499"/>
      <c r="BB161" s="499"/>
      <c r="BC161" s="499"/>
      <c r="BD161" s="499"/>
      <c r="BE161" s="499"/>
      <c r="BF161" s="499"/>
      <c r="BG161" s="1093"/>
      <c r="BH161" s="1093"/>
      <c r="BI161" s="1093"/>
      <c r="BJ161" s="1093"/>
      <c r="BK161" s="1093"/>
      <c r="BL161" s="1093"/>
      <c r="BM161" s="1093"/>
      <c r="BN161" s="1093"/>
      <c r="BO161" s="1093"/>
      <c r="BP161" s="1093"/>
      <c r="BQ161" s="1093"/>
      <c r="BR161" s="1093"/>
      <c r="BS161" s="1093"/>
      <c r="BT161" s="1093"/>
      <c r="BU161" s="1093"/>
      <c r="BV161" s="1093"/>
      <c r="BW161" s="1093"/>
    </row>
    <row r="162" spans="1:75" s="820" customFormat="1">
      <c r="A162"/>
      <c r="B162" s="1009"/>
      <c r="C162"/>
      <c r="D162" s="528"/>
      <c r="E162" s="810"/>
      <c r="F162" s="811"/>
      <c r="G162"/>
      <c r="H162" s="546"/>
      <c r="I162"/>
      <c r="J162"/>
      <c r="K162"/>
      <c r="L162" s="812"/>
      <c r="M162" s="812"/>
      <c r="N162" s="1"/>
      <c r="O162" s="1"/>
      <c r="P162" s="25"/>
      <c r="Q162"/>
      <c r="R162" s="335"/>
      <c r="S162"/>
      <c r="T162"/>
      <c r="U162"/>
      <c r="V162" s="121"/>
      <c r="W162" s="121"/>
      <c r="X162" s="689"/>
      <c r="Y162" s="432"/>
      <c r="Z162" s="432"/>
      <c r="AA162" s="432"/>
      <c r="AB162" s="432"/>
      <c r="AC162" s="689"/>
      <c r="AD162" s="432"/>
      <c r="AE162" s="121"/>
      <c r="AF162" s="121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432"/>
      <c r="AX162" s="499"/>
      <c r="AY162" s="499"/>
      <c r="AZ162" s="499"/>
      <c r="BA162" s="499"/>
      <c r="BB162" s="499"/>
      <c r="BC162" s="499"/>
      <c r="BD162" s="499"/>
      <c r="BE162" s="499"/>
      <c r="BF162" s="499"/>
      <c r="BG162" s="1093"/>
      <c r="BH162" s="1093"/>
      <c r="BI162" s="1093"/>
      <c r="BJ162" s="1093"/>
      <c r="BK162" s="1093"/>
      <c r="BL162" s="1093"/>
      <c r="BM162" s="1093"/>
      <c r="BN162" s="1093"/>
      <c r="BO162" s="1093"/>
      <c r="BP162" s="1093"/>
      <c r="BQ162" s="1093"/>
      <c r="BR162" s="1093"/>
      <c r="BS162" s="1093"/>
      <c r="BT162" s="1093"/>
      <c r="BU162" s="1093"/>
      <c r="BV162" s="1093"/>
      <c r="BW162" s="1093"/>
    </row>
    <row r="163" spans="1:75" s="820" customFormat="1">
      <c r="A163"/>
      <c r="B163" s="1009"/>
      <c r="C163"/>
      <c r="D163" s="528"/>
      <c r="E163" s="810"/>
      <c r="F163" s="811"/>
      <c r="G163"/>
      <c r="H163" s="546"/>
      <c r="I163"/>
      <c r="J163"/>
      <c r="K163"/>
      <c r="L163" s="812"/>
      <c r="M163" s="812"/>
      <c r="N163" s="1"/>
      <c r="O163" s="1"/>
      <c r="P163" s="25"/>
      <c r="Q163"/>
      <c r="R163" s="335"/>
      <c r="S163"/>
      <c r="T163"/>
      <c r="U163"/>
      <c r="V163" s="121"/>
      <c r="W163" s="121"/>
      <c r="X163" s="689"/>
      <c r="Y163" s="432"/>
      <c r="Z163" s="432"/>
      <c r="AA163" s="432"/>
      <c r="AB163" s="432"/>
      <c r="AC163" s="689"/>
      <c r="AD163" s="432"/>
      <c r="AE163" s="121"/>
      <c r="AF163" s="121"/>
      <c r="AG163" s="12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432"/>
      <c r="AX163" s="499"/>
      <c r="AY163" s="499"/>
      <c r="AZ163" s="499"/>
      <c r="BA163" s="499"/>
      <c r="BB163" s="499"/>
      <c r="BC163" s="499"/>
      <c r="BD163" s="499"/>
      <c r="BE163" s="499"/>
      <c r="BF163" s="499"/>
      <c r="BG163" s="1093"/>
      <c r="BH163" s="1093"/>
      <c r="BI163" s="1093"/>
      <c r="BJ163" s="1093"/>
      <c r="BK163" s="1093"/>
      <c r="BL163" s="1093"/>
      <c r="BM163" s="1093"/>
      <c r="BN163" s="1093"/>
      <c r="BO163" s="1093"/>
      <c r="BP163" s="1093"/>
      <c r="BQ163" s="1093"/>
      <c r="BR163" s="1093"/>
      <c r="BS163" s="1093"/>
      <c r="BT163" s="1093"/>
      <c r="BU163" s="1093"/>
      <c r="BV163" s="1093"/>
      <c r="BW163" s="1093"/>
    </row>
    <row r="164" spans="1:75" s="820" customFormat="1">
      <c r="A164"/>
      <c r="B164" s="1009"/>
      <c r="C164"/>
      <c r="D164" s="528"/>
      <c r="E164" s="810"/>
      <c r="F164" s="811"/>
      <c r="G164"/>
      <c r="H164" s="546"/>
      <c r="I164"/>
      <c r="J164"/>
      <c r="K164"/>
      <c r="L164" s="812"/>
      <c r="M164" s="812"/>
      <c r="N164" s="1"/>
      <c r="O164" s="1"/>
      <c r="P164" s="25"/>
      <c r="Q164"/>
      <c r="R164" s="335"/>
      <c r="S164"/>
      <c r="T164"/>
      <c r="U164"/>
      <c r="V164" s="121"/>
      <c r="W164" s="121"/>
      <c r="X164" s="689"/>
      <c r="Y164" s="432"/>
      <c r="Z164" s="432"/>
      <c r="AA164" s="432"/>
      <c r="AB164" s="432"/>
      <c r="AC164" s="689"/>
      <c r="AD164" s="432"/>
      <c r="AE164" s="121"/>
      <c r="AF164" s="121"/>
      <c r="AG164" s="121"/>
      <c r="AH164" s="121"/>
      <c r="AI164" s="121"/>
      <c r="AJ164" s="121"/>
      <c r="AK164" s="121"/>
      <c r="AL164" s="121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432"/>
      <c r="AX164" s="499"/>
      <c r="AY164" s="499"/>
      <c r="AZ164" s="499"/>
      <c r="BA164" s="499"/>
      <c r="BB164" s="499"/>
      <c r="BC164" s="499"/>
      <c r="BD164" s="499"/>
      <c r="BE164" s="499"/>
      <c r="BF164" s="499"/>
      <c r="BG164" s="1093"/>
      <c r="BH164" s="1093"/>
      <c r="BI164" s="1093"/>
      <c r="BJ164" s="1093"/>
      <c r="BK164" s="1093"/>
      <c r="BL164" s="1093"/>
      <c r="BM164" s="1093"/>
      <c r="BN164" s="1093"/>
      <c r="BO164" s="1093"/>
      <c r="BP164" s="1093"/>
      <c r="BQ164" s="1093"/>
      <c r="BR164" s="1093"/>
      <c r="BS164" s="1093"/>
      <c r="BT164" s="1093"/>
      <c r="BU164" s="1093"/>
      <c r="BV164" s="1093"/>
      <c r="BW164" s="1093"/>
    </row>
    <row r="165" spans="1:75" s="820" customFormat="1">
      <c r="A165"/>
      <c r="B165" s="1009"/>
      <c r="C165"/>
      <c r="D165" s="528"/>
      <c r="E165" s="810"/>
      <c r="F165" s="811"/>
      <c r="G165"/>
      <c r="H165" s="546"/>
      <c r="I165"/>
      <c r="J165"/>
      <c r="K165"/>
      <c r="L165" s="812"/>
      <c r="M165" s="812"/>
      <c r="N165" s="1"/>
      <c r="O165" s="1"/>
      <c r="P165" s="25"/>
      <c r="Q165"/>
      <c r="R165" s="335"/>
      <c r="S165"/>
      <c r="T165"/>
      <c r="U165"/>
      <c r="V165" s="121"/>
      <c r="W165" s="121"/>
      <c r="X165" s="689"/>
      <c r="Y165" s="432"/>
      <c r="Z165" s="432"/>
      <c r="AA165" s="432"/>
      <c r="AB165" s="432"/>
      <c r="AC165" s="689"/>
      <c r="AD165" s="432"/>
      <c r="AE165" s="121"/>
      <c r="AF165" s="121"/>
      <c r="AG165" s="121"/>
      <c r="AH165" s="121"/>
      <c r="AI165" s="121"/>
      <c r="AJ165" s="121"/>
      <c r="AK165" s="121"/>
      <c r="AL165" s="121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432"/>
      <c r="AX165" s="499"/>
      <c r="AY165" s="499"/>
      <c r="AZ165" s="499"/>
      <c r="BA165" s="499"/>
      <c r="BB165" s="499"/>
      <c r="BC165" s="499"/>
      <c r="BD165" s="499"/>
      <c r="BE165" s="499"/>
      <c r="BF165" s="499"/>
      <c r="BG165" s="1093"/>
      <c r="BH165" s="1093"/>
      <c r="BI165" s="1093"/>
      <c r="BJ165" s="1093"/>
      <c r="BK165" s="1093"/>
      <c r="BL165" s="1093"/>
      <c r="BM165" s="1093"/>
      <c r="BN165" s="1093"/>
      <c r="BO165" s="1093"/>
      <c r="BP165" s="1093"/>
      <c r="BQ165" s="1093"/>
      <c r="BR165" s="1093"/>
      <c r="BS165" s="1093"/>
      <c r="BT165" s="1093"/>
      <c r="BU165" s="1093"/>
      <c r="BV165" s="1093"/>
      <c r="BW165" s="1093"/>
    </row>
    <row r="166" spans="1:75" s="820" customFormat="1">
      <c r="A166"/>
      <c r="B166" s="1009"/>
      <c r="C166"/>
      <c r="D166" s="528"/>
      <c r="E166" s="810"/>
      <c r="F166" s="811"/>
      <c r="G166"/>
      <c r="H166" s="546"/>
      <c r="I166"/>
      <c r="J166"/>
      <c r="K166"/>
      <c r="L166" s="812"/>
      <c r="M166" s="812"/>
      <c r="N166" s="1"/>
      <c r="O166" s="1"/>
      <c r="P166" s="25"/>
      <c r="Q166"/>
      <c r="R166" s="335"/>
      <c r="S166"/>
      <c r="T166"/>
      <c r="U166"/>
      <c r="V166" s="121"/>
      <c r="W166" s="121"/>
      <c r="X166" s="689"/>
      <c r="Y166" s="432"/>
      <c r="Z166" s="432"/>
      <c r="AA166" s="432"/>
      <c r="AB166" s="432"/>
      <c r="AC166" s="689"/>
      <c r="AD166" s="432"/>
      <c r="AE166" s="121"/>
      <c r="AF166" s="121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432"/>
      <c r="AX166" s="499"/>
      <c r="AY166" s="499"/>
      <c r="AZ166" s="499"/>
      <c r="BA166" s="499"/>
      <c r="BB166" s="499"/>
      <c r="BC166" s="499"/>
      <c r="BD166" s="499"/>
      <c r="BE166" s="499"/>
      <c r="BF166" s="499"/>
      <c r="BG166" s="1093"/>
      <c r="BH166" s="1093"/>
      <c r="BI166" s="1093"/>
      <c r="BJ166" s="1093"/>
      <c r="BK166" s="1093"/>
      <c r="BL166" s="1093"/>
      <c r="BM166" s="1093"/>
      <c r="BN166" s="1093"/>
      <c r="BO166" s="1093"/>
      <c r="BP166" s="1093"/>
      <c r="BQ166" s="1093"/>
      <c r="BR166" s="1093"/>
      <c r="BS166" s="1093"/>
      <c r="BT166" s="1093"/>
      <c r="BU166" s="1093"/>
      <c r="BV166" s="1093"/>
      <c r="BW166" s="1093"/>
    </row>
    <row r="167" spans="1:75" s="820" customFormat="1">
      <c r="A167"/>
      <c r="B167" s="1009"/>
      <c r="C167"/>
      <c r="D167" s="528"/>
      <c r="E167" s="810"/>
      <c r="F167" s="811"/>
      <c r="G167"/>
      <c r="H167" s="546"/>
      <c r="I167"/>
      <c r="J167"/>
      <c r="K167"/>
      <c r="L167" s="812"/>
      <c r="M167" s="812"/>
      <c r="N167" s="1"/>
      <c r="O167" s="1"/>
      <c r="P167" s="25"/>
      <c r="Q167"/>
      <c r="R167" s="335"/>
      <c r="S167"/>
      <c r="T167"/>
      <c r="U167"/>
      <c r="V167" s="121"/>
      <c r="W167" s="121"/>
      <c r="X167" s="689"/>
      <c r="Y167" s="432"/>
      <c r="Z167" s="432"/>
      <c r="AA167" s="432"/>
      <c r="AB167" s="432"/>
      <c r="AC167" s="689"/>
      <c r="AD167" s="432"/>
      <c r="AE167" s="121"/>
      <c r="AF167" s="121"/>
      <c r="AG167" s="121"/>
      <c r="AH167" s="121"/>
      <c r="AI167" s="121"/>
      <c r="AJ167" s="121"/>
      <c r="AK167" s="121"/>
      <c r="AL167" s="121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432"/>
      <c r="AX167" s="499"/>
      <c r="AY167" s="499"/>
      <c r="AZ167" s="499"/>
      <c r="BA167" s="499"/>
      <c r="BB167" s="499"/>
      <c r="BC167" s="499"/>
      <c r="BD167" s="499"/>
      <c r="BE167" s="499"/>
      <c r="BF167" s="499"/>
      <c r="BG167" s="1093"/>
      <c r="BH167" s="1093"/>
      <c r="BI167" s="1093"/>
      <c r="BJ167" s="1093"/>
      <c r="BK167" s="1093"/>
      <c r="BL167" s="1093"/>
      <c r="BM167" s="1093"/>
      <c r="BN167" s="1093"/>
      <c r="BO167" s="1093"/>
      <c r="BP167" s="1093"/>
      <c r="BQ167" s="1093"/>
      <c r="BR167" s="1093"/>
      <c r="BS167" s="1093"/>
      <c r="BT167" s="1093"/>
      <c r="BU167" s="1093"/>
      <c r="BV167" s="1093"/>
      <c r="BW167" s="1093"/>
    </row>
    <row r="168" spans="1:75" s="820" customFormat="1">
      <c r="A168"/>
      <c r="B168" s="1009"/>
      <c r="C168"/>
      <c r="D168" s="528"/>
      <c r="E168" s="810"/>
      <c r="F168" s="811"/>
      <c r="G168"/>
      <c r="H168" s="546"/>
      <c r="I168"/>
      <c r="J168"/>
      <c r="K168"/>
      <c r="L168" s="812"/>
      <c r="M168" s="812"/>
      <c r="N168" s="1"/>
      <c r="O168" s="1"/>
      <c r="P168" s="25"/>
      <c r="Q168"/>
      <c r="R168" s="335"/>
      <c r="S168"/>
      <c r="T168"/>
      <c r="U168"/>
      <c r="V168" s="121"/>
      <c r="W168" s="121"/>
      <c r="X168" s="689"/>
      <c r="Y168" s="432"/>
      <c r="Z168" s="432"/>
      <c r="AA168" s="432"/>
      <c r="AB168" s="432"/>
      <c r="AC168" s="689"/>
      <c r="AD168" s="432"/>
      <c r="AE168" s="121"/>
      <c r="AF168" s="121"/>
      <c r="AG168" s="121"/>
      <c r="AH168" s="121"/>
      <c r="AI168" s="121"/>
      <c r="AJ168" s="121"/>
      <c r="AK168" s="121"/>
      <c r="AL168" s="121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432"/>
      <c r="AX168" s="499"/>
      <c r="AY168" s="499"/>
      <c r="AZ168" s="499"/>
      <c r="BA168" s="499"/>
      <c r="BB168" s="499"/>
      <c r="BC168" s="499"/>
      <c r="BD168" s="499"/>
      <c r="BE168" s="499"/>
      <c r="BF168" s="499"/>
      <c r="BG168" s="1093"/>
      <c r="BH168" s="1093"/>
      <c r="BI168" s="1093"/>
      <c r="BJ168" s="1093"/>
      <c r="BK168" s="1093"/>
      <c r="BL168" s="1093"/>
      <c r="BM168" s="1093"/>
      <c r="BN168" s="1093"/>
      <c r="BO168" s="1093"/>
      <c r="BP168" s="1093"/>
      <c r="BQ168" s="1093"/>
      <c r="BR168" s="1093"/>
      <c r="BS168" s="1093"/>
      <c r="BT168" s="1093"/>
      <c r="BU168" s="1093"/>
      <c r="BV168" s="1093"/>
      <c r="BW168" s="1093"/>
    </row>
    <row r="169" spans="1:75" s="820" customFormat="1">
      <c r="A169"/>
      <c r="B169" s="1009"/>
      <c r="C169"/>
      <c r="D169" s="528"/>
      <c r="E169" s="810"/>
      <c r="F169" s="811"/>
      <c r="G169"/>
      <c r="H169" s="546"/>
      <c r="I169"/>
      <c r="J169"/>
      <c r="K169"/>
      <c r="L169" s="812"/>
      <c r="M169" s="812"/>
      <c r="N169" s="1"/>
      <c r="O169" s="1"/>
      <c r="P169" s="25"/>
      <c r="Q169"/>
      <c r="R169" s="335"/>
      <c r="S169"/>
      <c r="T169"/>
      <c r="U169"/>
      <c r="V169" s="121"/>
      <c r="W169" s="121"/>
      <c r="X169" s="689"/>
      <c r="Y169" s="432"/>
      <c r="Z169" s="432"/>
      <c r="AA169" s="432"/>
      <c r="AB169" s="432"/>
      <c r="AC169" s="689"/>
      <c r="AD169" s="432"/>
      <c r="AE169" s="121"/>
      <c r="AF169" s="121"/>
      <c r="AG169" s="121"/>
      <c r="AH169" s="121"/>
      <c r="AI169" s="121"/>
      <c r="AJ169" s="121"/>
      <c r="AK169" s="121"/>
      <c r="AL169" s="121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432"/>
      <c r="AX169" s="499"/>
      <c r="AY169" s="499"/>
      <c r="AZ169" s="499"/>
      <c r="BA169" s="499"/>
      <c r="BB169" s="499"/>
      <c r="BC169" s="499"/>
      <c r="BD169" s="499"/>
      <c r="BE169" s="499"/>
      <c r="BF169" s="499"/>
      <c r="BG169" s="1093"/>
      <c r="BH169" s="1093"/>
      <c r="BI169" s="1093"/>
      <c r="BJ169" s="1093"/>
      <c r="BK169" s="1093"/>
      <c r="BL169" s="1093"/>
      <c r="BM169" s="1093"/>
      <c r="BN169" s="1093"/>
      <c r="BO169" s="1093"/>
      <c r="BP169" s="1093"/>
      <c r="BQ169" s="1093"/>
      <c r="BR169" s="1093"/>
      <c r="BS169" s="1093"/>
      <c r="BT169" s="1093"/>
      <c r="BU169" s="1093"/>
      <c r="BV169" s="1093"/>
      <c r="BW169" s="1093"/>
    </row>
    <row r="170" spans="1:75" s="820" customFormat="1">
      <c r="A170"/>
      <c r="B170" s="1009"/>
      <c r="C170"/>
      <c r="D170" s="528"/>
      <c r="E170" s="810"/>
      <c r="F170" s="811"/>
      <c r="G170"/>
      <c r="H170" s="546"/>
      <c r="I170"/>
      <c r="J170"/>
      <c r="K170"/>
      <c r="L170" s="812"/>
      <c r="M170" s="812"/>
      <c r="N170" s="1"/>
      <c r="O170" s="1"/>
      <c r="P170" s="25"/>
      <c r="Q170"/>
      <c r="R170" s="335"/>
      <c r="S170"/>
      <c r="T170"/>
      <c r="U170"/>
      <c r="V170" s="121"/>
      <c r="W170" s="121"/>
      <c r="X170" s="689"/>
      <c r="Y170" s="432"/>
      <c r="Z170" s="432"/>
      <c r="AA170" s="432"/>
      <c r="AB170" s="432"/>
      <c r="AC170" s="689"/>
      <c r="AD170" s="432"/>
      <c r="AE170" s="121"/>
      <c r="AF170" s="121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432"/>
      <c r="AX170" s="499"/>
      <c r="AY170" s="499"/>
      <c r="AZ170" s="499"/>
      <c r="BA170" s="499"/>
      <c r="BB170" s="499"/>
      <c r="BC170" s="499"/>
      <c r="BD170" s="499"/>
      <c r="BE170" s="499"/>
      <c r="BF170" s="499"/>
      <c r="BG170" s="1093"/>
      <c r="BH170" s="1093"/>
      <c r="BI170" s="1093"/>
      <c r="BJ170" s="1093"/>
      <c r="BK170" s="1093"/>
      <c r="BL170" s="1093"/>
      <c r="BM170" s="1093"/>
      <c r="BN170" s="1093"/>
      <c r="BO170" s="1093"/>
      <c r="BP170" s="1093"/>
      <c r="BQ170" s="1093"/>
      <c r="BR170" s="1093"/>
      <c r="BS170" s="1093"/>
      <c r="BT170" s="1093"/>
      <c r="BU170" s="1093"/>
      <c r="BV170" s="1093"/>
      <c r="BW170" s="1093"/>
    </row>
    <row r="171" spans="1:75" s="820" customFormat="1">
      <c r="A171"/>
      <c r="B171" s="1009"/>
      <c r="C171"/>
      <c r="D171" s="528"/>
      <c r="E171" s="810"/>
      <c r="F171" s="811"/>
      <c r="G171"/>
      <c r="H171" s="546"/>
      <c r="I171"/>
      <c r="J171"/>
      <c r="K171"/>
      <c r="L171" s="812"/>
      <c r="M171" s="812"/>
      <c r="N171" s="1"/>
      <c r="O171" s="1"/>
      <c r="P171" s="25"/>
      <c r="Q171"/>
      <c r="R171" s="335"/>
      <c r="S171"/>
      <c r="T171"/>
      <c r="U171"/>
      <c r="V171" s="121"/>
      <c r="W171" s="121"/>
      <c r="X171" s="689"/>
      <c r="Y171" s="432"/>
      <c r="Z171" s="432"/>
      <c r="AA171" s="432"/>
      <c r="AB171" s="432"/>
      <c r="AC171" s="689"/>
      <c r="AD171" s="432"/>
      <c r="AE171" s="121"/>
      <c r="AF171" s="121"/>
      <c r="AG171" s="121"/>
      <c r="AH171" s="121"/>
      <c r="AI171" s="121"/>
      <c r="AJ171" s="121"/>
      <c r="AK171" s="121"/>
      <c r="AL171" s="121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432"/>
      <c r="AX171" s="499"/>
      <c r="AY171" s="499"/>
      <c r="AZ171" s="499"/>
      <c r="BA171" s="499"/>
      <c r="BB171" s="499"/>
      <c r="BC171" s="499"/>
      <c r="BD171" s="499"/>
      <c r="BE171" s="499"/>
      <c r="BF171" s="499"/>
      <c r="BG171" s="1093"/>
      <c r="BH171" s="1093"/>
      <c r="BI171" s="1093"/>
      <c r="BJ171" s="1093"/>
      <c r="BK171" s="1093"/>
      <c r="BL171" s="1093"/>
      <c r="BM171" s="1093"/>
      <c r="BN171" s="1093"/>
      <c r="BO171" s="1093"/>
      <c r="BP171" s="1093"/>
      <c r="BQ171" s="1093"/>
      <c r="BR171" s="1093"/>
      <c r="BS171" s="1093"/>
      <c r="BT171" s="1093"/>
      <c r="BU171" s="1093"/>
      <c r="BV171" s="1093"/>
      <c r="BW171" s="1093"/>
    </row>
    <row r="172" spans="1:75" s="820" customFormat="1">
      <c r="A172"/>
      <c r="B172" s="1009"/>
      <c r="C172"/>
      <c r="D172" s="528"/>
      <c r="E172" s="810"/>
      <c r="F172" s="811"/>
      <c r="G172"/>
      <c r="H172" s="546"/>
      <c r="I172"/>
      <c r="J172"/>
      <c r="K172"/>
      <c r="L172" s="812"/>
      <c r="M172" s="812"/>
      <c r="N172" s="1"/>
      <c r="O172" s="1"/>
      <c r="P172" s="25"/>
      <c r="Q172"/>
      <c r="R172" s="335"/>
      <c r="S172"/>
      <c r="T172"/>
      <c r="U172"/>
      <c r="V172" s="121"/>
      <c r="W172" s="121"/>
      <c r="X172" s="689"/>
      <c r="Y172" s="432"/>
      <c r="Z172" s="432"/>
      <c r="AA172" s="432"/>
      <c r="AB172" s="432"/>
      <c r="AC172" s="689"/>
      <c r="AD172" s="432"/>
      <c r="AE172" s="121"/>
      <c r="AF172" s="121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432"/>
      <c r="AX172" s="499"/>
      <c r="AY172" s="499"/>
      <c r="AZ172" s="499"/>
      <c r="BA172" s="499"/>
      <c r="BB172" s="499"/>
      <c r="BC172" s="499"/>
      <c r="BD172" s="499"/>
      <c r="BE172" s="499"/>
      <c r="BF172" s="499"/>
      <c r="BG172" s="1093"/>
      <c r="BH172" s="1093"/>
      <c r="BI172" s="1093"/>
      <c r="BJ172" s="1093"/>
      <c r="BK172" s="1093"/>
      <c r="BL172" s="1093"/>
      <c r="BM172" s="1093"/>
      <c r="BN172" s="1093"/>
      <c r="BO172" s="1093"/>
      <c r="BP172" s="1093"/>
      <c r="BQ172" s="1093"/>
      <c r="BR172" s="1093"/>
      <c r="BS172" s="1093"/>
      <c r="BT172" s="1093"/>
      <c r="BU172" s="1093"/>
      <c r="BV172" s="1093"/>
      <c r="BW172" s="1093"/>
    </row>
    <row r="173" spans="1:75" s="820" customFormat="1">
      <c r="A173"/>
      <c r="B173" s="1009"/>
      <c r="C173"/>
      <c r="D173" s="528"/>
      <c r="E173" s="810"/>
      <c r="F173" s="811"/>
      <c r="G173"/>
      <c r="H173" s="546"/>
      <c r="I173"/>
      <c r="J173"/>
      <c r="K173"/>
      <c r="L173" s="812"/>
      <c r="M173" s="812"/>
      <c r="N173" s="1"/>
      <c r="O173" s="1"/>
      <c r="P173" s="25"/>
      <c r="Q173"/>
      <c r="R173" s="335"/>
      <c r="S173"/>
      <c r="T173"/>
      <c r="U173"/>
      <c r="V173" s="121"/>
      <c r="W173" s="121"/>
      <c r="X173" s="689"/>
      <c r="Y173" s="432"/>
      <c r="Z173" s="432"/>
      <c r="AA173" s="432"/>
      <c r="AB173" s="432"/>
      <c r="AC173" s="689"/>
      <c r="AD173" s="432"/>
      <c r="AE173" s="121"/>
      <c r="AF173" s="121"/>
      <c r="AG173" s="121"/>
      <c r="AH173" s="121"/>
      <c r="AI173" s="121"/>
      <c r="AJ173" s="121"/>
      <c r="AK173" s="121"/>
      <c r="AL173" s="121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432"/>
      <c r="AX173" s="499"/>
      <c r="AY173" s="499"/>
      <c r="AZ173" s="499"/>
      <c r="BA173" s="499"/>
      <c r="BB173" s="499"/>
      <c r="BC173" s="499"/>
      <c r="BD173" s="499"/>
      <c r="BE173" s="499"/>
      <c r="BF173" s="499"/>
      <c r="BG173" s="1093"/>
      <c r="BH173" s="1093"/>
      <c r="BI173" s="1093"/>
      <c r="BJ173" s="1093"/>
      <c r="BK173" s="1093"/>
      <c r="BL173" s="1093"/>
      <c r="BM173" s="1093"/>
      <c r="BN173" s="1093"/>
      <c r="BO173" s="1093"/>
      <c r="BP173" s="1093"/>
      <c r="BQ173" s="1093"/>
      <c r="BR173" s="1093"/>
      <c r="BS173" s="1093"/>
      <c r="BT173" s="1093"/>
      <c r="BU173" s="1093"/>
      <c r="BV173" s="1093"/>
      <c r="BW173" s="1093"/>
    </row>
    <row r="174" spans="1:75" s="820" customFormat="1">
      <c r="A174"/>
      <c r="B174" s="1009"/>
      <c r="C174"/>
      <c r="D174" s="528"/>
      <c r="E174" s="810"/>
      <c r="F174" s="811"/>
      <c r="G174"/>
      <c r="H174" s="546"/>
      <c r="I174"/>
      <c r="J174"/>
      <c r="K174"/>
      <c r="L174" s="812"/>
      <c r="M174" s="812"/>
      <c r="N174" s="1"/>
      <c r="O174" s="1"/>
      <c r="P174" s="25"/>
      <c r="Q174"/>
      <c r="R174" s="335"/>
      <c r="S174"/>
      <c r="T174"/>
      <c r="U174"/>
      <c r="V174" s="121"/>
      <c r="W174" s="121"/>
      <c r="X174" s="689"/>
      <c r="Y174" s="432"/>
      <c r="Z174" s="432"/>
      <c r="AA174" s="432"/>
      <c r="AB174" s="432"/>
      <c r="AC174" s="689"/>
      <c r="AD174" s="432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432"/>
      <c r="AX174" s="499"/>
      <c r="AY174" s="499"/>
      <c r="AZ174" s="499"/>
      <c r="BA174" s="499"/>
      <c r="BB174" s="499"/>
      <c r="BC174" s="499"/>
      <c r="BD174" s="499"/>
      <c r="BE174" s="499"/>
      <c r="BF174" s="499"/>
      <c r="BG174" s="1093"/>
      <c r="BH174" s="1093"/>
      <c r="BI174" s="1093"/>
      <c r="BJ174" s="1093"/>
      <c r="BK174" s="1093"/>
      <c r="BL174" s="1093"/>
      <c r="BM174" s="1093"/>
      <c r="BN174" s="1093"/>
      <c r="BO174" s="1093"/>
      <c r="BP174" s="1093"/>
      <c r="BQ174" s="1093"/>
      <c r="BR174" s="1093"/>
      <c r="BS174" s="1093"/>
      <c r="BT174" s="1093"/>
      <c r="BU174" s="1093"/>
      <c r="BV174" s="1093"/>
      <c r="BW174" s="1093"/>
    </row>
    <row r="175" spans="1:75" s="820" customFormat="1">
      <c r="A175"/>
      <c r="B175" s="1009"/>
      <c r="C175"/>
      <c r="D175" s="528"/>
      <c r="E175" s="810"/>
      <c r="F175" s="811"/>
      <c r="G175"/>
      <c r="H175" s="546"/>
      <c r="I175"/>
      <c r="J175"/>
      <c r="K175"/>
      <c r="L175" s="812"/>
      <c r="M175" s="812"/>
      <c r="N175" s="1"/>
      <c r="O175" s="1"/>
      <c r="P175" s="25"/>
      <c r="Q175"/>
      <c r="R175" s="335"/>
      <c r="S175"/>
      <c r="T175"/>
      <c r="U175"/>
      <c r="V175" s="121"/>
      <c r="W175" s="121"/>
      <c r="X175" s="689"/>
      <c r="Y175" s="432"/>
      <c r="Z175" s="432"/>
      <c r="AA175" s="432"/>
      <c r="AB175" s="432"/>
      <c r="AC175" s="689"/>
      <c r="AD175" s="432"/>
      <c r="AE175" s="121"/>
      <c r="AF175" s="121"/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432"/>
      <c r="AX175" s="499"/>
      <c r="AY175" s="499"/>
      <c r="AZ175" s="499"/>
      <c r="BA175" s="499"/>
      <c r="BB175" s="499"/>
      <c r="BC175" s="499"/>
      <c r="BD175" s="499"/>
      <c r="BE175" s="499"/>
      <c r="BF175" s="499"/>
      <c r="BG175" s="1093"/>
      <c r="BH175" s="1093"/>
      <c r="BI175" s="1093"/>
      <c r="BJ175" s="1093"/>
      <c r="BK175" s="1093"/>
      <c r="BL175" s="1093"/>
      <c r="BM175" s="1093"/>
      <c r="BN175" s="1093"/>
      <c r="BO175" s="1093"/>
      <c r="BP175" s="1093"/>
      <c r="BQ175" s="1093"/>
      <c r="BR175" s="1093"/>
      <c r="BS175" s="1093"/>
      <c r="BT175" s="1093"/>
      <c r="BU175" s="1093"/>
      <c r="BV175" s="1093"/>
      <c r="BW175" s="1093"/>
    </row>
    <row r="176" spans="1:75" s="820" customFormat="1">
      <c r="A176"/>
      <c r="B176" s="1009"/>
      <c r="C176"/>
      <c r="D176" s="528"/>
      <c r="E176" s="810"/>
      <c r="F176" s="811"/>
      <c r="G176"/>
      <c r="H176" s="546"/>
      <c r="I176"/>
      <c r="J176"/>
      <c r="K176"/>
      <c r="L176" s="812"/>
      <c r="M176" s="812"/>
      <c r="N176" s="1"/>
      <c r="O176" s="1"/>
      <c r="P176" s="25"/>
      <c r="Q176"/>
      <c r="R176" s="335"/>
      <c r="S176"/>
      <c r="T176"/>
      <c r="U176"/>
      <c r="V176" s="121"/>
      <c r="W176" s="121"/>
      <c r="X176" s="689"/>
      <c r="Y176" s="432"/>
      <c r="Z176" s="432"/>
      <c r="AA176" s="432"/>
      <c r="AB176" s="432"/>
      <c r="AC176" s="689"/>
      <c r="AD176" s="432"/>
      <c r="AE176" s="121"/>
      <c r="AF176" s="121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432"/>
      <c r="AX176" s="499"/>
      <c r="AY176" s="499"/>
      <c r="AZ176" s="499"/>
      <c r="BA176" s="499"/>
      <c r="BB176" s="499"/>
      <c r="BC176" s="499"/>
      <c r="BD176" s="499"/>
      <c r="BE176" s="499"/>
      <c r="BF176" s="499"/>
      <c r="BG176" s="1093"/>
      <c r="BH176" s="1093"/>
      <c r="BI176" s="1093"/>
      <c r="BJ176" s="1093"/>
      <c r="BK176" s="1093"/>
      <c r="BL176" s="1093"/>
      <c r="BM176" s="1093"/>
      <c r="BN176" s="1093"/>
      <c r="BO176" s="1093"/>
      <c r="BP176" s="1093"/>
      <c r="BQ176" s="1093"/>
      <c r="BR176" s="1093"/>
      <c r="BS176" s="1093"/>
      <c r="BT176" s="1093"/>
      <c r="BU176" s="1093"/>
      <c r="BV176" s="1093"/>
      <c r="BW176" s="1093"/>
    </row>
    <row r="177" spans="1:75" s="820" customFormat="1">
      <c r="A177"/>
      <c r="B177" s="1009"/>
      <c r="C177"/>
      <c r="D177" s="528"/>
      <c r="E177" s="810"/>
      <c r="F177" s="811"/>
      <c r="G177"/>
      <c r="H177" s="546"/>
      <c r="I177"/>
      <c r="J177"/>
      <c r="K177"/>
      <c r="L177" s="812"/>
      <c r="M177" s="812"/>
      <c r="N177" s="1"/>
      <c r="O177" s="1"/>
      <c r="P177" s="25"/>
      <c r="Q177"/>
      <c r="R177" s="335"/>
      <c r="S177"/>
      <c r="T177"/>
      <c r="U177"/>
      <c r="V177" s="121"/>
      <c r="W177" s="121"/>
      <c r="X177" s="689"/>
      <c r="Y177" s="432"/>
      <c r="Z177" s="432"/>
      <c r="AA177" s="432"/>
      <c r="AB177" s="432"/>
      <c r="AC177" s="689"/>
      <c r="AD177" s="432"/>
      <c r="AE177" s="121"/>
      <c r="AF177" s="121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432"/>
      <c r="AX177" s="499"/>
      <c r="AY177" s="499"/>
      <c r="AZ177" s="499"/>
      <c r="BA177" s="499"/>
      <c r="BB177" s="499"/>
      <c r="BC177" s="499"/>
      <c r="BD177" s="499"/>
      <c r="BE177" s="499"/>
      <c r="BF177" s="499"/>
      <c r="BG177" s="1093"/>
      <c r="BH177" s="1093"/>
      <c r="BI177" s="1093"/>
      <c r="BJ177" s="1093"/>
      <c r="BK177" s="1093"/>
      <c r="BL177" s="1093"/>
      <c r="BM177" s="1093"/>
      <c r="BN177" s="1093"/>
      <c r="BO177" s="1093"/>
      <c r="BP177" s="1093"/>
      <c r="BQ177" s="1093"/>
      <c r="BR177" s="1093"/>
      <c r="BS177" s="1093"/>
      <c r="BT177" s="1093"/>
      <c r="BU177" s="1093"/>
      <c r="BV177" s="1093"/>
      <c r="BW177" s="1093"/>
    </row>
    <row r="178" spans="1:75" s="820" customFormat="1">
      <c r="A178"/>
      <c r="B178" s="1009"/>
      <c r="C178"/>
      <c r="D178" s="528"/>
      <c r="E178" s="810"/>
      <c r="F178" s="811"/>
      <c r="G178"/>
      <c r="H178" s="546"/>
      <c r="I178"/>
      <c r="J178"/>
      <c r="K178"/>
      <c r="L178" s="812"/>
      <c r="M178" s="812"/>
      <c r="N178" s="1"/>
      <c r="O178" s="1"/>
      <c r="P178" s="25"/>
      <c r="Q178"/>
      <c r="R178" s="335"/>
      <c r="S178"/>
      <c r="T178"/>
      <c r="U178"/>
      <c r="V178" s="121"/>
      <c r="W178" s="121"/>
      <c r="X178" s="689"/>
      <c r="Y178" s="432"/>
      <c r="Z178" s="432"/>
      <c r="AA178" s="432"/>
      <c r="AB178" s="432"/>
      <c r="AC178" s="689"/>
      <c r="AD178" s="432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432"/>
      <c r="AX178" s="499"/>
      <c r="AY178" s="499"/>
      <c r="AZ178" s="499"/>
      <c r="BA178" s="499"/>
      <c r="BB178" s="499"/>
      <c r="BC178" s="499"/>
      <c r="BD178" s="499"/>
      <c r="BE178" s="499"/>
      <c r="BF178" s="499"/>
      <c r="BG178" s="1093"/>
      <c r="BH178" s="1093"/>
      <c r="BI178" s="1093"/>
      <c r="BJ178" s="1093"/>
      <c r="BK178" s="1093"/>
      <c r="BL178" s="1093"/>
      <c r="BM178" s="1093"/>
      <c r="BN178" s="1093"/>
      <c r="BO178" s="1093"/>
      <c r="BP178" s="1093"/>
      <c r="BQ178" s="1093"/>
      <c r="BR178" s="1093"/>
      <c r="BS178" s="1093"/>
      <c r="BT178" s="1093"/>
      <c r="BU178" s="1093"/>
      <c r="BV178" s="1093"/>
      <c r="BW178" s="1093"/>
    </row>
    <row r="179" spans="1:75" s="820" customFormat="1">
      <c r="A179"/>
      <c r="B179" s="1009"/>
      <c r="C179"/>
      <c r="D179" s="528"/>
      <c r="E179" s="810"/>
      <c r="F179" s="811"/>
      <c r="G179"/>
      <c r="H179" s="546"/>
      <c r="I179"/>
      <c r="J179"/>
      <c r="K179"/>
      <c r="L179" s="812"/>
      <c r="M179" s="812"/>
      <c r="N179" s="1"/>
      <c r="O179" s="1"/>
      <c r="P179" s="25"/>
      <c r="Q179"/>
      <c r="R179" s="335"/>
      <c r="S179"/>
      <c r="T179"/>
      <c r="U179"/>
      <c r="V179" s="121"/>
      <c r="W179" s="121"/>
      <c r="X179" s="689"/>
      <c r="Y179" s="432"/>
      <c r="Z179" s="432"/>
      <c r="AA179" s="432"/>
      <c r="AB179" s="432"/>
      <c r="AC179" s="689"/>
      <c r="AD179" s="432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432"/>
      <c r="AX179" s="499"/>
      <c r="AY179" s="499"/>
      <c r="AZ179" s="499"/>
      <c r="BA179" s="499"/>
      <c r="BB179" s="499"/>
      <c r="BC179" s="499"/>
      <c r="BD179" s="499"/>
      <c r="BE179" s="499"/>
      <c r="BF179" s="499"/>
      <c r="BG179" s="1093"/>
      <c r="BH179" s="1093"/>
      <c r="BI179" s="1093"/>
      <c r="BJ179" s="1093"/>
      <c r="BK179" s="1093"/>
      <c r="BL179" s="1093"/>
      <c r="BM179" s="1093"/>
      <c r="BN179" s="1093"/>
      <c r="BO179" s="1093"/>
      <c r="BP179" s="1093"/>
      <c r="BQ179" s="1093"/>
      <c r="BR179" s="1093"/>
      <c r="BS179" s="1093"/>
      <c r="BT179" s="1093"/>
      <c r="BU179" s="1093"/>
      <c r="BV179" s="1093"/>
      <c r="BW179" s="1093"/>
    </row>
    <row r="180" spans="1:75" s="820" customFormat="1">
      <c r="A180"/>
      <c r="B180" s="1009"/>
      <c r="C180"/>
      <c r="D180" s="528"/>
      <c r="E180" s="810"/>
      <c r="F180" s="811"/>
      <c r="G180"/>
      <c r="H180" s="546"/>
      <c r="I180"/>
      <c r="J180"/>
      <c r="K180"/>
      <c r="L180" s="812"/>
      <c r="M180" s="812"/>
      <c r="N180" s="1"/>
      <c r="O180" s="1"/>
      <c r="P180" s="25"/>
      <c r="Q180"/>
      <c r="R180" s="335"/>
      <c r="S180"/>
      <c r="T180"/>
      <c r="U180"/>
      <c r="V180" s="121"/>
      <c r="W180" s="121"/>
      <c r="X180" s="689"/>
      <c r="Y180" s="432"/>
      <c r="Z180" s="432"/>
      <c r="AA180" s="432"/>
      <c r="AB180" s="432"/>
      <c r="AC180" s="689"/>
      <c r="AD180" s="432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432"/>
      <c r="AX180" s="499"/>
      <c r="AY180" s="499"/>
      <c r="AZ180" s="499"/>
      <c r="BA180" s="499"/>
      <c r="BB180" s="499"/>
      <c r="BC180" s="499"/>
      <c r="BD180" s="499"/>
      <c r="BE180" s="499"/>
      <c r="BF180" s="499"/>
      <c r="BG180" s="1093"/>
      <c r="BH180" s="1093"/>
      <c r="BI180" s="1093"/>
      <c r="BJ180" s="1093"/>
      <c r="BK180" s="1093"/>
      <c r="BL180" s="1093"/>
      <c r="BM180" s="1093"/>
      <c r="BN180" s="1093"/>
      <c r="BO180" s="1093"/>
      <c r="BP180" s="1093"/>
      <c r="BQ180" s="1093"/>
      <c r="BR180" s="1093"/>
      <c r="BS180" s="1093"/>
      <c r="BT180" s="1093"/>
      <c r="BU180" s="1093"/>
      <c r="BV180" s="1093"/>
      <c r="BW180" s="1093"/>
    </row>
    <row r="181" spans="1:75" s="820" customFormat="1">
      <c r="A181"/>
      <c r="B181" s="1009"/>
      <c r="C181"/>
      <c r="D181" s="528"/>
      <c r="E181" s="810"/>
      <c r="F181" s="811"/>
      <c r="G181"/>
      <c r="H181" s="546"/>
      <c r="I181"/>
      <c r="J181"/>
      <c r="K181"/>
      <c r="L181" s="812"/>
      <c r="M181" s="812"/>
      <c r="N181" s="1"/>
      <c r="O181" s="1"/>
      <c r="P181" s="25"/>
      <c r="Q181"/>
      <c r="R181" s="335"/>
      <c r="S181"/>
      <c r="T181"/>
      <c r="U181"/>
      <c r="V181" s="121"/>
      <c r="W181" s="121"/>
      <c r="X181" s="689"/>
      <c r="Y181" s="432"/>
      <c r="Z181" s="432"/>
      <c r="AA181" s="432"/>
      <c r="AB181" s="432"/>
      <c r="AC181" s="689"/>
      <c r="AD181" s="432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432"/>
      <c r="AX181" s="499"/>
      <c r="AY181" s="499"/>
      <c r="AZ181" s="499"/>
      <c r="BA181" s="499"/>
      <c r="BB181" s="499"/>
      <c r="BC181" s="499"/>
      <c r="BD181" s="499"/>
      <c r="BE181" s="499"/>
      <c r="BF181" s="499"/>
      <c r="BG181" s="1093"/>
      <c r="BH181" s="1093"/>
      <c r="BI181" s="1093"/>
      <c r="BJ181" s="1093"/>
      <c r="BK181" s="1093"/>
      <c r="BL181" s="1093"/>
      <c r="BM181" s="1093"/>
      <c r="BN181" s="1093"/>
      <c r="BO181" s="1093"/>
      <c r="BP181" s="1093"/>
      <c r="BQ181" s="1093"/>
      <c r="BR181" s="1093"/>
      <c r="BS181" s="1093"/>
      <c r="BT181" s="1093"/>
      <c r="BU181" s="1093"/>
      <c r="BV181" s="1093"/>
      <c r="BW181" s="1093"/>
    </row>
    <row r="182" spans="1:75" s="820" customFormat="1">
      <c r="A182"/>
      <c r="B182" s="1009"/>
      <c r="C182"/>
      <c r="D182" s="528"/>
      <c r="E182" s="810"/>
      <c r="F182" s="811"/>
      <c r="G182"/>
      <c r="H182" s="546"/>
      <c r="I182"/>
      <c r="J182"/>
      <c r="K182"/>
      <c r="L182" s="812"/>
      <c r="M182" s="812"/>
      <c r="N182" s="1"/>
      <c r="O182" s="1"/>
      <c r="P182" s="25"/>
      <c r="Q182"/>
      <c r="R182" s="335"/>
      <c r="S182"/>
      <c r="T182"/>
      <c r="U182"/>
      <c r="V182" s="121"/>
      <c r="W182" s="121"/>
      <c r="X182" s="689"/>
      <c r="Y182" s="432"/>
      <c r="Z182" s="432"/>
      <c r="AA182" s="432"/>
      <c r="AB182" s="432"/>
      <c r="AC182" s="689"/>
      <c r="AD182" s="432"/>
      <c r="AE182" s="121"/>
      <c r="AF182" s="121"/>
      <c r="AG182" s="121"/>
      <c r="AH182" s="121"/>
      <c r="AI182" s="121"/>
      <c r="AJ182" s="121"/>
      <c r="AK182" s="121"/>
      <c r="AL182" s="121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432"/>
      <c r="AX182" s="499"/>
      <c r="AY182" s="499"/>
      <c r="AZ182" s="499"/>
      <c r="BA182" s="499"/>
      <c r="BB182" s="499"/>
      <c r="BC182" s="499"/>
      <c r="BD182" s="499"/>
      <c r="BE182" s="499"/>
      <c r="BF182" s="499"/>
      <c r="BG182" s="1093"/>
      <c r="BH182" s="1093"/>
      <c r="BI182" s="1093"/>
      <c r="BJ182" s="1093"/>
      <c r="BK182" s="1093"/>
      <c r="BL182" s="1093"/>
      <c r="BM182" s="1093"/>
      <c r="BN182" s="1093"/>
      <c r="BO182" s="1093"/>
      <c r="BP182" s="1093"/>
      <c r="BQ182" s="1093"/>
      <c r="BR182" s="1093"/>
      <c r="BS182" s="1093"/>
      <c r="BT182" s="1093"/>
      <c r="BU182" s="1093"/>
      <c r="BV182" s="1093"/>
      <c r="BW182" s="1093"/>
    </row>
    <row r="183" spans="1:75" s="820" customFormat="1">
      <c r="A183"/>
      <c r="B183" s="1009"/>
      <c r="C183"/>
      <c r="D183" s="528"/>
      <c r="E183" s="810"/>
      <c r="F183" s="811"/>
      <c r="G183"/>
      <c r="H183" s="546"/>
      <c r="I183"/>
      <c r="J183"/>
      <c r="K183"/>
      <c r="L183" s="812"/>
      <c r="M183" s="812"/>
      <c r="N183" s="1"/>
      <c r="O183" s="1"/>
      <c r="P183" s="25"/>
      <c r="Q183"/>
      <c r="R183" s="335"/>
      <c r="S183"/>
      <c r="T183"/>
      <c r="U183"/>
      <c r="V183" s="121"/>
      <c r="W183" s="121"/>
      <c r="X183" s="689"/>
      <c r="Y183" s="432"/>
      <c r="Z183" s="432"/>
      <c r="AA183" s="432"/>
      <c r="AB183" s="432"/>
      <c r="AC183" s="689"/>
      <c r="AD183" s="432"/>
      <c r="AE183" s="121"/>
      <c r="AF183" s="121"/>
      <c r="AG183" s="121"/>
      <c r="AH183" s="121"/>
      <c r="AI183" s="121"/>
      <c r="AJ183" s="121"/>
      <c r="AK183" s="121"/>
      <c r="AL183" s="121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432"/>
      <c r="AX183" s="499"/>
      <c r="AY183" s="499"/>
      <c r="AZ183" s="499"/>
      <c r="BA183" s="499"/>
      <c r="BB183" s="499"/>
      <c r="BC183" s="499"/>
      <c r="BD183" s="499"/>
      <c r="BE183" s="499"/>
      <c r="BF183" s="499"/>
      <c r="BG183" s="1093"/>
      <c r="BH183" s="1093"/>
      <c r="BI183" s="1093"/>
      <c r="BJ183" s="1093"/>
      <c r="BK183" s="1093"/>
      <c r="BL183" s="1093"/>
      <c r="BM183" s="1093"/>
      <c r="BN183" s="1093"/>
      <c r="BO183" s="1093"/>
      <c r="BP183" s="1093"/>
      <c r="BQ183" s="1093"/>
      <c r="BR183" s="1093"/>
      <c r="BS183" s="1093"/>
      <c r="BT183" s="1093"/>
      <c r="BU183" s="1093"/>
      <c r="BV183" s="1093"/>
      <c r="BW183" s="1093"/>
    </row>
    <row r="184" spans="1:75" s="820" customFormat="1">
      <c r="A184"/>
      <c r="B184" s="1009"/>
      <c r="C184"/>
      <c r="D184" s="528"/>
      <c r="E184" s="810"/>
      <c r="F184" s="811"/>
      <c r="G184"/>
      <c r="H184" s="546"/>
      <c r="I184"/>
      <c r="J184"/>
      <c r="K184"/>
      <c r="L184" s="812"/>
      <c r="M184" s="812"/>
      <c r="N184" s="1"/>
      <c r="O184" s="1"/>
      <c r="P184" s="25"/>
      <c r="Q184"/>
      <c r="R184" s="335"/>
      <c r="S184"/>
      <c r="T184"/>
      <c r="U184"/>
      <c r="V184" s="121"/>
      <c r="W184" s="121"/>
      <c r="X184" s="689"/>
      <c r="Y184" s="432"/>
      <c r="Z184" s="432"/>
      <c r="AA184" s="432"/>
      <c r="AB184" s="432"/>
      <c r="AC184" s="689"/>
      <c r="AD184" s="432"/>
      <c r="AE184" s="121"/>
      <c r="AF184" s="121"/>
      <c r="AG184" s="121"/>
      <c r="AH184" s="121"/>
      <c r="AI184" s="121"/>
      <c r="AJ184" s="121"/>
      <c r="AK184" s="121"/>
      <c r="AL184" s="121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432"/>
      <c r="AX184" s="499"/>
      <c r="AY184" s="499"/>
      <c r="AZ184" s="499"/>
      <c r="BA184" s="499"/>
      <c r="BB184" s="499"/>
      <c r="BC184" s="499"/>
      <c r="BD184" s="499"/>
      <c r="BE184" s="499"/>
      <c r="BF184" s="499"/>
      <c r="BG184" s="1093"/>
      <c r="BH184" s="1093"/>
      <c r="BI184" s="1093"/>
      <c r="BJ184" s="1093"/>
      <c r="BK184" s="1093"/>
      <c r="BL184" s="1093"/>
      <c r="BM184" s="1093"/>
      <c r="BN184" s="1093"/>
      <c r="BO184" s="1093"/>
      <c r="BP184" s="1093"/>
      <c r="BQ184" s="1093"/>
      <c r="BR184" s="1093"/>
      <c r="BS184" s="1093"/>
      <c r="BT184" s="1093"/>
      <c r="BU184" s="1093"/>
      <c r="BV184" s="1093"/>
      <c r="BW184" s="1093"/>
    </row>
    <row r="185" spans="1:75" s="820" customFormat="1">
      <c r="A185"/>
      <c r="B185" s="1009"/>
      <c r="C185"/>
      <c r="D185" s="528"/>
      <c r="E185" s="810"/>
      <c r="F185" s="811"/>
      <c r="G185"/>
      <c r="H185" s="546"/>
      <c r="I185"/>
      <c r="J185"/>
      <c r="K185"/>
      <c r="L185" s="812"/>
      <c r="M185" s="812"/>
      <c r="N185" s="1"/>
      <c r="O185" s="1"/>
      <c r="P185" s="25"/>
      <c r="Q185"/>
      <c r="R185" s="335"/>
      <c r="S185"/>
      <c r="T185"/>
      <c r="U185"/>
      <c r="V185" s="121"/>
      <c r="W185" s="121"/>
      <c r="X185" s="689"/>
      <c r="Y185" s="432"/>
      <c r="Z185" s="432"/>
      <c r="AA185" s="432"/>
      <c r="AB185" s="432"/>
      <c r="AC185" s="689"/>
      <c r="AD185" s="432"/>
      <c r="AE185" s="121"/>
      <c r="AF185" s="121"/>
      <c r="AG185" s="121"/>
      <c r="AH185" s="121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432"/>
      <c r="AX185" s="499"/>
      <c r="AY185" s="499"/>
      <c r="AZ185" s="499"/>
      <c r="BA185" s="499"/>
      <c r="BB185" s="499"/>
      <c r="BC185" s="499"/>
      <c r="BD185" s="499"/>
      <c r="BE185" s="499"/>
      <c r="BF185" s="499"/>
      <c r="BG185" s="1093"/>
      <c r="BH185" s="1093"/>
      <c r="BI185" s="1093"/>
      <c r="BJ185" s="1093"/>
      <c r="BK185" s="1093"/>
      <c r="BL185" s="1093"/>
      <c r="BM185" s="1093"/>
      <c r="BN185" s="1093"/>
      <c r="BO185" s="1093"/>
      <c r="BP185" s="1093"/>
      <c r="BQ185" s="1093"/>
      <c r="BR185" s="1093"/>
      <c r="BS185" s="1093"/>
      <c r="BT185" s="1093"/>
      <c r="BU185" s="1093"/>
      <c r="BV185" s="1093"/>
      <c r="BW185" s="1093"/>
    </row>
    <row r="186" spans="1:75" s="820" customFormat="1">
      <c r="A186"/>
      <c r="B186" s="1009"/>
      <c r="C186"/>
      <c r="D186" s="528"/>
      <c r="E186" s="810"/>
      <c r="F186" s="811"/>
      <c r="G186"/>
      <c r="H186" s="546"/>
      <c r="I186"/>
      <c r="J186"/>
      <c r="K186"/>
      <c r="L186" s="812"/>
      <c r="M186" s="812"/>
      <c r="N186" s="1"/>
      <c r="O186" s="1"/>
      <c r="P186" s="25"/>
      <c r="Q186"/>
      <c r="R186" s="335"/>
      <c r="S186"/>
      <c r="T186"/>
      <c r="U186"/>
      <c r="V186" s="121"/>
      <c r="W186" s="121"/>
      <c r="X186" s="689"/>
      <c r="Y186" s="432"/>
      <c r="Z186" s="432"/>
      <c r="AA186" s="432"/>
      <c r="AB186" s="432"/>
      <c r="AC186" s="689"/>
      <c r="AD186" s="432"/>
      <c r="AE186" s="121"/>
      <c r="AF186" s="121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432"/>
      <c r="AX186" s="499"/>
      <c r="AY186" s="499"/>
      <c r="AZ186" s="499"/>
      <c r="BA186" s="499"/>
      <c r="BB186" s="499"/>
      <c r="BC186" s="499"/>
      <c r="BD186" s="499"/>
      <c r="BE186" s="499"/>
      <c r="BF186" s="499"/>
      <c r="BG186" s="1093"/>
      <c r="BH186" s="1093"/>
      <c r="BI186" s="1093"/>
      <c r="BJ186" s="1093"/>
      <c r="BK186" s="1093"/>
      <c r="BL186" s="1093"/>
      <c r="BM186" s="1093"/>
      <c r="BN186" s="1093"/>
      <c r="BO186" s="1093"/>
      <c r="BP186" s="1093"/>
      <c r="BQ186" s="1093"/>
      <c r="BR186" s="1093"/>
      <c r="BS186" s="1093"/>
      <c r="BT186" s="1093"/>
      <c r="BU186" s="1093"/>
      <c r="BV186" s="1093"/>
      <c r="BW186" s="1093"/>
    </row>
    <row r="187" spans="1:75" s="820" customFormat="1">
      <c r="A187"/>
      <c r="B187" s="1009"/>
      <c r="C187"/>
      <c r="D187" s="528"/>
      <c r="E187" s="810"/>
      <c r="F187" s="811"/>
      <c r="G187"/>
      <c r="H187" s="546"/>
      <c r="I187"/>
      <c r="J187"/>
      <c r="K187"/>
      <c r="L187" s="812"/>
      <c r="M187" s="812"/>
      <c r="N187" s="1"/>
      <c r="O187" s="1"/>
      <c r="P187" s="25"/>
      <c r="Q187"/>
      <c r="R187" s="335"/>
      <c r="S187"/>
      <c r="T187"/>
      <c r="U187"/>
      <c r="V187" s="121"/>
      <c r="W187" s="121"/>
      <c r="X187" s="689"/>
      <c r="Y187" s="432"/>
      <c r="Z187" s="432"/>
      <c r="AA187" s="432"/>
      <c r="AB187" s="432"/>
      <c r="AC187" s="689"/>
      <c r="AD187" s="432"/>
      <c r="AE187" s="121"/>
      <c r="AF187" s="121"/>
      <c r="AG187" s="121"/>
      <c r="AH187" s="121"/>
      <c r="AI187" s="121"/>
      <c r="AJ187" s="121"/>
      <c r="AK187" s="121"/>
      <c r="AL187" s="121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432"/>
      <c r="AX187" s="499"/>
      <c r="AY187" s="499"/>
      <c r="AZ187" s="499"/>
      <c r="BA187" s="499"/>
      <c r="BB187" s="499"/>
      <c r="BC187" s="499"/>
      <c r="BD187" s="499"/>
      <c r="BE187" s="499"/>
      <c r="BF187" s="499"/>
      <c r="BG187" s="1093"/>
      <c r="BH187" s="1093"/>
      <c r="BI187" s="1093"/>
      <c r="BJ187" s="1093"/>
      <c r="BK187" s="1093"/>
      <c r="BL187" s="1093"/>
      <c r="BM187" s="1093"/>
      <c r="BN187" s="1093"/>
      <c r="BO187" s="1093"/>
      <c r="BP187" s="1093"/>
      <c r="BQ187" s="1093"/>
      <c r="BR187" s="1093"/>
      <c r="BS187" s="1093"/>
      <c r="BT187" s="1093"/>
      <c r="BU187" s="1093"/>
      <c r="BV187" s="1093"/>
      <c r="BW187" s="1093"/>
    </row>
    <row r="188" spans="1:75" s="820" customFormat="1">
      <c r="A188"/>
      <c r="B188" s="1009"/>
      <c r="C188"/>
      <c r="D188" s="528"/>
      <c r="E188" s="810"/>
      <c r="F188" s="811"/>
      <c r="G188"/>
      <c r="H188" s="546"/>
      <c r="I188"/>
      <c r="J188"/>
      <c r="K188"/>
      <c r="L188" s="812"/>
      <c r="M188" s="812"/>
      <c r="N188" s="1"/>
      <c r="O188" s="1"/>
      <c r="P188" s="25"/>
      <c r="Q188"/>
      <c r="R188" s="335"/>
      <c r="S188"/>
      <c r="T188"/>
      <c r="U188"/>
      <c r="V188" s="121"/>
      <c r="W188" s="121"/>
      <c r="X188" s="689"/>
      <c r="Y188" s="432"/>
      <c r="Z188" s="432"/>
      <c r="AA188" s="432"/>
      <c r="AB188" s="432"/>
      <c r="AC188" s="689"/>
      <c r="AD188" s="432"/>
      <c r="AE188" s="121"/>
      <c r="AF188" s="121"/>
      <c r="AG188" s="121"/>
      <c r="AH188" s="121"/>
      <c r="AI188" s="121"/>
      <c r="AJ188" s="121"/>
      <c r="AK188" s="121"/>
      <c r="AL188" s="121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432"/>
      <c r="AX188" s="499"/>
      <c r="AY188" s="499"/>
      <c r="AZ188" s="499"/>
      <c r="BA188" s="499"/>
      <c r="BB188" s="499"/>
      <c r="BC188" s="499"/>
      <c r="BD188" s="499"/>
      <c r="BE188" s="499"/>
      <c r="BF188" s="499"/>
      <c r="BG188" s="1093"/>
      <c r="BH188" s="1093"/>
      <c r="BI188" s="1093"/>
      <c r="BJ188" s="1093"/>
      <c r="BK188" s="1093"/>
      <c r="BL188" s="1093"/>
      <c r="BM188" s="1093"/>
      <c r="BN188" s="1093"/>
      <c r="BO188" s="1093"/>
      <c r="BP188" s="1093"/>
      <c r="BQ188" s="1093"/>
      <c r="BR188" s="1093"/>
      <c r="BS188" s="1093"/>
      <c r="BT188" s="1093"/>
      <c r="BU188" s="1093"/>
      <c r="BV188" s="1093"/>
      <c r="BW188" s="1093"/>
    </row>
    <row r="189" spans="1:75" s="820" customFormat="1">
      <c r="A189"/>
      <c r="B189" s="1009"/>
      <c r="C189"/>
      <c r="D189" s="528"/>
      <c r="E189" s="810"/>
      <c r="F189" s="811"/>
      <c r="G189"/>
      <c r="H189" s="546"/>
      <c r="I189"/>
      <c r="J189"/>
      <c r="K189"/>
      <c r="L189" s="812"/>
      <c r="M189" s="812"/>
      <c r="N189" s="1"/>
      <c r="O189" s="1"/>
      <c r="P189" s="25"/>
      <c r="Q189"/>
      <c r="R189" s="335"/>
      <c r="S189"/>
      <c r="T189"/>
      <c r="U189"/>
      <c r="V189" s="121"/>
      <c r="W189" s="121"/>
      <c r="X189" s="689"/>
      <c r="Y189" s="432"/>
      <c r="Z189" s="432"/>
      <c r="AA189" s="432"/>
      <c r="AB189" s="432"/>
      <c r="AC189" s="689"/>
      <c r="AD189" s="432"/>
      <c r="AE189" s="121"/>
      <c r="AF189" s="121"/>
      <c r="AG189" s="121"/>
      <c r="AH189" s="121"/>
      <c r="AI189" s="121"/>
      <c r="AJ189" s="121"/>
      <c r="AK189" s="121"/>
      <c r="AL189" s="121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432"/>
      <c r="AX189" s="499"/>
      <c r="AY189" s="499"/>
      <c r="AZ189" s="499"/>
      <c r="BA189" s="499"/>
      <c r="BB189" s="499"/>
      <c r="BC189" s="499"/>
      <c r="BD189" s="499"/>
      <c r="BE189" s="499"/>
      <c r="BF189" s="499"/>
      <c r="BG189" s="1093"/>
      <c r="BH189" s="1093"/>
      <c r="BI189" s="1093"/>
      <c r="BJ189" s="1093"/>
      <c r="BK189" s="1093"/>
      <c r="BL189" s="1093"/>
      <c r="BM189" s="1093"/>
      <c r="BN189" s="1093"/>
      <c r="BO189" s="1093"/>
      <c r="BP189" s="1093"/>
      <c r="BQ189" s="1093"/>
      <c r="BR189" s="1093"/>
      <c r="BS189" s="1093"/>
      <c r="BT189" s="1093"/>
      <c r="BU189" s="1093"/>
      <c r="BV189" s="1093"/>
      <c r="BW189" s="1093"/>
    </row>
    <row r="190" spans="1:75" s="820" customFormat="1">
      <c r="A190"/>
      <c r="B190" s="1009"/>
      <c r="C190"/>
      <c r="D190" s="528"/>
      <c r="E190" s="810"/>
      <c r="F190" s="811"/>
      <c r="G190"/>
      <c r="H190" s="546"/>
      <c r="I190"/>
      <c r="J190"/>
      <c r="K190"/>
      <c r="L190" s="812"/>
      <c r="M190" s="812"/>
      <c r="N190" s="1"/>
      <c r="O190" s="1"/>
      <c r="P190" s="25"/>
      <c r="Q190"/>
      <c r="R190" s="335"/>
      <c r="S190"/>
      <c r="T190"/>
      <c r="U190"/>
      <c r="V190" s="121"/>
      <c r="W190" s="121"/>
      <c r="X190" s="689"/>
      <c r="Y190" s="432"/>
      <c r="Z190" s="432"/>
      <c r="AA190" s="432"/>
      <c r="AB190" s="432"/>
      <c r="AC190" s="689"/>
      <c r="AD190" s="432"/>
      <c r="AE190" s="121"/>
      <c r="AF190" s="121"/>
      <c r="AG190" s="121"/>
      <c r="AH190" s="121"/>
      <c r="AI190" s="121"/>
      <c r="AJ190" s="121"/>
      <c r="AK190" s="121"/>
      <c r="AL190" s="121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432"/>
      <c r="AX190" s="499"/>
      <c r="AY190" s="499"/>
      <c r="AZ190" s="499"/>
      <c r="BA190" s="499"/>
      <c r="BB190" s="499"/>
      <c r="BC190" s="499"/>
      <c r="BD190" s="499"/>
      <c r="BE190" s="499"/>
      <c r="BF190" s="499"/>
      <c r="BG190" s="1093"/>
      <c r="BH190" s="1093"/>
      <c r="BI190" s="1093"/>
      <c r="BJ190" s="1093"/>
      <c r="BK190" s="1093"/>
      <c r="BL190" s="1093"/>
      <c r="BM190" s="1093"/>
      <c r="BN190" s="1093"/>
      <c r="BO190" s="1093"/>
      <c r="BP190" s="1093"/>
      <c r="BQ190" s="1093"/>
      <c r="BR190" s="1093"/>
      <c r="BS190" s="1093"/>
      <c r="BT190" s="1093"/>
      <c r="BU190" s="1093"/>
      <c r="BV190" s="1093"/>
      <c r="BW190" s="1093"/>
    </row>
    <row r="191" spans="1:75" s="820" customFormat="1">
      <c r="A191"/>
      <c r="B191" s="1009"/>
      <c r="C191"/>
      <c r="D191" s="528"/>
      <c r="E191" s="810"/>
      <c r="F191" s="811"/>
      <c r="G191"/>
      <c r="H191" s="546"/>
      <c r="I191"/>
      <c r="J191"/>
      <c r="K191"/>
      <c r="L191" s="812"/>
      <c r="M191" s="812"/>
      <c r="N191" s="1"/>
      <c r="O191" s="1"/>
      <c r="P191" s="25"/>
      <c r="Q191"/>
      <c r="R191" s="335"/>
      <c r="S191"/>
      <c r="T191"/>
      <c r="U191"/>
      <c r="V191" s="121"/>
      <c r="W191" s="121"/>
      <c r="X191" s="689"/>
      <c r="Y191" s="432"/>
      <c r="Z191" s="432"/>
      <c r="AA191" s="432"/>
      <c r="AB191" s="432"/>
      <c r="AC191" s="689"/>
      <c r="AD191" s="432"/>
      <c r="AE191" s="121"/>
      <c r="AF191" s="121"/>
      <c r="AG191" s="121"/>
      <c r="AH191" s="121"/>
      <c r="AI191" s="121"/>
      <c r="AJ191" s="121"/>
      <c r="AK191" s="121"/>
      <c r="AL191" s="121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432"/>
      <c r="AX191" s="499"/>
      <c r="AY191" s="499"/>
      <c r="AZ191" s="499"/>
      <c r="BA191" s="499"/>
      <c r="BB191" s="499"/>
      <c r="BC191" s="499"/>
      <c r="BD191" s="499"/>
      <c r="BE191" s="499"/>
      <c r="BF191" s="499"/>
      <c r="BG191" s="1093"/>
      <c r="BH191" s="1093"/>
      <c r="BI191" s="1093"/>
      <c r="BJ191" s="1093"/>
      <c r="BK191" s="1093"/>
      <c r="BL191" s="1093"/>
      <c r="BM191" s="1093"/>
      <c r="BN191" s="1093"/>
      <c r="BO191" s="1093"/>
      <c r="BP191" s="1093"/>
      <c r="BQ191" s="1093"/>
      <c r="BR191" s="1093"/>
      <c r="BS191" s="1093"/>
      <c r="BT191" s="1093"/>
      <c r="BU191" s="1093"/>
      <c r="BV191" s="1093"/>
      <c r="BW191" s="1093"/>
    </row>
    <row r="192" spans="1:75" s="820" customFormat="1">
      <c r="A192"/>
      <c r="B192" s="1009"/>
      <c r="C192"/>
      <c r="D192" s="528"/>
      <c r="E192" s="810"/>
      <c r="F192" s="811"/>
      <c r="G192"/>
      <c r="H192" s="546"/>
      <c r="I192"/>
      <c r="J192"/>
      <c r="K192"/>
      <c r="L192" s="812"/>
      <c r="M192" s="812"/>
      <c r="N192" s="1"/>
      <c r="O192" s="1"/>
      <c r="P192" s="25"/>
      <c r="Q192"/>
      <c r="R192" s="335"/>
      <c r="S192"/>
      <c r="T192"/>
      <c r="U192"/>
      <c r="V192" s="121"/>
      <c r="W192" s="121"/>
      <c r="X192" s="689"/>
      <c r="Y192" s="432"/>
      <c r="Z192" s="432"/>
      <c r="AA192" s="432"/>
      <c r="AB192" s="432"/>
      <c r="AC192" s="689"/>
      <c r="AD192" s="432"/>
      <c r="AE192" s="121"/>
      <c r="AF192" s="121"/>
      <c r="AG192" s="12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432"/>
      <c r="AX192" s="499"/>
      <c r="AY192" s="499"/>
      <c r="AZ192" s="499"/>
      <c r="BA192" s="499"/>
      <c r="BB192" s="499"/>
      <c r="BC192" s="499"/>
      <c r="BD192" s="499"/>
      <c r="BE192" s="499"/>
      <c r="BF192" s="499"/>
      <c r="BG192" s="1093"/>
      <c r="BH192" s="1093"/>
      <c r="BI192" s="1093"/>
      <c r="BJ192" s="1093"/>
      <c r="BK192" s="1093"/>
      <c r="BL192" s="1093"/>
      <c r="BM192" s="1093"/>
      <c r="BN192" s="1093"/>
      <c r="BO192" s="1093"/>
      <c r="BP192" s="1093"/>
      <c r="BQ192" s="1093"/>
      <c r="BR192" s="1093"/>
      <c r="BS192" s="1093"/>
      <c r="BT192" s="1093"/>
      <c r="BU192" s="1093"/>
      <c r="BV192" s="1093"/>
      <c r="BW192" s="1093"/>
    </row>
    <row r="193" spans="1:75" s="820" customFormat="1">
      <c r="A193"/>
      <c r="B193" s="1009"/>
      <c r="C193"/>
      <c r="D193" s="528"/>
      <c r="E193" s="810"/>
      <c r="F193" s="811"/>
      <c r="G193"/>
      <c r="H193" s="546"/>
      <c r="I193"/>
      <c r="J193"/>
      <c r="K193"/>
      <c r="L193" s="812"/>
      <c r="M193" s="812"/>
      <c r="N193" s="1"/>
      <c r="O193" s="1"/>
      <c r="P193" s="25"/>
      <c r="Q193"/>
      <c r="R193" s="335"/>
      <c r="S193"/>
      <c r="T193"/>
      <c r="U193"/>
      <c r="V193" s="121"/>
      <c r="W193" s="121"/>
      <c r="X193" s="689"/>
      <c r="Y193" s="432"/>
      <c r="Z193" s="432"/>
      <c r="AA193" s="432"/>
      <c r="AB193" s="432"/>
      <c r="AC193" s="689"/>
      <c r="AD193" s="432"/>
      <c r="AE193" s="121"/>
      <c r="AF193" s="121"/>
      <c r="AG193" s="121"/>
      <c r="AH193" s="121"/>
      <c r="AI193" s="121"/>
      <c r="AJ193" s="121"/>
      <c r="AK193" s="121"/>
      <c r="AL193" s="121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432"/>
      <c r="AX193" s="499"/>
      <c r="AY193" s="499"/>
      <c r="AZ193" s="499"/>
      <c r="BA193" s="499"/>
      <c r="BB193" s="499"/>
      <c r="BC193" s="499"/>
      <c r="BD193" s="499"/>
      <c r="BE193" s="499"/>
      <c r="BF193" s="499"/>
      <c r="BG193" s="1093"/>
      <c r="BH193" s="1093"/>
      <c r="BI193" s="1093"/>
      <c r="BJ193" s="1093"/>
      <c r="BK193" s="1093"/>
      <c r="BL193" s="1093"/>
      <c r="BM193" s="1093"/>
      <c r="BN193" s="1093"/>
      <c r="BO193" s="1093"/>
      <c r="BP193" s="1093"/>
      <c r="BQ193" s="1093"/>
      <c r="BR193" s="1093"/>
      <c r="BS193" s="1093"/>
      <c r="BT193" s="1093"/>
      <c r="BU193" s="1093"/>
      <c r="BV193" s="1093"/>
      <c r="BW193" s="1093"/>
    </row>
    <row r="194" spans="1:75" s="820" customFormat="1">
      <c r="A194"/>
      <c r="B194" s="1009"/>
      <c r="C194"/>
      <c r="D194" s="528"/>
      <c r="E194" s="810"/>
      <c r="F194" s="811"/>
      <c r="G194"/>
      <c r="H194" s="546"/>
      <c r="I194"/>
      <c r="J194"/>
      <c r="K194"/>
      <c r="L194" s="812"/>
      <c r="M194" s="812"/>
      <c r="N194" s="1"/>
      <c r="O194" s="1"/>
      <c r="P194" s="25"/>
      <c r="Q194"/>
      <c r="R194" s="335"/>
      <c r="S194"/>
      <c r="T194"/>
      <c r="U194"/>
      <c r="V194" s="121"/>
      <c r="W194" s="121"/>
      <c r="X194" s="689"/>
      <c r="Y194" s="432"/>
      <c r="Z194" s="432"/>
      <c r="AA194" s="432"/>
      <c r="AB194" s="432"/>
      <c r="AC194" s="689"/>
      <c r="AD194" s="432"/>
      <c r="AE194" s="121"/>
      <c r="AF194" s="121"/>
      <c r="AG194" s="121"/>
      <c r="AH194" s="121"/>
      <c r="AI194" s="121"/>
      <c r="AJ194" s="121"/>
      <c r="AK194" s="121"/>
      <c r="AL194" s="121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432"/>
      <c r="AX194" s="499"/>
      <c r="AY194" s="499"/>
      <c r="AZ194" s="499"/>
      <c r="BA194" s="499"/>
      <c r="BB194" s="499"/>
      <c r="BC194" s="499"/>
      <c r="BD194" s="499"/>
      <c r="BE194" s="499"/>
      <c r="BF194" s="499"/>
      <c r="BG194" s="1093"/>
      <c r="BH194" s="1093"/>
      <c r="BI194" s="1093"/>
      <c r="BJ194" s="1093"/>
      <c r="BK194" s="1093"/>
      <c r="BL194" s="1093"/>
      <c r="BM194" s="1093"/>
      <c r="BN194" s="1093"/>
      <c r="BO194" s="1093"/>
      <c r="BP194" s="1093"/>
      <c r="BQ194" s="1093"/>
      <c r="BR194" s="1093"/>
      <c r="BS194" s="1093"/>
      <c r="BT194" s="1093"/>
      <c r="BU194" s="1093"/>
      <c r="BV194" s="1093"/>
      <c r="BW194" s="1093"/>
    </row>
    <row r="195" spans="1:75" s="820" customFormat="1">
      <c r="A195"/>
      <c r="B195" s="1009"/>
      <c r="C195"/>
      <c r="D195" s="528"/>
      <c r="E195" s="810"/>
      <c r="F195" s="811"/>
      <c r="G195"/>
      <c r="H195" s="546"/>
      <c r="I195"/>
      <c r="J195"/>
      <c r="K195"/>
      <c r="L195" s="812"/>
      <c r="M195" s="812"/>
      <c r="N195" s="1"/>
      <c r="O195" s="1"/>
      <c r="P195" s="25"/>
      <c r="Q195"/>
      <c r="R195" s="335"/>
      <c r="S195"/>
      <c r="T195"/>
      <c r="U195"/>
      <c r="V195" s="121"/>
      <c r="W195" s="121"/>
      <c r="X195" s="689"/>
      <c r="Y195" s="432"/>
      <c r="Z195" s="432"/>
      <c r="AA195" s="432"/>
      <c r="AB195" s="432"/>
      <c r="AC195" s="689"/>
      <c r="AD195" s="432"/>
      <c r="AE195" s="121"/>
      <c r="AF195" s="121"/>
      <c r="AG195" s="121"/>
      <c r="AH195" s="121"/>
      <c r="AI195" s="121"/>
      <c r="AJ195" s="121"/>
      <c r="AK195" s="121"/>
      <c r="AL195" s="121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432"/>
      <c r="AX195" s="499"/>
      <c r="AY195" s="499"/>
      <c r="AZ195" s="499"/>
      <c r="BA195" s="499"/>
      <c r="BB195" s="499"/>
      <c r="BC195" s="499"/>
      <c r="BD195" s="499"/>
      <c r="BE195" s="499"/>
      <c r="BF195" s="499"/>
      <c r="BG195" s="1093"/>
      <c r="BH195" s="1093"/>
      <c r="BI195" s="1093"/>
      <c r="BJ195" s="1093"/>
      <c r="BK195" s="1093"/>
      <c r="BL195" s="1093"/>
      <c r="BM195" s="1093"/>
      <c r="BN195" s="1093"/>
      <c r="BO195" s="1093"/>
      <c r="BP195" s="1093"/>
      <c r="BQ195" s="1093"/>
      <c r="BR195" s="1093"/>
      <c r="BS195" s="1093"/>
      <c r="BT195" s="1093"/>
      <c r="BU195" s="1093"/>
      <c r="BV195" s="1093"/>
      <c r="BW195" s="1093"/>
    </row>
    <row r="196" spans="1:75" s="820" customFormat="1">
      <c r="A196"/>
      <c r="B196" s="1009"/>
      <c r="C196"/>
      <c r="D196" s="528"/>
      <c r="E196" s="810"/>
      <c r="F196" s="811"/>
      <c r="G196"/>
      <c r="H196" s="546"/>
      <c r="I196"/>
      <c r="J196"/>
      <c r="K196"/>
      <c r="L196" s="812"/>
      <c r="M196" s="812"/>
      <c r="N196" s="1"/>
      <c r="O196" s="1"/>
      <c r="P196" s="25"/>
      <c r="Q196"/>
      <c r="R196" s="335"/>
      <c r="S196"/>
      <c r="T196"/>
      <c r="U196"/>
      <c r="V196" s="121"/>
      <c r="W196" s="121"/>
      <c r="X196" s="689"/>
      <c r="Y196" s="432"/>
      <c r="Z196" s="432"/>
      <c r="AA196" s="432"/>
      <c r="AB196" s="432"/>
      <c r="AC196" s="689"/>
      <c r="AD196" s="432"/>
      <c r="AE196" s="121"/>
      <c r="AF196" s="121"/>
      <c r="AG196" s="121"/>
      <c r="AH196" s="121"/>
      <c r="AI196" s="121"/>
      <c r="AJ196" s="121"/>
      <c r="AK196" s="121"/>
      <c r="AL196" s="121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432"/>
      <c r="AX196" s="499"/>
      <c r="AY196" s="499"/>
      <c r="AZ196" s="499"/>
      <c r="BA196" s="499"/>
      <c r="BB196" s="499"/>
      <c r="BC196" s="499"/>
      <c r="BD196" s="499"/>
      <c r="BE196" s="499"/>
      <c r="BF196" s="499"/>
      <c r="BG196" s="1093"/>
      <c r="BH196" s="1093"/>
      <c r="BI196" s="1093"/>
      <c r="BJ196" s="1093"/>
      <c r="BK196" s="1093"/>
      <c r="BL196" s="1093"/>
      <c r="BM196" s="1093"/>
      <c r="BN196" s="1093"/>
      <c r="BO196" s="1093"/>
      <c r="BP196" s="1093"/>
      <c r="BQ196" s="1093"/>
      <c r="BR196" s="1093"/>
      <c r="BS196" s="1093"/>
      <c r="BT196" s="1093"/>
      <c r="BU196" s="1093"/>
      <c r="BV196" s="1093"/>
      <c r="BW196" s="1093"/>
    </row>
    <row r="197" spans="1:75" s="820" customFormat="1">
      <c r="A197"/>
      <c r="B197" s="1009"/>
      <c r="C197"/>
      <c r="D197" s="528"/>
      <c r="E197" s="810"/>
      <c r="F197" s="811"/>
      <c r="G197"/>
      <c r="H197" s="546"/>
      <c r="I197"/>
      <c r="J197"/>
      <c r="K197"/>
      <c r="L197" s="812"/>
      <c r="M197" s="812"/>
      <c r="N197" s="1"/>
      <c r="O197" s="1"/>
      <c r="P197" s="25"/>
      <c r="Q197"/>
      <c r="R197" s="335"/>
      <c r="S197"/>
      <c r="T197"/>
      <c r="U197"/>
      <c r="V197" s="121"/>
      <c r="W197" s="121"/>
      <c r="X197" s="689"/>
      <c r="Y197" s="432"/>
      <c r="Z197" s="432"/>
      <c r="AA197" s="432"/>
      <c r="AB197" s="432"/>
      <c r="AC197" s="689"/>
      <c r="AD197" s="432"/>
      <c r="AE197" s="121"/>
      <c r="AF197" s="121"/>
      <c r="AG197" s="121"/>
      <c r="AH197" s="121"/>
      <c r="AI197" s="121"/>
      <c r="AJ197" s="121"/>
      <c r="AK197" s="121"/>
      <c r="AL197" s="121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432"/>
      <c r="AX197" s="499"/>
      <c r="AY197" s="499"/>
      <c r="AZ197" s="499"/>
      <c r="BA197" s="499"/>
      <c r="BB197" s="499"/>
      <c r="BC197" s="499"/>
      <c r="BD197" s="499"/>
      <c r="BE197" s="499"/>
      <c r="BF197" s="499"/>
      <c r="BG197" s="1093"/>
      <c r="BH197" s="1093"/>
      <c r="BI197" s="1093"/>
      <c r="BJ197" s="1093"/>
      <c r="BK197" s="1093"/>
      <c r="BL197" s="1093"/>
      <c r="BM197" s="1093"/>
      <c r="BN197" s="1093"/>
      <c r="BO197" s="1093"/>
      <c r="BP197" s="1093"/>
      <c r="BQ197" s="1093"/>
      <c r="BR197" s="1093"/>
      <c r="BS197" s="1093"/>
      <c r="BT197" s="1093"/>
      <c r="BU197" s="1093"/>
      <c r="BV197" s="1093"/>
      <c r="BW197" s="1093"/>
    </row>
    <row r="198" spans="1:75" s="820" customFormat="1">
      <c r="A198"/>
      <c r="B198" s="1009"/>
      <c r="C198"/>
      <c r="D198" s="528"/>
      <c r="E198" s="810"/>
      <c r="F198" s="811"/>
      <c r="G198"/>
      <c r="H198" s="546"/>
      <c r="I198"/>
      <c r="J198"/>
      <c r="K198"/>
      <c r="L198" s="812"/>
      <c r="M198" s="812"/>
      <c r="N198" s="1"/>
      <c r="O198" s="1"/>
      <c r="P198" s="25"/>
      <c r="Q198"/>
      <c r="R198" s="335"/>
      <c r="S198"/>
      <c r="T198"/>
      <c r="U198"/>
      <c r="V198" s="121"/>
      <c r="W198" s="121"/>
      <c r="X198" s="689"/>
      <c r="Y198" s="432"/>
      <c r="Z198" s="432"/>
      <c r="AA198" s="432"/>
      <c r="AB198" s="432"/>
      <c r="AC198" s="689"/>
      <c r="AD198" s="432"/>
      <c r="AE198" s="121"/>
      <c r="AF198" s="121"/>
      <c r="AG198" s="121"/>
      <c r="AH198" s="121"/>
      <c r="AI198" s="121"/>
      <c r="AJ198" s="121"/>
      <c r="AK198" s="121"/>
      <c r="AL198" s="121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432"/>
      <c r="AX198" s="499"/>
      <c r="AY198" s="499"/>
      <c r="AZ198" s="499"/>
      <c r="BA198" s="499"/>
      <c r="BB198" s="499"/>
      <c r="BC198" s="499"/>
      <c r="BD198" s="499"/>
      <c r="BE198" s="499"/>
      <c r="BF198" s="499"/>
      <c r="BG198" s="1093"/>
      <c r="BH198" s="1093"/>
      <c r="BI198" s="1093"/>
      <c r="BJ198" s="1093"/>
      <c r="BK198" s="1093"/>
      <c r="BL198" s="1093"/>
      <c r="BM198" s="1093"/>
      <c r="BN198" s="1093"/>
      <c r="BO198" s="1093"/>
      <c r="BP198" s="1093"/>
      <c r="BQ198" s="1093"/>
      <c r="BR198" s="1093"/>
      <c r="BS198" s="1093"/>
      <c r="BT198" s="1093"/>
      <c r="BU198" s="1093"/>
      <c r="BV198" s="1093"/>
      <c r="BW198" s="1093"/>
    </row>
    <row r="199" spans="1:75" s="820" customFormat="1">
      <c r="A199"/>
      <c r="B199" s="1009"/>
      <c r="C199"/>
      <c r="D199" s="528"/>
      <c r="E199" s="810"/>
      <c r="F199" s="811"/>
      <c r="G199"/>
      <c r="H199" s="546"/>
      <c r="I199"/>
      <c r="J199"/>
      <c r="K199"/>
      <c r="L199" s="812"/>
      <c r="M199" s="812"/>
      <c r="N199" s="1"/>
      <c r="O199" s="1"/>
      <c r="P199" s="25"/>
      <c r="Q199"/>
      <c r="R199" s="335"/>
      <c r="S199"/>
      <c r="T199"/>
      <c r="U199"/>
      <c r="V199" s="121"/>
      <c r="W199" s="121"/>
      <c r="X199" s="689"/>
      <c r="Y199" s="432"/>
      <c r="Z199" s="432"/>
      <c r="AA199" s="432"/>
      <c r="AB199" s="432"/>
      <c r="AC199" s="689"/>
      <c r="AD199" s="432"/>
      <c r="AE199" s="121"/>
      <c r="AF199" s="121"/>
      <c r="AG199" s="121"/>
      <c r="AH199" s="121"/>
      <c r="AI199" s="121"/>
      <c r="AJ199" s="121"/>
      <c r="AK199" s="121"/>
      <c r="AL199" s="121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432"/>
      <c r="AX199" s="499"/>
      <c r="AY199" s="499"/>
      <c r="AZ199" s="499"/>
      <c r="BA199" s="499"/>
      <c r="BB199" s="499"/>
      <c r="BC199" s="499"/>
      <c r="BD199" s="499"/>
      <c r="BE199" s="499"/>
      <c r="BF199" s="499"/>
      <c r="BG199" s="1093"/>
      <c r="BH199" s="1093"/>
      <c r="BI199" s="1093"/>
      <c r="BJ199" s="1093"/>
      <c r="BK199" s="1093"/>
      <c r="BL199" s="1093"/>
      <c r="BM199" s="1093"/>
      <c r="BN199" s="1093"/>
      <c r="BO199" s="1093"/>
      <c r="BP199" s="1093"/>
      <c r="BQ199" s="1093"/>
      <c r="BR199" s="1093"/>
      <c r="BS199" s="1093"/>
      <c r="BT199" s="1093"/>
      <c r="BU199" s="1093"/>
      <c r="BV199" s="1093"/>
      <c r="BW199" s="1093"/>
    </row>
    <row r="200" spans="1:75" s="820" customFormat="1">
      <c r="A200"/>
      <c r="B200" s="1009"/>
      <c r="C200"/>
      <c r="D200" s="528"/>
      <c r="E200" s="810"/>
      <c r="F200" s="811"/>
      <c r="G200"/>
      <c r="H200" s="546"/>
      <c r="I200"/>
      <c r="J200"/>
      <c r="K200"/>
      <c r="L200" s="812"/>
      <c r="M200" s="812"/>
      <c r="N200" s="1"/>
      <c r="O200" s="1"/>
      <c r="P200" s="25"/>
      <c r="Q200"/>
      <c r="R200" s="335"/>
      <c r="S200"/>
      <c r="T200"/>
      <c r="U200"/>
      <c r="V200" s="121"/>
      <c r="W200" s="121"/>
      <c r="X200" s="689"/>
      <c r="Y200" s="432"/>
      <c r="Z200" s="432"/>
      <c r="AA200" s="432"/>
      <c r="AB200" s="432"/>
      <c r="AC200" s="689"/>
      <c r="AD200" s="432"/>
      <c r="AE200" s="121"/>
      <c r="AF200" s="121"/>
      <c r="AG200" s="121"/>
      <c r="AH200" s="121"/>
      <c r="AI200" s="121"/>
      <c r="AJ200" s="121"/>
      <c r="AK200" s="121"/>
      <c r="AL200" s="121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432"/>
      <c r="AX200" s="499"/>
      <c r="AY200" s="499"/>
      <c r="AZ200" s="499"/>
      <c r="BA200" s="499"/>
      <c r="BB200" s="499"/>
      <c r="BC200" s="499"/>
      <c r="BD200" s="499"/>
      <c r="BE200" s="499"/>
      <c r="BF200" s="499"/>
      <c r="BG200" s="1093"/>
      <c r="BH200" s="1093"/>
      <c r="BI200" s="1093"/>
      <c r="BJ200" s="1093"/>
      <c r="BK200" s="1093"/>
      <c r="BL200" s="1093"/>
      <c r="BM200" s="1093"/>
      <c r="BN200" s="1093"/>
      <c r="BO200" s="1093"/>
      <c r="BP200" s="1093"/>
      <c r="BQ200" s="1093"/>
      <c r="BR200" s="1093"/>
      <c r="BS200" s="1093"/>
      <c r="BT200" s="1093"/>
      <c r="BU200" s="1093"/>
      <c r="BV200" s="1093"/>
      <c r="BW200" s="1093"/>
    </row>
    <row r="201" spans="1:75" s="820" customFormat="1">
      <c r="A201"/>
      <c r="B201" s="1009"/>
      <c r="C201"/>
      <c r="D201" s="528"/>
      <c r="E201" s="810"/>
      <c r="F201" s="811"/>
      <c r="G201"/>
      <c r="H201" s="546"/>
      <c r="I201"/>
      <c r="J201"/>
      <c r="K201"/>
      <c r="L201" s="812"/>
      <c r="M201" s="812"/>
      <c r="N201" s="1"/>
      <c r="O201" s="1"/>
      <c r="P201" s="25"/>
      <c r="Q201"/>
      <c r="R201" s="335"/>
      <c r="S201"/>
      <c r="T201"/>
      <c r="U201"/>
      <c r="V201" s="121"/>
      <c r="W201" s="121"/>
      <c r="X201" s="689"/>
      <c r="Y201" s="432"/>
      <c r="Z201" s="432"/>
      <c r="AA201" s="432"/>
      <c r="AB201" s="432"/>
      <c r="AC201" s="689"/>
      <c r="AD201" s="432"/>
      <c r="AE201" s="121"/>
      <c r="AF201" s="121"/>
      <c r="AG201" s="121"/>
      <c r="AH201" s="121"/>
      <c r="AI201" s="121"/>
      <c r="AJ201" s="121"/>
      <c r="AK201" s="121"/>
      <c r="AL201" s="121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432"/>
      <c r="AX201" s="499"/>
      <c r="AY201" s="499"/>
      <c r="AZ201" s="499"/>
      <c r="BA201" s="499"/>
      <c r="BB201" s="499"/>
      <c r="BC201" s="499"/>
      <c r="BD201" s="499"/>
      <c r="BE201" s="499"/>
      <c r="BF201" s="499"/>
      <c r="BG201" s="1093"/>
      <c r="BH201" s="1093"/>
      <c r="BI201" s="1093"/>
      <c r="BJ201" s="1093"/>
      <c r="BK201" s="1093"/>
      <c r="BL201" s="1093"/>
      <c r="BM201" s="1093"/>
      <c r="BN201" s="1093"/>
      <c r="BO201" s="1093"/>
      <c r="BP201" s="1093"/>
      <c r="BQ201" s="1093"/>
      <c r="BR201" s="1093"/>
      <c r="BS201" s="1093"/>
      <c r="BT201" s="1093"/>
      <c r="BU201" s="1093"/>
      <c r="BV201" s="1093"/>
      <c r="BW201" s="1093"/>
    </row>
    <row r="202" spans="1:75" s="820" customFormat="1">
      <c r="A202"/>
      <c r="B202" s="1009"/>
      <c r="C202"/>
      <c r="D202" s="528"/>
      <c r="E202" s="810"/>
      <c r="F202" s="811"/>
      <c r="G202"/>
      <c r="H202" s="546"/>
      <c r="I202"/>
      <c r="J202"/>
      <c r="K202"/>
      <c r="L202" s="812"/>
      <c r="M202" s="812"/>
      <c r="N202" s="1"/>
      <c r="O202" s="1"/>
      <c r="P202" s="25"/>
      <c r="Q202"/>
      <c r="R202" s="335"/>
      <c r="S202"/>
      <c r="T202"/>
      <c r="U202"/>
      <c r="V202" s="121"/>
      <c r="W202" s="121"/>
      <c r="X202" s="689"/>
      <c r="Y202" s="432"/>
      <c r="Z202" s="432"/>
      <c r="AA202" s="432"/>
      <c r="AB202" s="432"/>
      <c r="AC202" s="689"/>
      <c r="AD202" s="432"/>
      <c r="AE202" s="121"/>
      <c r="AF202" s="121"/>
      <c r="AG202" s="121"/>
      <c r="AH202" s="121"/>
      <c r="AI202" s="121"/>
      <c r="AJ202" s="121"/>
      <c r="AK202" s="121"/>
      <c r="AL202" s="121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432"/>
      <c r="AX202" s="499"/>
      <c r="AY202" s="499"/>
      <c r="AZ202" s="499"/>
      <c r="BA202" s="499"/>
      <c r="BB202" s="499"/>
      <c r="BC202" s="499"/>
      <c r="BD202" s="499"/>
      <c r="BE202" s="499"/>
      <c r="BF202" s="499"/>
      <c r="BG202" s="1093"/>
      <c r="BH202" s="1093"/>
      <c r="BI202" s="1093"/>
      <c r="BJ202" s="1093"/>
      <c r="BK202" s="1093"/>
      <c r="BL202" s="1093"/>
      <c r="BM202" s="1093"/>
      <c r="BN202" s="1093"/>
      <c r="BO202" s="1093"/>
      <c r="BP202" s="1093"/>
      <c r="BQ202" s="1093"/>
      <c r="BR202" s="1093"/>
      <c r="BS202" s="1093"/>
      <c r="BT202" s="1093"/>
      <c r="BU202" s="1093"/>
      <c r="BV202" s="1093"/>
      <c r="BW202" s="1093"/>
    </row>
    <row r="203" spans="1:75" s="820" customFormat="1">
      <c r="A203"/>
      <c r="B203" s="1009"/>
      <c r="C203"/>
      <c r="D203" s="528"/>
      <c r="E203" s="810"/>
      <c r="F203" s="811"/>
      <c r="G203"/>
      <c r="H203" s="546"/>
      <c r="I203"/>
      <c r="J203"/>
      <c r="K203"/>
      <c r="L203" s="812"/>
      <c r="M203" s="812"/>
      <c r="N203" s="1"/>
      <c r="O203" s="1"/>
      <c r="P203" s="25"/>
      <c r="Q203"/>
      <c r="R203" s="335"/>
      <c r="S203"/>
      <c r="T203"/>
      <c r="U203"/>
      <c r="V203" s="121"/>
      <c r="W203" s="121"/>
      <c r="X203" s="689"/>
      <c r="Y203" s="432"/>
      <c r="Z203" s="432"/>
      <c r="AA203" s="432"/>
      <c r="AB203" s="432"/>
      <c r="AC203" s="689"/>
      <c r="AD203" s="432"/>
      <c r="AE203" s="121"/>
      <c r="AF203" s="121"/>
      <c r="AG203" s="121"/>
      <c r="AH203" s="121"/>
      <c r="AI203" s="121"/>
      <c r="AJ203" s="121"/>
      <c r="AK203" s="121"/>
      <c r="AL203" s="121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432"/>
      <c r="AX203" s="499"/>
      <c r="AY203" s="499"/>
      <c r="AZ203" s="499"/>
      <c r="BA203" s="499"/>
      <c r="BB203" s="499"/>
      <c r="BC203" s="499"/>
      <c r="BD203" s="499"/>
      <c r="BE203" s="499"/>
      <c r="BF203" s="499"/>
      <c r="BG203" s="1093"/>
      <c r="BH203" s="1093"/>
      <c r="BI203" s="1093"/>
      <c r="BJ203" s="1093"/>
      <c r="BK203" s="1093"/>
      <c r="BL203" s="1093"/>
      <c r="BM203" s="1093"/>
      <c r="BN203" s="1093"/>
      <c r="BO203" s="1093"/>
      <c r="BP203" s="1093"/>
      <c r="BQ203" s="1093"/>
      <c r="BR203" s="1093"/>
      <c r="BS203" s="1093"/>
      <c r="BT203" s="1093"/>
      <c r="BU203" s="1093"/>
      <c r="BV203" s="1093"/>
      <c r="BW203" s="1093"/>
    </row>
    <row r="204" spans="1:75" s="820" customFormat="1">
      <c r="A204"/>
      <c r="B204" s="1009"/>
      <c r="C204"/>
      <c r="D204" s="528"/>
      <c r="E204" s="810"/>
      <c r="F204" s="811"/>
      <c r="G204"/>
      <c r="H204" s="546"/>
      <c r="I204"/>
      <c r="J204"/>
      <c r="K204"/>
      <c r="L204" s="812"/>
      <c r="M204" s="812"/>
      <c r="N204" s="1"/>
      <c r="O204" s="1"/>
      <c r="P204" s="25"/>
      <c r="Q204"/>
      <c r="R204" s="335"/>
      <c r="S204"/>
      <c r="T204"/>
      <c r="U204"/>
      <c r="V204" s="121"/>
      <c r="W204" s="121"/>
      <c r="X204" s="689"/>
      <c r="Y204" s="432"/>
      <c r="Z204" s="432"/>
      <c r="AA204" s="432"/>
      <c r="AB204" s="432"/>
      <c r="AC204" s="689"/>
      <c r="AD204" s="432"/>
      <c r="AE204" s="121"/>
      <c r="AF204" s="121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432"/>
      <c r="AX204" s="499"/>
      <c r="AY204" s="499"/>
      <c r="AZ204" s="499"/>
      <c r="BA204" s="499"/>
      <c r="BB204" s="499"/>
      <c r="BC204" s="499"/>
      <c r="BD204" s="499"/>
      <c r="BE204" s="499"/>
      <c r="BF204" s="499"/>
      <c r="BG204" s="1093"/>
      <c r="BH204" s="1093"/>
      <c r="BI204" s="1093"/>
      <c r="BJ204" s="1093"/>
      <c r="BK204" s="1093"/>
      <c r="BL204" s="1093"/>
      <c r="BM204" s="1093"/>
      <c r="BN204" s="1093"/>
      <c r="BO204" s="1093"/>
      <c r="BP204" s="1093"/>
      <c r="BQ204" s="1093"/>
      <c r="BR204" s="1093"/>
      <c r="BS204" s="1093"/>
      <c r="BT204" s="1093"/>
      <c r="BU204" s="1093"/>
      <c r="BV204" s="1093"/>
      <c r="BW204" s="1093"/>
    </row>
    <row r="205" spans="1:75" s="820" customFormat="1">
      <c r="A205"/>
      <c r="B205" s="1009"/>
      <c r="C205"/>
      <c r="D205" s="528"/>
      <c r="E205" s="810"/>
      <c r="F205" s="811"/>
      <c r="G205"/>
      <c r="H205" s="546"/>
      <c r="I205"/>
      <c r="J205"/>
      <c r="K205"/>
      <c r="L205" s="812"/>
      <c r="M205" s="812"/>
      <c r="N205" s="1"/>
      <c r="O205" s="1"/>
      <c r="P205" s="25"/>
      <c r="Q205"/>
      <c r="R205" s="335"/>
      <c r="S205"/>
      <c r="T205"/>
      <c r="U205"/>
      <c r="V205" s="121"/>
      <c r="W205" s="121"/>
      <c r="X205" s="689"/>
      <c r="Y205" s="432"/>
      <c r="Z205" s="432"/>
      <c r="AA205" s="432"/>
      <c r="AB205" s="432"/>
      <c r="AC205" s="689"/>
      <c r="AD205" s="432"/>
      <c r="AE205" s="121"/>
      <c r="AF205" s="121"/>
      <c r="AG205" s="121"/>
      <c r="AH205" s="121"/>
      <c r="AI205" s="121"/>
      <c r="AJ205" s="121"/>
      <c r="AK205" s="121"/>
      <c r="AL205" s="121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432"/>
      <c r="AX205" s="499"/>
      <c r="AY205" s="499"/>
      <c r="AZ205" s="499"/>
      <c r="BA205" s="499"/>
      <c r="BB205" s="499"/>
      <c r="BC205" s="499"/>
      <c r="BD205" s="499"/>
      <c r="BE205" s="499"/>
      <c r="BF205" s="499"/>
      <c r="BG205" s="1093"/>
      <c r="BH205" s="1093"/>
      <c r="BI205" s="1093"/>
      <c r="BJ205" s="1093"/>
      <c r="BK205" s="1093"/>
      <c r="BL205" s="1093"/>
      <c r="BM205" s="1093"/>
      <c r="BN205" s="1093"/>
      <c r="BO205" s="1093"/>
      <c r="BP205" s="1093"/>
      <c r="BQ205" s="1093"/>
      <c r="BR205" s="1093"/>
      <c r="BS205" s="1093"/>
      <c r="BT205" s="1093"/>
      <c r="BU205" s="1093"/>
      <c r="BV205" s="1093"/>
      <c r="BW205" s="1093"/>
    </row>
    <row r="206" spans="1:75" s="820" customFormat="1">
      <c r="A206"/>
      <c r="B206" s="1009"/>
      <c r="C206"/>
      <c r="D206" s="528"/>
      <c r="E206" s="810"/>
      <c r="F206" s="811"/>
      <c r="G206"/>
      <c r="H206" s="546"/>
      <c r="I206"/>
      <c r="J206"/>
      <c r="K206"/>
      <c r="L206" s="812"/>
      <c r="M206" s="812"/>
      <c r="N206" s="1"/>
      <c r="O206" s="1"/>
      <c r="P206" s="25"/>
      <c r="Q206"/>
      <c r="R206" s="335"/>
      <c r="S206"/>
      <c r="T206"/>
      <c r="U206"/>
      <c r="V206" s="121"/>
      <c r="W206" s="121"/>
      <c r="X206" s="689"/>
      <c r="Y206" s="432"/>
      <c r="Z206" s="432"/>
      <c r="AA206" s="432"/>
      <c r="AB206" s="432"/>
      <c r="AC206" s="689"/>
      <c r="AD206" s="432"/>
      <c r="AE206" s="121"/>
      <c r="AF206" s="121"/>
      <c r="AG206" s="121"/>
      <c r="AH206" s="121"/>
      <c r="AI206" s="121"/>
      <c r="AJ206" s="121"/>
      <c r="AK206" s="121"/>
      <c r="AL206" s="121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432"/>
      <c r="AX206" s="499"/>
      <c r="AY206" s="499"/>
      <c r="AZ206" s="499"/>
      <c r="BA206" s="499"/>
      <c r="BB206" s="499"/>
      <c r="BC206" s="499"/>
      <c r="BD206" s="499"/>
      <c r="BE206" s="499"/>
      <c r="BF206" s="499"/>
      <c r="BG206" s="1093"/>
      <c r="BH206" s="1093"/>
      <c r="BI206" s="1093"/>
      <c r="BJ206" s="1093"/>
      <c r="BK206" s="1093"/>
      <c r="BL206" s="1093"/>
      <c r="BM206" s="1093"/>
      <c r="BN206" s="1093"/>
      <c r="BO206" s="1093"/>
      <c r="BP206" s="1093"/>
      <c r="BQ206" s="1093"/>
      <c r="BR206" s="1093"/>
      <c r="BS206" s="1093"/>
      <c r="BT206" s="1093"/>
      <c r="BU206" s="1093"/>
      <c r="BV206" s="1093"/>
      <c r="BW206" s="1093"/>
    </row>
    <row r="207" spans="1:75" s="820" customFormat="1">
      <c r="A207"/>
      <c r="B207" s="1009"/>
      <c r="C207"/>
      <c r="D207" s="528"/>
      <c r="E207" s="810"/>
      <c r="F207" s="811"/>
      <c r="G207"/>
      <c r="H207" s="546"/>
      <c r="I207"/>
      <c r="J207"/>
      <c r="K207"/>
      <c r="L207" s="812"/>
      <c r="M207" s="812"/>
      <c r="N207" s="1"/>
      <c r="O207" s="1"/>
      <c r="P207" s="25"/>
      <c r="Q207"/>
      <c r="R207" s="335"/>
      <c r="S207"/>
      <c r="T207"/>
      <c r="U207"/>
      <c r="V207" s="121"/>
      <c r="W207" s="121"/>
      <c r="X207" s="689"/>
      <c r="Y207" s="432"/>
      <c r="Z207" s="432"/>
      <c r="AA207" s="432"/>
      <c r="AB207" s="432"/>
      <c r="AC207" s="689"/>
      <c r="AD207" s="432"/>
      <c r="AE207" s="121"/>
      <c r="AF207" s="121"/>
      <c r="AG207" s="121"/>
      <c r="AH207" s="121"/>
      <c r="AI207" s="121"/>
      <c r="AJ207" s="121"/>
      <c r="AK207" s="121"/>
      <c r="AL207" s="121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432"/>
      <c r="AX207" s="499"/>
      <c r="AY207" s="499"/>
      <c r="AZ207" s="499"/>
      <c r="BA207" s="499"/>
      <c r="BB207" s="499"/>
      <c r="BC207" s="499"/>
      <c r="BD207" s="499"/>
      <c r="BE207" s="499"/>
      <c r="BF207" s="499"/>
      <c r="BG207" s="1093"/>
      <c r="BH207" s="1093"/>
      <c r="BI207" s="1093"/>
      <c r="BJ207" s="1093"/>
      <c r="BK207" s="1093"/>
      <c r="BL207" s="1093"/>
      <c r="BM207" s="1093"/>
      <c r="BN207" s="1093"/>
      <c r="BO207" s="1093"/>
      <c r="BP207" s="1093"/>
      <c r="BQ207" s="1093"/>
      <c r="BR207" s="1093"/>
      <c r="BS207" s="1093"/>
      <c r="BT207" s="1093"/>
      <c r="BU207" s="1093"/>
      <c r="BV207" s="1093"/>
      <c r="BW207" s="1093"/>
    </row>
    <row r="208" spans="1:75" s="820" customFormat="1">
      <c r="A208"/>
      <c r="B208" s="1009"/>
      <c r="C208"/>
      <c r="D208" s="528"/>
      <c r="E208" s="810"/>
      <c r="F208" s="811"/>
      <c r="G208"/>
      <c r="H208" s="546"/>
      <c r="I208"/>
      <c r="J208"/>
      <c r="K208"/>
      <c r="L208" s="812"/>
      <c r="M208" s="812"/>
      <c r="N208" s="1"/>
      <c r="O208" s="1"/>
      <c r="P208" s="25"/>
      <c r="Q208"/>
      <c r="R208" s="335"/>
      <c r="S208"/>
      <c r="T208"/>
      <c r="U208"/>
      <c r="V208" s="121"/>
      <c r="W208" s="121"/>
      <c r="X208" s="689"/>
      <c r="Y208" s="432"/>
      <c r="Z208" s="432"/>
      <c r="AA208" s="432"/>
      <c r="AB208" s="432"/>
      <c r="AC208" s="689"/>
      <c r="AD208" s="432"/>
      <c r="AE208" s="121"/>
      <c r="AF208" s="121"/>
      <c r="AG208" s="121"/>
      <c r="AH208" s="121"/>
      <c r="AI208" s="121"/>
      <c r="AJ208" s="121"/>
      <c r="AK208" s="121"/>
      <c r="AL208" s="121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432"/>
      <c r="AX208" s="499"/>
      <c r="AY208" s="499"/>
      <c r="AZ208" s="499"/>
      <c r="BA208" s="499"/>
      <c r="BB208" s="499"/>
      <c r="BC208" s="499"/>
      <c r="BD208" s="499"/>
      <c r="BE208" s="499"/>
      <c r="BF208" s="499"/>
      <c r="BG208" s="1093"/>
      <c r="BH208" s="1093"/>
      <c r="BI208" s="1093"/>
      <c r="BJ208" s="1093"/>
      <c r="BK208" s="1093"/>
      <c r="BL208" s="1093"/>
      <c r="BM208" s="1093"/>
      <c r="BN208" s="1093"/>
      <c r="BO208" s="1093"/>
      <c r="BP208" s="1093"/>
      <c r="BQ208" s="1093"/>
      <c r="BR208" s="1093"/>
      <c r="BS208" s="1093"/>
      <c r="BT208" s="1093"/>
      <c r="BU208" s="1093"/>
      <c r="BV208" s="1093"/>
      <c r="BW208" s="1093"/>
    </row>
    <row r="209" spans="1:75" s="820" customFormat="1">
      <c r="A209"/>
      <c r="B209" s="1009"/>
      <c r="C209"/>
      <c r="D209" s="528"/>
      <c r="E209" s="810"/>
      <c r="F209" s="811"/>
      <c r="G209"/>
      <c r="H209" s="546"/>
      <c r="I209"/>
      <c r="J209"/>
      <c r="K209"/>
      <c r="L209" s="812"/>
      <c r="M209" s="812"/>
      <c r="N209" s="1"/>
      <c r="O209" s="1"/>
      <c r="P209" s="25"/>
      <c r="Q209"/>
      <c r="R209" s="335"/>
      <c r="S209"/>
      <c r="T209"/>
      <c r="U209"/>
      <c r="V209" s="121"/>
      <c r="W209" s="121"/>
      <c r="X209" s="689"/>
      <c r="Y209" s="432"/>
      <c r="Z209" s="432"/>
      <c r="AA209" s="432"/>
      <c r="AB209" s="432"/>
      <c r="AC209" s="689"/>
      <c r="AD209" s="432"/>
      <c r="AE209" s="121"/>
      <c r="AF209" s="121"/>
      <c r="AG209" s="121"/>
      <c r="AH209" s="121"/>
      <c r="AI209" s="121"/>
      <c r="AJ209" s="121"/>
      <c r="AK209" s="121"/>
      <c r="AL209" s="121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432"/>
      <c r="AX209" s="499"/>
      <c r="AY209" s="499"/>
      <c r="AZ209" s="499"/>
      <c r="BA209" s="499"/>
      <c r="BB209" s="499"/>
      <c r="BC209" s="499"/>
      <c r="BD209" s="499"/>
      <c r="BE209" s="499"/>
      <c r="BF209" s="499"/>
      <c r="BG209" s="1093"/>
      <c r="BH209" s="1093"/>
      <c r="BI209" s="1093"/>
      <c r="BJ209" s="1093"/>
      <c r="BK209" s="1093"/>
      <c r="BL209" s="1093"/>
      <c r="BM209" s="1093"/>
      <c r="BN209" s="1093"/>
      <c r="BO209" s="1093"/>
      <c r="BP209" s="1093"/>
      <c r="BQ209" s="1093"/>
      <c r="BR209" s="1093"/>
      <c r="BS209" s="1093"/>
      <c r="BT209" s="1093"/>
      <c r="BU209" s="1093"/>
      <c r="BV209" s="1093"/>
      <c r="BW209" s="1093"/>
    </row>
    <row r="210" spans="1:75" s="820" customFormat="1">
      <c r="A210"/>
      <c r="B210" s="1009"/>
      <c r="C210"/>
      <c r="D210" s="528"/>
      <c r="E210" s="810"/>
      <c r="F210" s="811"/>
      <c r="G210"/>
      <c r="H210" s="546"/>
      <c r="I210"/>
      <c r="J210"/>
      <c r="K210"/>
      <c r="L210" s="812"/>
      <c r="M210" s="812"/>
      <c r="N210" s="1"/>
      <c r="O210" s="1"/>
      <c r="P210" s="25"/>
      <c r="Q210"/>
      <c r="R210" s="335"/>
      <c r="S210"/>
      <c r="T210"/>
      <c r="U210"/>
      <c r="V210" s="121"/>
      <c r="W210" s="121"/>
      <c r="X210" s="689"/>
      <c r="Y210" s="432"/>
      <c r="Z210" s="432"/>
      <c r="AA210" s="432"/>
      <c r="AB210" s="432"/>
      <c r="AC210" s="689"/>
      <c r="AD210" s="432"/>
      <c r="AE210" s="121"/>
      <c r="AF210" s="121"/>
      <c r="AG210" s="121"/>
      <c r="AH210" s="121"/>
      <c r="AI210" s="121"/>
      <c r="AJ210" s="121"/>
      <c r="AK210" s="121"/>
      <c r="AL210" s="121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432"/>
      <c r="AX210" s="499"/>
      <c r="AY210" s="499"/>
      <c r="AZ210" s="499"/>
      <c r="BA210" s="499"/>
      <c r="BB210" s="499"/>
      <c r="BC210" s="499"/>
      <c r="BD210" s="499"/>
      <c r="BE210" s="499"/>
      <c r="BF210" s="499"/>
      <c r="BG210" s="1093"/>
      <c r="BH210" s="1093"/>
      <c r="BI210" s="1093"/>
      <c r="BJ210" s="1093"/>
      <c r="BK210" s="1093"/>
      <c r="BL210" s="1093"/>
      <c r="BM210" s="1093"/>
      <c r="BN210" s="1093"/>
      <c r="BO210" s="1093"/>
      <c r="BP210" s="1093"/>
      <c r="BQ210" s="1093"/>
      <c r="BR210" s="1093"/>
      <c r="BS210" s="1093"/>
      <c r="BT210" s="1093"/>
      <c r="BU210" s="1093"/>
      <c r="BV210" s="1093"/>
      <c r="BW210" s="1093"/>
    </row>
    <row r="211" spans="1:75" s="820" customFormat="1">
      <c r="A211"/>
      <c r="B211" s="1009"/>
      <c r="C211"/>
      <c r="D211" s="528"/>
      <c r="E211" s="810"/>
      <c r="F211" s="811"/>
      <c r="G211"/>
      <c r="H211" s="546"/>
      <c r="I211"/>
      <c r="J211"/>
      <c r="K211"/>
      <c r="L211" s="812"/>
      <c r="M211" s="812"/>
      <c r="N211" s="1"/>
      <c r="O211" s="1"/>
      <c r="P211" s="25"/>
      <c r="Q211"/>
      <c r="R211" s="335"/>
      <c r="S211"/>
      <c r="T211"/>
      <c r="U211"/>
      <c r="V211" s="121"/>
      <c r="W211" s="121"/>
      <c r="X211" s="689"/>
      <c r="Y211" s="432"/>
      <c r="Z211" s="432"/>
      <c r="AA211" s="432"/>
      <c r="AB211" s="432"/>
      <c r="AC211" s="689"/>
      <c r="AD211" s="432"/>
      <c r="AE211" s="121"/>
      <c r="AF211" s="121"/>
      <c r="AG211" s="121"/>
      <c r="AH211" s="121"/>
      <c r="AI211" s="121"/>
      <c r="AJ211" s="121"/>
      <c r="AK211" s="121"/>
      <c r="AL211" s="121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432"/>
      <c r="AX211" s="499"/>
      <c r="AY211" s="499"/>
      <c r="AZ211" s="499"/>
      <c r="BA211" s="499"/>
      <c r="BB211" s="499"/>
      <c r="BC211" s="499"/>
      <c r="BD211" s="499"/>
      <c r="BE211" s="499"/>
      <c r="BF211" s="499"/>
      <c r="BG211" s="1093"/>
      <c r="BH211" s="1093"/>
      <c r="BI211" s="1093"/>
      <c r="BJ211" s="1093"/>
      <c r="BK211" s="1093"/>
      <c r="BL211" s="1093"/>
      <c r="BM211" s="1093"/>
      <c r="BN211" s="1093"/>
      <c r="BO211" s="1093"/>
      <c r="BP211" s="1093"/>
      <c r="BQ211" s="1093"/>
      <c r="BR211" s="1093"/>
      <c r="BS211" s="1093"/>
      <c r="BT211" s="1093"/>
      <c r="BU211" s="1093"/>
      <c r="BV211" s="1093"/>
      <c r="BW211" s="1093"/>
    </row>
    <row r="212" spans="1:75" s="820" customFormat="1">
      <c r="A212"/>
      <c r="B212" s="1009"/>
      <c r="C212"/>
      <c r="D212" s="528"/>
      <c r="E212" s="810"/>
      <c r="F212" s="811"/>
      <c r="G212"/>
      <c r="H212" s="546"/>
      <c r="I212"/>
      <c r="J212"/>
      <c r="K212"/>
      <c r="L212" s="812"/>
      <c r="M212" s="812"/>
      <c r="N212" s="1"/>
      <c r="O212" s="1"/>
      <c r="P212" s="25"/>
      <c r="Q212"/>
      <c r="R212" s="335"/>
      <c r="S212"/>
      <c r="T212"/>
      <c r="U212"/>
      <c r="V212" s="121"/>
      <c r="W212" s="121"/>
      <c r="X212" s="689"/>
      <c r="Y212" s="432"/>
      <c r="Z212" s="432"/>
      <c r="AA212" s="432"/>
      <c r="AB212" s="432"/>
      <c r="AC212" s="689"/>
      <c r="AD212" s="432"/>
      <c r="AE212" s="121"/>
      <c r="AF212" s="121"/>
      <c r="AG212" s="121"/>
      <c r="AH212" s="121"/>
      <c r="AI212" s="121"/>
      <c r="AJ212" s="121"/>
      <c r="AK212" s="121"/>
      <c r="AL212" s="121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432"/>
      <c r="AX212" s="499"/>
      <c r="AY212" s="499"/>
      <c r="AZ212" s="499"/>
      <c r="BA212" s="499"/>
      <c r="BB212" s="499"/>
      <c r="BC212" s="499"/>
      <c r="BD212" s="499"/>
      <c r="BE212" s="499"/>
      <c r="BF212" s="499"/>
      <c r="BG212" s="1093"/>
      <c r="BH212" s="1093"/>
      <c r="BI212" s="1093"/>
      <c r="BJ212" s="1093"/>
      <c r="BK212" s="1093"/>
      <c r="BL212" s="1093"/>
      <c r="BM212" s="1093"/>
      <c r="BN212" s="1093"/>
      <c r="BO212" s="1093"/>
      <c r="BP212" s="1093"/>
      <c r="BQ212" s="1093"/>
      <c r="BR212" s="1093"/>
      <c r="BS212" s="1093"/>
      <c r="BT212" s="1093"/>
      <c r="BU212" s="1093"/>
      <c r="BV212" s="1093"/>
      <c r="BW212" s="1093"/>
    </row>
    <row r="213" spans="1:75" s="820" customFormat="1">
      <c r="A213"/>
      <c r="B213" s="1009"/>
      <c r="C213"/>
      <c r="D213" s="528"/>
      <c r="E213" s="810"/>
      <c r="F213" s="811"/>
      <c r="G213"/>
      <c r="H213" s="546"/>
      <c r="I213"/>
      <c r="J213"/>
      <c r="K213"/>
      <c r="L213" s="812"/>
      <c r="M213" s="812"/>
      <c r="N213" s="1"/>
      <c r="O213" s="1"/>
      <c r="P213" s="25"/>
      <c r="Q213"/>
      <c r="R213" s="335"/>
      <c r="S213"/>
      <c r="T213"/>
      <c r="U213"/>
      <c r="V213" s="121"/>
      <c r="W213" s="121"/>
      <c r="X213" s="689"/>
      <c r="Y213" s="432"/>
      <c r="Z213" s="432"/>
      <c r="AA213" s="432"/>
      <c r="AB213" s="432"/>
      <c r="AC213" s="689"/>
      <c r="AD213" s="432"/>
      <c r="AE213" s="121"/>
      <c r="AF213" s="121"/>
      <c r="AG213" s="121"/>
      <c r="AH213" s="121"/>
      <c r="AI213" s="121"/>
      <c r="AJ213" s="121"/>
      <c r="AK213" s="121"/>
      <c r="AL213" s="121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432"/>
      <c r="AX213" s="499"/>
      <c r="AY213" s="499"/>
      <c r="AZ213" s="499"/>
      <c r="BA213" s="499"/>
      <c r="BB213" s="499"/>
      <c r="BC213" s="499"/>
      <c r="BD213" s="499"/>
      <c r="BE213" s="499"/>
      <c r="BF213" s="499"/>
      <c r="BG213" s="1093"/>
      <c r="BH213" s="1093"/>
      <c r="BI213" s="1093"/>
      <c r="BJ213" s="1093"/>
      <c r="BK213" s="1093"/>
      <c r="BL213" s="1093"/>
      <c r="BM213" s="1093"/>
      <c r="BN213" s="1093"/>
      <c r="BO213" s="1093"/>
      <c r="BP213" s="1093"/>
      <c r="BQ213" s="1093"/>
      <c r="BR213" s="1093"/>
      <c r="BS213" s="1093"/>
      <c r="BT213" s="1093"/>
      <c r="BU213" s="1093"/>
      <c r="BV213" s="1093"/>
      <c r="BW213" s="1093"/>
    </row>
    <row r="214" spans="1:75" s="820" customFormat="1">
      <c r="A214"/>
      <c r="B214" s="1009"/>
      <c r="C214"/>
      <c r="D214" s="528"/>
      <c r="E214" s="810"/>
      <c r="F214" s="811"/>
      <c r="G214"/>
      <c r="H214" s="546"/>
      <c r="I214"/>
      <c r="J214"/>
      <c r="K214"/>
      <c r="L214" s="812"/>
      <c r="M214" s="812"/>
      <c r="N214" s="1"/>
      <c r="O214" s="1"/>
      <c r="P214" s="25"/>
      <c r="Q214"/>
      <c r="R214" s="335"/>
      <c r="S214"/>
      <c r="T214"/>
      <c r="U214"/>
      <c r="V214" s="121"/>
      <c r="W214" s="121"/>
      <c r="X214" s="689"/>
      <c r="Y214" s="432"/>
      <c r="Z214" s="432"/>
      <c r="AA214" s="432"/>
      <c r="AB214" s="432"/>
      <c r="AC214" s="689"/>
      <c r="AD214" s="432"/>
      <c r="AE214" s="121"/>
      <c r="AF214" s="121"/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432"/>
      <c r="AX214" s="499"/>
      <c r="AY214" s="499"/>
      <c r="AZ214" s="499"/>
      <c r="BA214" s="499"/>
      <c r="BB214" s="499"/>
      <c r="BC214" s="499"/>
      <c r="BD214" s="499"/>
      <c r="BE214" s="499"/>
      <c r="BF214" s="499"/>
      <c r="BG214" s="1093"/>
      <c r="BH214" s="1093"/>
      <c r="BI214" s="1093"/>
      <c r="BJ214" s="1093"/>
      <c r="BK214" s="1093"/>
      <c r="BL214" s="1093"/>
      <c r="BM214" s="1093"/>
      <c r="BN214" s="1093"/>
      <c r="BO214" s="1093"/>
      <c r="BP214" s="1093"/>
      <c r="BQ214" s="1093"/>
      <c r="BR214" s="1093"/>
      <c r="BS214" s="1093"/>
      <c r="BT214" s="1093"/>
      <c r="BU214" s="1093"/>
      <c r="BV214" s="1093"/>
      <c r="BW214" s="1093"/>
    </row>
    <row r="215" spans="1:75" s="820" customFormat="1">
      <c r="A215"/>
      <c r="B215" s="1009"/>
      <c r="C215"/>
      <c r="D215" s="528"/>
      <c r="E215" s="810"/>
      <c r="F215" s="811"/>
      <c r="G215"/>
      <c r="H215" s="546"/>
      <c r="I215"/>
      <c r="J215"/>
      <c r="K215"/>
      <c r="L215" s="812"/>
      <c r="M215" s="812"/>
      <c r="N215" s="1"/>
      <c r="O215" s="1"/>
      <c r="P215" s="25"/>
      <c r="Q215"/>
      <c r="R215" s="335"/>
      <c r="S215"/>
      <c r="T215"/>
      <c r="U215"/>
      <c r="V215" s="121"/>
      <c r="W215" s="121"/>
      <c r="X215" s="689"/>
      <c r="Y215" s="432"/>
      <c r="Z215" s="432"/>
      <c r="AA215" s="432"/>
      <c r="AB215" s="432"/>
      <c r="AC215" s="689"/>
      <c r="AD215" s="432"/>
      <c r="AE215" s="121"/>
      <c r="AF215" s="121"/>
      <c r="AG215" s="121"/>
      <c r="AH215" s="121"/>
      <c r="AI215" s="121"/>
      <c r="AJ215" s="121"/>
      <c r="AK215" s="121"/>
      <c r="AL215" s="121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432"/>
      <c r="AX215" s="499"/>
      <c r="AY215" s="499"/>
      <c r="AZ215" s="499"/>
      <c r="BA215" s="499"/>
      <c r="BB215" s="499"/>
      <c r="BC215" s="499"/>
      <c r="BD215" s="499"/>
      <c r="BE215" s="499"/>
      <c r="BF215" s="499"/>
      <c r="BG215" s="1093"/>
      <c r="BH215" s="1093"/>
      <c r="BI215" s="1093"/>
      <c r="BJ215" s="1093"/>
      <c r="BK215" s="1093"/>
      <c r="BL215" s="1093"/>
      <c r="BM215" s="1093"/>
      <c r="BN215" s="1093"/>
      <c r="BO215" s="1093"/>
      <c r="BP215" s="1093"/>
      <c r="BQ215" s="1093"/>
      <c r="BR215" s="1093"/>
      <c r="BS215" s="1093"/>
      <c r="BT215" s="1093"/>
      <c r="BU215" s="1093"/>
      <c r="BV215" s="1093"/>
      <c r="BW215" s="1093"/>
    </row>
    <row r="216" spans="1:75" s="820" customFormat="1">
      <c r="A216"/>
      <c r="B216" s="1009"/>
      <c r="C216"/>
      <c r="D216" s="528"/>
      <c r="E216" s="810"/>
      <c r="F216" s="811"/>
      <c r="G216"/>
      <c r="H216" s="546"/>
      <c r="I216"/>
      <c r="J216"/>
      <c r="K216"/>
      <c r="L216" s="812"/>
      <c r="M216" s="812"/>
      <c r="N216" s="1"/>
      <c r="O216" s="1"/>
      <c r="P216" s="25"/>
      <c r="Q216"/>
      <c r="R216" s="335"/>
      <c r="S216"/>
      <c r="T216"/>
      <c r="U216"/>
      <c r="V216" s="121"/>
      <c r="W216" s="121"/>
      <c r="X216" s="689"/>
      <c r="Y216" s="432"/>
      <c r="Z216" s="432"/>
      <c r="AA216" s="432"/>
      <c r="AB216" s="432"/>
      <c r="AC216" s="689"/>
      <c r="AD216" s="432"/>
      <c r="AE216" s="121"/>
      <c r="AF216" s="121"/>
      <c r="AG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432"/>
      <c r="AX216" s="499"/>
      <c r="AY216" s="499"/>
      <c r="AZ216" s="499"/>
      <c r="BA216" s="499"/>
      <c r="BB216" s="499"/>
      <c r="BC216" s="499"/>
      <c r="BD216" s="499"/>
      <c r="BE216" s="499"/>
      <c r="BF216" s="499"/>
      <c r="BG216" s="1093"/>
      <c r="BH216" s="1093"/>
      <c r="BI216" s="1093"/>
      <c r="BJ216" s="1093"/>
      <c r="BK216" s="1093"/>
      <c r="BL216" s="1093"/>
      <c r="BM216" s="1093"/>
      <c r="BN216" s="1093"/>
      <c r="BO216" s="1093"/>
      <c r="BP216" s="1093"/>
      <c r="BQ216" s="1093"/>
      <c r="BR216" s="1093"/>
      <c r="BS216" s="1093"/>
      <c r="BT216" s="1093"/>
      <c r="BU216" s="1093"/>
      <c r="BV216" s="1093"/>
      <c r="BW216" s="1093"/>
    </row>
    <row r="217" spans="1:75" s="820" customFormat="1">
      <c r="A217"/>
      <c r="B217" s="1009"/>
      <c r="C217"/>
      <c r="D217" s="528"/>
      <c r="E217" s="810"/>
      <c r="F217" s="811"/>
      <c r="G217"/>
      <c r="H217" s="546"/>
      <c r="I217"/>
      <c r="J217"/>
      <c r="K217"/>
      <c r="L217" s="812"/>
      <c r="M217" s="812"/>
      <c r="N217" s="1"/>
      <c r="O217" s="1"/>
      <c r="P217" s="25"/>
      <c r="Q217"/>
      <c r="R217" s="335"/>
      <c r="S217"/>
      <c r="T217"/>
      <c r="U217"/>
      <c r="V217" s="121"/>
      <c r="W217" s="121"/>
      <c r="X217" s="689"/>
      <c r="Y217" s="432"/>
      <c r="Z217" s="432"/>
      <c r="AA217" s="432"/>
      <c r="AB217" s="432"/>
      <c r="AC217" s="689"/>
      <c r="AD217" s="432"/>
      <c r="AE217" s="121"/>
      <c r="AF217" s="121"/>
      <c r="AG217" s="121"/>
      <c r="AH217" s="121"/>
      <c r="AI217" s="121"/>
      <c r="AJ217" s="121"/>
      <c r="AK217" s="121"/>
      <c r="AL217" s="121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432"/>
      <c r="AX217" s="499"/>
      <c r="AY217" s="499"/>
      <c r="AZ217" s="499"/>
      <c r="BA217" s="499"/>
      <c r="BB217" s="499"/>
      <c r="BC217" s="499"/>
      <c r="BD217" s="499"/>
      <c r="BE217" s="499"/>
      <c r="BF217" s="499"/>
      <c r="BG217" s="1093"/>
      <c r="BH217" s="1093"/>
      <c r="BI217" s="1093"/>
      <c r="BJ217" s="1093"/>
      <c r="BK217" s="1093"/>
      <c r="BL217" s="1093"/>
      <c r="BM217" s="1093"/>
      <c r="BN217" s="1093"/>
      <c r="BO217" s="1093"/>
      <c r="BP217" s="1093"/>
      <c r="BQ217" s="1093"/>
      <c r="BR217" s="1093"/>
      <c r="BS217" s="1093"/>
      <c r="BT217" s="1093"/>
      <c r="BU217" s="1093"/>
      <c r="BV217" s="1093"/>
      <c r="BW217" s="1093"/>
    </row>
    <row r="218" spans="1:75" s="820" customFormat="1">
      <c r="A218"/>
      <c r="B218" s="1009"/>
      <c r="C218"/>
      <c r="D218" s="528"/>
      <c r="E218" s="810"/>
      <c r="F218" s="811"/>
      <c r="G218"/>
      <c r="H218" s="546"/>
      <c r="I218"/>
      <c r="J218"/>
      <c r="K218"/>
      <c r="L218" s="812"/>
      <c r="M218" s="812"/>
      <c r="N218" s="1"/>
      <c r="O218" s="1"/>
      <c r="P218" s="25"/>
      <c r="Q218"/>
      <c r="R218" s="335"/>
      <c r="S218"/>
      <c r="T218"/>
      <c r="U218"/>
      <c r="V218" s="121"/>
      <c r="W218" s="121"/>
      <c r="X218" s="689"/>
      <c r="Y218" s="432"/>
      <c r="Z218" s="432"/>
      <c r="AA218" s="432"/>
      <c r="AB218" s="432"/>
      <c r="AC218" s="689"/>
      <c r="AD218" s="432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432"/>
      <c r="AX218" s="499"/>
      <c r="AY218" s="499"/>
      <c r="AZ218" s="499"/>
      <c r="BA218" s="499"/>
      <c r="BB218" s="499"/>
      <c r="BC218" s="499"/>
      <c r="BD218" s="499"/>
      <c r="BE218" s="499"/>
      <c r="BF218" s="499"/>
      <c r="BG218" s="1093"/>
      <c r="BH218" s="1093"/>
      <c r="BI218" s="1093"/>
      <c r="BJ218" s="1093"/>
      <c r="BK218" s="1093"/>
      <c r="BL218" s="1093"/>
      <c r="BM218" s="1093"/>
      <c r="BN218" s="1093"/>
      <c r="BO218" s="1093"/>
      <c r="BP218" s="1093"/>
      <c r="BQ218" s="1093"/>
      <c r="BR218" s="1093"/>
      <c r="BS218" s="1093"/>
      <c r="BT218" s="1093"/>
      <c r="BU218" s="1093"/>
      <c r="BV218" s="1093"/>
      <c r="BW218" s="1093"/>
    </row>
    <row r="219" spans="1:75" s="820" customFormat="1">
      <c r="A219"/>
      <c r="B219" s="1009"/>
      <c r="C219"/>
      <c r="D219" s="528"/>
      <c r="E219" s="810"/>
      <c r="F219" s="811"/>
      <c r="G219"/>
      <c r="H219" s="546"/>
      <c r="I219"/>
      <c r="J219"/>
      <c r="K219"/>
      <c r="L219" s="812"/>
      <c r="M219" s="812"/>
      <c r="N219" s="1"/>
      <c r="O219" s="1"/>
      <c r="P219" s="25"/>
      <c r="Q219"/>
      <c r="R219" s="335"/>
      <c r="S219"/>
      <c r="T219"/>
      <c r="U219"/>
      <c r="V219" s="121"/>
      <c r="W219" s="121"/>
      <c r="X219" s="689"/>
      <c r="Y219" s="432"/>
      <c r="Z219" s="432"/>
      <c r="AA219" s="432"/>
      <c r="AB219" s="432"/>
      <c r="AC219" s="689"/>
      <c r="AD219" s="432"/>
      <c r="AE219" s="121"/>
      <c r="AF219" s="121"/>
      <c r="AG219" s="121"/>
      <c r="AH219" s="121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432"/>
      <c r="AX219" s="499"/>
      <c r="AY219" s="499"/>
      <c r="AZ219" s="499"/>
      <c r="BA219" s="499"/>
      <c r="BB219" s="499"/>
      <c r="BC219" s="499"/>
      <c r="BD219" s="499"/>
      <c r="BE219" s="499"/>
      <c r="BF219" s="499"/>
      <c r="BG219" s="1093"/>
      <c r="BH219" s="1093"/>
      <c r="BI219" s="1093"/>
      <c r="BJ219" s="1093"/>
      <c r="BK219" s="1093"/>
      <c r="BL219" s="1093"/>
      <c r="BM219" s="1093"/>
      <c r="BN219" s="1093"/>
      <c r="BO219" s="1093"/>
      <c r="BP219" s="1093"/>
      <c r="BQ219" s="1093"/>
      <c r="BR219" s="1093"/>
      <c r="BS219" s="1093"/>
      <c r="BT219" s="1093"/>
      <c r="BU219" s="1093"/>
      <c r="BV219" s="1093"/>
      <c r="BW219" s="1093"/>
    </row>
    <row r="220" spans="1:75" s="820" customFormat="1">
      <c r="A220"/>
      <c r="B220" s="1009"/>
      <c r="C220"/>
      <c r="D220" s="528"/>
      <c r="E220" s="810"/>
      <c r="F220" s="811"/>
      <c r="G220"/>
      <c r="H220" s="546"/>
      <c r="I220"/>
      <c r="J220"/>
      <c r="K220"/>
      <c r="L220" s="812"/>
      <c r="M220" s="812"/>
      <c r="N220" s="1"/>
      <c r="O220" s="1"/>
      <c r="P220" s="25"/>
      <c r="Q220"/>
      <c r="R220" s="335"/>
      <c r="S220"/>
      <c r="T220"/>
      <c r="U220"/>
      <c r="V220" s="121"/>
      <c r="W220" s="121"/>
      <c r="X220" s="689"/>
      <c r="Y220" s="432"/>
      <c r="Z220" s="432"/>
      <c r="AA220" s="432"/>
      <c r="AB220" s="432"/>
      <c r="AC220" s="689"/>
      <c r="AD220" s="432"/>
      <c r="AE220" s="121"/>
      <c r="AF220" s="121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432"/>
      <c r="AX220" s="499"/>
      <c r="AY220" s="499"/>
      <c r="AZ220" s="499"/>
      <c r="BA220" s="499"/>
      <c r="BB220" s="499"/>
      <c r="BC220" s="499"/>
      <c r="BD220" s="499"/>
      <c r="BE220" s="499"/>
      <c r="BF220" s="499"/>
      <c r="BG220" s="1093"/>
      <c r="BH220" s="1093"/>
      <c r="BI220" s="1093"/>
      <c r="BJ220" s="1093"/>
      <c r="BK220" s="1093"/>
      <c r="BL220" s="1093"/>
      <c r="BM220" s="1093"/>
      <c r="BN220" s="1093"/>
      <c r="BO220" s="1093"/>
      <c r="BP220" s="1093"/>
      <c r="BQ220" s="1093"/>
      <c r="BR220" s="1093"/>
      <c r="BS220" s="1093"/>
      <c r="BT220" s="1093"/>
      <c r="BU220" s="1093"/>
      <c r="BV220" s="1093"/>
      <c r="BW220" s="1093"/>
    </row>
    <row r="221" spans="1:75" s="820" customFormat="1">
      <c r="A221"/>
      <c r="B221" s="1009"/>
      <c r="C221"/>
      <c r="D221" s="528"/>
      <c r="E221" s="810"/>
      <c r="F221" s="811"/>
      <c r="G221"/>
      <c r="H221" s="546"/>
      <c r="I221"/>
      <c r="J221"/>
      <c r="K221"/>
      <c r="L221" s="812"/>
      <c r="M221" s="812"/>
      <c r="N221" s="1"/>
      <c r="O221" s="1"/>
      <c r="P221" s="25"/>
      <c r="Q221"/>
      <c r="R221" s="335"/>
      <c r="S221"/>
      <c r="T221"/>
      <c r="U221"/>
      <c r="V221" s="121"/>
      <c r="W221" s="121"/>
      <c r="X221" s="689"/>
      <c r="Y221" s="432"/>
      <c r="Z221" s="432"/>
      <c r="AA221" s="432"/>
      <c r="AB221" s="432"/>
      <c r="AC221" s="689"/>
      <c r="AD221" s="432"/>
      <c r="AE221" s="121"/>
      <c r="AF221" s="121"/>
      <c r="AG221" s="121"/>
      <c r="AH221" s="121"/>
      <c r="AI221" s="121"/>
      <c r="AJ221" s="121"/>
      <c r="AK221" s="121"/>
      <c r="AL221" s="121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432"/>
      <c r="AX221" s="499"/>
      <c r="AY221" s="499"/>
      <c r="AZ221" s="499"/>
      <c r="BA221" s="499"/>
      <c r="BB221" s="499"/>
      <c r="BC221" s="499"/>
      <c r="BD221" s="499"/>
      <c r="BE221" s="499"/>
      <c r="BF221" s="499"/>
      <c r="BG221" s="1093"/>
      <c r="BH221" s="1093"/>
      <c r="BI221" s="1093"/>
      <c r="BJ221" s="1093"/>
      <c r="BK221" s="1093"/>
      <c r="BL221" s="1093"/>
      <c r="BM221" s="1093"/>
      <c r="BN221" s="1093"/>
      <c r="BO221" s="1093"/>
      <c r="BP221" s="1093"/>
      <c r="BQ221" s="1093"/>
      <c r="BR221" s="1093"/>
      <c r="BS221" s="1093"/>
      <c r="BT221" s="1093"/>
      <c r="BU221" s="1093"/>
      <c r="BV221" s="1093"/>
      <c r="BW221" s="1093"/>
    </row>
    <row r="222" spans="1:75" s="820" customFormat="1">
      <c r="A222"/>
      <c r="B222" s="1009"/>
      <c r="C222"/>
      <c r="D222" s="528"/>
      <c r="E222" s="810"/>
      <c r="F222" s="811"/>
      <c r="G222"/>
      <c r="H222" s="546"/>
      <c r="I222"/>
      <c r="J222"/>
      <c r="K222"/>
      <c r="L222" s="812"/>
      <c r="M222" s="812"/>
      <c r="N222" s="1"/>
      <c r="O222" s="1"/>
      <c r="P222" s="25"/>
      <c r="Q222"/>
      <c r="R222" s="335"/>
      <c r="S222"/>
      <c r="T222"/>
      <c r="U222"/>
      <c r="V222" s="121"/>
      <c r="W222" s="121"/>
      <c r="X222" s="689"/>
      <c r="Y222" s="432"/>
      <c r="Z222" s="432"/>
      <c r="AA222" s="432"/>
      <c r="AB222" s="432"/>
      <c r="AC222" s="689"/>
      <c r="AD222" s="432"/>
      <c r="AE222" s="121"/>
      <c r="AF222" s="121"/>
      <c r="AG222" s="121"/>
      <c r="AH222" s="121"/>
      <c r="AI222" s="121"/>
      <c r="AJ222" s="121"/>
      <c r="AK222" s="121"/>
      <c r="AL222" s="121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432"/>
      <c r="AX222" s="499"/>
      <c r="AY222" s="499"/>
      <c r="AZ222" s="499"/>
      <c r="BA222" s="499"/>
      <c r="BB222" s="499"/>
      <c r="BC222" s="499"/>
      <c r="BD222" s="499"/>
      <c r="BE222" s="499"/>
      <c r="BF222" s="499"/>
      <c r="BG222" s="1093"/>
      <c r="BH222" s="1093"/>
      <c r="BI222" s="1093"/>
      <c r="BJ222" s="1093"/>
      <c r="BK222" s="1093"/>
      <c r="BL222" s="1093"/>
      <c r="BM222" s="1093"/>
      <c r="BN222" s="1093"/>
      <c r="BO222" s="1093"/>
      <c r="BP222" s="1093"/>
      <c r="BQ222" s="1093"/>
      <c r="BR222" s="1093"/>
      <c r="BS222" s="1093"/>
      <c r="BT222" s="1093"/>
      <c r="BU222" s="1093"/>
      <c r="BV222" s="1093"/>
      <c r="BW222" s="1093"/>
    </row>
    <row r="223" spans="1:75" s="820" customFormat="1">
      <c r="A223"/>
      <c r="B223" s="1009"/>
      <c r="C223"/>
      <c r="D223" s="528"/>
      <c r="E223" s="810"/>
      <c r="F223" s="811"/>
      <c r="G223"/>
      <c r="H223" s="546"/>
      <c r="I223"/>
      <c r="J223"/>
      <c r="K223"/>
      <c r="L223" s="812"/>
      <c r="M223" s="812"/>
      <c r="N223" s="1"/>
      <c r="O223" s="1"/>
      <c r="P223" s="25"/>
      <c r="Q223"/>
      <c r="R223" s="335"/>
      <c r="S223"/>
      <c r="T223"/>
      <c r="U223"/>
      <c r="V223" s="121"/>
      <c r="W223" s="121"/>
      <c r="X223" s="689"/>
      <c r="Y223" s="432"/>
      <c r="Z223" s="432"/>
      <c r="AA223" s="432"/>
      <c r="AB223" s="432"/>
      <c r="AC223" s="689"/>
      <c r="AD223" s="432"/>
      <c r="AE223" s="121"/>
      <c r="AF223" s="121"/>
      <c r="AG223" s="121"/>
      <c r="AH223" s="121"/>
      <c r="AI223" s="121"/>
      <c r="AJ223" s="121"/>
      <c r="AK223" s="121"/>
      <c r="AL223" s="121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432"/>
      <c r="AX223" s="499"/>
      <c r="AY223" s="499"/>
      <c r="AZ223" s="499"/>
      <c r="BA223" s="499"/>
      <c r="BB223" s="499"/>
      <c r="BC223" s="499"/>
      <c r="BD223" s="499"/>
      <c r="BE223" s="499"/>
      <c r="BF223" s="499"/>
      <c r="BG223" s="1093"/>
      <c r="BH223" s="1093"/>
      <c r="BI223" s="1093"/>
      <c r="BJ223" s="1093"/>
      <c r="BK223" s="1093"/>
      <c r="BL223" s="1093"/>
      <c r="BM223" s="1093"/>
      <c r="BN223" s="1093"/>
      <c r="BO223" s="1093"/>
      <c r="BP223" s="1093"/>
      <c r="BQ223" s="1093"/>
      <c r="BR223" s="1093"/>
      <c r="BS223" s="1093"/>
      <c r="BT223" s="1093"/>
      <c r="BU223" s="1093"/>
      <c r="BV223" s="1093"/>
      <c r="BW223" s="1093"/>
    </row>
    <row r="224" spans="1:75" s="820" customFormat="1">
      <c r="A224"/>
      <c r="B224" s="1009"/>
      <c r="C224"/>
      <c r="D224" s="528"/>
      <c r="E224" s="810"/>
      <c r="F224" s="811"/>
      <c r="G224"/>
      <c r="H224" s="546"/>
      <c r="I224"/>
      <c r="J224"/>
      <c r="K224"/>
      <c r="L224" s="812"/>
      <c r="M224" s="812"/>
      <c r="N224" s="1"/>
      <c r="O224" s="1"/>
      <c r="P224" s="25"/>
      <c r="Q224"/>
      <c r="R224" s="335"/>
      <c r="S224"/>
      <c r="T224"/>
      <c r="U224"/>
      <c r="V224" s="121"/>
      <c r="W224" s="121"/>
      <c r="X224" s="689"/>
      <c r="Y224" s="432"/>
      <c r="Z224" s="432"/>
      <c r="AA224" s="432"/>
      <c r="AB224" s="432"/>
      <c r="AC224" s="689"/>
      <c r="AD224" s="432"/>
      <c r="AE224" s="121"/>
      <c r="AF224" s="121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432"/>
      <c r="AX224" s="499"/>
      <c r="AY224" s="499"/>
      <c r="AZ224" s="499"/>
      <c r="BA224" s="499"/>
      <c r="BB224" s="499"/>
      <c r="BC224" s="499"/>
      <c r="BD224" s="499"/>
      <c r="BE224" s="499"/>
      <c r="BF224" s="499"/>
      <c r="BG224" s="1093"/>
      <c r="BH224" s="1093"/>
      <c r="BI224" s="1093"/>
      <c r="BJ224" s="1093"/>
      <c r="BK224" s="1093"/>
      <c r="BL224" s="1093"/>
      <c r="BM224" s="1093"/>
      <c r="BN224" s="1093"/>
      <c r="BO224" s="1093"/>
      <c r="BP224" s="1093"/>
      <c r="BQ224" s="1093"/>
      <c r="BR224" s="1093"/>
      <c r="BS224" s="1093"/>
      <c r="BT224" s="1093"/>
      <c r="BU224" s="1093"/>
      <c r="BV224" s="1093"/>
      <c r="BW224" s="1093"/>
    </row>
    <row r="225" spans="1:75" s="820" customFormat="1">
      <c r="A225"/>
      <c r="B225" s="1009"/>
      <c r="C225"/>
      <c r="D225" s="528"/>
      <c r="E225" s="810"/>
      <c r="F225" s="811"/>
      <c r="G225"/>
      <c r="H225" s="546"/>
      <c r="I225"/>
      <c r="J225"/>
      <c r="K225"/>
      <c r="L225" s="812"/>
      <c r="M225" s="812"/>
      <c r="N225" s="1"/>
      <c r="O225" s="1"/>
      <c r="P225" s="25"/>
      <c r="Q225"/>
      <c r="R225" s="335"/>
      <c r="S225"/>
      <c r="T225"/>
      <c r="U225"/>
      <c r="V225" s="121"/>
      <c r="W225" s="121"/>
      <c r="X225" s="689"/>
      <c r="Y225" s="432"/>
      <c r="Z225" s="432"/>
      <c r="AA225" s="432"/>
      <c r="AB225" s="432"/>
      <c r="AC225" s="689"/>
      <c r="AD225" s="432"/>
      <c r="AE225" s="121"/>
      <c r="AF225" s="121"/>
      <c r="AG225" s="121"/>
      <c r="AH225" s="121"/>
      <c r="AI225" s="121"/>
      <c r="AJ225" s="121"/>
      <c r="AK225" s="121"/>
      <c r="AL225" s="121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432"/>
      <c r="AX225" s="499"/>
      <c r="AY225" s="499"/>
      <c r="AZ225" s="499"/>
      <c r="BA225" s="499"/>
      <c r="BB225" s="499"/>
      <c r="BC225" s="499"/>
      <c r="BD225" s="499"/>
      <c r="BE225" s="499"/>
      <c r="BF225" s="499"/>
      <c r="BG225" s="1093"/>
      <c r="BH225" s="1093"/>
      <c r="BI225" s="1093"/>
      <c r="BJ225" s="1093"/>
      <c r="BK225" s="1093"/>
      <c r="BL225" s="1093"/>
      <c r="BM225" s="1093"/>
      <c r="BN225" s="1093"/>
      <c r="BO225" s="1093"/>
      <c r="BP225" s="1093"/>
      <c r="BQ225" s="1093"/>
      <c r="BR225" s="1093"/>
      <c r="BS225" s="1093"/>
      <c r="BT225" s="1093"/>
      <c r="BU225" s="1093"/>
      <c r="BV225" s="1093"/>
      <c r="BW225" s="1093"/>
    </row>
    <row r="226" spans="1:75" s="820" customFormat="1">
      <c r="A226"/>
      <c r="B226" s="1009"/>
      <c r="C226"/>
      <c r="D226" s="528"/>
      <c r="E226" s="810"/>
      <c r="F226" s="811"/>
      <c r="G226"/>
      <c r="H226" s="546"/>
      <c r="I226"/>
      <c r="J226"/>
      <c r="K226"/>
      <c r="L226" s="812"/>
      <c r="M226" s="812"/>
      <c r="N226" s="1"/>
      <c r="O226" s="1"/>
      <c r="P226" s="25"/>
      <c r="Q226"/>
      <c r="R226" s="335"/>
      <c r="S226"/>
      <c r="T226"/>
      <c r="U226"/>
      <c r="V226" s="121"/>
      <c r="W226" s="121"/>
      <c r="X226" s="689"/>
      <c r="Y226" s="432"/>
      <c r="Z226" s="432"/>
      <c r="AA226" s="432"/>
      <c r="AB226" s="432"/>
      <c r="AC226" s="689"/>
      <c r="AD226" s="432"/>
      <c r="AE226" s="121"/>
      <c r="AF226" s="121"/>
      <c r="AG226" s="121"/>
      <c r="AH226" s="121"/>
      <c r="AI226" s="121"/>
      <c r="AJ226" s="121"/>
      <c r="AK226" s="121"/>
      <c r="AL226" s="121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432"/>
      <c r="AX226" s="499"/>
      <c r="AY226" s="499"/>
      <c r="AZ226" s="499"/>
      <c r="BA226" s="499"/>
      <c r="BB226" s="499"/>
      <c r="BC226" s="499"/>
      <c r="BD226" s="499"/>
      <c r="BE226" s="499"/>
      <c r="BF226" s="499"/>
      <c r="BG226" s="1093"/>
      <c r="BH226" s="1093"/>
      <c r="BI226" s="1093"/>
      <c r="BJ226" s="1093"/>
      <c r="BK226" s="1093"/>
      <c r="BL226" s="1093"/>
      <c r="BM226" s="1093"/>
      <c r="BN226" s="1093"/>
      <c r="BO226" s="1093"/>
      <c r="BP226" s="1093"/>
      <c r="BQ226" s="1093"/>
      <c r="BR226" s="1093"/>
      <c r="BS226" s="1093"/>
      <c r="BT226" s="1093"/>
      <c r="BU226" s="1093"/>
      <c r="BV226" s="1093"/>
      <c r="BW226" s="1093"/>
    </row>
    <row r="227" spans="1:75" s="820" customFormat="1">
      <c r="A227"/>
      <c r="B227" s="1009"/>
      <c r="C227"/>
      <c r="D227" s="528"/>
      <c r="E227" s="810"/>
      <c r="F227" s="811"/>
      <c r="G227"/>
      <c r="H227" s="546"/>
      <c r="I227"/>
      <c r="J227"/>
      <c r="K227"/>
      <c r="L227" s="812"/>
      <c r="M227" s="812"/>
      <c r="N227" s="1"/>
      <c r="O227" s="1"/>
      <c r="P227" s="25"/>
      <c r="Q227"/>
      <c r="R227" s="335"/>
      <c r="S227"/>
      <c r="T227"/>
      <c r="U227"/>
      <c r="V227" s="121"/>
      <c r="W227" s="121"/>
      <c r="X227" s="689"/>
      <c r="Y227" s="432"/>
      <c r="Z227" s="432"/>
      <c r="AA227" s="432"/>
      <c r="AB227" s="432"/>
      <c r="AC227" s="689"/>
      <c r="AD227" s="432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432"/>
      <c r="AX227" s="499"/>
      <c r="AY227" s="499"/>
      <c r="AZ227" s="499"/>
      <c r="BA227" s="499"/>
      <c r="BB227" s="499"/>
      <c r="BC227" s="499"/>
      <c r="BD227" s="499"/>
      <c r="BE227" s="499"/>
      <c r="BF227" s="499"/>
      <c r="BG227" s="1093"/>
      <c r="BH227" s="1093"/>
      <c r="BI227" s="1093"/>
      <c r="BJ227" s="1093"/>
      <c r="BK227" s="1093"/>
      <c r="BL227" s="1093"/>
      <c r="BM227" s="1093"/>
      <c r="BN227" s="1093"/>
      <c r="BO227" s="1093"/>
      <c r="BP227" s="1093"/>
      <c r="BQ227" s="1093"/>
      <c r="BR227" s="1093"/>
      <c r="BS227" s="1093"/>
      <c r="BT227" s="1093"/>
      <c r="BU227" s="1093"/>
      <c r="BV227" s="1093"/>
      <c r="BW227" s="1093"/>
    </row>
    <row r="228" spans="1:75" s="820" customFormat="1">
      <c r="A228"/>
      <c r="B228" s="1009"/>
      <c r="C228"/>
      <c r="D228" s="528"/>
      <c r="E228" s="810"/>
      <c r="F228" s="811"/>
      <c r="G228"/>
      <c r="H228" s="546"/>
      <c r="I228"/>
      <c r="J228"/>
      <c r="K228"/>
      <c r="L228" s="812"/>
      <c r="M228" s="812"/>
      <c r="N228" s="1"/>
      <c r="O228" s="1"/>
      <c r="P228" s="25"/>
      <c r="Q228"/>
      <c r="R228" s="335"/>
      <c r="S228"/>
      <c r="T228"/>
      <c r="U228"/>
      <c r="V228" s="121"/>
      <c r="W228" s="121"/>
      <c r="X228" s="689"/>
      <c r="Y228" s="432"/>
      <c r="Z228" s="432"/>
      <c r="AA228" s="432"/>
      <c r="AB228" s="432"/>
      <c r="AC228" s="689"/>
      <c r="AD228" s="432"/>
      <c r="AE228" s="121"/>
      <c r="AF228" s="121"/>
      <c r="AG228" s="121"/>
      <c r="AH228" s="121"/>
      <c r="AI228" s="121"/>
      <c r="AJ228" s="121"/>
      <c r="AK228" s="121"/>
      <c r="AL228" s="121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432"/>
      <c r="AX228" s="499"/>
      <c r="AY228" s="499"/>
      <c r="AZ228" s="499"/>
      <c r="BA228" s="499"/>
      <c r="BB228" s="499"/>
      <c r="BC228" s="499"/>
      <c r="BD228" s="499"/>
      <c r="BE228" s="499"/>
      <c r="BF228" s="499"/>
      <c r="BG228" s="1093"/>
      <c r="BH228" s="1093"/>
      <c r="BI228" s="1093"/>
      <c r="BJ228" s="1093"/>
      <c r="BK228" s="1093"/>
      <c r="BL228" s="1093"/>
      <c r="BM228" s="1093"/>
      <c r="BN228" s="1093"/>
      <c r="BO228" s="1093"/>
      <c r="BP228" s="1093"/>
      <c r="BQ228" s="1093"/>
      <c r="BR228" s="1093"/>
      <c r="BS228" s="1093"/>
      <c r="BT228" s="1093"/>
      <c r="BU228" s="1093"/>
      <c r="BV228" s="1093"/>
      <c r="BW228" s="1093"/>
    </row>
    <row r="229" spans="1:75" s="820" customFormat="1">
      <c r="A229"/>
      <c r="B229" s="1009"/>
      <c r="C229"/>
      <c r="D229" s="528"/>
      <c r="E229" s="810"/>
      <c r="F229" s="811"/>
      <c r="G229"/>
      <c r="H229" s="546"/>
      <c r="I229"/>
      <c r="J229"/>
      <c r="K229"/>
      <c r="L229" s="812"/>
      <c r="M229" s="812"/>
      <c r="N229" s="1"/>
      <c r="O229" s="1"/>
      <c r="P229" s="25"/>
      <c r="Q229"/>
      <c r="R229" s="335"/>
      <c r="S229"/>
      <c r="T229"/>
      <c r="U229"/>
      <c r="V229" s="121"/>
      <c r="W229" s="121"/>
      <c r="X229" s="689"/>
      <c r="Y229" s="432"/>
      <c r="Z229" s="432"/>
      <c r="AA229" s="432"/>
      <c r="AB229" s="432"/>
      <c r="AC229" s="689"/>
      <c r="AD229" s="432"/>
      <c r="AE229" s="121"/>
      <c r="AF229" s="121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432"/>
      <c r="AX229" s="499"/>
      <c r="AY229" s="499"/>
      <c r="AZ229" s="499"/>
      <c r="BA229" s="499"/>
      <c r="BB229" s="499"/>
      <c r="BC229" s="499"/>
      <c r="BD229" s="499"/>
      <c r="BE229" s="499"/>
      <c r="BF229" s="499"/>
      <c r="BG229" s="1093"/>
      <c r="BH229" s="1093"/>
      <c r="BI229" s="1093"/>
      <c r="BJ229" s="1093"/>
      <c r="BK229" s="1093"/>
      <c r="BL229" s="1093"/>
      <c r="BM229" s="1093"/>
      <c r="BN229" s="1093"/>
      <c r="BO229" s="1093"/>
      <c r="BP229" s="1093"/>
      <c r="BQ229" s="1093"/>
      <c r="BR229" s="1093"/>
      <c r="BS229" s="1093"/>
      <c r="BT229" s="1093"/>
      <c r="BU229" s="1093"/>
      <c r="BV229" s="1093"/>
      <c r="BW229" s="1093"/>
    </row>
    <row r="230" spans="1:75" s="820" customFormat="1">
      <c r="A230"/>
      <c r="B230" s="1009"/>
      <c r="C230"/>
      <c r="D230" s="528"/>
      <c r="E230" s="810"/>
      <c r="F230" s="811"/>
      <c r="G230"/>
      <c r="H230" s="546"/>
      <c r="I230"/>
      <c r="J230"/>
      <c r="K230"/>
      <c r="L230" s="812"/>
      <c r="M230" s="812"/>
      <c r="N230" s="1"/>
      <c r="O230" s="1"/>
      <c r="P230" s="25"/>
      <c r="Q230"/>
      <c r="R230" s="335"/>
      <c r="S230"/>
      <c r="T230"/>
      <c r="U230"/>
      <c r="V230" s="121"/>
      <c r="W230" s="121"/>
      <c r="X230" s="689"/>
      <c r="Y230" s="432"/>
      <c r="Z230" s="432"/>
      <c r="AA230" s="432"/>
      <c r="AB230" s="432"/>
      <c r="AC230" s="689"/>
      <c r="AD230" s="432"/>
      <c r="AE230" s="121"/>
      <c r="AF230" s="121"/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432"/>
      <c r="AX230" s="499"/>
      <c r="AY230" s="499"/>
      <c r="AZ230" s="499"/>
      <c r="BA230" s="499"/>
      <c r="BB230" s="499"/>
      <c r="BC230" s="499"/>
      <c r="BD230" s="499"/>
      <c r="BE230" s="499"/>
      <c r="BF230" s="499"/>
      <c r="BG230" s="1093"/>
      <c r="BH230" s="1093"/>
      <c r="BI230" s="1093"/>
      <c r="BJ230" s="1093"/>
      <c r="BK230" s="1093"/>
      <c r="BL230" s="1093"/>
      <c r="BM230" s="1093"/>
      <c r="BN230" s="1093"/>
      <c r="BO230" s="1093"/>
      <c r="BP230" s="1093"/>
      <c r="BQ230" s="1093"/>
      <c r="BR230" s="1093"/>
      <c r="BS230" s="1093"/>
      <c r="BT230" s="1093"/>
      <c r="BU230" s="1093"/>
      <c r="BV230" s="1093"/>
      <c r="BW230" s="1093"/>
    </row>
    <row r="231" spans="1:75" s="820" customFormat="1">
      <c r="A231"/>
      <c r="B231" s="1009"/>
      <c r="C231"/>
      <c r="D231" s="528"/>
      <c r="E231" s="810"/>
      <c r="F231" s="811"/>
      <c r="G231"/>
      <c r="H231" s="546"/>
      <c r="I231"/>
      <c r="J231"/>
      <c r="K231"/>
      <c r="L231" s="812"/>
      <c r="M231" s="812"/>
      <c r="N231" s="1"/>
      <c r="O231" s="1"/>
      <c r="P231" s="25"/>
      <c r="Q231"/>
      <c r="R231" s="335"/>
      <c r="S231"/>
      <c r="T231"/>
      <c r="U231"/>
      <c r="V231" s="121"/>
      <c r="W231" s="121"/>
      <c r="X231" s="689"/>
      <c r="Y231" s="432"/>
      <c r="Z231" s="432"/>
      <c r="AA231" s="432"/>
      <c r="AB231" s="432"/>
      <c r="AC231" s="689"/>
      <c r="AD231" s="432"/>
      <c r="AE231" s="121"/>
      <c r="AF231" s="121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432"/>
      <c r="AX231" s="499"/>
      <c r="AY231" s="499"/>
      <c r="AZ231" s="499"/>
      <c r="BA231" s="499"/>
      <c r="BB231" s="499"/>
      <c r="BC231" s="499"/>
      <c r="BD231" s="499"/>
      <c r="BE231" s="499"/>
      <c r="BF231" s="499"/>
      <c r="BG231" s="1093"/>
      <c r="BH231" s="1093"/>
      <c r="BI231" s="1093"/>
      <c r="BJ231" s="1093"/>
      <c r="BK231" s="1093"/>
      <c r="BL231" s="1093"/>
      <c r="BM231" s="1093"/>
      <c r="BN231" s="1093"/>
      <c r="BO231" s="1093"/>
      <c r="BP231" s="1093"/>
      <c r="BQ231" s="1093"/>
      <c r="BR231" s="1093"/>
      <c r="BS231" s="1093"/>
      <c r="BT231" s="1093"/>
      <c r="BU231" s="1093"/>
      <c r="BV231" s="1093"/>
      <c r="BW231" s="1093"/>
    </row>
    <row r="232" spans="1:75" s="820" customFormat="1">
      <c r="A232"/>
      <c r="B232" s="1009"/>
      <c r="C232"/>
      <c r="D232" s="528"/>
      <c r="E232" s="810"/>
      <c r="F232" s="811"/>
      <c r="G232"/>
      <c r="H232" s="546"/>
      <c r="I232"/>
      <c r="J232"/>
      <c r="K232"/>
      <c r="L232" s="812"/>
      <c r="M232" s="812"/>
      <c r="N232" s="1"/>
      <c r="O232" s="1"/>
      <c r="P232" s="25"/>
      <c r="Q232"/>
      <c r="R232" s="335"/>
      <c r="S232"/>
      <c r="T232"/>
      <c r="U232"/>
      <c r="V232" s="121"/>
      <c r="W232" s="121"/>
      <c r="X232" s="689"/>
      <c r="Y232" s="432"/>
      <c r="Z232" s="432"/>
      <c r="AA232" s="432"/>
      <c r="AB232" s="432"/>
      <c r="AC232" s="689"/>
      <c r="AD232" s="432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432"/>
      <c r="AX232" s="499"/>
      <c r="AY232" s="499"/>
      <c r="AZ232" s="499"/>
      <c r="BA232" s="499"/>
      <c r="BB232" s="499"/>
      <c r="BC232" s="499"/>
      <c r="BD232" s="499"/>
      <c r="BE232" s="499"/>
      <c r="BF232" s="499"/>
      <c r="BG232" s="1093"/>
      <c r="BH232" s="1093"/>
      <c r="BI232" s="1093"/>
      <c r="BJ232" s="1093"/>
      <c r="BK232" s="1093"/>
      <c r="BL232" s="1093"/>
      <c r="BM232" s="1093"/>
      <c r="BN232" s="1093"/>
      <c r="BO232" s="1093"/>
      <c r="BP232" s="1093"/>
      <c r="BQ232" s="1093"/>
      <c r="BR232" s="1093"/>
      <c r="BS232" s="1093"/>
      <c r="BT232" s="1093"/>
      <c r="BU232" s="1093"/>
      <c r="BV232" s="1093"/>
      <c r="BW232" s="1093"/>
    </row>
    <row r="233" spans="1:75" s="820" customFormat="1">
      <c r="A233"/>
      <c r="B233" s="1009"/>
      <c r="C233"/>
      <c r="D233" s="528"/>
      <c r="E233" s="810"/>
      <c r="F233" s="811"/>
      <c r="G233"/>
      <c r="H233" s="546"/>
      <c r="I233"/>
      <c r="J233"/>
      <c r="K233"/>
      <c r="L233" s="812"/>
      <c r="M233" s="812"/>
      <c r="N233" s="1"/>
      <c r="O233" s="1"/>
      <c r="P233" s="25"/>
      <c r="Q233"/>
      <c r="R233" s="335"/>
      <c r="S233"/>
      <c r="T233"/>
      <c r="U233"/>
      <c r="V233" s="121"/>
      <c r="W233" s="121"/>
      <c r="X233" s="689"/>
      <c r="Y233" s="432"/>
      <c r="Z233" s="432"/>
      <c r="AA233" s="432"/>
      <c r="AB233" s="432"/>
      <c r="AC233" s="689"/>
      <c r="AD233" s="432"/>
      <c r="AE233" s="121"/>
      <c r="AF233" s="121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432"/>
      <c r="AX233" s="499"/>
      <c r="AY233" s="499"/>
      <c r="AZ233" s="499"/>
      <c r="BA233" s="499"/>
      <c r="BB233" s="499"/>
      <c r="BC233" s="499"/>
      <c r="BD233" s="499"/>
      <c r="BE233" s="499"/>
      <c r="BF233" s="499"/>
      <c r="BG233" s="1093"/>
      <c r="BH233" s="1093"/>
      <c r="BI233" s="1093"/>
      <c r="BJ233" s="1093"/>
      <c r="BK233" s="1093"/>
      <c r="BL233" s="1093"/>
      <c r="BM233" s="1093"/>
      <c r="BN233" s="1093"/>
      <c r="BO233" s="1093"/>
      <c r="BP233" s="1093"/>
      <c r="BQ233" s="1093"/>
      <c r="BR233" s="1093"/>
      <c r="BS233" s="1093"/>
      <c r="BT233" s="1093"/>
      <c r="BU233" s="1093"/>
      <c r="BV233" s="1093"/>
      <c r="BW233" s="1093"/>
    </row>
    <row r="234" spans="1:75" s="820" customFormat="1">
      <c r="A234"/>
      <c r="B234" s="1009"/>
      <c r="C234"/>
      <c r="D234" s="528"/>
      <c r="E234" s="810"/>
      <c r="F234" s="811"/>
      <c r="G234"/>
      <c r="H234" s="546"/>
      <c r="I234"/>
      <c r="J234"/>
      <c r="K234"/>
      <c r="L234" s="812"/>
      <c r="M234" s="812"/>
      <c r="N234" s="1"/>
      <c r="O234" s="1"/>
      <c r="P234" s="25"/>
      <c r="Q234"/>
      <c r="R234" s="335"/>
      <c r="S234"/>
      <c r="T234"/>
      <c r="U234"/>
      <c r="V234" s="121"/>
      <c r="W234" s="121"/>
      <c r="X234" s="689"/>
      <c r="Y234" s="432"/>
      <c r="Z234" s="432"/>
      <c r="AA234" s="432"/>
      <c r="AB234" s="432"/>
      <c r="AC234" s="689"/>
      <c r="AD234" s="432"/>
      <c r="AE234" s="12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432"/>
      <c r="AX234" s="499"/>
      <c r="AY234" s="499"/>
      <c r="AZ234" s="499"/>
      <c r="BA234" s="499"/>
      <c r="BB234" s="499"/>
      <c r="BC234" s="499"/>
      <c r="BD234" s="499"/>
      <c r="BE234" s="499"/>
      <c r="BF234" s="499"/>
      <c r="BG234" s="1093"/>
      <c r="BH234" s="1093"/>
      <c r="BI234" s="1093"/>
      <c r="BJ234" s="1093"/>
      <c r="BK234" s="1093"/>
      <c r="BL234" s="1093"/>
      <c r="BM234" s="1093"/>
      <c r="BN234" s="1093"/>
      <c r="BO234" s="1093"/>
      <c r="BP234" s="1093"/>
      <c r="BQ234" s="1093"/>
      <c r="BR234" s="1093"/>
      <c r="BS234" s="1093"/>
      <c r="BT234" s="1093"/>
      <c r="BU234" s="1093"/>
      <c r="BV234" s="1093"/>
      <c r="BW234" s="1093"/>
    </row>
    <row r="235" spans="1:75" s="820" customFormat="1">
      <c r="A235"/>
      <c r="B235" s="1009"/>
      <c r="C235"/>
      <c r="D235" s="528"/>
      <c r="E235" s="810"/>
      <c r="F235" s="811"/>
      <c r="G235"/>
      <c r="H235" s="546"/>
      <c r="I235"/>
      <c r="J235"/>
      <c r="K235"/>
      <c r="L235" s="812"/>
      <c r="M235" s="812"/>
      <c r="N235" s="1"/>
      <c r="O235" s="1"/>
      <c r="P235" s="25"/>
      <c r="Q235"/>
      <c r="R235" s="335"/>
      <c r="S235"/>
      <c r="T235"/>
      <c r="U235"/>
      <c r="V235" s="121"/>
      <c r="W235" s="121"/>
      <c r="X235" s="689"/>
      <c r="Y235" s="432"/>
      <c r="Z235" s="432"/>
      <c r="AA235" s="432"/>
      <c r="AB235" s="432"/>
      <c r="AC235" s="689"/>
      <c r="AD235" s="432"/>
      <c r="AE235" s="121"/>
      <c r="AF235" s="121"/>
      <c r="AG235" s="121"/>
      <c r="AH235" s="121"/>
      <c r="AI235" s="121"/>
      <c r="AJ235" s="121"/>
      <c r="AK235" s="121"/>
      <c r="AL235" s="121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432"/>
      <c r="AX235" s="499"/>
      <c r="AY235" s="499"/>
      <c r="AZ235" s="499"/>
      <c r="BA235" s="499"/>
      <c r="BB235" s="499"/>
      <c r="BC235" s="499"/>
      <c r="BD235" s="499"/>
      <c r="BE235" s="499"/>
      <c r="BF235" s="499"/>
      <c r="BG235" s="1093"/>
      <c r="BH235" s="1093"/>
      <c r="BI235" s="1093"/>
      <c r="BJ235" s="1093"/>
      <c r="BK235" s="1093"/>
      <c r="BL235" s="1093"/>
      <c r="BM235" s="1093"/>
      <c r="BN235" s="1093"/>
      <c r="BO235" s="1093"/>
      <c r="BP235" s="1093"/>
      <c r="BQ235" s="1093"/>
      <c r="BR235" s="1093"/>
      <c r="BS235" s="1093"/>
      <c r="BT235" s="1093"/>
      <c r="BU235" s="1093"/>
      <c r="BV235" s="1093"/>
      <c r="BW235" s="1093"/>
    </row>
    <row r="236" spans="1:75" s="820" customFormat="1">
      <c r="A236"/>
      <c r="B236" s="1009"/>
      <c r="C236"/>
      <c r="D236" s="528"/>
      <c r="E236" s="810"/>
      <c r="F236" s="811"/>
      <c r="G236"/>
      <c r="H236" s="546"/>
      <c r="I236"/>
      <c r="J236"/>
      <c r="K236"/>
      <c r="L236" s="812"/>
      <c r="M236" s="812"/>
      <c r="N236" s="1"/>
      <c r="O236" s="1"/>
      <c r="P236" s="25"/>
      <c r="Q236"/>
      <c r="R236" s="335"/>
      <c r="S236"/>
      <c r="T236"/>
      <c r="U236"/>
      <c r="V236" s="121"/>
      <c r="W236" s="121"/>
      <c r="X236" s="689"/>
      <c r="Y236" s="432"/>
      <c r="Z236" s="432"/>
      <c r="AA236" s="432"/>
      <c r="AB236" s="432"/>
      <c r="AC236" s="689"/>
      <c r="AD236" s="432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432"/>
      <c r="AX236" s="499"/>
      <c r="AY236" s="499"/>
      <c r="AZ236" s="499"/>
      <c r="BA236" s="499"/>
      <c r="BB236" s="499"/>
      <c r="BC236" s="499"/>
      <c r="BD236" s="499"/>
      <c r="BE236" s="499"/>
      <c r="BF236" s="499"/>
      <c r="BG236" s="1093"/>
      <c r="BH236" s="1093"/>
      <c r="BI236" s="1093"/>
      <c r="BJ236" s="1093"/>
      <c r="BK236" s="1093"/>
      <c r="BL236" s="1093"/>
      <c r="BM236" s="1093"/>
      <c r="BN236" s="1093"/>
      <c r="BO236" s="1093"/>
      <c r="BP236" s="1093"/>
      <c r="BQ236" s="1093"/>
      <c r="BR236" s="1093"/>
      <c r="BS236" s="1093"/>
      <c r="BT236" s="1093"/>
      <c r="BU236" s="1093"/>
      <c r="BV236" s="1093"/>
      <c r="BW236" s="1093"/>
    </row>
    <row r="237" spans="1:75" s="820" customFormat="1">
      <c r="A237"/>
      <c r="B237" s="1009"/>
      <c r="C237"/>
      <c r="D237" s="528"/>
      <c r="E237" s="810"/>
      <c r="F237" s="811"/>
      <c r="G237"/>
      <c r="H237" s="546"/>
      <c r="I237"/>
      <c r="J237"/>
      <c r="K237"/>
      <c r="L237" s="812"/>
      <c r="M237" s="812"/>
      <c r="N237" s="1"/>
      <c r="O237" s="1"/>
      <c r="P237" s="25"/>
      <c r="Q237"/>
      <c r="R237" s="335"/>
      <c r="S237"/>
      <c r="T237"/>
      <c r="U237"/>
      <c r="V237" s="121"/>
      <c r="W237" s="121"/>
      <c r="X237" s="689"/>
      <c r="Y237" s="432"/>
      <c r="Z237" s="432"/>
      <c r="AA237" s="432"/>
      <c r="AB237" s="432"/>
      <c r="AC237" s="689"/>
      <c r="AD237" s="432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432"/>
      <c r="AX237" s="499"/>
      <c r="AY237" s="499"/>
      <c r="AZ237" s="499"/>
      <c r="BA237" s="499"/>
      <c r="BB237" s="499"/>
      <c r="BC237" s="499"/>
      <c r="BD237" s="499"/>
      <c r="BE237" s="499"/>
      <c r="BF237" s="499"/>
      <c r="BG237" s="1093"/>
      <c r="BH237" s="1093"/>
      <c r="BI237" s="1093"/>
      <c r="BJ237" s="1093"/>
      <c r="BK237" s="1093"/>
      <c r="BL237" s="1093"/>
      <c r="BM237" s="1093"/>
      <c r="BN237" s="1093"/>
      <c r="BO237" s="1093"/>
      <c r="BP237" s="1093"/>
      <c r="BQ237" s="1093"/>
      <c r="BR237" s="1093"/>
      <c r="BS237" s="1093"/>
      <c r="BT237" s="1093"/>
      <c r="BU237" s="1093"/>
      <c r="BV237" s="1093"/>
      <c r="BW237" s="1093"/>
    </row>
    <row r="238" spans="1:75" s="820" customFormat="1">
      <c r="A238"/>
      <c r="B238" s="1009"/>
      <c r="C238"/>
      <c r="D238" s="528"/>
      <c r="E238" s="810"/>
      <c r="F238" s="811"/>
      <c r="G238"/>
      <c r="H238" s="546"/>
      <c r="I238"/>
      <c r="J238"/>
      <c r="K238"/>
      <c r="L238" s="812"/>
      <c r="M238" s="812"/>
      <c r="N238" s="1"/>
      <c r="O238" s="1"/>
      <c r="P238" s="25"/>
      <c r="Q238"/>
      <c r="R238" s="335"/>
      <c r="S238"/>
      <c r="T238"/>
      <c r="U238"/>
      <c r="V238" s="121"/>
      <c r="W238" s="121"/>
      <c r="X238" s="689"/>
      <c r="Y238" s="432"/>
      <c r="Z238" s="432"/>
      <c r="AA238" s="432"/>
      <c r="AB238" s="432"/>
      <c r="AC238" s="689"/>
      <c r="AD238" s="432"/>
      <c r="AE238" s="121"/>
      <c r="AF238" s="121"/>
      <c r="AG238" s="121"/>
      <c r="AH238" s="121"/>
      <c r="AI238" s="121"/>
      <c r="AJ238" s="121"/>
      <c r="AK238" s="121"/>
      <c r="AL238" s="121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432"/>
      <c r="AX238" s="499"/>
      <c r="AY238" s="499"/>
      <c r="AZ238" s="499"/>
      <c r="BA238" s="499"/>
      <c r="BB238" s="499"/>
      <c r="BC238" s="499"/>
      <c r="BD238" s="499"/>
      <c r="BE238" s="499"/>
      <c r="BF238" s="499"/>
      <c r="BG238" s="1093"/>
      <c r="BH238" s="1093"/>
      <c r="BI238" s="1093"/>
      <c r="BJ238" s="1093"/>
      <c r="BK238" s="1093"/>
      <c r="BL238" s="1093"/>
      <c r="BM238" s="1093"/>
      <c r="BN238" s="1093"/>
      <c r="BO238" s="1093"/>
      <c r="BP238" s="1093"/>
      <c r="BQ238" s="1093"/>
      <c r="BR238" s="1093"/>
      <c r="BS238" s="1093"/>
      <c r="BT238" s="1093"/>
      <c r="BU238" s="1093"/>
      <c r="BV238" s="1093"/>
      <c r="BW238" s="1093"/>
    </row>
    <row r="239" spans="1:75" s="820" customFormat="1">
      <c r="A239"/>
      <c r="B239" s="1009"/>
      <c r="C239"/>
      <c r="D239" s="528"/>
      <c r="E239" s="810"/>
      <c r="F239" s="811"/>
      <c r="G239"/>
      <c r="H239" s="546"/>
      <c r="I239"/>
      <c r="J239"/>
      <c r="K239"/>
      <c r="L239" s="812"/>
      <c r="M239" s="812"/>
      <c r="N239" s="1"/>
      <c r="O239" s="1"/>
      <c r="P239" s="25"/>
      <c r="Q239"/>
      <c r="R239" s="335"/>
      <c r="S239"/>
      <c r="T239"/>
      <c r="U239"/>
      <c r="V239" s="121"/>
      <c r="W239" s="121"/>
      <c r="X239" s="689"/>
      <c r="Y239" s="432"/>
      <c r="Z239" s="432"/>
      <c r="AA239" s="432"/>
      <c r="AB239" s="432"/>
      <c r="AC239" s="689"/>
      <c r="AD239" s="432"/>
      <c r="AE239" s="121"/>
      <c r="AF239" s="121"/>
      <c r="AG239" s="121"/>
      <c r="AH239" s="121"/>
      <c r="AI239" s="121"/>
      <c r="AJ239" s="121"/>
      <c r="AK239" s="121"/>
      <c r="AL239" s="121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432"/>
      <c r="AX239" s="499"/>
      <c r="AY239" s="499"/>
      <c r="AZ239" s="499"/>
      <c r="BA239" s="499"/>
      <c r="BB239" s="499"/>
      <c r="BC239" s="499"/>
      <c r="BD239" s="499"/>
      <c r="BE239" s="499"/>
      <c r="BF239" s="499"/>
      <c r="BG239" s="1093"/>
      <c r="BH239" s="1093"/>
      <c r="BI239" s="1093"/>
      <c r="BJ239" s="1093"/>
      <c r="BK239" s="1093"/>
      <c r="BL239" s="1093"/>
      <c r="BM239" s="1093"/>
      <c r="BN239" s="1093"/>
      <c r="BO239" s="1093"/>
      <c r="BP239" s="1093"/>
      <c r="BQ239" s="1093"/>
      <c r="BR239" s="1093"/>
      <c r="BS239" s="1093"/>
      <c r="BT239" s="1093"/>
      <c r="BU239" s="1093"/>
      <c r="BV239" s="1093"/>
      <c r="BW239" s="1093"/>
    </row>
    <row r="240" spans="1:75" s="820" customFormat="1">
      <c r="A240"/>
      <c r="B240" s="1009"/>
      <c r="C240"/>
      <c r="D240" s="528"/>
      <c r="E240" s="810"/>
      <c r="F240" s="811"/>
      <c r="G240"/>
      <c r="H240" s="546"/>
      <c r="I240"/>
      <c r="J240"/>
      <c r="K240"/>
      <c r="L240" s="812"/>
      <c r="M240" s="812"/>
      <c r="N240" s="1"/>
      <c r="O240" s="1"/>
      <c r="P240" s="25"/>
      <c r="Q240"/>
      <c r="R240" s="335"/>
      <c r="S240"/>
      <c r="T240"/>
      <c r="U240"/>
      <c r="V240" s="121"/>
      <c r="W240" s="121"/>
      <c r="X240" s="689"/>
      <c r="Y240" s="432"/>
      <c r="Z240" s="432"/>
      <c r="AA240" s="432"/>
      <c r="AB240" s="432"/>
      <c r="AC240" s="689"/>
      <c r="AD240" s="432"/>
      <c r="AE240" s="121"/>
      <c r="AF240" s="121"/>
      <c r="AG240" s="121"/>
      <c r="AH240" s="121"/>
      <c r="AI240" s="121"/>
      <c r="AJ240" s="121"/>
      <c r="AK240" s="121"/>
      <c r="AL240" s="121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432"/>
      <c r="AX240" s="499"/>
      <c r="AY240" s="499"/>
      <c r="AZ240" s="499"/>
      <c r="BA240" s="499"/>
      <c r="BB240" s="499"/>
      <c r="BC240" s="499"/>
      <c r="BD240" s="499"/>
      <c r="BE240" s="499"/>
      <c r="BF240" s="499"/>
      <c r="BG240" s="1093"/>
      <c r="BH240" s="1093"/>
      <c r="BI240" s="1093"/>
      <c r="BJ240" s="1093"/>
      <c r="BK240" s="1093"/>
      <c r="BL240" s="1093"/>
      <c r="BM240" s="1093"/>
      <c r="BN240" s="1093"/>
      <c r="BO240" s="1093"/>
      <c r="BP240" s="1093"/>
      <c r="BQ240" s="1093"/>
      <c r="BR240" s="1093"/>
      <c r="BS240" s="1093"/>
      <c r="BT240" s="1093"/>
      <c r="BU240" s="1093"/>
      <c r="BV240" s="1093"/>
      <c r="BW240" s="1093"/>
    </row>
    <row r="241" spans="1:75" s="820" customFormat="1">
      <c r="A241"/>
      <c r="B241" s="1009"/>
      <c r="C241"/>
      <c r="D241" s="528"/>
      <c r="E241" s="810"/>
      <c r="F241" s="811"/>
      <c r="G241"/>
      <c r="H241" s="546"/>
      <c r="I241"/>
      <c r="J241"/>
      <c r="K241"/>
      <c r="L241" s="812"/>
      <c r="M241" s="812"/>
      <c r="N241" s="1"/>
      <c r="O241" s="1"/>
      <c r="P241" s="25"/>
      <c r="Q241"/>
      <c r="R241" s="335"/>
      <c r="S241"/>
      <c r="T241"/>
      <c r="U241"/>
      <c r="V241" s="121"/>
      <c r="W241" s="121"/>
      <c r="X241" s="689"/>
      <c r="Y241" s="432"/>
      <c r="Z241" s="432"/>
      <c r="AA241" s="432"/>
      <c r="AB241" s="432"/>
      <c r="AC241" s="689"/>
      <c r="AD241" s="432"/>
      <c r="AE241" s="121"/>
      <c r="AF241" s="121"/>
      <c r="AG241" s="121"/>
      <c r="AH241" s="121"/>
      <c r="AI241" s="121"/>
      <c r="AJ241" s="121"/>
      <c r="AK241" s="121"/>
      <c r="AL241" s="121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432"/>
      <c r="AX241" s="499"/>
      <c r="AY241" s="499"/>
      <c r="AZ241" s="499"/>
      <c r="BA241" s="499"/>
      <c r="BB241" s="499"/>
      <c r="BC241" s="499"/>
      <c r="BD241" s="499"/>
      <c r="BE241" s="499"/>
      <c r="BF241" s="499"/>
      <c r="BG241" s="1093"/>
      <c r="BH241" s="1093"/>
      <c r="BI241" s="1093"/>
      <c r="BJ241" s="1093"/>
      <c r="BK241" s="1093"/>
      <c r="BL241" s="1093"/>
      <c r="BM241" s="1093"/>
      <c r="BN241" s="1093"/>
      <c r="BO241" s="1093"/>
      <c r="BP241" s="1093"/>
      <c r="BQ241" s="1093"/>
      <c r="BR241" s="1093"/>
      <c r="BS241" s="1093"/>
      <c r="BT241" s="1093"/>
      <c r="BU241" s="1093"/>
      <c r="BV241" s="1093"/>
      <c r="BW241" s="1093"/>
    </row>
    <row r="242" spans="1:75" s="820" customFormat="1">
      <c r="A242"/>
      <c r="B242" s="1009"/>
      <c r="C242"/>
      <c r="D242" s="528"/>
      <c r="E242" s="810"/>
      <c r="F242" s="811"/>
      <c r="G242"/>
      <c r="H242" s="546"/>
      <c r="I242"/>
      <c r="J242"/>
      <c r="K242"/>
      <c r="L242" s="812"/>
      <c r="M242" s="812"/>
      <c r="N242" s="1"/>
      <c r="O242" s="1"/>
      <c r="P242" s="25"/>
      <c r="Q242"/>
      <c r="R242" s="335"/>
      <c r="S242"/>
      <c r="T242"/>
      <c r="U242"/>
      <c r="V242" s="121"/>
      <c r="W242" s="121"/>
      <c r="X242" s="689"/>
      <c r="Y242" s="432"/>
      <c r="Z242" s="432"/>
      <c r="AA242" s="432"/>
      <c r="AB242" s="432"/>
      <c r="AC242" s="689"/>
      <c r="AD242" s="432"/>
      <c r="AE242" s="121"/>
      <c r="AF242" s="121"/>
      <c r="AG242" s="121"/>
      <c r="AH242" s="121"/>
      <c r="AI242" s="121"/>
      <c r="AJ242" s="121"/>
      <c r="AK242" s="121"/>
      <c r="AL242" s="121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432"/>
      <c r="AX242" s="499"/>
      <c r="AY242" s="499"/>
      <c r="AZ242" s="499"/>
      <c r="BA242" s="499"/>
      <c r="BB242" s="499"/>
      <c r="BC242" s="499"/>
      <c r="BD242" s="499"/>
      <c r="BE242" s="499"/>
      <c r="BF242" s="499"/>
      <c r="BG242" s="1093"/>
      <c r="BH242" s="1093"/>
      <c r="BI242" s="1093"/>
      <c r="BJ242" s="1093"/>
      <c r="BK242" s="1093"/>
      <c r="BL242" s="1093"/>
      <c r="BM242" s="1093"/>
      <c r="BN242" s="1093"/>
      <c r="BO242" s="1093"/>
      <c r="BP242" s="1093"/>
      <c r="BQ242" s="1093"/>
      <c r="BR242" s="1093"/>
      <c r="BS242" s="1093"/>
      <c r="BT242" s="1093"/>
      <c r="BU242" s="1093"/>
      <c r="BV242" s="1093"/>
      <c r="BW242" s="1093"/>
    </row>
    <row r="243" spans="1:75" s="820" customFormat="1">
      <c r="A243"/>
      <c r="B243" s="1009"/>
      <c r="C243"/>
      <c r="D243" s="528"/>
      <c r="E243" s="810"/>
      <c r="F243" s="811"/>
      <c r="G243"/>
      <c r="H243" s="546"/>
      <c r="I243"/>
      <c r="J243"/>
      <c r="K243"/>
      <c r="L243" s="812"/>
      <c r="M243" s="812"/>
      <c r="N243" s="1"/>
      <c r="O243" s="1"/>
      <c r="P243" s="25"/>
      <c r="Q243"/>
      <c r="R243" s="335"/>
      <c r="S243"/>
      <c r="T243"/>
      <c r="U243"/>
      <c r="V243" s="121"/>
      <c r="W243" s="121"/>
      <c r="X243" s="689"/>
      <c r="Y243" s="432"/>
      <c r="Z243" s="432"/>
      <c r="AA243" s="432"/>
      <c r="AB243" s="432"/>
      <c r="AC243" s="689"/>
      <c r="AD243" s="432"/>
      <c r="AE243" s="121"/>
      <c r="AF243" s="121"/>
      <c r="AG243" s="12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432"/>
      <c r="AX243" s="499"/>
      <c r="AY243" s="499"/>
      <c r="AZ243" s="499"/>
      <c r="BA243" s="499"/>
      <c r="BB243" s="499"/>
      <c r="BC243" s="499"/>
      <c r="BD243" s="499"/>
      <c r="BE243" s="499"/>
      <c r="BF243" s="499"/>
      <c r="BG243" s="1093"/>
      <c r="BH243" s="1093"/>
      <c r="BI243" s="1093"/>
      <c r="BJ243" s="1093"/>
      <c r="BK243" s="1093"/>
      <c r="BL243" s="1093"/>
      <c r="BM243" s="1093"/>
      <c r="BN243" s="1093"/>
      <c r="BO243" s="1093"/>
      <c r="BP243" s="1093"/>
      <c r="BQ243" s="1093"/>
      <c r="BR243" s="1093"/>
      <c r="BS243" s="1093"/>
      <c r="BT243" s="1093"/>
      <c r="BU243" s="1093"/>
      <c r="BV243" s="1093"/>
      <c r="BW243" s="1093"/>
    </row>
    <row r="244" spans="1:75" s="820" customFormat="1">
      <c r="A244"/>
      <c r="B244" s="1009"/>
      <c r="C244"/>
      <c r="D244" s="528"/>
      <c r="E244" s="810"/>
      <c r="F244" s="811"/>
      <c r="G244"/>
      <c r="H244" s="546"/>
      <c r="I244"/>
      <c r="J244"/>
      <c r="K244"/>
      <c r="L244" s="812"/>
      <c r="M244" s="812"/>
      <c r="N244" s="1"/>
      <c r="O244" s="1"/>
      <c r="P244" s="25"/>
      <c r="Q244"/>
      <c r="R244" s="335"/>
      <c r="S244"/>
      <c r="T244"/>
      <c r="U244"/>
      <c r="V244" s="121"/>
      <c r="W244" s="121"/>
      <c r="X244" s="689"/>
      <c r="Y244" s="432"/>
      <c r="Z244" s="432"/>
      <c r="AA244" s="432"/>
      <c r="AB244" s="432"/>
      <c r="AC244" s="689"/>
      <c r="AD244" s="432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432"/>
      <c r="AX244" s="499"/>
      <c r="AY244" s="499"/>
      <c r="AZ244" s="499"/>
      <c r="BA244" s="499"/>
      <c r="BB244" s="499"/>
      <c r="BC244" s="499"/>
      <c r="BD244" s="499"/>
      <c r="BE244" s="499"/>
      <c r="BF244" s="499"/>
      <c r="BG244" s="1093"/>
      <c r="BH244" s="1093"/>
      <c r="BI244" s="1093"/>
      <c r="BJ244" s="1093"/>
      <c r="BK244" s="1093"/>
      <c r="BL244" s="1093"/>
      <c r="BM244" s="1093"/>
      <c r="BN244" s="1093"/>
      <c r="BO244" s="1093"/>
      <c r="BP244" s="1093"/>
      <c r="BQ244" s="1093"/>
      <c r="BR244" s="1093"/>
      <c r="BS244" s="1093"/>
      <c r="BT244" s="1093"/>
      <c r="BU244" s="1093"/>
      <c r="BV244" s="1093"/>
      <c r="BW244" s="1093"/>
    </row>
    <row r="245" spans="1:75" s="820" customFormat="1">
      <c r="A245"/>
      <c r="B245" s="1009"/>
      <c r="C245"/>
      <c r="D245" s="528"/>
      <c r="E245" s="810"/>
      <c r="F245" s="811"/>
      <c r="G245"/>
      <c r="H245" s="546"/>
      <c r="I245"/>
      <c r="J245"/>
      <c r="K245"/>
      <c r="L245" s="812"/>
      <c r="M245" s="812"/>
      <c r="N245" s="1"/>
      <c r="O245" s="1"/>
      <c r="P245" s="25"/>
      <c r="Q245"/>
      <c r="R245" s="335"/>
      <c r="S245"/>
      <c r="T245"/>
      <c r="U245"/>
      <c r="V245" s="121"/>
      <c r="W245" s="121"/>
      <c r="X245" s="689"/>
      <c r="Y245" s="432"/>
      <c r="Z245" s="432"/>
      <c r="AA245" s="432"/>
      <c r="AB245" s="432"/>
      <c r="AC245" s="689"/>
      <c r="AD245" s="432"/>
      <c r="AE245" s="121"/>
      <c r="AF245" s="121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432"/>
      <c r="AX245" s="499"/>
      <c r="AY245" s="499"/>
      <c r="AZ245" s="499"/>
      <c r="BA245" s="499"/>
      <c r="BB245" s="499"/>
      <c r="BC245" s="499"/>
      <c r="BD245" s="499"/>
      <c r="BE245" s="499"/>
      <c r="BF245" s="499"/>
      <c r="BG245" s="1093"/>
      <c r="BH245" s="1093"/>
      <c r="BI245" s="1093"/>
      <c r="BJ245" s="1093"/>
      <c r="BK245" s="1093"/>
      <c r="BL245" s="1093"/>
      <c r="BM245" s="1093"/>
      <c r="BN245" s="1093"/>
      <c r="BO245" s="1093"/>
      <c r="BP245" s="1093"/>
      <c r="BQ245" s="1093"/>
      <c r="BR245" s="1093"/>
      <c r="BS245" s="1093"/>
      <c r="BT245" s="1093"/>
      <c r="BU245" s="1093"/>
      <c r="BV245" s="1093"/>
      <c r="BW245" s="1093"/>
    </row>
    <row r="246" spans="1:75" s="820" customFormat="1">
      <c r="A246"/>
      <c r="B246" s="1009"/>
      <c r="C246"/>
      <c r="D246" s="528"/>
      <c r="E246" s="810"/>
      <c r="F246" s="811"/>
      <c r="G246"/>
      <c r="H246" s="546"/>
      <c r="I246"/>
      <c r="J246"/>
      <c r="K246"/>
      <c r="L246" s="812"/>
      <c r="M246" s="812"/>
      <c r="N246" s="1"/>
      <c r="O246" s="1"/>
      <c r="P246" s="25"/>
      <c r="Q246"/>
      <c r="R246" s="335"/>
      <c r="S246"/>
      <c r="T246"/>
      <c r="U246"/>
      <c r="V246" s="121"/>
      <c r="W246" s="121"/>
      <c r="X246" s="689"/>
      <c r="Y246" s="432"/>
      <c r="Z246" s="432"/>
      <c r="AA246" s="432"/>
      <c r="AB246" s="432"/>
      <c r="AC246" s="689"/>
      <c r="AD246" s="432"/>
      <c r="AE246" s="12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432"/>
      <c r="AX246" s="499"/>
      <c r="AY246" s="499"/>
      <c r="AZ246" s="499"/>
      <c r="BA246" s="499"/>
      <c r="BB246" s="499"/>
      <c r="BC246" s="499"/>
      <c r="BD246" s="499"/>
      <c r="BE246" s="499"/>
      <c r="BF246" s="499"/>
      <c r="BG246" s="1093"/>
      <c r="BH246" s="1093"/>
      <c r="BI246" s="1093"/>
      <c r="BJ246" s="1093"/>
      <c r="BK246" s="1093"/>
      <c r="BL246" s="1093"/>
      <c r="BM246" s="1093"/>
      <c r="BN246" s="1093"/>
      <c r="BO246" s="1093"/>
      <c r="BP246" s="1093"/>
      <c r="BQ246" s="1093"/>
      <c r="BR246" s="1093"/>
      <c r="BS246" s="1093"/>
      <c r="BT246" s="1093"/>
      <c r="BU246" s="1093"/>
      <c r="BV246" s="1093"/>
      <c r="BW246" s="1093"/>
    </row>
    <row r="247" spans="1:75" s="820" customFormat="1">
      <c r="A247"/>
      <c r="B247" s="1009"/>
      <c r="C247"/>
      <c r="D247" s="528"/>
      <c r="E247" s="810"/>
      <c r="F247" s="811"/>
      <c r="G247"/>
      <c r="H247" s="546"/>
      <c r="I247"/>
      <c r="J247"/>
      <c r="K247"/>
      <c r="L247" s="812"/>
      <c r="M247" s="812"/>
      <c r="N247" s="1"/>
      <c r="O247" s="1"/>
      <c r="P247" s="25"/>
      <c r="Q247"/>
      <c r="R247" s="335"/>
      <c r="S247"/>
      <c r="T247"/>
      <c r="U247"/>
      <c r="V247" s="121"/>
      <c r="W247" s="121"/>
      <c r="X247" s="689"/>
      <c r="Y247" s="432"/>
      <c r="Z247" s="432"/>
      <c r="AA247" s="432"/>
      <c r="AB247" s="432"/>
      <c r="AC247" s="689"/>
      <c r="AD247" s="432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432"/>
      <c r="AX247" s="499"/>
      <c r="AY247" s="499"/>
      <c r="AZ247" s="499"/>
      <c r="BA247" s="499"/>
      <c r="BB247" s="499"/>
      <c r="BC247" s="499"/>
      <c r="BD247" s="499"/>
      <c r="BE247" s="499"/>
      <c r="BF247" s="499"/>
      <c r="BG247" s="1093"/>
      <c r="BH247" s="1093"/>
      <c r="BI247" s="1093"/>
      <c r="BJ247" s="1093"/>
      <c r="BK247" s="1093"/>
      <c r="BL247" s="1093"/>
      <c r="BM247" s="1093"/>
      <c r="BN247" s="1093"/>
      <c r="BO247" s="1093"/>
      <c r="BP247" s="1093"/>
      <c r="BQ247" s="1093"/>
      <c r="BR247" s="1093"/>
      <c r="BS247" s="1093"/>
      <c r="BT247" s="1093"/>
      <c r="BU247" s="1093"/>
      <c r="BV247" s="1093"/>
      <c r="BW247" s="1093"/>
    </row>
    <row r="248" spans="1:75" s="820" customFormat="1">
      <c r="A248"/>
      <c r="B248" s="1009"/>
      <c r="C248"/>
      <c r="D248" s="528"/>
      <c r="E248" s="810"/>
      <c r="F248" s="811"/>
      <c r="G248"/>
      <c r="H248" s="546"/>
      <c r="I248"/>
      <c r="J248"/>
      <c r="K248"/>
      <c r="L248" s="812"/>
      <c r="M248" s="812"/>
      <c r="N248" s="1"/>
      <c r="O248" s="1"/>
      <c r="P248" s="25"/>
      <c r="Q248"/>
      <c r="R248" s="335"/>
      <c r="S248"/>
      <c r="T248"/>
      <c r="U248"/>
      <c r="V248" s="121"/>
      <c r="W248" s="121"/>
      <c r="X248" s="689"/>
      <c r="Y248" s="432"/>
      <c r="Z248" s="432"/>
      <c r="AA248" s="432"/>
      <c r="AB248" s="432"/>
      <c r="AC248" s="689"/>
      <c r="AD248" s="432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432"/>
      <c r="AX248" s="499"/>
      <c r="AY248" s="499"/>
      <c r="AZ248" s="499"/>
      <c r="BA248" s="499"/>
      <c r="BB248" s="499"/>
      <c r="BC248" s="499"/>
      <c r="BD248" s="499"/>
      <c r="BE248" s="499"/>
      <c r="BF248" s="499"/>
      <c r="BG248" s="1093"/>
      <c r="BH248" s="1093"/>
      <c r="BI248" s="1093"/>
      <c r="BJ248" s="1093"/>
      <c r="BK248" s="1093"/>
      <c r="BL248" s="1093"/>
      <c r="BM248" s="1093"/>
      <c r="BN248" s="1093"/>
      <c r="BO248" s="1093"/>
      <c r="BP248" s="1093"/>
      <c r="BQ248" s="1093"/>
      <c r="BR248" s="1093"/>
      <c r="BS248" s="1093"/>
      <c r="BT248" s="1093"/>
      <c r="BU248" s="1093"/>
      <c r="BV248" s="1093"/>
      <c r="BW248" s="1093"/>
    </row>
    <row r="249" spans="1:75" s="820" customFormat="1">
      <c r="A249"/>
      <c r="B249" s="1009"/>
      <c r="C249"/>
      <c r="D249" s="528"/>
      <c r="E249" s="810"/>
      <c r="F249" s="811"/>
      <c r="G249"/>
      <c r="H249" s="546"/>
      <c r="I249"/>
      <c r="J249"/>
      <c r="K249"/>
      <c r="L249" s="812"/>
      <c r="M249" s="812"/>
      <c r="N249" s="1"/>
      <c r="O249" s="1"/>
      <c r="P249" s="25"/>
      <c r="Q249"/>
      <c r="R249" s="335"/>
      <c r="S249"/>
      <c r="T249"/>
      <c r="U249"/>
      <c r="V249" s="121"/>
      <c r="W249" s="121"/>
      <c r="X249" s="689"/>
      <c r="Y249" s="432"/>
      <c r="Z249" s="432"/>
      <c r="AA249" s="432"/>
      <c r="AB249" s="432"/>
      <c r="AC249" s="689"/>
      <c r="AD249" s="432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432"/>
      <c r="AX249" s="499"/>
      <c r="AY249" s="499"/>
      <c r="AZ249" s="499"/>
      <c r="BA249" s="499"/>
      <c r="BB249" s="499"/>
      <c r="BC249" s="499"/>
      <c r="BD249" s="499"/>
      <c r="BE249" s="499"/>
      <c r="BF249" s="499"/>
      <c r="BG249" s="1093"/>
      <c r="BH249" s="1093"/>
      <c r="BI249" s="1093"/>
      <c r="BJ249" s="1093"/>
      <c r="BK249" s="1093"/>
      <c r="BL249" s="1093"/>
      <c r="BM249" s="1093"/>
      <c r="BN249" s="1093"/>
      <c r="BO249" s="1093"/>
      <c r="BP249" s="1093"/>
      <c r="BQ249" s="1093"/>
      <c r="BR249" s="1093"/>
      <c r="BS249" s="1093"/>
      <c r="BT249" s="1093"/>
      <c r="BU249" s="1093"/>
      <c r="BV249" s="1093"/>
      <c r="BW249" s="1093"/>
    </row>
    <row r="250" spans="1:75" s="820" customFormat="1">
      <c r="A250"/>
      <c r="B250" s="1009"/>
      <c r="C250"/>
      <c r="D250" s="528"/>
      <c r="E250" s="810"/>
      <c r="F250" s="811"/>
      <c r="G250"/>
      <c r="H250" s="546"/>
      <c r="I250"/>
      <c r="J250"/>
      <c r="K250"/>
      <c r="L250" s="812"/>
      <c r="M250" s="812"/>
      <c r="N250" s="1"/>
      <c r="O250" s="1"/>
      <c r="P250" s="25"/>
      <c r="Q250"/>
      <c r="R250" s="335"/>
      <c r="S250"/>
      <c r="T250"/>
      <c r="U250"/>
      <c r="V250" s="121"/>
      <c r="W250" s="121"/>
      <c r="X250" s="689"/>
      <c r="Y250" s="432"/>
      <c r="Z250" s="432"/>
      <c r="AA250" s="432"/>
      <c r="AB250" s="432"/>
      <c r="AC250" s="689"/>
      <c r="AD250" s="432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432"/>
      <c r="AX250" s="499"/>
      <c r="AY250" s="499"/>
      <c r="AZ250" s="499"/>
      <c r="BA250" s="499"/>
      <c r="BB250" s="499"/>
      <c r="BC250" s="499"/>
      <c r="BD250" s="499"/>
      <c r="BE250" s="499"/>
      <c r="BF250" s="499"/>
      <c r="BG250" s="1093"/>
      <c r="BH250" s="1093"/>
      <c r="BI250" s="1093"/>
      <c r="BJ250" s="1093"/>
      <c r="BK250" s="1093"/>
      <c r="BL250" s="1093"/>
      <c r="BM250" s="1093"/>
      <c r="BN250" s="1093"/>
      <c r="BO250" s="1093"/>
      <c r="BP250" s="1093"/>
      <c r="BQ250" s="1093"/>
      <c r="BR250" s="1093"/>
      <c r="BS250" s="1093"/>
      <c r="BT250" s="1093"/>
      <c r="BU250" s="1093"/>
      <c r="BV250" s="1093"/>
      <c r="BW250" s="1093"/>
    </row>
    <row r="251" spans="1:75" s="820" customFormat="1">
      <c r="A251"/>
      <c r="B251" s="1009"/>
      <c r="C251"/>
      <c r="D251" s="528"/>
      <c r="E251" s="810"/>
      <c r="F251" s="811"/>
      <c r="G251"/>
      <c r="H251" s="546"/>
      <c r="I251"/>
      <c r="J251"/>
      <c r="K251"/>
      <c r="L251" s="812"/>
      <c r="M251" s="812"/>
      <c r="N251" s="1"/>
      <c r="O251" s="1"/>
      <c r="P251" s="25"/>
      <c r="Q251"/>
      <c r="R251" s="335"/>
      <c r="S251"/>
      <c r="T251"/>
      <c r="U251"/>
      <c r="V251" s="121"/>
      <c r="W251" s="121"/>
      <c r="X251" s="689"/>
      <c r="Y251" s="432"/>
      <c r="Z251" s="432"/>
      <c r="AA251" s="432"/>
      <c r="AB251" s="432"/>
      <c r="AC251" s="689"/>
      <c r="AD251" s="432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432"/>
      <c r="AX251" s="499"/>
      <c r="AY251" s="499"/>
      <c r="AZ251" s="499"/>
      <c r="BA251" s="499"/>
      <c r="BB251" s="499"/>
      <c r="BC251" s="499"/>
      <c r="BD251" s="499"/>
      <c r="BE251" s="499"/>
      <c r="BF251" s="499"/>
      <c r="BG251" s="1093"/>
      <c r="BH251" s="1093"/>
      <c r="BI251" s="1093"/>
      <c r="BJ251" s="1093"/>
      <c r="BK251" s="1093"/>
      <c r="BL251" s="1093"/>
      <c r="BM251" s="1093"/>
      <c r="BN251" s="1093"/>
      <c r="BO251" s="1093"/>
      <c r="BP251" s="1093"/>
      <c r="BQ251" s="1093"/>
      <c r="BR251" s="1093"/>
      <c r="BS251" s="1093"/>
      <c r="BT251" s="1093"/>
      <c r="BU251" s="1093"/>
      <c r="BV251" s="1093"/>
      <c r="BW251" s="1093"/>
    </row>
    <row r="252" spans="1:75" s="820" customFormat="1">
      <c r="A252"/>
      <c r="B252" s="1009"/>
      <c r="C252"/>
      <c r="D252" s="528"/>
      <c r="E252" s="810"/>
      <c r="F252" s="811"/>
      <c r="G252"/>
      <c r="H252" s="546"/>
      <c r="I252"/>
      <c r="J252"/>
      <c r="K252"/>
      <c r="L252" s="812"/>
      <c r="M252" s="812"/>
      <c r="N252" s="1"/>
      <c r="O252" s="1"/>
      <c r="P252" s="25"/>
      <c r="Q252"/>
      <c r="R252" s="335"/>
      <c r="S252"/>
      <c r="T252"/>
      <c r="U252"/>
      <c r="V252" s="121"/>
      <c r="W252" s="121"/>
      <c r="X252" s="689"/>
      <c r="Y252" s="432"/>
      <c r="Z252" s="432"/>
      <c r="AA252" s="432"/>
      <c r="AB252" s="432"/>
      <c r="AC252" s="689"/>
      <c r="AD252" s="432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432"/>
      <c r="AX252" s="499"/>
      <c r="AY252" s="499"/>
      <c r="AZ252" s="499"/>
      <c r="BA252" s="499"/>
      <c r="BB252" s="499"/>
      <c r="BC252" s="499"/>
      <c r="BD252" s="499"/>
      <c r="BE252" s="499"/>
      <c r="BF252" s="499"/>
      <c r="BG252" s="1093"/>
      <c r="BH252" s="1093"/>
      <c r="BI252" s="1093"/>
      <c r="BJ252" s="1093"/>
      <c r="BK252" s="1093"/>
      <c r="BL252" s="1093"/>
      <c r="BM252" s="1093"/>
      <c r="BN252" s="1093"/>
      <c r="BO252" s="1093"/>
      <c r="BP252" s="1093"/>
      <c r="BQ252" s="1093"/>
      <c r="BR252" s="1093"/>
      <c r="BS252" s="1093"/>
      <c r="BT252" s="1093"/>
      <c r="BU252" s="1093"/>
      <c r="BV252" s="1093"/>
      <c r="BW252" s="1093"/>
    </row>
    <row r="253" spans="1:75" s="820" customFormat="1">
      <c r="A253"/>
      <c r="B253" s="1009"/>
      <c r="C253"/>
      <c r="D253" s="528"/>
      <c r="E253" s="810"/>
      <c r="F253" s="811"/>
      <c r="G253"/>
      <c r="H253" s="546"/>
      <c r="I253"/>
      <c r="J253"/>
      <c r="K253"/>
      <c r="L253" s="812"/>
      <c r="M253" s="812"/>
      <c r="N253" s="1"/>
      <c r="O253" s="1"/>
      <c r="P253" s="25"/>
      <c r="Q253"/>
      <c r="R253" s="335"/>
      <c r="S253"/>
      <c r="T253"/>
      <c r="U253"/>
      <c r="V253" s="121"/>
      <c r="W253" s="121"/>
      <c r="X253" s="689"/>
      <c r="Y253" s="432"/>
      <c r="Z253" s="432"/>
      <c r="AA253" s="432"/>
      <c r="AB253" s="432"/>
      <c r="AC253" s="689"/>
      <c r="AD253" s="432"/>
      <c r="AE253" s="121"/>
      <c r="AF253" s="121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432"/>
      <c r="AX253" s="499"/>
      <c r="AY253" s="499"/>
      <c r="AZ253" s="499"/>
      <c r="BA253" s="499"/>
      <c r="BB253" s="499"/>
      <c r="BC253" s="499"/>
      <c r="BD253" s="499"/>
      <c r="BE253" s="499"/>
      <c r="BF253" s="499"/>
      <c r="BG253" s="1093"/>
      <c r="BH253" s="1093"/>
      <c r="BI253" s="1093"/>
      <c r="BJ253" s="1093"/>
      <c r="BK253" s="1093"/>
      <c r="BL253" s="1093"/>
      <c r="BM253" s="1093"/>
      <c r="BN253" s="1093"/>
      <c r="BO253" s="1093"/>
      <c r="BP253" s="1093"/>
      <c r="BQ253" s="1093"/>
      <c r="BR253" s="1093"/>
      <c r="BS253" s="1093"/>
      <c r="BT253" s="1093"/>
      <c r="BU253" s="1093"/>
      <c r="BV253" s="1093"/>
      <c r="BW253" s="1093"/>
    </row>
    <row r="254" spans="1:75" s="820" customFormat="1">
      <c r="A254"/>
      <c r="B254" s="1009"/>
      <c r="C254"/>
      <c r="D254" s="528"/>
      <c r="E254" s="810"/>
      <c r="F254" s="811"/>
      <c r="G254"/>
      <c r="H254" s="546"/>
      <c r="I254"/>
      <c r="J254"/>
      <c r="K254"/>
      <c r="L254" s="812"/>
      <c r="M254" s="812"/>
      <c r="N254" s="1"/>
      <c r="O254" s="1"/>
      <c r="P254" s="25"/>
      <c r="Q254"/>
      <c r="R254" s="335"/>
      <c r="S254"/>
      <c r="T254"/>
      <c r="U254"/>
      <c r="V254" s="121"/>
      <c r="W254" s="121"/>
      <c r="X254" s="689"/>
      <c r="Y254" s="432"/>
      <c r="Z254" s="432"/>
      <c r="AA254" s="432"/>
      <c r="AB254" s="432"/>
      <c r="AC254" s="689"/>
      <c r="AD254" s="432"/>
      <c r="AE254" s="121"/>
      <c r="AF254" s="121"/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432"/>
      <c r="AX254" s="499"/>
      <c r="AY254" s="499"/>
      <c r="AZ254" s="499"/>
      <c r="BA254" s="499"/>
      <c r="BB254" s="499"/>
      <c r="BC254" s="499"/>
      <c r="BD254" s="499"/>
      <c r="BE254" s="499"/>
      <c r="BF254" s="499"/>
      <c r="BG254" s="1093"/>
      <c r="BH254" s="1093"/>
      <c r="BI254" s="1093"/>
      <c r="BJ254" s="1093"/>
      <c r="BK254" s="1093"/>
      <c r="BL254" s="1093"/>
      <c r="BM254" s="1093"/>
      <c r="BN254" s="1093"/>
      <c r="BO254" s="1093"/>
      <c r="BP254" s="1093"/>
      <c r="BQ254" s="1093"/>
      <c r="BR254" s="1093"/>
      <c r="BS254" s="1093"/>
      <c r="BT254" s="1093"/>
      <c r="BU254" s="1093"/>
      <c r="BV254" s="1093"/>
      <c r="BW254" s="1093"/>
    </row>
    <row r="255" spans="1:75" s="820" customFormat="1">
      <c r="A255"/>
      <c r="B255" s="1009"/>
      <c r="C255"/>
      <c r="D255" s="528"/>
      <c r="E255" s="810"/>
      <c r="F255" s="811"/>
      <c r="G255"/>
      <c r="H255" s="546"/>
      <c r="I255"/>
      <c r="J255"/>
      <c r="K255"/>
      <c r="L255" s="812"/>
      <c r="M255" s="812"/>
      <c r="N255" s="1"/>
      <c r="O255" s="1"/>
      <c r="P255" s="25"/>
      <c r="Q255"/>
      <c r="R255" s="335"/>
      <c r="S255"/>
      <c r="T255"/>
      <c r="U255"/>
      <c r="V255" s="121"/>
      <c r="W255" s="121"/>
      <c r="X255" s="689"/>
      <c r="Y255" s="432"/>
      <c r="Z255" s="432"/>
      <c r="AA255" s="432"/>
      <c r="AB255" s="432"/>
      <c r="AC255" s="689"/>
      <c r="AD255" s="432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432"/>
      <c r="AX255" s="499"/>
      <c r="AY255" s="499"/>
      <c r="AZ255" s="499"/>
      <c r="BA255" s="499"/>
      <c r="BB255" s="499"/>
      <c r="BC255" s="499"/>
      <c r="BD255" s="499"/>
      <c r="BE255" s="499"/>
      <c r="BF255" s="499"/>
      <c r="BG255" s="1093"/>
      <c r="BH255" s="1093"/>
      <c r="BI255" s="1093"/>
      <c r="BJ255" s="1093"/>
      <c r="BK255" s="1093"/>
      <c r="BL255" s="1093"/>
      <c r="BM255" s="1093"/>
      <c r="BN255" s="1093"/>
      <c r="BO255" s="1093"/>
      <c r="BP255" s="1093"/>
      <c r="BQ255" s="1093"/>
      <c r="BR255" s="1093"/>
      <c r="BS255" s="1093"/>
      <c r="BT255" s="1093"/>
      <c r="BU255" s="1093"/>
      <c r="BV255" s="1093"/>
      <c r="BW255" s="1093"/>
    </row>
    <row r="256" spans="1:75" s="820" customFormat="1">
      <c r="A256"/>
      <c r="B256" s="1009"/>
      <c r="C256"/>
      <c r="D256" s="528"/>
      <c r="E256" s="810"/>
      <c r="F256" s="811"/>
      <c r="G256"/>
      <c r="H256" s="546"/>
      <c r="I256"/>
      <c r="J256"/>
      <c r="K256"/>
      <c r="L256" s="812"/>
      <c r="M256" s="812"/>
      <c r="N256" s="1"/>
      <c r="O256" s="1"/>
      <c r="P256" s="25"/>
      <c r="Q256"/>
      <c r="R256" s="335"/>
      <c r="S256"/>
      <c r="T256"/>
      <c r="U256"/>
      <c r="V256" s="121"/>
      <c r="W256" s="121"/>
      <c r="X256" s="689"/>
      <c r="Y256" s="432"/>
      <c r="Z256" s="432"/>
      <c r="AA256" s="432"/>
      <c r="AB256" s="432"/>
      <c r="AC256" s="689"/>
      <c r="AD256" s="432"/>
      <c r="AE256" s="121"/>
      <c r="AF256" s="121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432"/>
      <c r="AX256" s="499"/>
      <c r="AY256" s="499"/>
      <c r="AZ256" s="499"/>
      <c r="BA256" s="499"/>
      <c r="BB256" s="499"/>
      <c r="BC256" s="499"/>
      <c r="BD256" s="499"/>
      <c r="BE256" s="499"/>
      <c r="BF256" s="499"/>
      <c r="BG256" s="1093"/>
      <c r="BH256" s="1093"/>
      <c r="BI256" s="1093"/>
      <c r="BJ256" s="1093"/>
      <c r="BK256" s="1093"/>
      <c r="BL256" s="1093"/>
      <c r="BM256" s="1093"/>
      <c r="BN256" s="1093"/>
      <c r="BO256" s="1093"/>
      <c r="BP256" s="1093"/>
      <c r="BQ256" s="1093"/>
      <c r="BR256" s="1093"/>
      <c r="BS256" s="1093"/>
      <c r="BT256" s="1093"/>
      <c r="BU256" s="1093"/>
      <c r="BV256" s="1093"/>
      <c r="BW256" s="1093"/>
    </row>
    <row r="257" spans="1:75" s="820" customFormat="1">
      <c r="A257"/>
      <c r="B257" s="1009"/>
      <c r="C257"/>
      <c r="D257" s="528"/>
      <c r="E257" s="810"/>
      <c r="F257" s="811"/>
      <c r="G257"/>
      <c r="H257" s="546"/>
      <c r="I257"/>
      <c r="J257"/>
      <c r="K257"/>
      <c r="L257" s="812"/>
      <c r="M257" s="812"/>
      <c r="N257" s="1"/>
      <c r="O257" s="1"/>
      <c r="P257" s="25"/>
      <c r="Q257"/>
      <c r="R257" s="335"/>
      <c r="S257"/>
      <c r="T257"/>
      <c r="U257"/>
      <c r="V257" s="121"/>
      <c r="W257" s="121"/>
      <c r="X257" s="689"/>
      <c r="Y257" s="432"/>
      <c r="Z257" s="432"/>
      <c r="AA257" s="432"/>
      <c r="AB257" s="432"/>
      <c r="AC257" s="689"/>
      <c r="AD257" s="432"/>
      <c r="AE257" s="121"/>
      <c r="AF257" s="121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432"/>
      <c r="AX257" s="499"/>
      <c r="AY257" s="499"/>
      <c r="AZ257" s="499"/>
      <c r="BA257" s="499"/>
      <c r="BB257" s="499"/>
      <c r="BC257" s="499"/>
      <c r="BD257" s="499"/>
      <c r="BE257" s="499"/>
      <c r="BF257" s="499"/>
      <c r="BG257" s="1093"/>
      <c r="BH257" s="1093"/>
      <c r="BI257" s="1093"/>
      <c r="BJ257" s="1093"/>
      <c r="BK257" s="1093"/>
      <c r="BL257" s="1093"/>
      <c r="BM257" s="1093"/>
      <c r="BN257" s="1093"/>
      <c r="BO257" s="1093"/>
      <c r="BP257" s="1093"/>
      <c r="BQ257" s="1093"/>
      <c r="BR257" s="1093"/>
      <c r="BS257" s="1093"/>
      <c r="BT257" s="1093"/>
      <c r="BU257" s="1093"/>
      <c r="BV257" s="1093"/>
      <c r="BW257" s="1093"/>
    </row>
    <row r="258" spans="1:75" s="820" customFormat="1">
      <c r="A258"/>
      <c r="B258" s="1009"/>
      <c r="C258"/>
      <c r="D258" s="528"/>
      <c r="E258" s="810"/>
      <c r="F258" s="811"/>
      <c r="G258"/>
      <c r="H258" s="546"/>
      <c r="I258"/>
      <c r="J258"/>
      <c r="K258"/>
      <c r="L258" s="812"/>
      <c r="M258" s="812"/>
      <c r="N258" s="1"/>
      <c r="O258" s="1"/>
      <c r="P258" s="25"/>
      <c r="Q258"/>
      <c r="R258" s="335"/>
      <c r="S258"/>
      <c r="T258"/>
      <c r="U258"/>
      <c r="V258" s="121"/>
      <c r="W258" s="121"/>
      <c r="X258" s="689"/>
      <c r="Y258" s="432"/>
      <c r="Z258" s="432"/>
      <c r="AA258" s="432"/>
      <c r="AB258" s="432"/>
      <c r="AC258" s="689"/>
      <c r="AD258" s="432"/>
      <c r="AE258" s="121"/>
      <c r="AF258" s="121"/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432"/>
      <c r="AX258" s="499"/>
      <c r="AY258" s="499"/>
      <c r="AZ258" s="499"/>
      <c r="BA258" s="499"/>
      <c r="BB258" s="499"/>
      <c r="BC258" s="499"/>
      <c r="BD258" s="499"/>
      <c r="BE258" s="499"/>
      <c r="BF258" s="499"/>
      <c r="BG258" s="1093"/>
      <c r="BH258" s="1093"/>
      <c r="BI258" s="1093"/>
      <c r="BJ258" s="1093"/>
      <c r="BK258" s="1093"/>
      <c r="BL258" s="1093"/>
      <c r="BM258" s="1093"/>
      <c r="BN258" s="1093"/>
      <c r="BO258" s="1093"/>
      <c r="BP258" s="1093"/>
      <c r="BQ258" s="1093"/>
      <c r="BR258" s="1093"/>
      <c r="BS258" s="1093"/>
      <c r="BT258" s="1093"/>
      <c r="BU258" s="1093"/>
      <c r="BV258" s="1093"/>
      <c r="BW258" s="1093"/>
    </row>
    <row r="259" spans="1:75" s="820" customFormat="1">
      <c r="A259"/>
      <c r="B259" s="1009"/>
      <c r="C259"/>
      <c r="D259" s="528"/>
      <c r="E259" s="810"/>
      <c r="F259" s="811"/>
      <c r="G259"/>
      <c r="H259" s="546"/>
      <c r="I259"/>
      <c r="J259"/>
      <c r="K259"/>
      <c r="L259" s="812"/>
      <c r="M259" s="812"/>
      <c r="N259" s="1"/>
      <c r="O259" s="1"/>
      <c r="P259" s="25"/>
      <c r="Q259"/>
      <c r="R259" s="335"/>
      <c r="S259"/>
      <c r="T259"/>
      <c r="U259"/>
      <c r="V259" s="121"/>
      <c r="W259" s="121"/>
      <c r="X259" s="689"/>
      <c r="Y259" s="432"/>
      <c r="Z259" s="432"/>
      <c r="AA259" s="432"/>
      <c r="AB259" s="432"/>
      <c r="AC259" s="689"/>
      <c r="AD259" s="432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432"/>
      <c r="AX259" s="499"/>
      <c r="AY259" s="499"/>
      <c r="AZ259" s="499"/>
      <c r="BA259" s="499"/>
      <c r="BB259" s="499"/>
      <c r="BC259" s="499"/>
      <c r="BD259" s="499"/>
      <c r="BE259" s="499"/>
      <c r="BF259" s="499"/>
      <c r="BG259" s="1093"/>
      <c r="BH259" s="1093"/>
      <c r="BI259" s="1093"/>
      <c r="BJ259" s="1093"/>
      <c r="BK259" s="1093"/>
      <c r="BL259" s="1093"/>
      <c r="BM259" s="1093"/>
      <c r="BN259" s="1093"/>
      <c r="BO259" s="1093"/>
      <c r="BP259" s="1093"/>
      <c r="BQ259" s="1093"/>
      <c r="BR259" s="1093"/>
      <c r="BS259" s="1093"/>
      <c r="BT259" s="1093"/>
      <c r="BU259" s="1093"/>
      <c r="BV259" s="1093"/>
      <c r="BW259" s="1093"/>
    </row>
    <row r="260" spans="1:75" s="820" customFormat="1">
      <c r="A260"/>
      <c r="B260" s="1009"/>
      <c r="C260"/>
      <c r="D260" s="528"/>
      <c r="E260" s="810"/>
      <c r="F260" s="811"/>
      <c r="G260"/>
      <c r="H260" s="546"/>
      <c r="I260"/>
      <c r="J260"/>
      <c r="K260"/>
      <c r="L260" s="812"/>
      <c r="M260" s="812"/>
      <c r="N260" s="1"/>
      <c r="O260" s="1"/>
      <c r="P260" s="25"/>
      <c r="Q260"/>
      <c r="R260" s="335"/>
      <c r="S260"/>
      <c r="T260"/>
      <c r="U260"/>
      <c r="V260" s="121"/>
      <c r="W260" s="121"/>
      <c r="X260" s="689"/>
      <c r="Y260" s="432"/>
      <c r="Z260" s="432"/>
      <c r="AA260" s="432"/>
      <c r="AB260" s="432"/>
      <c r="AC260" s="689"/>
      <c r="AD260" s="432"/>
      <c r="AE260" s="121"/>
      <c r="AF260" s="121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432"/>
      <c r="AX260" s="499"/>
      <c r="AY260" s="499"/>
      <c r="AZ260" s="499"/>
      <c r="BA260" s="499"/>
      <c r="BB260" s="499"/>
      <c r="BC260" s="499"/>
      <c r="BD260" s="499"/>
      <c r="BE260" s="499"/>
      <c r="BF260" s="499"/>
      <c r="BG260" s="1093"/>
      <c r="BH260" s="1093"/>
      <c r="BI260" s="1093"/>
      <c r="BJ260" s="1093"/>
      <c r="BK260" s="1093"/>
      <c r="BL260" s="1093"/>
      <c r="BM260" s="1093"/>
      <c r="BN260" s="1093"/>
      <c r="BO260" s="1093"/>
      <c r="BP260" s="1093"/>
      <c r="BQ260" s="1093"/>
      <c r="BR260" s="1093"/>
      <c r="BS260" s="1093"/>
      <c r="BT260" s="1093"/>
      <c r="BU260" s="1093"/>
      <c r="BV260" s="1093"/>
      <c r="BW260" s="1093"/>
    </row>
    <row r="261" spans="1:75" s="820" customFormat="1">
      <c r="A261"/>
      <c r="B261" s="1009"/>
      <c r="C261"/>
      <c r="D261" s="528"/>
      <c r="E261" s="810"/>
      <c r="F261" s="811"/>
      <c r="G261"/>
      <c r="H261" s="546"/>
      <c r="I261"/>
      <c r="J261"/>
      <c r="K261"/>
      <c r="L261" s="812"/>
      <c r="M261" s="812"/>
      <c r="N261" s="1"/>
      <c r="O261" s="1"/>
      <c r="P261" s="25"/>
      <c r="Q261"/>
      <c r="R261" s="335"/>
      <c r="S261"/>
      <c r="T261"/>
      <c r="U261"/>
      <c r="V261" s="121"/>
      <c r="W261" s="121"/>
      <c r="X261" s="689"/>
      <c r="Y261" s="432"/>
      <c r="Z261" s="432"/>
      <c r="AA261" s="432"/>
      <c r="AB261" s="432"/>
      <c r="AC261" s="689"/>
      <c r="AD261" s="432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432"/>
      <c r="AX261" s="499"/>
      <c r="AY261" s="499"/>
      <c r="AZ261" s="499"/>
      <c r="BA261" s="499"/>
      <c r="BB261" s="499"/>
      <c r="BC261" s="499"/>
      <c r="BD261" s="499"/>
      <c r="BE261" s="499"/>
      <c r="BF261" s="499"/>
      <c r="BG261" s="1093"/>
      <c r="BH261" s="1093"/>
      <c r="BI261" s="1093"/>
      <c r="BJ261" s="1093"/>
      <c r="BK261" s="1093"/>
      <c r="BL261" s="1093"/>
      <c r="BM261" s="1093"/>
      <c r="BN261" s="1093"/>
      <c r="BO261" s="1093"/>
      <c r="BP261" s="1093"/>
      <c r="BQ261" s="1093"/>
      <c r="BR261" s="1093"/>
      <c r="BS261" s="1093"/>
      <c r="BT261" s="1093"/>
      <c r="BU261" s="1093"/>
      <c r="BV261" s="1093"/>
      <c r="BW261" s="1093"/>
    </row>
    <row r="262" spans="1:75" s="820" customFormat="1">
      <c r="A262"/>
      <c r="B262" s="1009"/>
      <c r="C262"/>
      <c r="D262" s="528"/>
      <c r="E262" s="810"/>
      <c r="F262" s="811"/>
      <c r="G262"/>
      <c r="H262" s="546"/>
      <c r="I262"/>
      <c r="J262"/>
      <c r="K262"/>
      <c r="L262" s="812"/>
      <c r="M262" s="812"/>
      <c r="N262" s="1"/>
      <c r="O262" s="1"/>
      <c r="P262" s="25"/>
      <c r="Q262"/>
      <c r="R262" s="335"/>
      <c r="S262"/>
      <c r="T262"/>
      <c r="U262"/>
      <c r="V262" s="121"/>
      <c r="W262" s="121"/>
      <c r="X262" s="689"/>
      <c r="Y262" s="432"/>
      <c r="Z262" s="432"/>
      <c r="AA262" s="432"/>
      <c r="AB262" s="432"/>
      <c r="AC262" s="689"/>
      <c r="AD262" s="432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432"/>
      <c r="AX262" s="499"/>
      <c r="AY262" s="499"/>
      <c r="AZ262" s="499"/>
      <c r="BA262" s="499"/>
      <c r="BB262" s="499"/>
      <c r="BC262" s="499"/>
      <c r="BD262" s="499"/>
      <c r="BE262" s="499"/>
      <c r="BF262" s="499"/>
      <c r="BG262" s="1093"/>
      <c r="BH262" s="1093"/>
      <c r="BI262" s="1093"/>
      <c r="BJ262" s="1093"/>
      <c r="BK262" s="1093"/>
      <c r="BL262" s="1093"/>
      <c r="BM262" s="1093"/>
      <c r="BN262" s="1093"/>
      <c r="BO262" s="1093"/>
      <c r="BP262" s="1093"/>
      <c r="BQ262" s="1093"/>
      <c r="BR262" s="1093"/>
      <c r="BS262" s="1093"/>
      <c r="BT262" s="1093"/>
      <c r="BU262" s="1093"/>
      <c r="BV262" s="1093"/>
      <c r="BW262" s="1093"/>
    </row>
    <row r="263" spans="1:75" s="820" customFormat="1">
      <c r="A263"/>
      <c r="B263" s="1009"/>
      <c r="C263"/>
      <c r="D263" s="528"/>
      <c r="E263" s="810"/>
      <c r="F263" s="811"/>
      <c r="G263"/>
      <c r="H263" s="546"/>
      <c r="I263"/>
      <c r="J263"/>
      <c r="K263"/>
      <c r="L263" s="812"/>
      <c r="M263" s="812"/>
      <c r="N263" s="1"/>
      <c r="O263" s="1"/>
      <c r="P263" s="25"/>
      <c r="Q263"/>
      <c r="R263" s="335"/>
      <c r="S263"/>
      <c r="T263"/>
      <c r="U263"/>
      <c r="V263" s="121"/>
      <c r="W263" s="121"/>
      <c r="X263" s="689"/>
      <c r="Y263" s="432"/>
      <c r="Z263" s="432"/>
      <c r="AA263" s="432"/>
      <c r="AB263" s="432"/>
      <c r="AC263" s="689"/>
      <c r="AD263" s="432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432"/>
      <c r="AX263" s="499"/>
      <c r="AY263" s="499"/>
      <c r="AZ263" s="499"/>
      <c r="BA263" s="499"/>
      <c r="BB263" s="499"/>
      <c r="BC263" s="499"/>
      <c r="BD263" s="499"/>
      <c r="BE263" s="499"/>
      <c r="BF263" s="499"/>
      <c r="BG263" s="1093"/>
      <c r="BH263" s="1093"/>
      <c r="BI263" s="1093"/>
      <c r="BJ263" s="1093"/>
      <c r="BK263" s="1093"/>
      <c r="BL263" s="1093"/>
      <c r="BM263" s="1093"/>
      <c r="BN263" s="1093"/>
      <c r="BO263" s="1093"/>
      <c r="BP263" s="1093"/>
      <c r="BQ263" s="1093"/>
      <c r="BR263" s="1093"/>
      <c r="BS263" s="1093"/>
      <c r="BT263" s="1093"/>
      <c r="BU263" s="1093"/>
      <c r="BV263" s="1093"/>
      <c r="BW263" s="1093"/>
    </row>
    <row r="264" spans="1:75" s="820" customFormat="1">
      <c r="A264"/>
      <c r="B264" s="1009"/>
      <c r="C264"/>
      <c r="D264" s="528"/>
      <c r="E264" s="810"/>
      <c r="F264" s="811"/>
      <c r="G264"/>
      <c r="H264" s="546"/>
      <c r="I264"/>
      <c r="J264"/>
      <c r="K264"/>
      <c r="L264" s="812"/>
      <c r="M264" s="812"/>
      <c r="N264" s="1"/>
      <c r="O264" s="1"/>
      <c r="P264" s="25"/>
      <c r="Q264"/>
      <c r="R264" s="335"/>
      <c r="S264"/>
      <c r="T264"/>
      <c r="U264"/>
      <c r="V264" s="121"/>
      <c r="W264" s="121"/>
      <c r="X264" s="689"/>
      <c r="Y264" s="432"/>
      <c r="Z264" s="432"/>
      <c r="AA264" s="432"/>
      <c r="AB264" s="432"/>
      <c r="AC264" s="689"/>
      <c r="AD264" s="432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432"/>
      <c r="AX264" s="499"/>
      <c r="AY264" s="499"/>
      <c r="AZ264" s="499"/>
      <c r="BA264" s="499"/>
      <c r="BB264" s="499"/>
      <c r="BC264" s="499"/>
      <c r="BD264" s="499"/>
      <c r="BE264" s="499"/>
      <c r="BF264" s="499"/>
      <c r="BG264" s="1093"/>
      <c r="BH264" s="1093"/>
      <c r="BI264" s="1093"/>
      <c r="BJ264" s="1093"/>
      <c r="BK264" s="1093"/>
      <c r="BL264" s="1093"/>
      <c r="BM264" s="1093"/>
      <c r="BN264" s="1093"/>
      <c r="BO264" s="1093"/>
      <c r="BP264" s="1093"/>
      <c r="BQ264" s="1093"/>
      <c r="BR264" s="1093"/>
      <c r="BS264" s="1093"/>
      <c r="BT264" s="1093"/>
      <c r="BU264" s="1093"/>
      <c r="BV264" s="1093"/>
      <c r="BW264" s="1093"/>
    </row>
    <row r="265" spans="1:75" s="820" customFormat="1">
      <c r="A265"/>
      <c r="B265" s="1009"/>
      <c r="C265"/>
      <c r="D265" s="528"/>
      <c r="E265" s="810"/>
      <c r="F265" s="811"/>
      <c r="G265"/>
      <c r="H265" s="546"/>
      <c r="I265"/>
      <c r="J265"/>
      <c r="K265"/>
      <c r="L265" s="812"/>
      <c r="M265" s="812"/>
      <c r="N265" s="1"/>
      <c r="O265" s="1"/>
      <c r="P265" s="25"/>
      <c r="Q265"/>
      <c r="R265" s="335"/>
      <c r="S265"/>
      <c r="T265"/>
      <c r="U265"/>
      <c r="V265" s="121"/>
      <c r="W265" s="121"/>
      <c r="X265" s="689"/>
      <c r="Y265" s="432"/>
      <c r="Z265" s="432"/>
      <c r="AA265" s="432"/>
      <c r="AB265" s="432"/>
      <c r="AC265" s="689"/>
      <c r="AD265" s="432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432"/>
      <c r="AX265" s="499"/>
      <c r="AY265" s="499"/>
      <c r="AZ265" s="499"/>
      <c r="BA265" s="499"/>
      <c r="BB265" s="499"/>
      <c r="BC265" s="499"/>
      <c r="BD265" s="499"/>
      <c r="BE265" s="499"/>
      <c r="BF265" s="499"/>
      <c r="BG265" s="1093"/>
      <c r="BH265" s="1093"/>
      <c r="BI265" s="1093"/>
      <c r="BJ265" s="1093"/>
      <c r="BK265" s="1093"/>
      <c r="BL265" s="1093"/>
      <c r="BM265" s="1093"/>
      <c r="BN265" s="1093"/>
      <c r="BO265" s="1093"/>
      <c r="BP265" s="1093"/>
      <c r="BQ265" s="1093"/>
      <c r="BR265" s="1093"/>
      <c r="BS265" s="1093"/>
      <c r="BT265" s="1093"/>
      <c r="BU265" s="1093"/>
      <c r="BV265" s="1093"/>
      <c r="BW265" s="1093"/>
    </row>
    <row r="266" spans="1:75" s="820" customFormat="1">
      <c r="A266"/>
      <c r="B266" s="1009"/>
      <c r="C266"/>
      <c r="D266" s="528"/>
      <c r="E266" s="810"/>
      <c r="F266" s="811"/>
      <c r="G266"/>
      <c r="H266" s="546"/>
      <c r="I266"/>
      <c r="J266"/>
      <c r="K266"/>
      <c r="L266" s="812"/>
      <c r="M266" s="812"/>
      <c r="N266" s="1"/>
      <c r="O266" s="1"/>
      <c r="P266" s="25"/>
      <c r="Q266"/>
      <c r="R266" s="335"/>
      <c r="S266"/>
      <c r="T266"/>
      <c r="U266"/>
      <c r="V266" s="121"/>
      <c r="W266" s="121"/>
      <c r="X266" s="689"/>
      <c r="Y266" s="432"/>
      <c r="Z266" s="432"/>
      <c r="AA266" s="432"/>
      <c r="AB266" s="432"/>
      <c r="AC266" s="689"/>
      <c r="AD266" s="432"/>
      <c r="AE266" s="121"/>
      <c r="AF266" s="121"/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432"/>
      <c r="AX266" s="499"/>
      <c r="AY266" s="499"/>
      <c r="AZ266" s="499"/>
      <c r="BA266" s="499"/>
      <c r="BB266" s="499"/>
      <c r="BC266" s="499"/>
      <c r="BD266" s="499"/>
      <c r="BE266" s="499"/>
      <c r="BF266" s="499"/>
      <c r="BG266" s="1093"/>
      <c r="BH266" s="1093"/>
      <c r="BI266" s="1093"/>
      <c r="BJ266" s="1093"/>
      <c r="BK266" s="1093"/>
      <c r="BL266" s="1093"/>
      <c r="BM266" s="1093"/>
      <c r="BN266" s="1093"/>
      <c r="BO266" s="1093"/>
      <c r="BP266" s="1093"/>
      <c r="BQ266" s="1093"/>
      <c r="BR266" s="1093"/>
      <c r="BS266" s="1093"/>
      <c r="BT266" s="1093"/>
      <c r="BU266" s="1093"/>
      <c r="BV266" s="1093"/>
      <c r="BW266" s="1093"/>
    </row>
    <row r="267" spans="1:75" s="820" customFormat="1">
      <c r="A267"/>
      <c r="B267" s="1009"/>
      <c r="C267"/>
      <c r="D267" s="528"/>
      <c r="E267" s="810"/>
      <c r="F267" s="811"/>
      <c r="G267"/>
      <c r="H267" s="546"/>
      <c r="I267"/>
      <c r="J267"/>
      <c r="K267"/>
      <c r="L267" s="812"/>
      <c r="M267" s="812"/>
      <c r="N267" s="1"/>
      <c r="O267" s="1"/>
      <c r="P267" s="25"/>
      <c r="Q267"/>
      <c r="R267" s="335"/>
      <c r="S267"/>
      <c r="T267"/>
      <c r="U267"/>
      <c r="V267" s="121"/>
      <c r="W267" s="121"/>
      <c r="X267" s="689"/>
      <c r="Y267" s="432"/>
      <c r="Z267" s="432"/>
      <c r="AA267" s="432"/>
      <c r="AB267" s="432"/>
      <c r="AC267" s="689"/>
      <c r="AD267" s="432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432"/>
      <c r="AX267" s="499"/>
      <c r="AY267" s="499"/>
      <c r="AZ267" s="499"/>
      <c r="BA267" s="499"/>
      <c r="BB267" s="499"/>
      <c r="BC267" s="499"/>
      <c r="BD267" s="499"/>
      <c r="BE267" s="499"/>
      <c r="BF267" s="499"/>
      <c r="BG267" s="1093"/>
      <c r="BH267" s="1093"/>
      <c r="BI267" s="1093"/>
      <c r="BJ267" s="1093"/>
      <c r="BK267" s="1093"/>
      <c r="BL267" s="1093"/>
      <c r="BM267" s="1093"/>
      <c r="BN267" s="1093"/>
      <c r="BO267" s="1093"/>
      <c r="BP267" s="1093"/>
      <c r="BQ267" s="1093"/>
      <c r="BR267" s="1093"/>
      <c r="BS267" s="1093"/>
      <c r="BT267" s="1093"/>
      <c r="BU267" s="1093"/>
      <c r="BV267" s="1093"/>
      <c r="BW267" s="1093"/>
    </row>
    <row r="268" spans="1:75" s="820" customFormat="1">
      <c r="A268"/>
      <c r="B268" s="1009"/>
      <c r="C268"/>
      <c r="D268" s="528"/>
      <c r="E268" s="810"/>
      <c r="F268" s="811"/>
      <c r="G268"/>
      <c r="H268" s="546"/>
      <c r="I268"/>
      <c r="J268"/>
      <c r="K268"/>
      <c r="L268" s="812"/>
      <c r="M268" s="812"/>
      <c r="N268" s="1"/>
      <c r="O268" s="1"/>
      <c r="P268" s="25"/>
      <c r="Q268"/>
      <c r="R268" s="335"/>
      <c r="S268"/>
      <c r="T268"/>
      <c r="U268"/>
      <c r="V268" s="121"/>
      <c r="W268" s="121"/>
      <c r="X268" s="689"/>
      <c r="Y268" s="432"/>
      <c r="Z268" s="432"/>
      <c r="AA268" s="432"/>
      <c r="AB268" s="432"/>
      <c r="AC268" s="689"/>
      <c r="AD268" s="432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432"/>
      <c r="AX268" s="499"/>
      <c r="AY268" s="499"/>
      <c r="AZ268" s="499"/>
      <c r="BA268" s="499"/>
      <c r="BB268" s="499"/>
      <c r="BC268" s="499"/>
      <c r="BD268" s="499"/>
      <c r="BE268" s="499"/>
      <c r="BF268" s="499"/>
      <c r="BG268" s="1093"/>
      <c r="BH268" s="1093"/>
      <c r="BI268" s="1093"/>
      <c r="BJ268" s="1093"/>
      <c r="BK268" s="1093"/>
      <c r="BL268" s="1093"/>
      <c r="BM268" s="1093"/>
      <c r="BN268" s="1093"/>
      <c r="BO268" s="1093"/>
      <c r="BP268" s="1093"/>
      <c r="BQ268" s="1093"/>
      <c r="BR268" s="1093"/>
      <c r="BS268" s="1093"/>
      <c r="BT268" s="1093"/>
      <c r="BU268" s="1093"/>
      <c r="BV268" s="1093"/>
      <c r="BW268" s="1093"/>
    </row>
    <row r="269" spans="1:75" s="820" customFormat="1">
      <c r="A269"/>
      <c r="B269" s="1009"/>
      <c r="C269"/>
      <c r="D269" s="528"/>
      <c r="E269" s="810"/>
      <c r="F269" s="811"/>
      <c r="G269"/>
      <c r="H269" s="546"/>
      <c r="I269"/>
      <c r="J269"/>
      <c r="K269"/>
      <c r="L269" s="812"/>
      <c r="M269" s="812"/>
      <c r="N269" s="1"/>
      <c r="O269" s="1"/>
      <c r="P269" s="25"/>
      <c r="Q269"/>
      <c r="R269" s="335"/>
      <c r="S269"/>
      <c r="T269"/>
      <c r="U269"/>
      <c r="V269" s="121"/>
      <c r="W269" s="121"/>
      <c r="X269" s="689"/>
      <c r="Y269" s="432"/>
      <c r="Z269" s="432"/>
      <c r="AA269" s="432"/>
      <c r="AB269" s="432"/>
      <c r="AC269" s="689"/>
      <c r="AD269" s="432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432"/>
      <c r="AX269" s="499"/>
      <c r="AY269" s="499"/>
      <c r="AZ269" s="499"/>
      <c r="BA269" s="499"/>
      <c r="BB269" s="499"/>
      <c r="BC269" s="499"/>
      <c r="BD269" s="499"/>
      <c r="BE269" s="499"/>
      <c r="BF269" s="499"/>
      <c r="BG269" s="1093"/>
      <c r="BH269" s="1093"/>
      <c r="BI269" s="1093"/>
      <c r="BJ269" s="1093"/>
      <c r="BK269" s="1093"/>
      <c r="BL269" s="1093"/>
      <c r="BM269" s="1093"/>
      <c r="BN269" s="1093"/>
      <c r="BO269" s="1093"/>
      <c r="BP269" s="1093"/>
      <c r="BQ269" s="1093"/>
      <c r="BR269" s="1093"/>
      <c r="BS269" s="1093"/>
      <c r="BT269" s="1093"/>
      <c r="BU269" s="1093"/>
      <c r="BV269" s="1093"/>
      <c r="BW269" s="1093"/>
    </row>
    <row r="270" spans="1:75" s="820" customFormat="1">
      <c r="A270"/>
      <c r="B270" s="1009"/>
      <c r="C270"/>
      <c r="D270" s="528"/>
      <c r="E270" s="810"/>
      <c r="F270" s="811"/>
      <c r="G270"/>
      <c r="H270" s="546"/>
      <c r="I270"/>
      <c r="J270"/>
      <c r="K270"/>
      <c r="L270" s="812"/>
      <c r="M270" s="812"/>
      <c r="N270" s="1"/>
      <c r="O270" s="1"/>
      <c r="P270" s="25"/>
      <c r="Q270"/>
      <c r="R270" s="335"/>
      <c r="S270"/>
      <c r="T270"/>
      <c r="U270"/>
      <c r="V270" s="121"/>
      <c r="W270" s="121"/>
      <c r="X270" s="689"/>
      <c r="Y270" s="432"/>
      <c r="Z270" s="432"/>
      <c r="AA270" s="432"/>
      <c r="AB270" s="432"/>
      <c r="AC270" s="689"/>
      <c r="AD270" s="432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432"/>
      <c r="AX270" s="499"/>
      <c r="AY270" s="499"/>
      <c r="AZ270" s="499"/>
      <c r="BA270" s="499"/>
      <c r="BB270" s="499"/>
      <c r="BC270" s="499"/>
      <c r="BD270" s="499"/>
      <c r="BE270" s="499"/>
      <c r="BF270" s="499"/>
      <c r="BG270" s="1093"/>
      <c r="BH270" s="1093"/>
      <c r="BI270" s="1093"/>
      <c r="BJ270" s="1093"/>
      <c r="BK270" s="1093"/>
      <c r="BL270" s="1093"/>
      <c r="BM270" s="1093"/>
      <c r="BN270" s="1093"/>
      <c r="BO270" s="1093"/>
      <c r="BP270" s="1093"/>
      <c r="BQ270" s="1093"/>
      <c r="BR270" s="1093"/>
      <c r="BS270" s="1093"/>
      <c r="BT270" s="1093"/>
      <c r="BU270" s="1093"/>
      <c r="BV270" s="1093"/>
      <c r="BW270" s="1093"/>
    </row>
    <row r="271" spans="1:75" s="820" customFormat="1">
      <c r="A271"/>
      <c r="B271" s="1009"/>
      <c r="C271"/>
      <c r="D271" s="528"/>
      <c r="E271" s="810"/>
      <c r="F271" s="811"/>
      <c r="G271"/>
      <c r="H271" s="546"/>
      <c r="I271"/>
      <c r="J271"/>
      <c r="K271"/>
      <c r="L271" s="812"/>
      <c r="M271" s="812"/>
      <c r="N271" s="1"/>
      <c r="O271" s="1"/>
      <c r="P271" s="25"/>
      <c r="Q271"/>
      <c r="R271" s="335"/>
      <c r="S271"/>
      <c r="T271"/>
      <c r="U271"/>
      <c r="V271" s="121"/>
      <c r="W271" s="121"/>
      <c r="X271" s="689"/>
      <c r="Y271" s="432"/>
      <c r="Z271" s="432"/>
      <c r="AA271" s="432"/>
      <c r="AB271" s="432"/>
      <c r="AC271" s="689"/>
      <c r="AD271" s="432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432"/>
      <c r="AX271" s="499"/>
      <c r="AY271" s="499"/>
      <c r="AZ271" s="499"/>
      <c r="BA271" s="499"/>
      <c r="BB271" s="499"/>
      <c r="BC271" s="499"/>
      <c r="BD271" s="499"/>
      <c r="BE271" s="499"/>
      <c r="BF271" s="499"/>
      <c r="BG271" s="1093"/>
      <c r="BH271" s="1093"/>
      <c r="BI271" s="1093"/>
      <c r="BJ271" s="1093"/>
      <c r="BK271" s="1093"/>
      <c r="BL271" s="1093"/>
      <c r="BM271" s="1093"/>
      <c r="BN271" s="1093"/>
      <c r="BO271" s="1093"/>
      <c r="BP271" s="1093"/>
      <c r="BQ271" s="1093"/>
      <c r="BR271" s="1093"/>
      <c r="BS271" s="1093"/>
      <c r="BT271" s="1093"/>
      <c r="BU271" s="1093"/>
      <c r="BV271" s="1093"/>
      <c r="BW271" s="1093"/>
    </row>
    <row r="272" spans="1:75" s="820" customFormat="1">
      <c r="A272"/>
      <c r="B272" s="1009"/>
      <c r="C272"/>
      <c r="D272" s="528"/>
      <c r="E272" s="810"/>
      <c r="F272" s="811"/>
      <c r="G272"/>
      <c r="H272" s="546"/>
      <c r="I272"/>
      <c r="J272"/>
      <c r="K272"/>
      <c r="L272" s="812"/>
      <c r="M272" s="812"/>
      <c r="N272" s="1"/>
      <c r="O272" s="1"/>
      <c r="P272" s="25"/>
      <c r="Q272"/>
      <c r="R272" s="335"/>
      <c r="S272"/>
      <c r="T272"/>
      <c r="U272"/>
      <c r="V272" s="121"/>
      <c r="W272" s="121"/>
      <c r="X272" s="689"/>
      <c r="Y272" s="432"/>
      <c r="Z272" s="432"/>
      <c r="AA272" s="432"/>
      <c r="AB272" s="432"/>
      <c r="AC272" s="689"/>
      <c r="AD272" s="432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432"/>
      <c r="AX272" s="499"/>
      <c r="AY272" s="499"/>
      <c r="AZ272" s="499"/>
      <c r="BA272" s="499"/>
      <c r="BB272" s="499"/>
      <c r="BC272" s="499"/>
      <c r="BD272" s="499"/>
      <c r="BE272" s="499"/>
      <c r="BF272" s="499"/>
      <c r="BG272" s="1093"/>
      <c r="BH272" s="1093"/>
      <c r="BI272" s="1093"/>
      <c r="BJ272" s="1093"/>
      <c r="BK272" s="1093"/>
      <c r="BL272" s="1093"/>
      <c r="BM272" s="1093"/>
      <c r="BN272" s="1093"/>
      <c r="BO272" s="1093"/>
      <c r="BP272" s="1093"/>
      <c r="BQ272" s="1093"/>
      <c r="BR272" s="1093"/>
      <c r="BS272" s="1093"/>
      <c r="BT272" s="1093"/>
      <c r="BU272" s="1093"/>
      <c r="BV272" s="1093"/>
      <c r="BW272" s="1093"/>
    </row>
    <row r="273" spans="1:75" s="820" customFormat="1">
      <c r="A273"/>
      <c r="B273" s="1009"/>
      <c r="C273"/>
      <c r="D273" s="528"/>
      <c r="E273" s="810"/>
      <c r="F273" s="811"/>
      <c r="G273"/>
      <c r="H273" s="546"/>
      <c r="I273"/>
      <c r="J273"/>
      <c r="K273"/>
      <c r="L273" s="812"/>
      <c r="M273" s="812"/>
      <c r="N273" s="1"/>
      <c r="O273" s="1"/>
      <c r="P273" s="25"/>
      <c r="Q273"/>
      <c r="R273" s="335"/>
      <c r="S273"/>
      <c r="T273"/>
      <c r="U273"/>
      <c r="V273" s="121"/>
      <c r="W273" s="121"/>
      <c r="X273" s="689"/>
      <c r="Y273" s="432"/>
      <c r="Z273" s="432"/>
      <c r="AA273" s="432"/>
      <c r="AB273" s="432"/>
      <c r="AC273" s="689"/>
      <c r="AD273" s="432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432"/>
      <c r="AX273" s="499"/>
      <c r="AY273" s="499"/>
      <c r="AZ273" s="499"/>
      <c r="BA273" s="499"/>
      <c r="BB273" s="499"/>
      <c r="BC273" s="499"/>
      <c r="BD273" s="499"/>
      <c r="BE273" s="499"/>
      <c r="BF273" s="499"/>
      <c r="BG273" s="1093"/>
      <c r="BH273" s="1093"/>
      <c r="BI273" s="1093"/>
      <c r="BJ273" s="1093"/>
      <c r="BK273" s="1093"/>
      <c r="BL273" s="1093"/>
      <c r="BM273" s="1093"/>
      <c r="BN273" s="1093"/>
      <c r="BO273" s="1093"/>
      <c r="BP273" s="1093"/>
      <c r="BQ273" s="1093"/>
      <c r="BR273" s="1093"/>
      <c r="BS273" s="1093"/>
      <c r="BT273" s="1093"/>
      <c r="BU273" s="1093"/>
      <c r="BV273" s="1093"/>
      <c r="BW273" s="1093"/>
    </row>
    <row r="274" spans="1:75" s="820" customFormat="1">
      <c r="A274"/>
      <c r="B274" s="1009"/>
      <c r="C274"/>
      <c r="D274" s="528"/>
      <c r="E274" s="810"/>
      <c r="F274" s="811"/>
      <c r="G274"/>
      <c r="H274" s="546"/>
      <c r="I274"/>
      <c r="J274"/>
      <c r="K274"/>
      <c r="L274" s="812"/>
      <c r="M274" s="812"/>
      <c r="N274" s="1"/>
      <c r="O274" s="1"/>
      <c r="P274" s="25"/>
      <c r="Q274"/>
      <c r="R274" s="335"/>
      <c r="S274"/>
      <c r="T274"/>
      <c r="U274"/>
      <c r="V274" s="121"/>
      <c r="W274" s="121"/>
      <c r="X274" s="689"/>
      <c r="Y274" s="432"/>
      <c r="Z274" s="432"/>
      <c r="AA274" s="432"/>
      <c r="AB274" s="432"/>
      <c r="AC274" s="689"/>
      <c r="AD274" s="432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432"/>
      <c r="AX274" s="499"/>
      <c r="AY274" s="499"/>
      <c r="AZ274" s="499"/>
      <c r="BA274" s="499"/>
      <c r="BB274" s="499"/>
      <c r="BC274" s="499"/>
      <c r="BD274" s="499"/>
      <c r="BE274" s="499"/>
      <c r="BF274" s="499"/>
      <c r="BG274" s="1093"/>
      <c r="BH274" s="1093"/>
      <c r="BI274" s="1093"/>
      <c r="BJ274" s="1093"/>
      <c r="BK274" s="1093"/>
      <c r="BL274" s="1093"/>
      <c r="BM274" s="1093"/>
      <c r="BN274" s="1093"/>
      <c r="BO274" s="1093"/>
      <c r="BP274" s="1093"/>
      <c r="BQ274" s="1093"/>
      <c r="BR274" s="1093"/>
      <c r="BS274" s="1093"/>
      <c r="BT274" s="1093"/>
      <c r="BU274" s="1093"/>
      <c r="BV274" s="1093"/>
      <c r="BW274" s="1093"/>
    </row>
    <row r="275" spans="1:75" s="820" customFormat="1">
      <c r="A275"/>
      <c r="B275" s="1009"/>
      <c r="C275"/>
      <c r="D275" s="528"/>
      <c r="E275" s="810"/>
      <c r="F275" s="811"/>
      <c r="G275"/>
      <c r="H275" s="546"/>
      <c r="I275"/>
      <c r="J275"/>
      <c r="K275"/>
      <c r="L275" s="812"/>
      <c r="M275" s="812"/>
      <c r="N275" s="1"/>
      <c r="O275" s="1"/>
      <c r="P275" s="25"/>
      <c r="Q275"/>
      <c r="R275" s="335"/>
      <c r="S275"/>
      <c r="T275"/>
      <c r="U275"/>
      <c r="V275" s="121"/>
      <c r="W275" s="121"/>
      <c r="X275" s="689"/>
      <c r="Y275" s="432"/>
      <c r="Z275" s="432"/>
      <c r="AA275" s="432"/>
      <c r="AB275" s="432"/>
      <c r="AC275" s="689"/>
      <c r="AD275" s="432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432"/>
      <c r="AX275" s="499"/>
      <c r="AY275" s="499"/>
      <c r="AZ275" s="499"/>
      <c r="BA275" s="499"/>
      <c r="BB275" s="499"/>
      <c r="BC275" s="499"/>
      <c r="BD275" s="499"/>
      <c r="BE275" s="499"/>
      <c r="BF275" s="499"/>
      <c r="BG275" s="1093"/>
      <c r="BH275" s="1093"/>
      <c r="BI275" s="1093"/>
      <c r="BJ275" s="1093"/>
      <c r="BK275" s="1093"/>
      <c r="BL275" s="1093"/>
      <c r="BM275" s="1093"/>
      <c r="BN275" s="1093"/>
      <c r="BO275" s="1093"/>
      <c r="BP275" s="1093"/>
      <c r="BQ275" s="1093"/>
      <c r="BR275" s="1093"/>
      <c r="BS275" s="1093"/>
      <c r="BT275" s="1093"/>
      <c r="BU275" s="1093"/>
      <c r="BV275" s="1093"/>
      <c r="BW275" s="1093"/>
    </row>
    <row r="276" spans="1:75" s="820" customFormat="1">
      <c r="A276"/>
      <c r="B276" s="1009"/>
      <c r="C276"/>
      <c r="D276" s="528"/>
      <c r="E276" s="810"/>
      <c r="F276" s="811"/>
      <c r="G276"/>
      <c r="H276" s="546"/>
      <c r="I276"/>
      <c r="J276"/>
      <c r="K276"/>
      <c r="L276" s="812"/>
      <c r="M276" s="812"/>
      <c r="N276" s="1"/>
      <c r="O276" s="1"/>
      <c r="P276" s="25"/>
      <c r="Q276"/>
      <c r="R276" s="335"/>
      <c r="S276"/>
      <c r="T276"/>
      <c r="U276"/>
      <c r="V276" s="121"/>
      <c r="W276" s="121"/>
      <c r="X276" s="689"/>
      <c r="Y276" s="432"/>
      <c r="Z276" s="432"/>
      <c r="AA276" s="432"/>
      <c r="AB276" s="432"/>
      <c r="AC276" s="689"/>
      <c r="AD276" s="432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432"/>
      <c r="AX276" s="499"/>
      <c r="AY276" s="499"/>
      <c r="AZ276" s="499"/>
      <c r="BA276" s="499"/>
      <c r="BB276" s="499"/>
      <c r="BC276" s="499"/>
      <c r="BD276" s="499"/>
      <c r="BE276" s="499"/>
      <c r="BF276" s="499"/>
      <c r="BG276" s="1093"/>
      <c r="BH276" s="1093"/>
      <c r="BI276" s="1093"/>
      <c r="BJ276" s="1093"/>
      <c r="BK276" s="1093"/>
      <c r="BL276" s="1093"/>
      <c r="BM276" s="1093"/>
      <c r="BN276" s="1093"/>
      <c r="BO276" s="1093"/>
      <c r="BP276" s="1093"/>
      <c r="BQ276" s="1093"/>
      <c r="BR276" s="1093"/>
      <c r="BS276" s="1093"/>
      <c r="BT276" s="1093"/>
      <c r="BU276" s="1093"/>
      <c r="BV276" s="1093"/>
      <c r="BW276" s="1093"/>
    </row>
    <row r="277" spans="1:75" s="820" customFormat="1">
      <c r="A277"/>
      <c r="B277" s="1009"/>
      <c r="C277"/>
      <c r="D277" s="528"/>
      <c r="E277" s="810"/>
      <c r="F277" s="811"/>
      <c r="G277"/>
      <c r="H277" s="546"/>
      <c r="I277"/>
      <c r="J277"/>
      <c r="K277"/>
      <c r="L277" s="812"/>
      <c r="M277" s="812"/>
      <c r="N277" s="1"/>
      <c r="O277" s="1"/>
      <c r="P277" s="25"/>
      <c r="Q277"/>
      <c r="R277" s="335"/>
      <c r="S277"/>
      <c r="T277"/>
      <c r="U277"/>
      <c r="V277" s="121"/>
      <c r="W277" s="121"/>
      <c r="X277" s="689"/>
      <c r="Y277" s="432"/>
      <c r="Z277" s="432"/>
      <c r="AA277" s="432"/>
      <c r="AB277" s="432"/>
      <c r="AC277" s="689"/>
      <c r="AD277" s="432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432"/>
      <c r="AX277" s="499"/>
      <c r="AY277" s="499"/>
      <c r="AZ277" s="499"/>
      <c r="BA277" s="499"/>
      <c r="BB277" s="499"/>
      <c r="BC277" s="499"/>
      <c r="BD277" s="499"/>
      <c r="BE277" s="499"/>
      <c r="BF277" s="499"/>
      <c r="BG277" s="1093"/>
      <c r="BH277" s="1093"/>
      <c r="BI277" s="1093"/>
      <c r="BJ277" s="1093"/>
      <c r="BK277" s="1093"/>
      <c r="BL277" s="1093"/>
      <c r="BM277" s="1093"/>
      <c r="BN277" s="1093"/>
      <c r="BO277" s="1093"/>
      <c r="BP277" s="1093"/>
      <c r="BQ277" s="1093"/>
      <c r="BR277" s="1093"/>
      <c r="BS277" s="1093"/>
      <c r="BT277" s="1093"/>
      <c r="BU277" s="1093"/>
      <c r="BV277" s="1093"/>
      <c r="BW277" s="1093"/>
    </row>
    <row r="278" spans="1:75" s="820" customFormat="1">
      <c r="A278"/>
      <c r="B278" s="1009"/>
      <c r="C278"/>
      <c r="D278" s="528"/>
      <c r="E278" s="810"/>
      <c r="F278" s="811"/>
      <c r="G278"/>
      <c r="H278" s="546"/>
      <c r="I278"/>
      <c r="J278"/>
      <c r="K278"/>
      <c r="L278" s="812"/>
      <c r="M278" s="812"/>
      <c r="N278" s="1"/>
      <c r="O278" s="1"/>
      <c r="P278" s="25"/>
      <c r="Q278"/>
      <c r="R278" s="335"/>
      <c r="S278"/>
      <c r="T278"/>
      <c r="U278"/>
      <c r="V278" s="121"/>
      <c r="W278" s="121"/>
      <c r="X278" s="689"/>
      <c r="Y278" s="432"/>
      <c r="Z278" s="432"/>
      <c r="AA278" s="432"/>
      <c r="AB278" s="432"/>
      <c r="AC278" s="689"/>
      <c r="AD278" s="432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432"/>
      <c r="AX278" s="499"/>
      <c r="AY278" s="499"/>
      <c r="AZ278" s="499"/>
      <c r="BA278" s="499"/>
      <c r="BB278" s="499"/>
      <c r="BC278" s="499"/>
      <c r="BD278" s="499"/>
      <c r="BE278" s="499"/>
      <c r="BF278" s="499"/>
      <c r="BG278" s="1093"/>
      <c r="BH278" s="1093"/>
      <c r="BI278" s="1093"/>
      <c r="BJ278" s="1093"/>
      <c r="BK278" s="1093"/>
      <c r="BL278" s="1093"/>
      <c r="BM278" s="1093"/>
      <c r="BN278" s="1093"/>
      <c r="BO278" s="1093"/>
      <c r="BP278" s="1093"/>
      <c r="BQ278" s="1093"/>
      <c r="BR278" s="1093"/>
      <c r="BS278" s="1093"/>
      <c r="BT278" s="1093"/>
      <c r="BU278" s="1093"/>
      <c r="BV278" s="1093"/>
      <c r="BW278" s="1093"/>
    </row>
    <row r="279" spans="1:75" s="820" customFormat="1">
      <c r="A279"/>
      <c r="B279" s="1009"/>
      <c r="C279"/>
      <c r="D279" s="528"/>
      <c r="E279" s="810"/>
      <c r="F279" s="811"/>
      <c r="G279"/>
      <c r="H279" s="546"/>
      <c r="I279"/>
      <c r="J279"/>
      <c r="K279"/>
      <c r="L279" s="812"/>
      <c r="M279" s="812"/>
      <c r="N279" s="1"/>
      <c r="O279" s="1"/>
      <c r="P279" s="25"/>
      <c r="Q279"/>
      <c r="R279" s="335"/>
      <c r="S279"/>
      <c r="T279"/>
      <c r="U279"/>
      <c r="V279" s="121"/>
      <c r="W279" s="121"/>
      <c r="X279" s="689"/>
      <c r="Y279" s="432"/>
      <c r="Z279" s="432"/>
      <c r="AA279" s="432"/>
      <c r="AB279" s="432"/>
      <c r="AC279" s="689"/>
      <c r="AD279" s="432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432"/>
      <c r="AX279" s="499"/>
      <c r="AY279" s="499"/>
      <c r="AZ279" s="499"/>
      <c r="BA279" s="499"/>
      <c r="BB279" s="499"/>
      <c r="BC279" s="499"/>
      <c r="BD279" s="499"/>
      <c r="BE279" s="499"/>
      <c r="BF279" s="499"/>
      <c r="BG279" s="1093"/>
      <c r="BH279" s="1093"/>
      <c r="BI279" s="1093"/>
      <c r="BJ279" s="1093"/>
      <c r="BK279" s="1093"/>
      <c r="BL279" s="1093"/>
      <c r="BM279" s="1093"/>
      <c r="BN279" s="1093"/>
      <c r="BO279" s="1093"/>
      <c r="BP279" s="1093"/>
      <c r="BQ279" s="1093"/>
      <c r="BR279" s="1093"/>
      <c r="BS279" s="1093"/>
      <c r="BT279" s="1093"/>
      <c r="BU279" s="1093"/>
      <c r="BV279" s="1093"/>
      <c r="BW279" s="1093"/>
    </row>
    <row r="280" spans="1:75" s="820" customFormat="1">
      <c r="A280"/>
      <c r="B280" s="1009"/>
      <c r="C280"/>
      <c r="D280" s="528"/>
      <c r="E280" s="810"/>
      <c r="F280" s="811"/>
      <c r="G280"/>
      <c r="H280" s="546"/>
      <c r="I280"/>
      <c r="J280"/>
      <c r="K280"/>
      <c r="L280" s="812"/>
      <c r="M280" s="812"/>
      <c r="N280" s="1"/>
      <c r="O280" s="1"/>
      <c r="P280" s="25"/>
      <c r="Q280"/>
      <c r="R280" s="335"/>
      <c r="S280"/>
      <c r="T280"/>
      <c r="U280"/>
      <c r="V280" s="121"/>
      <c r="W280" s="121"/>
      <c r="X280" s="689"/>
      <c r="Y280" s="432"/>
      <c r="Z280" s="432"/>
      <c r="AA280" s="432"/>
      <c r="AB280" s="432"/>
      <c r="AC280" s="689"/>
      <c r="AD280" s="432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432"/>
      <c r="AX280" s="499"/>
      <c r="AY280" s="499"/>
      <c r="AZ280" s="499"/>
      <c r="BA280" s="499"/>
      <c r="BB280" s="499"/>
      <c r="BC280" s="499"/>
      <c r="BD280" s="499"/>
      <c r="BE280" s="499"/>
      <c r="BF280" s="499"/>
      <c r="BG280" s="1093"/>
      <c r="BH280" s="1093"/>
      <c r="BI280" s="1093"/>
      <c r="BJ280" s="1093"/>
      <c r="BK280" s="1093"/>
      <c r="BL280" s="1093"/>
      <c r="BM280" s="1093"/>
      <c r="BN280" s="1093"/>
      <c r="BO280" s="1093"/>
      <c r="BP280" s="1093"/>
      <c r="BQ280" s="1093"/>
      <c r="BR280" s="1093"/>
      <c r="BS280" s="1093"/>
      <c r="BT280" s="1093"/>
      <c r="BU280" s="1093"/>
      <c r="BV280" s="1093"/>
      <c r="BW280" s="1093"/>
    </row>
    <row r="281" spans="1:75" s="820" customFormat="1">
      <c r="A281"/>
      <c r="B281" s="1009"/>
      <c r="C281"/>
      <c r="D281" s="528"/>
      <c r="E281" s="810"/>
      <c r="F281" s="811"/>
      <c r="G281"/>
      <c r="H281" s="546"/>
      <c r="I281"/>
      <c r="J281"/>
      <c r="K281"/>
      <c r="L281" s="812"/>
      <c r="M281" s="812"/>
      <c r="N281" s="1"/>
      <c r="O281" s="1"/>
      <c r="P281" s="25"/>
      <c r="Q281"/>
      <c r="R281" s="335"/>
      <c r="S281"/>
      <c r="T281"/>
      <c r="U281"/>
      <c r="V281" s="121"/>
      <c r="W281" s="121"/>
      <c r="X281" s="689"/>
      <c r="Y281" s="432"/>
      <c r="Z281" s="432"/>
      <c r="AA281" s="432"/>
      <c r="AB281" s="432"/>
      <c r="AC281" s="689"/>
      <c r="AD281" s="432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432"/>
      <c r="AX281" s="499"/>
      <c r="AY281" s="499"/>
      <c r="AZ281" s="499"/>
      <c r="BA281" s="499"/>
      <c r="BB281" s="499"/>
      <c r="BC281" s="499"/>
      <c r="BD281" s="499"/>
      <c r="BE281" s="499"/>
      <c r="BF281" s="499"/>
      <c r="BG281" s="1093"/>
      <c r="BH281" s="1093"/>
      <c r="BI281" s="1093"/>
      <c r="BJ281" s="1093"/>
      <c r="BK281" s="1093"/>
      <c r="BL281" s="1093"/>
      <c r="BM281" s="1093"/>
      <c r="BN281" s="1093"/>
      <c r="BO281" s="1093"/>
      <c r="BP281" s="1093"/>
      <c r="BQ281" s="1093"/>
      <c r="BR281" s="1093"/>
      <c r="BS281" s="1093"/>
      <c r="BT281" s="1093"/>
      <c r="BU281" s="1093"/>
      <c r="BV281" s="1093"/>
      <c r="BW281" s="1093"/>
    </row>
    <row r="282" spans="1:75" s="820" customFormat="1">
      <c r="A282"/>
      <c r="B282" s="1009"/>
      <c r="C282"/>
      <c r="D282" s="528"/>
      <c r="E282" s="810"/>
      <c r="F282" s="811"/>
      <c r="G282"/>
      <c r="H282" s="546"/>
      <c r="I282"/>
      <c r="J282"/>
      <c r="K282"/>
      <c r="L282" s="812"/>
      <c r="M282" s="812"/>
      <c r="N282" s="1"/>
      <c r="O282" s="1"/>
      <c r="P282" s="25"/>
      <c r="Q282"/>
      <c r="R282" s="335"/>
      <c r="S282"/>
      <c r="T282"/>
      <c r="U282"/>
      <c r="V282" s="121"/>
      <c r="W282" s="121"/>
      <c r="X282" s="689"/>
      <c r="Y282" s="432"/>
      <c r="Z282" s="432"/>
      <c r="AA282" s="432"/>
      <c r="AB282" s="432"/>
      <c r="AC282" s="689"/>
      <c r="AD282" s="432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432"/>
      <c r="AX282" s="499"/>
      <c r="AY282" s="499"/>
      <c r="AZ282" s="499"/>
      <c r="BA282" s="499"/>
      <c r="BB282" s="499"/>
      <c r="BC282" s="499"/>
      <c r="BD282" s="499"/>
      <c r="BE282" s="499"/>
      <c r="BF282" s="499"/>
      <c r="BG282" s="1093"/>
      <c r="BH282" s="1093"/>
      <c r="BI282" s="1093"/>
      <c r="BJ282" s="1093"/>
      <c r="BK282" s="1093"/>
      <c r="BL282" s="1093"/>
      <c r="BM282" s="1093"/>
      <c r="BN282" s="1093"/>
      <c r="BO282" s="1093"/>
      <c r="BP282" s="1093"/>
      <c r="BQ282" s="1093"/>
      <c r="BR282" s="1093"/>
      <c r="BS282" s="1093"/>
      <c r="BT282" s="1093"/>
      <c r="BU282" s="1093"/>
      <c r="BV282" s="1093"/>
      <c r="BW282" s="1093"/>
    </row>
    <row r="283" spans="1:75" s="820" customFormat="1">
      <c r="A283"/>
      <c r="B283" s="1009"/>
      <c r="C283"/>
      <c r="D283" s="528"/>
      <c r="E283" s="810"/>
      <c r="F283" s="811"/>
      <c r="G283"/>
      <c r="H283" s="546"/>
      <c r="I283"/>
      <c r="J283"/>
      <c r="K283"/>
      <c r="L283" s="812"/>
      <c r="M283" s="812"/>
      <c r="N283" s="1"/>
      <c r="O283" s="1"/>
      <c r="P283" s="25"/>
      <c r="Q283"/>
      <c r="R283" s="335"/>
      <c r="S283"/>
      <c r="T283"/>
      <c r="U283"/>
      <c r="V283" s="121"/>
      <c r="W283" s="121"/>
      <c r="X283" s="689"/>
      <c r="Y283" s="432"/>
      <c r="Z283" s="432"/>
      <c r="AA283" s="432"/>
      <c r="AB283" s="432"/>
      <c r="AC283" s="689"/>
      <c r="AD283" s="432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432"/>
      <c r="AX283" s="499"/>
      <c r="AY283" s="499"/>
      <c r="AZ283" s="499"/>
      <c r="BA283" s="499"/>
      <c r="BB283" s="499"/>
      <c r="BC283" s="499"/>
      <c r="BD283" s="499"/>
      <c r="BE283" s="499"/>
      <c r="BF283" s="499"/>
      <c r="BG283" s="1093"/>
      <c r="BH283" s="1093"/>
      <c r="BI283" s="1093"/>
      <c r="BJ283" s="1093"/>
      <c r="BK283" s="1093"/>
      <c r="BL283" s="1093"/>
      <c r="BM283" s="1093"/>
      <c r="BN283" s="1093"/>
      <c r="BO283" s="1093"/>
      <c r="BP283" s="1093"/>
      <c r="BQ283" s="1093"/>
      <c r="BR283" s="1093"/>
      <c r="BS283" s="1093"/>
      <c r="BT283" s="1093"/>
      <c r="BU283" s="1093"/>
      <c r="BV283" s="1093"/>
      <c r="BW283" s="1093"/>
    </row>
    <row r="284" spans="1:75" s="820" customFormat="1">
      <c r="A284"/>
      <c r="B284" s="1009"/>
      <c r="C284"/>
      <c r="D284" s="528"/>
      <c r="E284" s="810"/>
      <c r="F284" s="811"/>
      <c r="G284"/>
      <c r="H284" s="546"/>
      <c r="I284"/>
      <c r="J284"/>
      <c r="K284"/>
      <c r="L284" s="812"/>
      <c r="M284" s="812"/>
      <c r="N284" s="1"/>
      <c r="O284" s="1"/>
      <c r="P284" s="25"/>
      <c r="Q284"/>
      <c r="R284" s="335"/>
      <c r="S284"/>
      <c r="T284"/>
      <c r="U284"/>
      <c r="V284" s="121"/>
      <c r="W284" s="121"/>
      <c r="X284" s="689"/>
      <c r="Y284" s="432"/>
      <c r="Z284" s="432"/>
      <c r="AA284" s="432"/>
      <c r="AB284" s="432"/>
      <c r="AC284" s="689"/>
      <c r="AD284" s="432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432"/>
      <c r="AX284" s="499"/>
      <c r="AY284" s="499"/>
      <c r="AZ284" s="499"/>
      <c r="BA284" s="499"/>
      <c r="BB284" s="499"/>
      <c r="BC284" s="499"/>
      <c r="BD284" s="499"/>
      <c r="BE284" s="499"/>
      <c r="BF284" s="499"/>
      <c r="BG284" s="1093"/>
      <c r="BH284" s="1093"/>
      <c r="BI284" s="1093"/>
      <c r="BJ284" s="1093"/>
      <c r="BK284" s="1093"/>
      <c r="BL284" s="1093"/>
      <c r="BM284" s="1093"/>
      <c r="BN284" s="1093"/>
      <c r="BO284" s="1093"/>
      <c r="BP284" s="1093"/>
      <c r="BQ284" s="1093"/>
      <c r="BR284" s="1093"/>
      <c r="BS284" s="1093"/>
      <c r="BT284" s="1093"/>
      <c r="BU284" s="1093"/>
      <c r="BV284" s="1093"/>
      <c r="BW284" s="1093"/>
    </row>
    <row r="285" spans="1:75" s="820" customFormat="1">
      <c r="A285"/>
      <c r="B285" s="1009"/>
      <c r="C285"/>
      <c r="D285" s="528"/>
      <c r="E285" s="810"/>
      <c r="F285" s="811"/>
      <c r="G285"/>
      <c r="H285" s="546"/>
      <c r="I285"/>
      <c r="J285"/>
      <c r="K285"/>
      <c r="L285" s="812"/>
      <c r="M285" s="812"/>
      <c r="N285" s="1"/>
      <c r="O285" s="1"/>
      <c r="P285" s="25"/>
      <c r="Q285"/>
      <c r="R285" s="335"/>
      <c r="S285"/>
      <c r="T285"/>
      <c r="U285"/>
      <c r="V285" s="121"/>
      <c r="W285" s="121"/>
      <c r="X285" s="689"/>
      <c r="Y285" s="432"/>
      <c r="Z285" s="432"/>
      <c r="AA285" s="432"/>
      <c r="AB285" s="432"/>
      <c r="AC285" s="689"/>
      <c r="AD285" s="432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432"/>
      <c r="AX285" s="499"/>
      <c r="AY285" s="499"/>
      <c r="AZ285" s="499"/>
      <c r="BA285" s="499"/>
      <c r="BB285" s="499"/>
      <c r="BC285" s="499"/>
      <c r="BD285" s="499"/>
      <c r="BE285" s="499"/>
      <c r="BF285" s="499"/>
      <c r="BG285" s="1093"/>
      <c r="BH285" s="1093"/>
      <c r="BI285" s="1093"/>
      <c r="BJ285" s="1093"/>
      <c r="BK285" s="1093"/>
      <c r="BL285" s="1093"/>
      <c r="BM285" s="1093"/>
      <c r="BN285" s="1093"/>
      <c r="BO285" s="1093"/>
      <c r="BP285" s="1093"/>
      <c r="BQ285" s="1093"/>
      <c r="BR285" s="1093"/>
      <c r="BS285" s="1093"/>
      <c r="BT285" s="1093"/>
      <c r="BU285" s="1093"/>
      <c r="BV285" s="1093"/>
      <c r="BW285" s="1093"/>
    </row>
    <row r="286" spans="1:75" s="820" customFormat="1">
      <c r="A286"/>
      <c r="B286" s="1009"/>
      <c r="C286"/>
      <c r="D286" s="528"/>
      <c r="E286" s="810"/>
      <c r="F286" s="811"/>
      <c r="G286"/>
      <c r="H286" s="546"/>
      <c r="I286"/>
      <c r="J286"/>
      <c r="K286"/>
      <c r="L286" s="812"/>
      <c r="M286" s="812"/>
      <c r="N286" s="1"/>
      <c r="O286" s="1"/>
      <c r="P286" s="25"/>
      <c r="Q286"/>
      <c r="R286" s="335"/>
      <c r="S286"/>
      <c r="T286"/>
      <c r="U286"/>
      <c r="V286" s="121"/>
      <c r="W286" s="121"/>
      <c r="X286" s="689"/>
      <c r="Y286" s="432"/>
      <c r="Z286" s="432"/>
      <c r="AA286" s="432"/>
      <c r="AB286" s="432"/>
      <c r="AC286" s="689"/>
      <c r="AD286" s="432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432"/>
      <c r="AX286" s="499"/>
      <c r="AY286" s="499"/>
      <c r="AZ286" s="499"/>
      <c r="BA286" s="499"/>
      <c r="BB286" s="499"/>
      <c r="BC286" s="499"/>
      <c r="BD286" s="499"/>
      <c r="BE286" s="499"/>
      <c r="BF286" s="499"/>
      <c r="BG286" s="1093"/>
      <c r="BH286" s="1093"/>
      <c r="BI286" s="1093"/>
      <c r="BJ286" s="1093"/>
      <c r="BK286" s="1093"/>
      <c r="BL286" s="1093"/>
      <c r="BM286" s="1093"/>
      <c r="BN286" s="1093"/>
      <c r="BO286" s="1093"/>
      <c r="BP286" s="1093"/>
      <c r="BQ286" s="1093"/>
      <c r="BR286" s="1093"/>
      <c r="BS286" s="1093"/>
      <c r="BT286" s="1093"/>
      <c r="BU286" s="1093"/>
      <c r="BV286" s="1093"/>
      <c r="BW286" s="1093"/>
    </row>
    <row r="287" spans="1:75" s="820" customFormat="1">
      <c r="A287"/>
      <c r="B287" s="1009"/>
      <c r="C287"/>
      <c r="D287" s="528"/>
      <c r="E287" s="810"/>
      <c r="F287" s="811"/>
      <c r="G287"/>
      <c r="H287" s="546"/>
      <c r="I287"/>
      <c r="J287"/>
      <c r="K287"/>
      <c r="L287" s="812"/>
      <c r="M287" s="812"/>
      <c r="N287" s="1"/>
      <c r="O287" s="1"/>
      <c r="P287" s="25"/>
      <c r="Q287"/>
      <c r="R287" s="335"/>
      <c r="S287"/>
      <c r="T287"/>
      <c r="U287"/>
      <c r="V287" s="121"/>
      <c r="W287" s="121"/>
      <c r="X287" s="689"/>
      <c r="Y287" s="432"/>
      <c r="Z287" s="432"/>
      <c r="AA287" s="432"/>
      <c r="AB287" s="432"/>
      <c r="AC287" s="689"/>
      <c r="AD287" s="432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432"/>
      <c r="AX287" s="499"/>
      <c r="AY287" s="499"/>
      <c r="AZ287" s="499"/>
      <c r="BA287" s="499"/>
      <c r="BB287" s="499"/>
      <c r="BC287" s="499"/>
      <c r="BD287" s="499"/>
      <c r="BE287" s="499"/>
      <c r="BF287" s="499"/>
      <c r="BG287" s="1093"/>
      <c r="BH287" s="1093"/>
      <c r="BI287" s="1093"/>
      <c r="BJ287" s="1093"/>
      <c r="BK287" s="1093"/>
      <c r="BL287" s="1093"/>
      <c r="BM287" s="1093"/>
      <c r="BN287" s="1093"/>
      <c r="BO287" s="1093"/>
      <c r="BP287" s="1093"/>
      <c r="BQ287" s="1093"/>
      <c r="BR287" s="1093"/>
      <c r="BS287" s="1093"/>
      <c r="BT287" s="1093"/>
      <c r="BU287" s="1093"/>
      <c r="BV287" s="1093"/>
      <c r="BW287" s="1093"/>
    </row>
    <row r="288" spans="1:75" s="820" customFormat="1">
      <c r="A288"/>
      <c r="B288" s="1009"/>
      <c r="C288"/>
      <c r="D288" s="528"/>
      <c r="E288" s="810"/>
      <c r="F288" s="811"/>
      <c r="G288"/>
      <c r="H288" s="546"/>
      <c r="I288"/>
      <c r="J288"/>
      <c r="K288"/>
      <c r="L288" s="812"/>
      <c r="M288" s="812"/>
      <c r="N288" s="1"/>
      <c r="O288" s="1"/>
      <c r="P288" s="25"/>
      <c r="Q288"/>
      <c r="R288" s="335"/>
      <c r="S288"/>
      <c r="T288"/>
      <c r="U288"/>
      <c r="V288" s="121"/>
      <c r="W288" s="121"/>
      <c r="X288" s="689"/>
      <c r="Y288" s="432"/>
      <c r="Z288" s="432"/>
      <c r="AA288" s="432"/>
      <c r="AB288" s="432"/>
      <c r="AC288" s="689"/>
      <c r="AD288" s="432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432"/>
      <c r="AX288" s="499"/>
      <c r="AY288" s="499"/>
      <c r="AZ288" s="499"/>
      <c r="BA288" s="499"/>
      <c r="BB288" s="499"/>
      <c r="BC288" s="499"/>
      <c r="BD288" s="499"/>
      <c r="BE288" s="499"/>
      <c r="BF288" s="499"/>
      <c r="BG288" s="1093"/>
      <c r="BH288" s="1093"/>
      <c r="BI288" s="1093"/>
      <c r="BJ288" s="1093"/>
      <c r="BK288" s="1093"/>
      <c r="BL288" s="1093"/>
      <c r="BM288" s="1093"/>
      <c r="BN288" s="1093"/>
      <c r="BO288" s="1093"/>
      <c r="BP288" s="1093"/>
      <c r="BQ288" s="1093"/>
      <c r="BR288" s="1093"/>
      <c r="BS288" s="1093"/>
      <c r="BT288" s="1093"/>
      <c r="BU288" s="1093"/>
      <c r="BV288" s="1093"/>
      <c r="BW288" s="1093"/>
    </row>
    <row r="289" spans="1:75" s="820" customFormat="1">
      <c r="A289"/>
      <c r="B289" s="1009"/>
      <c r="C289"/>
      <c r="D289" s="528"/>
      <c r="E289" s="810"/>
      <c r="F289" s="811"/>
      <c r="G289"/>
      <c r="H289" s="546"/>
      <c r="I289"/>
      <c r="J289"/>
      <c r="K289"/>
      <c r="L289" s="812"/>
      <c r="M289" s="812"/>
      <c r="N289" s="1"/>
      <c r="O289" s="1"/>
      <c r="P289" s="25"/>
      <c r="Q289"/>
      <c r="R289" s="335"/>
      <c r="S289"/>
      <c r="T289"/>
      <c r="U289"/>
      <c r="V289" s="121"/>
      <c r="W289" s="121"/>
      <c r="X289" s="689"/>
      <c r="Y289" s="432"/>
      <c r="Z289" s="432"/>
      <c r="AA289" s="432"/>
      <c r="AB289" s="432"/>
      <c r="AC289" s="689"/>
      <c r="AD289" s="432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432"/>
      <c r="AX289" s="499"/>
      <c r="AY289" s="499"/>
      <c r="AZ289" s="499"/>
      <c r="BA289" s="499"/>
      <c r="BB289" s="499"/>
      <c r="BC289" s="499"/>
      <c r="BD289" s="499"/>
      <c r="BE289" s="499"/>
      <c r="BF289" s="499"/>
      <c r="BG289" s="1093"/>
      <c r="BH289" s="1093"/>
      <c r="BI289" s="1093"/>
      <c r="BJ289" s="1093"/>
      <c r="BK289" s="1093"/>
      <c r="BL289" s="1093"/>
      <c r="BM289" s="1093"/>
      <c r="BN289" s="1093"/>
      <c r="BO289" s="1093"/>
      <c r="BP289" s="1093"/>
      <c r="BQ289" s="1093"/>
      <c r="BR289" s="1093"/>
      <c r="BS289" s="1093"/>
      <c r="BT289" s="1093"/>
      <c r="BU289" s="1093"/>
      <c r="BV289" s="1093"/>
      <c r="BW289" s="1093"/>
    </row>
    <row r="290" spans="1:75" s="820" customFormat="1">
      <c r="A290"/>
      <c r="B290" s="1009"/>
      <c r="C290"/>
      <c r="D290" s="528"/>
      <c r="E290" s="810"/>
      <c r="F290" s="811"/>
      <c r="G290"/>
      <c r="H290" s="546"/>
      <c r="I290"/>
      <c r="J290"/>
      <c r="K290"/>
      <c r="L290" s="812"/>
      <c r="M290" s="812"/>
      <c r="N290" s="1"/>
      <c r="O290" s="1"/>
      <c r="P290" s="25"/>
      <c r="Q290"/>
      <c r="R290" s="335"/>
      <c r="S290"/>
      <c r="T290"/>
      <c r="U290"/>
      <c r="V290" s="121"/>
      <c r="W290" s="121"/>
      <c r="X290" s="689"/>
      <c r="Y290" s="432"/>
      <c r="Z290" s="432"/>
      <c r="AA290" s="432"/>
      <c r="AB290" s="432"/>
      <c r="AC290" s="689"/>
      <c r="AD290" s="432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432"/>
      <c r="AX290" s="499"/>
      <c r="AY290" s="499"/>
      <c r="AZ290" s="499"/>
      <c r="BA290" s="499"/>
      <c r="BB290" s="499"/>
      <c r="BC290" s="499"/>
      <c r="BD290" s="499"/>
      <c r="BE290" s="499"/>
      <c r="BF290" s="499"/>
      <c r="BG290" s="1093"/>
      <c r="BH290" s="1093"/>
      <c r="BI290" s="1093"/>
      <c r="BJ290" s="1093"/>
      <c r="BK290" s="1093"/>
      <c r="BL290" s="1093"/>
      <c r="BM290" s="1093"/>
      <c r="BN290" s="1093"/>
      <c r="BO290" s="1093"/>
      <c r="BP290" s="1093"/>
      <c r="BQ290" s="1093"/>
      <c r="BR290" s="1093"/>
      <c r="BS290" s="1093"/>
      <c r="BT290" s="1093"/>
      <c r="BU290" s="1093"/>
      <c r="BV290" s="1093"/>
      <c r="BW290" s="1093"/>
    </row>
    <row r="291" spans="1:75" s="820" customFormat="1">
      <c r="A291"/>
      <c r="B291" s="1009"/>
      <c r="C291"/>
      <c r="D291" s="528"/>
      <c r="E291" s="810"/>
      <c r="F291" s="811"/>
      <c r="G291"/>
      <c r="H291" s="546"/>
      <c r="I291"/>
      <c r="J291"/>
      <c r="K291"/>
      <c r="L291" s="812"/>
      <c r="M291" s="812"/>
      <c r="N291" s="1"/>
      <c r="O291" s="1"/>
      <c r="P291" s="25"/>
      <c r="Q291"/>
      <c r="R291" s="335"/>
      <c r="S291"/>
      <c r="T291"/>
      <c r="U291"/>
      <c r="V291" s="121"/>
      <c r="W291" s="121"/>
      <c r="X291" s="689"/>
      <c r="Y291" s="432"/>
      <c r="Z291" s="432"/>
      <c r="AA291" s="432"/>
      <c r="AB291" s="432"/>
      <c r="AC291" s="689"/>
      <c r="AD291" s="432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432"/>
      <c r="AX291" s="499"/>
      <c r="AY291" s="499"/>
      <c r="AZ291" s="499"/>
      <c r="BA291" s="499"/>
      <c r="BB291" s="499"/>
      <c r="BC291" s="499"/>
      <c r="BD291" s="499"/>
      <c r="BE291" s="499"/>
      <c r="BF291" s="499"/>
      <c r="BG291" s="1093"/>
      <c r="BH291" s="1093"/>
      <c r="BI291" s="1093"/>
      <c r="BJ291" s="1093"/>
      <c r="BK291" s="1093"/>
      <c r="BL291" s="1093"/>
      <c r="BM291" s="1093"/>
      <c r="BN291" s="1093"/>
      <c r="BO291" s="1093"/>
      <c r="BP291" s="1093"/>
      <c r="BQ291" s="1093"/>
      <c r="BR291" s="1093"/>
      <c r="BS291" s="1093"/>
      <c r="BT291" s="1093"/>
      <c r="BU291" s="1093"/>
      <c r="BV291" s="1093"/>
      <c r="BW291" s="1093"/>
    </row>
    <row r="292" spans="1:75" s="820" customFormat="1">
      <c r="A292"/>
      <c r="B292" s="1009"/>
      <c r="C292"/>
      <c r="D292" s="528"/>
      <c r="E292" s="810"/>
      <c r="F292" s="811"/>
      <c r="G292"/>
      <c r="H292" s="546"/>
      <c r="I292"/>
      <c r="J292"/>
      <c r="K292"/>
      <c r="L292" s="812"/>
      <c r="M292" s="812"/>
      <c r="N292" s="1"/>
      <c r="O292" s="1"/>
      <c r="P292" s="25"/>
      <c r="Q292"/>
      <c r="R292" s="335"/>
      <c r="S292"/>
      <c r="T292"/>
      <c r="U292"/>
      <c r="V292" s="121"/>
      <c r="W292" s="121"/>
      <c r="X292" s="689"/>
      <c r="Y292" s="432"/>
      <c r="Z292" s="432"/>
      <c r="AA292" s="432"/>
      <c r="AB292" s="432"/>
      <c r="AC292" s="689"/>
      <c r="AD292" s="432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432"/>
      <c r="AX292" s="499"/>
      <c r="AY292" s="499"/>
      <c r="AZ292" s="499"/>
      <c r="BA292" s="499"/>
      <c r="BB292" s="499"/>
      <c r="BC292" s="499"/>
      <c r="BD292" s="499"/>
      <c r="BE292" s="499"/>
      <c r="BF292" s="499"/>
      <c r="BG292" s="1093"/>
      <c r="BH292" s="1093"/>
      <c r="BI292" s="1093"/>
      <c r="BJ292" s="1093"/>
      <c r="BK292" s="1093"/>
      <c r="BL292" s="1093"/>
      <c r="BM292" s="1093"/>
      <c r="BN292" s="1093"/>
      <c r="BO292" s="1093"/>
      <c r="BP292" s="1093"/>
      <c r="BQ292" s="1093"/>
      <c r="BR292" s="1093"/>
      <c r="BS292" s="1093"/>
      <c r="BT292" s="1093"/>
      <c r="BU292" s="1093"/>
      <c r="BV292" s="1093"/>
      <c r="BW292" s="1093"/>
    </row>
    <row r="293" spans="1:75" s="820" customFormat="1">
      <c r="A293"/>
      <c r="B293" s="1009"/>
      <c r="C293"/>
      <c r="D293" s="528"/>
      <c r="E293" s="810"/>
      <c r="F293" s="811"/>
      <c r="G293"/>
      <c r="H293" s="546"/>
      <c r="I293"/>
      <c r="J293"/>
      <c r="K293"/>
      <c r="L293" s="812"/>
      <c r="M293" s="812"/>
      <c r="N293" s="1"/>
      <c r="O293" s="1"/>
      <c r="P293" s="25"/>
      <c r="Q293"/>
      <c r="R293" s="335"/>
      <c r="S293"/>
      <c r="T293"/>
      <c r="U293"/>
      <c r="V293" s="121"/>
      <c r="W293" s="121"/>
      <c r="X293" s="689"/>
      <c r="Y293" s="432"/>
      <c r="Z293" s="432"/>
      <c r="AA293" s="432"/>
      <c r="AB293" s="432"/>
      <c r="AC293" s="689"/>
      <c r="AD293" s="432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432"/>
      <c r="AX293" s="499"/>
      <c r="AY293" s="499"/>
      <c r="AZ293" s="499"/>
      <c r="BA293" s="499"/>
      <c r="BB293" s="499"/>
      <c r="BC293" s="499"/>
      <c r="BD293" s="499"/>
      <c r="BE293" s="499"/>
      <c r="BF293" s="499"/>
      <c r="BG293" s="1093"/>
      <c r="BH293" s="1093"/>
      <c r="BI293" s="1093"/>
      <c r="BJ293" s="1093"/>
      <c r="BK293" s="1093"/>
      <c r="BL293" s="1093"/>
      <c r="BM293" s="1093"/>
      <c r="BN293" s="1093"/>
      <c r="BO293" s="1093"/>
      <c r="BP293" s="1093"/>
      <c r="BQ293" s="1093"/>
      <c r="BR293" s="1093"/>
      <c r="BS293" s="1093"/>
      <c r="BT293" s="1093"/>
      <c r="BU293" s="1093"/>
      <c r="BV293" s="1093"/>
      <c r="BW293" s="1093"/>
    </row>
    <row r="294" spans="1:75" s="820" customFormat="1">
      <c r="A294"/>
      <c r="B294" s="1009"/>
      <c r="C294"/>
      <c r="D294" s="528"/>
      <c r="E294" s="810"/>
      <c r="F294" s="811"/>
      <c r="G294"/>
      <c r="H294" s="546"/>
      <c r="I294"/>
      <c r="J294"/>
      <c r="K294"/>
      <c r="L294" s="812"/>
      <c r="M294" s="812"/>
      <c r="N294" s="1"/>
      <c r="O294" s="1"/>
      <c r="P294" s="25"/>
      <c r="Q294"/>
      <c r="R294" s="335"/>
      <c r="S294"/>
      <c r="T294"/>
      <c r="U294"/>
      <c r="V294" s="121"/>
      <c r="W294" s="121"/>
      <c r="X294" s="689"/>
      <c r="Y294" s="432"/>
      <c r="Z294" s="432"/>
      <c r="AA294" s="432"/>
      <c r="AB294" s="432"/>
      <c r="AC294" s="689"/>
      <c r="AD294" s="432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432"/>
      <c r="AX294" s="499"/>
      <c r="AY294" s="499"/>
      <c r="AZ294" s="499"/>
      <c r="BA294" s="499"/>
      <c r="BB294" s="499"/>
      <c r="BC294" s="499"/>
      <c r="BD294" s="499"/>
      <c r="BE294" s="499"/>
      <c r="BF294" s="499"/>
      <c r="BG294" s="1093"/>
      <c r="BH294" s="1093"/>
      <c r="BI294" s="1093"/>
      <c r="BJ294" s="1093"/>
      <c r="BK294" s="1093"/>
      <c r="BL294" s="1093"/>
      <c r="BM294" s="1093"/>
      <c r="BN294" s="1093"/>
      <c r="BO294" s="1093"/>
      <c r="BP294" s="1093"/>
      <c r="BQ294" s="1093"/>
      <c r="BR294" s="1093"/>
      <c r="BS294" s="1093"/>
      <c r="BT294" s="1093"/>
      <c r="BU294" s="1093"/>
      <c r="BV294" s="1093"/>
      <c r="BW294" s="1093"/>
    </row>
    <row r="295" spans="1:75" s="820" customFormat="1">
      <c r="A295"/>
      <c r="B295" s="1009"/>
      <c r="C295"/>
      <c r="D295" s="528"/>
      <c r="E295" s="810"/>
      <c r="F295" s="811"/>
      <c r="G295"/>
      <c r="H295" s="546"/>
      <c r="I295"/>
      <c r="J295"/>
      <c r="K295"/>
      <c r="L295" s="812"/>
      <c r="M295" s="812"/>
      <c r="N295" s="1"/>
      <c r="O295" s="1"/>
      <c r="P295" s="25"/>
      <c r="Q295"/>
      <c r="R295" s="335"/>
      <c r="S295"/>
      <c r="T295"/>
      <c r="U295"/>
      <c r="V295" s="121"/>
      <c r="W295" s="121"/>
      <c r="X295" s="689"/>
      <c r="Y295" s="432"/>
      <c r="Z295" s="432"/>
      <c r="AA295" s="432"/>
      <c r="AB295" s="432"/>
      <c r="AC295" s="689"/>
      <c r="AD295" s="432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432"/>
      <c r="AX295" s="499"/>
      <c r="AY295" s="499"/>
      <c r="AZ295" s="499"/>
      <c r="BA295" s="499"/>
      <c r="BB295" s="499"/>
      <c r="BC295" s="499"/>
      <c r="BD295" s="499"/>
      <c r="BE295" s="499"/>
      <c r="BF295" s="499"/>
      <c r="BG295" s="1093"/>
      <c r="BH295" s="1093"/>
      <c r="BI295" s="1093"/>
      <c r="BJ295" s="1093"/>
      <c r="BK295" s="1093"/>
      <c r="BL295" s="1093"/>
      <c r="BM295" s="1093"/>
      <c r="BN295" s="1093"/>
      <c r="BO295" s="1093"/>
      <c r="BP295" s="1093"/>
      <c r="BQ295" s="1093"/>
      <c r="BR295" s="1093"/>
      <c r="BS295" s="1093"/>
      <c r="BT295" s="1093"/>
      <c r="BU295" s="1093"/>
      <c r="BV295" s="1093"/>
      <c r="BW295" s="1093"/>
    </row>
    <row r="296" spans="1:75" s="820" customFormat="1">
      <c r="A296"/>
      <c r="B296" s="1009"/>
      <c r="C296"/>
      <c r="D296" s="528"/>
      <c r="E296" s="810"/>
      <c r="F296" s="811"/>
      <c r="G296"/>
      <c r="H296" s="546"/>
      <c r="I296"/>
      <c r="J296"/>
      <c r="K296"/>
      <c r="L296" s="812"/>
      <c r="M296" s="812"/>
      <c r="N296" s="1"/>
      <c r="O296" s="1"/>
      <c r="P296" s="25"/>
      <c r="Q296"/>
      <c r="R296" s="335"/>
      <c r="S296"/>
      <c r="T296"/>
      <c r="U296"/>
      <c r="V296" s="121"/>
      <c r="W296" s="121"/>
      <c r="X296" s="689"/>
      <c r="Y296" s="432"/>
      <c r="Z296" s="432"/>
      <c r="AA296" s="432"/>
      <c r="AB296" s="432"/>
      <c r="AC296" s="689"/>
      <c r="AD296" s="432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432"/>
      <c r="AX296" s="499"/>
      <c r="AY296" s="499"/>
      <c r="AZ296" s="499"/>
      <c r="BA296" s="499"/>
      <c r="BB296" s="499"/>
      <c r="BC296" s="499"/>
      <c r="BD296" s="499"/>
      <c r="BE296" s="499"/>
      <c r="BF296" s="499"/>
      <c r="BG296" s="1093"/>
      <c r="BH296" s="1093"/>
      <c r="BI296" s="1093"/>
      <c r="BJ296" s="1093"/>
      <c r="BK296" s="1093"/>
      <c r="BL296" s="1093"/>
      <c r="BM296" s="1093"/>
      <c r="BN296" s="1093"/>
      <c r="BO296" s="1093"/>
      <c r="BP296" s="1093"/>
      <c r="BQ296" s="1093"/>
      <c r="BR296" s="1093"/>
      <c r="BS296" s="1093"/>
      <c r="BT296" s="1093"/>
      <c r="BU296" s="1093"/>
      <c r="BV296" s="1093"/>
      <c r="BW296" s="1093"/>
    </row>
    <row r="297" spans="1:75" s="820" customFormat="1">
      <c r="A297"/>
      <c r="B297" s="1009"/>
      <c r="C297"/>
      <c r="D297" s="528"/>
      <c r="E297" s="810"/>
      <c r="F297" s="811"/>
      <c r="G297"/>
      <c r="H297" s="546"/>
      <c r="I297"/>
      <c r="J297"/>
      <c r="K297"/>
      <c r="L297" s="812"/>
      <c r="M297" s="812"/>
      <c r="N297" s="1"/>
      <c r="O297" s="1"/>
      <c r="P297" s="25"/>
      <c r="Q297"/>
      <c r="R297" s="335"/>
      <c r="S297"/>
      <c r="T297"/>
      <c r="U297"/>
      <c r="V297" s="121"/>
      <c r="W297" s="121"/>
      <c r="X297" s="689"/>
      <c r="Y297" s="432"/>
      <c r="Z297" s="432"/>
      <c r="AA297" s="432"/>
      <c r="AB297" s="432"/>
      <c r="AC297" s="689"/>
      <c r="AD297" s="432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432"/>
      <c r="AX297" s="499"/>
      <c r="AY297" s="499"/>
      <c r="AZ297" s="499"/>
      <c r="BA297" s="499"/>
      <c r="BB297" s="499"/>
      <c r="BC297" s="499"/>
      <c r="BD297" s="499"/>
      <c r="BE297" s="499"/>
      <c r="BF297" s="499"/>
      <c r="BG297" s="1093"/>
      <c r="BH297" s="1093"/>
      <c r="BI297" s="1093"/>
      <c r="BJ297" s="1093"/>
      <c r="BK297" s="1093"/>
      <c r="BL297" s="1093"/>
      <c r="BM297" s="1093"/>
      <c r="BN297" s="1093"/>
      <c r="BO297" s="1093"/>
      <c r="BP297" s="1093"/>
      <c r="BQ297" s="1093"/>
      <c r="BR297" s="1093"/>
      <c r="BS297" s="1093"/>
      <c r="BT297" s="1093"/>
      <c r="BU297" s="1093"/>
      <c r="BV297" s="1093"/>
      <c r="BW297" s="1093"/>
    </row>
    <row r="298" spans="1:75" s="820" customFormat="1">
      <c r="A298"/>
      <c r="B298" s="1009"/>
      <c r="C298"/>
      <c r="D298" s="528"/>
      <c r="E298" s="810"/>
      <c r="F298" s="811"/>
      <c r="G298"/>
      <c r="H298" s="546"/>
      <c r="I298"/>
      <c r="J298"/>
      <c r="K298"/>
      <c r="L298" s="812"/>
      <c r="M298" s="812"/>
      <c r="N298" s="1"/>
      <c r="O298" s="1"/>
      <c r="P298" s="25"/>
      <c r="Q298"/>
      <c r="R298" s="335"/>
      <c r="S298"/>
      <c r="T298"/>
      <c r="U298"/>
      <c r="V298" s="121"/>
      <c r="W298" s="121"/>
      <c r="X298" s="689"/>
      <c r="Y298" s="432"/>
      <c r="Z298" s="432"/>
      <c r="AA298" s="432"/>
      <c r="AB298" s="432"/>
      <c r="AC298" s="689"/>
      <c r="AD298" s="432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432"/>
      <c r="AX298" s="499"/>
      <c r="AY298" s="499"/>
      <c r="AZ298" s="499"/>
      <c r="BA298" s="499"/>
      <c r="BB298" s="499"/>
      <c r="BC298" s="499"/>
      <c r="BD298" s="499"/>
      <c r="BE298" s="499"/>
      <c r="BF298" s="499"/>
      <c r="BG298" s="1093"/>
      <c r="BH298" s="1093"/>
      <c r="BI298" s="1093"/>
      <c r="BJ298" s="1093"/>
      <c r="BK298" s="1093"/>
      <c r="BL298" s="1093"/>
      <c r="BM298" s="1093"/>
      <c r="BN298" s="1093"/>
      <c r="BO298" s="1093"/>
      <c r="BP298" s="1093"/>
      <c r="BQ298" s="1093"/>
      <c r="BR298" s="1093"/>
      <c r="BS298" s="1093"/>
      <c r="BT298" s="1093"/>
      <c r="BU298" s="1093"/>
      <c r="BV298" s="1093"/>
      <c r="BW298" s="1093"/>
    </row>
    <row r="299" spans="1:75" s="820" customFormat="1">
      <c r="A299"/>
      <c r="B299" s="1009"/>
      <c r="C299"/>
      <c r="D299" s="528"/>
      <c r="E299" s="810"/>
      <c r="F299" s="811"/>
      <c r="G299"/>
      <c r="H299" s="546"/>
      <c r="I299"/>
      <c r="J299"/>
      <c r="K299"/>
      <c r="L299" s="812"/>
      <c r="M299" s="812"/>
      <c r="N299" s="1"/>
      <c r="O299" s="1"/>
      <c r="P299" s="25"/>
      <c r="Q299"/>
      <c r="R299" s="335"/>
      <c r="S299"/>
      <c r="T299"/>
      <c r="U299"/>
      <c r="V299" s="121"/>
      <c r="W299" s="121"/>
      <c r="X299" s="689"/>
      <c r="Y299" s="432"/>
      <c r="Z299" s="432"/>
      <c r="AA299" s="432"/>
      <c r="AB299" s="432"/>
      <c r="AC299" s="689"/>
      <c r="AD299" s="432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432"/>
      <c r="AX299" s="499"/>
      <c r="AY299" s="499"/>
      <c r="AZ299" s="499"/>
      <c r="BA299" s="499"/>
      <c r="BB299" s="499"/>
      <c r="BC299" s="499"/>
      <c r="BD299" s="499"/>
      <c r="BE299" s="499"/>
      <c r="BF299" s="499"/>
      <c r="BG299" s="1093"/>
      <c r="BH299" s="1093"/>
      <c r="BI299" s="1093"/>
      <c r="BJ299" s="1093"/>
      <c r="BK299" s="1093"/>
      <c r="BL299" s="1093"/>
      <c r="BM299" s="1093"/>
      <c r="BN299" s="1093"/>
      <c r="BO299" s="1093"/>
      <c r="BP299" s="1093"/>
      <c r="BQ299" s="1093"/>
      <c r="BR299" s="1093"/>
      <c r="BS299" s="1093"/>
      <c r="BT299" s="1093"/>
      <c r="BU299" s="1093"/>
      <c r="BV299" s="1093"/>
      <c r="BW299" s="1093"/>
    </row>
    <row r="300" spans="1:75" s="820" customFormat="1">
      <c r="A300"/>
      <c r="B300" s="1009"/>
      <c r="C300"/>
      <c r="D300" s="528"/>
      <c r="E300" s="810"/>
      <c r="F300" s="811"/>
      <c r="G300"/>
      <c r="H300" s="546"/>
      <c r="I300"/>
      <c r="J300"/>
      <c r="K300"/>
      <c r="L300" s="812"/>
      <c r="M300" s="812"/>
      <c r="N300" s="1"/>
      <c r="O300" s="1"/>
      <c r="P300" s="25"/>
      <c r="Q300"/>
      <c r="R300" s="335"/>
      <c r="S300"/>
      <c r="T300"/>
      <c r="U300"/>
      <c r="V300" s="121"/>
      <c r="W300" s="121"/>
      <c r="X300" s="689"/>
      <c r="Y300" s="432"/>
      <c r="Z300" s="432"/>
      <c r="AA300" s="432"/>
      <c r="AB300" s="432"/>
      <c r="AC300" s="689"/>
      <c r="AD300" s="432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432"/>
      <c r="AX300" s="499"/>
      <c r="AY300" s="499"/>
      <c r="AZ300" s="499"/>
      <c r="BA300" s="499"/>
      <c r="BB300" s="499"/>
      <c r="BC300" s="499"/>
      <c r="BD300" s="499"/>
      <c r="BE300" s="499"/>
      <c r="BF300" s="499"/>
      <c r="BG300" s="1093"/>
      <c r="BH300" s="1093"/>
      <c r="BI300" s="1093"/>
      <c r="BJ300" s="1093"/>
      <c r="BK300" s="1093"/>
      <c r="BL300" s="1093"/>
      <c r="BM300" s="1093"/>
      <c r="BN300" s="1093"/>
      <c r="BO300" s="1093"/>
      <c r="BP300" s="1093"/>
      <c r="BQ300" s="1093"/>
      <c r="BR300" s="1093"/>
      <c r="BS300" s="1093"/>
      <c r="BT300" s="1093"/>
      <c r="BU300" s="1093"/>
      <c r="BV300" s="1093"/>
      <c r="BW300" s="1093"/>
    </row>
    <row r="301" spans="1:75" s="820" customFormat="1">
      <c r="A301"/>
      <c r="B301" s="1009"/>
      <c r="C301"/>
      <c r="D301" s="528"/>
      <c r="E301" s="810"/>
      <c r="F301" s="811"/>
      <c r="G301"/>
      <c r="H301" s="546"/>
      <c r="I301"/>
      <c r="J301"/>
      <c r="K301"/>
      <c r="L301" s="812"/>
      <c r="M301" s="812"/>
      <c r="N301" s="1"/>
      <c r="O301" s="1"/>
      <c r="P301" s="25"/>
      <c r="Q301"/>
      <c r="R301" s="335"/>
      <c r="S301"/>
      <c r="T301"/>
      <c r="U301"/>
      <c r="V301" s="121"/>
      <c r="W301" s="121"/>
      <c r="X301" s="689"/>
      <c r="Y301" s="432"/>
      <c r="Z301" s="432"/>
      <c r="AA301" s="432"/>
      <c r="AB301" s="432"/>
      <c r="AC301" s="689"/>
      <c r="AD301" s="432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432"/>
      <c r="AX301" s="499"/>
      <c r="AY301" s="499"/>
      <c r="AZ301" s="499"/>
      <c r="BA301" s="499"/>
      <c r="BB301" s="499"/>
      <c r="BC301" s="499"/>
      <c r="BD301" s="499"/>
      <c r="BE301" s="499"/>
      <c r="BF301" s="499"/>
      <c r="BG301" s="1093"/>
      <c r="BH301" s="1093"/>
      <c r="BI301" s="1093"/>
      <c r="BJ301" s="1093"/>
      <c r="BK301" s="1093"/>
      <c r="BL301" s="1093"/>
      <c r="BM301" s="1093"/>
      <c r="BN301" s="1093"/>
      <c r="BO301" s="1093"/>
      <c r="BP301" s="1093"/>
      <c r="BQ301" s="1093"/>
      <c r="BR301" s="1093"/>
      <c r="BS301" s="1093"/>
      <c r="BT301" s="1093"/>
      <c r="BU301" s="1093"/>
      <c r="BV301" s="1093"/>
      <c r="BW301" s="1093"/>
    </row>
    <row r="302" spans="1:75" s="820" customFormat="1">
      <c r="A302"/>
      <c r="B302" s="1009"/>
      <c r="C302"/>
      <c r="D302" s="528"/>
      <c r="E302" s="810"/>
      <c r="F302" s="811"/>
      <c r="G302"/>
      <c r="H302" s="546"/>
      <c r="I302"/>
      <c r="J302"/>
      <c r="K302"/>
      <c r="L302" s="812"/>
      <c r="M302" s="812"/>
      <c r="N302" s="1"/>
      <c r="O302" s="1"/>
      <c r="P302" s="25"/>
      <c r="Q302"/>
      <c r="R302" s="335"/>
      <c r="S302"/>
      <c r="T302"/>
      <c r="U302"/>
      <c r="V302" s="121"/>
      <c r="W302" s="121"/>
      <c r="X302" s="689"/>
      <c r="Y302" s="432"/>
      <c r="Z302" s="432"/>
      <c r="AA302" s="432"/>
      <c r="AB302" s="432"/>
      <c r="AC302" s="689"/>
      <c r="AD302" s="432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432"/>
      <c r="AX302" s="499"/>
      <c r="AY302" s="499"/>
      <c r="AZ302" s="499"/>
      <c r="BA302" s="499"/>
      <c r="BB302" s="499"/>
      <c r="BC302" s="499"/>
      <c r="BD302" s="499"/>
      <c r="BE302" s="499"/>
      <c r="BF302" s="499"/>
      <c r="BG302" s="1093"/>
      <c r="BH302" s="1093"/>
      <c r="BI302" s="1093"/>
      <c r="BJ302" s="1093"/>
      <c r="BK302" s="1093"/>
      <c r="BL302" s="1093"/>
      <c r="BM302" s="1093"/>
      <c r="BN302" s="1093"/>
      <c r="BO302" s="1093"/>
      <c r="BP302" s="1093"/>
      <c r="BQ302" s="1093"/>
      <c r="BR302" s="1093"/>
      <c r="BS302" s="1093"/>
      <c r="BT302" s="1093"/>
      <c r="BU302" s="1093"/>
      <c r="BV302" s="1093"/>
      <c r="BW302" s="1093"/>
    </row>
    <row r="303" spans="1:75" s="820" customFormat="1">
      <c r="A303"/>
      <c r="B303" s="1009"/>
      <c r="C303"/>
      <c r="D303" s="528"/>
      <c r="E303" s="810"/>
      <c r="F303" s="811"/>
      <c r="G303"/>
      <c r="H303" s="546"/>
      <c r="I303"/>
      <c r="J303"/>
      <c r="K303"/>
      <c r="L303" s="812"/>
      <c r="M303" s="812"/>
      <c r="N303" s="1"/>
      <c r="O303" s="1"/>
      <c r="P303" s="25"/>
      <c r="Q303"/>
      <c r="R303" s="335"/>
      <c r="S303"/>
      <c r="T303"/>
      <c r="U303"/>
      <c r="V303" s="121"/>
      <c r="W303" s="121"/>
      <c r="X303" s="689"/>
      <c r="Y303" s="432"/>
      <c r="Z303" s="432"/>
      <c r="AA303" s="432"/>
      <c r="AB303" s="432"/>
      <c r="AC303" s="689"/>
      <c r="AD303" s="432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432"/>
      <c r="AX303" s="499"/>
      <c r="AY303" s="499"/>
      <c r="AZ303" s="499"/>
      <c r="BA303" s="499"/>
      <c r="BB303" s="499"/>
      <c r="BC303" s="499"/>
      <c r="BD303" s="499"/>
      <c r="BE303" s="499"/>
      <c r="BF303" s="499"/>
      <c r="BG303" s="1093"/>
      <c r="BH303" s="1093"/>
      <c r="BI303" s="1093"/>
      <c r="BJ303" s="1093"/>
      <c r="BK303" s="1093"/>
      <c r="BL303" s="1093"/>
      <c r="BM303" s="1093"/>
      <c r="BN303" s="1093"/>
      <c r="BO303" s="1093"/>
      <c r="BP303" s="1093"/>
      <c r="BQ303" s="1093"/>
      <c r="BR303" s="1093"/>
      <c r="BS303" s="1093"/>
      <c r="BT303" s="1093"/>
      <c r="BU303" s="1093"/>
      <c r="BV303" s="1093"/>
      <c r="BW303" s="1093"/>
    </row>
    <row r="304" spans="1:75" s="820" customFormat="1">
      <c r="A304"/>
      <c r="B304" s="1009"/>
      <c r="C304"/>
      <c r="D304" s="528"/>
      <c r="E304" s="810"/>
      <c r="F304" s="811"/>
      <c r="G304"/>
      <c r="H304" s="546"/>
      <c r="I304"/>
      <c r="J304"/>
      <c r="K304"/>
      <c r="L304" s="812"/>
      <c r="M304" s="812"/>
      <c r="N304" s="1"/>
      <c r="O304" s="1"/>
      <c r="P304" s="25"/>
      <c r="Q304"/>
      <c r="R304" s="335"/>
      <c r="S304"/>
      <c r="T304"/>
      <c r="U304"/>
      <c r="V304" s="121"/>
      <c r="W304" s="121"/>
      <c r="X304" s="689"/>
      <c r="Y304" s="432"/>
      <c r="Z304" s="432"/>
      <c r="AA304" s="432"/>
      <c r="AB304" s="432"/>
      <c r="AC304" s="689"/>
      <c r="AD304" s="432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432"/>
      <c r="AX304" s="499"/>
      <c r="AY304" s="499"/>
      <c r="AZ304" s="499"/>
      <c r="BA304" s="499"/>
      <c r="BB304" s="499"/>
      <c r="BC304" s="499"/>
      <c r="BD304" s="499"/>
      <c r="BE304" s="499"/>
      <c r="BF304" s="499"/>
      <c r="BG304" s="1093"/>
      <c r="BH304" s="1093"/>
      <c r="BI304" s="1093"/>
      <c r="BJ304" s="1093"/>
      <c r="BK304" s="1093"/>
      <c r="BL304" s="1093"/>
      <c r="BM304" s="1093"/>
      <c r="BN304" s="1093"/>
      <c r="BO304" s="1093"/>
      <c r="BP304" s="1093"/>
      <c r="BQ304" s="1093"/>
      <c r="BR304" s="1093"/>
      <c r="BS304" s="1093"/>
      <c r="BT304" s="1093"/>
      <c r="BU304" s="1093"/>
      <c r="BV304" s="1093"/>
      <c r="BW304" s="1093"/>
    </row>
    <row r="305" spans="1:75" s="820" customFormat="1">
      <c r="A305"/>
      <c r="B305" s="1009"/>
      <c r="C305"/>
      <c r="D305" s="528"/>
      <c r="E305" s="810"/>
      <c r="F305" s="811"/>
      <c r="G305"/>
      <c r="H305" s="546"/>
      <c r="I305"/>
      <c r="J305"/>
      <c r="K305"/>
      <c r="L305" s="812"/>
      <c r="M305" s="812"/>
      <c r="N305" s="1"/>
      <c r="O305" s="1"/>
      <c r="P305" s="25"/>
      <c r="Q305"/>
      <c r="R305" s="335"/>
      <c r="S305"/>
      <c r="T305"/>
      <c r="U305"/>
      <c r="V305" s="121"/>
      <c r="W305" s="121"/>
      <c r="X305" s="689"/>
      <c r="Y305" s="432"/>
      <c r="Z305" s="432"/>
      <c r="AA305" s="432"/>
      <c r="AB305" s="432"/>
      <c r="AC305" s="689"/>
      <c r="AD305" s="432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432"/>
      <c r="AX305" s="499"/>
      <c r="AY305" s="499"/>
      <c r="AZ305" s="499"/>
      <c r="BA305" s="499"/>
      <c r="BB305" s="499"/>
      <c r="BC305" s="499"/>
      <c r="BD305" s="499"/>
      <c r="BE305" s="499"/>
      <c r="BF305" s="499"/>
      <c r="BG305" s="1093"/>
      <c r="BH305" s="1093"/>
      <c r="BI305" s="1093"/>
      <c r="BJ305" s="1093"/>
      <c r="BK305" s="1093"/>
      <c r="BL305" s="1093"/>
      <c r="BM305" s="1093"/>
      <c r="BN305" s="1093"/>
      <c r="BO305" s="1093"/>
      <c r="BP305" s="1093"/>
      <c r="BQ305" s="1093"/>
      <c r="BR305" s="1093"/>
      <c r="BS305" s="1093"/>
      <c r="BT305" s="1093"/>
      <c r="BU305" s="1093"/>
      <c r="BV305" s="1093"/>
      <c r="BW305" s="1093"/>
    </row>
    <row r="306" spans="1:75" s="820" customFormat="1">
      <c r="A306"/>
      <c r="B306" s="1009"/>
      <c r="C306"/>
      <c r="D306" s="528"/>
      <c r="E306" s="810"/>
      <c r="F306" s="811"/>
      <c r="G306"/>
      <c r="H306" s="546"/>
      <c r="I306"/>
      <c r="J306"/>
      <c r="K306"/>
      <c r="L306" s="812"/>
      <c r="M306" s="812"/>
      <c r="N306" s="1"/>
      <c r="O306" s="1"/>
      <c r="P306" s="25"/>
      <c r="Q306"/>
      <c r="R306" s="335"/>
      <c r="S306"/>
      <c r="T306"/>
      <c r="U306"/>
      <c r="V306" s="121"/>
      <c r="W306" s="121"/>
      <c r="X306" s="689"/>
      <c r="Y306" s="432"/>
      <c r="Z306" s="432"/>
      <c r="AA306" s="432"/>
      <c r="AB306" s="432"/>
      <c r="AC306" s="689"/>
      <c r="AD306" s="432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432"/>
      <c r="AX306" s="499"/>
      <c r="AY306" s="499"/>
      <c r="AZ306" s="499"/>
      <c r="BA306" s="499"/>
      <c r="BB306" s="499"/>
      <c r="BC306" s="499"/>
      <c r="BD306" s="499"/>
      <c r="BE306" s="499"/>
      <c r="BF306" s="499"/>
      <c r="BG306" s="1093"/>
      <c r="BH306" s="1093"/>
      <c r="BI306" s="1093"/>
      <c r="BJ306" s="1093"/>
      <c r="BK306" s="1093"/>
      <c r="BL306" s="1093"/>
      <c r="BM306" s="1093"/>
      <c r="BN306" s="1093"/>
      <c r="BO306" s="1093"/>
      <c r="BP306" s="1093"/>
      <c r="BQ306" s="1093"/>
      <c r="BR306" s="1093"/>
      <c r="BS306" s="1093"/>
      <c r="BT306" s="1093"/>
      <c r="BU306" s="1093"/>
      <c r="BV306" s="1093"/>
      <c r="BW306" s="1093"/>
    </row>
    <row r="307" spans="1:75" s="820" customFormat="1">
      <c r="A307"/>
      <c r="B307" s="1009"/>
      <c r="C307"/>
      <c r="D307" s="528"/>
      <c r="E307" s="810"/>
      <c r="F307" s="811"/>
      <c r="G307"/>
      <c r="H307" s="546"/>
      <c r="I307"/>
      <c r="J307"/>
      <c r="K307"/>
      <c r="L307" s="812"/>
      <c r="M307" s="812"/>
      <c r="N307" s="1"/>
      <c r="O307" s="1"/>
      <c r="P307" s="25"/>
      <c r="Q307"/>
      <c r="R307" s="335"/>
      <c r="S307"/>
      <c r="T307"/>
      <c r="U307"/>
      <c r="V307" s="121"/>
      <c r="W307" s="121"/>
      <c r="X307" s="689"/>
      <c r="Y307" s="432"/>
      <c r="Z307" s="432"/>
      <c r="AA307" s="432"/>
      <c r="AB307" s="432"/>
      <c r="AC307" s="689"/>
      <c r="AD307" s="432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432"/>
      <c r="AX307" s="499"/>
      <c r="AY307" s="499"/>
      <c r="AZ307" s="499"/>
      <c r="BA307" s="499"/>
      <c r="BB307" s="499"/>
      <c r="BC307" s="499"/>
      <c r="BD307" s="499"/>
      <c r="BE307" s="499"/>
      <c r="BF307" s="499"/>
      <c r="BG307" s="1093"/>
      <c r="BH307" s="1093"/>
      <c r="BI307" s="1093"/>
      <c r="BJ307" s="1093"/>
      <c r="BK307" s="1093"/>
      <c r="BL307" s="1093"/>
      <c r="BM307" s="1093"/>
      <c r="BN307" s="1093"/>
      <c r="BO307" s="1093"/>
      <c r="BP307" s="1093"/>
      <c r="BQ307" s="1093"/>
      <c r="BR307" s="1093"/>
      <c r="BS307" s="1093"/>
      <c r="BT307" s="1093"/>
      <c r="BU307" s="1093"/>
      <c r="BV307" s="1093"/>
      <c r="BW307" s="1093"/>
    </row>
    <row r="308" spans="1:75" s="820" customFormat="1">
      <c r="A308"/>
      <c r="B308" s="1009"/>
      <c r="C308"/>
      <c r="D308" s="528"/>
      <c r="E308" s="810"/>
      <c r="F308" s="811"/>
      <c r="G308"/>
      <c r="H308" s="546"/>
      <c r="I308"/>
      <c r="J308"/>
      <c r="K308"/>
      <c r="L308" s="812"/>
      <c r="M308" s="812"/>
      <c r="N308" s="1"/>
      <c r="O308" s="1"/>
      <c r="P308" s="25"/>
      <c r="Q308"/>
      <c r="R308" s="335"/>
      <c r="S308"/>
      <c r="T308"/>
      <c r="U308"/>
      <c r="V308" s="121"/>
      <c r="W308" s="121"/>
      <c r="X308" s="689"/>
      <c r="Y308" s="432"/>
      <c r="Z308" s="432"/>
      <c r="AA308" s="432"/>
      <c r="AB308" s="432"/>
      <c r="AC308" s="689"/>
      <c r="AD308" s="432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432"/>
      <c r="AX308" s="499"/>
      <c r="AY308" s="499"/>
      <c r="AZ308" s="499"/>
      <c r="BA308" s="499"/>
      <c r="BB308" s="499"/>
      <c r="BC308" s="499"/>
      <c r="BD308" s="499"/>
      <c r="BE308" s="499"/>
      <c r="BF308" s="499"/>
      <c r="BG308" s="1093"/>
      <c r="BH308" s="1093"/>
      <c r="BI308" s="1093"/>
      <c r="BJ308" s="1093"/>
      <c r="BK308" s="1093"/>
      <c r="BL308" s="1093"/>
      <c r="BM308" s="1093"/>
      <c r="BN308" s="1093"/>
      <c r="BO308" s="1093"/>
      <c r="BP308" s="1093"/>
      <c r="BQ308" s="1093"/>
      <c r="BR308" s="1093"/>
      <c r="BS308" s="1093"/>
      <c r="BT308" s="1093"/>
      <c r="BU308" s="1093"/>
      <c r="BV308" s="1093"/>
      <c r="BW308" s="1093"/>
    </row>
    <row r="309" spans="1:75" s="820" customFormat="1">
      <c r="A309"/>
      <c r="B309" s="1009"/>
      <c r="C309"/>
      <c r="D309" s="528"/>
      <c r="E309" s="810"/>
      <c r="F309" s="811"/>
      <c r="G309"/>
      <c r="H309" s="546"/>
      <c r="I309"/>
      <c r="J309"/>
      <c r="K309"/>
      <c r="L309" s="812"/>
      <c r="M309" s="812"/>
      <c r="N309" s="1"/>
      <c r="O309" s="1"/>
      <c r="P309" s="25"/>
      <c r="Q309"/>
      <c r="R309" s="335"/>
      <c r="S309"/>
      <c r="T309"/>
      <c r="U309"/>
      <c r="V309" s="121"/>
      <c r="W309" s="121"/>
      <c r="X309" s="689"/>
      <c r="Y309" s="432"/>
      <c r="Z309" s="432"/>
      <c r="AA309" s="432"/>
      <c r="AB309" s="432"/>
      <c r="AC309" s="689"/>
      <c r="AD309" s="432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432"/>
      <c r="AX309" s="499"/>
      <c r="AY309" s="499"/>
      <c r="AZ309" s="499"/>
      <c r="BA309" s="499"/>
      <c r="BB309" s="499"/>
      <c r="BC309" s="499"/>
      <c r="BD309" s="499"/>
      <c r="BE309" s="499"/>
      <c r="BF309" s="499"/>
      <c r="BG309" s="1093"/>
      <c r="BH309" s="1093"/>
      <c r="BI309" s="1093"/>
      <c r="BJ309" s="1093"/>
      <c r="BK309" s="1093"/>
      <c r="BL309" s="1093"/>
      <c r="BM309" s="1093"/>
      <c r="BN309" s="1093"/>
      <c r="BO309" s="1093"/>
      <c r="BP309" s="1093"/>
      <c r="BQ309" s="1093"/>
      <c r="BR309" s="1093"/>
      <c r="BS309" s="1093"/>
      <c r="BT309" s="1093"/>
      <c r="BU309" s="1093"/>
      <c r="BV309" s="1093"/>
      <c r="BW309" s="1093"/>
    </row>
    <row r="310" spans="1:75" s="820" customFormat="1">
      <c r="A310"/>
      <c r="B310" s="1009"/>
      <c r="C310"/>
      <c r="D310" s="528"/>
      <c r="E310" s="810"/>
      <c r="F310" s="811"/>
      <c r="G310"/>
      <c r="H310" s="546"/>
      <c r="I310"/>
      <c r="J310"/>
      <c r="K310"/>
      <c r="L310" s="812"/>
      <c r="M310" s="812"/>
      <c r="N310" s="1"/>
      <c r="O310" s="1"/>
      <c r="P310" s="25"/>
      <c r="Q310"/>
      <c r="R310" s="335"/>
      <c r="S310"/>
      <c r="T310"/>
      <c r="U310"/>
      <c r="V310" s="121"/>
      <c r="W310" s="121"/>
      <c r="X310" s="689"/>
      <c r="Y310" s="432"/>
      <c r="Z310" s="432"/>
      <c r="AA310" s="432"/>
      <c r="AB310" s="432"/>
      <c r="AC310" s="689"/>
      <c r="AD310" s="432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432"/>
      <c r="AX310" s="499"/>
      <c r="AY310" s="499"/>
      <c r="AZ310" s="499"/>
      <c r="BA310" s="499"/>
      <c r="BB310" s="499"/>
      <c r="BC310" s="499"/>
      <c r="BD310" s="499"/>
      <c r="BE310" s="499"/>
      <c r="BF310" s="499"/>
      <c r="BG310" s="1093"/>
      <c r="BH310" s="1093"/>
      <c r="BI310" s="1093"/>
      <c r="BJ310" s="1093"/>
      <c r="BK310" s="1093"/>
      <c r="BL310" s="1093"/>
      <c r="BM310" s="1093"/>
      <c r="BN310" s="1093"/>
      <c r="BO310" s="1093"/>
      <c r="BP310" s="1093"/>
      <c r="BQ310" s="1093"/>
      <c r="BR310" s="1093"/>
      <c r="BS310" s="1093"/>
      <c r="BT310" s="1093"/>
      <c r="BU310" s="1093"/>
      <c r="BV310" s="1093"/>
      <c r="BW310" s="1093"/>
    </row>
    <row r="311" spans="1:75" s="820" customFormat="1">
      <c r="A311"/>
      <c r="B311" s="1009"/>
      <c r="C311"/>
      <c r="D311" s="528"/>
      <c r="E311" s="810"/>
      <c r="F311" s="811"/>
      <c r="G311"/>
      <c r="H311" s="546"/>
      <c r="I311"/>
      <c r="J311"/>
      <c r="K311"/>
      <c r="L311" s="812"/>
      <c r="M311" s="812"/>
      <c r="N311" s="1"/>
      <c r="O311" s="1"/>
      <c r="P311" s="25"/>
      <c r="Q311"/>
      <c r="R311" s="335"/>
      <c r="S311"/>
      <c r="T311"/>
      <c r="U311"/>
      <c r="V311" s="121"/>
      <c r="W311" s="121"/>
      <c r="X311" s="689"/>
      <c r="Y311" s="432"/>
      <c r="Z311" s="432"/>
      <c r="AA311" s="432"/>
      <c r="AB311" s="432"/>
      <c r="AC311" s="689"/>
      <c r="AD311" s="432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432"/>
      <c r="AX311" s="499"/>
      <c r="AY311" s="499"/>
      <c r="AZ311" s="499"/>
      <c r="BA311" s="499"/>
      <c r="BB311" s="499"/>
      <c r="BC311" s="499"/>
      <c r="BD311" s="499"/>
      <c r="BE311" s="499"/>
      <c r="BF311" s="499"/>
      <c r="BG311" s="1093"/>
      <c r="BH311" s="1093"/>
      <c r="BI311" s="1093"/>
      <c r="BJ311" s="1093"/>
      <c r="BK311" s="1093"/>
      <c r="BL311" s="1093"/>
      <c r="BM311" s="1093"/>
      <c r="BN311" s="1093"/>
      <c r="BO311" s="1093"/>
      <c r="BP311" s="1093"/>
      <c r="BQ311" s="1093"/>
      <c r="BR311" s="1093"/>
      <c r="BS311" s="1093"/>
      <c r="BT311" s="1093"/>
      <c r="BU311" s="1093"/>
      <c r="BV311" s="1093"/>
      <c r="BW311" s="1093"/>
    </row>
    <row r="312" spans="1:75" s="820" customFormat="1">
      <c r="A312"/>
      <c r="B312" s="1009"/>
      <c r="C312"/>
      <c r="D312" s="528"/>
      <c r="E312" s="810"/>
      <c r="F312" s="811"/>
      <c r="G312"/>
      <c r="H312" s="546"/>
      <c r="I312"/>
      <c r="J312"/>
      <c r="K312"/>
      <c r="L312" s="812"/>
      <c r="M312" s="812"/>
      <c r="N312" s="1"/>
      <c r="O312" s="1"/>
      <c r="P312" s="25"/>
      <c r="Q312"/>
      <c r="R312" s="335"/>
      <c r="S312"/>
      <c r="T312"/>
      <c r="U312"/>
      <c r="V312" s="121"/>
      <c r="W312" s="121"/>
      <c r="X312" s="689"/>
      <c r="Y312" s="432"/>
      <c r="Z312" s="432"/>
      <c r="AA312" s="432"/>
      <c r="AB312" s="432"/>
      <c r="AC312" s="689"/>
      <c r="AD312" s="432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432"/>
      <c r="AX312" s="499"/>
      <c r="AY312" s="499"/>
      <c r="AZ312" s="499"/>
      <c r="BA312" s="499"/>
      <c r="BB312" s="499"/>
      <c r="BC312" s="499"/>
      <c r="BD312" s="499"/>
      <c r="BE312" s="499"/>
      <c r="BF312" s="499"/>
      <c r="BG312" s="1093"/>
      <c r="BH312" s="1093"/>
      <c r="BI312" s="1093"/>
      <c r="BJ312" s="1093"/>
      <c r="BK312" s="1093"/>
      <c r="BL312" s="1093"/>
      <c r="BM312" s="1093"/>
      <c r="BN312" s="1093"/>
      <c r="BO312" s="1093"/>
      <c r="BP312" s="1093"/>
      <c r="BQ312" s="1093"/>
      <c r="BR312" s="1093"/>
      <c r="BS312" s="1093"/>
      <c r="BT312" s="1093"/>
      <c r="BU312" s="1093"/>
      <c r="BV312" s="1093"/>
      <c r="BW312" s="1093"/>
    </row>
    <row r="313" spans="1:75" s="820" customFormat="1">
      <c r="A313"/>
      <c r="B313" s="1009"/>
      <c r="C313"/>
      <c r="D313" s="528"/>
      <c r="E313" s="810"/>
      <c r="F313" s="811"/>
      <c r="G313"/>
      <c r="H313" s="546"/>
      <c r="I313"/>
      <c r="J313"/>
      <c r="K313"/>
      <c r="L313" s="812"/>
      <c r="M313" s="812"/>
      <c r="N313" s="1"/>
      <c r="O313" s="1"/>
      <c r="P313" s="25"/>
      <c r="Q313"/>
      <c r="R313" s="335"/>
      <c r="S313"/>
      <c r="T313"/>
      <c r="U313"/>
      <c r="V313" s="121"/>
      <c r="W313" s="121"/>
      <c r="X313" s="689"/>
      <c r="Y313" s="432"/>
      <c r="Z313" s="432"/>
      <c r="AA313" s="432"/>
      <c r="AB313" s="432"/>
      <c r="AC313" s="689"/>
      <c r="AD313" s="432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432"/>
      <c r="AX313" s="499"/>
      <c r="AY313" s="499"/>
      <c r="AZ313" s="499"/>
      <c r="BA313" s="499"/>
      <c r="BB313" s="499"/>
      <c r="BC313" s="499"/>
      <c r="BD313" s="499"/>
      <c r="BE313" s="499"/>
      <c r="BF313" s="499"/>
      <c r="BG313" s="1093"/>
      <c r="BH313" s="1093"/>
      <c r="BI313" s="1093"/>
      <c r="BJ313" s="1093"/>
      <c r="BK313" s="1093"/>
      <c r="BL313" s="1093"/>
      <c r="BM313" s="1093"/>
      <c r="BN313" s="1093"/>
      <c r="BO313" s="1093"/>
      <c r="BP313" s="1093"/>
      <c r="BQ313" s="1093"/>
      <c r="BR313" s="1093"/>
      <c r="BS313" s="1093"/>
      <c r="BT313" s="1093"/>
      <c r="BU313" s="1093"/>
      <c r="BV313" s="1093"/>
      <c r="BW313" s="1093"/>
    </row>
    <row r="314" spans="1:75" s="820" customFormat="1">
      <c r="A314"/>
      <c r="B314" s="1009"/>
      <c r="C314"/>
      <c r="D314" s="528"/>
      <c r="E314" s="810"/>
      <c r="F314" s="811"/>
      <c r="G314"/>
      <c r="H314" s="546"/>
      <c r="I314"/>
      <c r="J314"/>
      <c r="K314"/>
      <c r="L314" s="812"/>
      <c r="M314" s="812"/>
      <c r="N314" s="1"/>
      <c r="O314" s="1"/>
      <c r="P314" s="25"/>
      <c r="Q314"/>
      <c r="R314" s="335"/>
      <c r="S314"/>
      <c r="T314"/>
      <c r="U314"/>
      <c r="V314" s="121"/>
      <c r="W314" s="121"/>
      <c r="X314" s="689"/>
      <c r="Y314" s="432"/>
      <c r="Z314" s="432"/>
      <c r="AA314" s="432"/>
      <c r="AB314" s="432"/>
      <c r="AC314" s="689"/>
      <c r="AD314" s="432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432"/>
      <c r="AX314" s="499"/>
      <c r="AY314" s="499"/>
      <c r="AZ314" s="499"/>
      <c r="BA314" s="499"/>
      <c r="BB314" s="499"/>
      <c r="BC314" s="499"/>
      <c r="BD314" s="499"/>
      <c r="BE314" s="499"/>
      <c r="BF314" s="499"/>
      <c r="BG314" s="1093"/>
      <c r="BH314" s="1093"/>
      <c r="BI314" s="1093"/>
      <c r="BJ314" s="1093"/>
      <c r="BK314" s="1093"/>
      <c r="BL314" s="1093"/>
      <c r="BM314" s="1093"/>
      <c r="BN314" s="1093"/>
      <c r="BO314" s="1093"/>
      <c r="BP314" s="1093"/>
      <c r="BQ314" s="1093"/>
      <c r="BR314" s="1093"/>
      <c r="BS314" s="1093"/>
      <c r="BT314" s="1093"/>
      <c r="BU314" s="1093"/>
      <c r="BV314" s="1093"/>
      <c r="BW314" s="1093"/>
    </row>
    <row r="315" spans="1:75" s="820" customFormat="1">
      <c r="A315"/>
      <c r="B315" s="1009"/>
      <c r="C315"/>
      <c r="D315" s="528"/>
      <c r="E315" s="810"/>
      <c r="F315" s="811"/>
      <c r="G315"/>
      <c r="H315" s="546"/>
      <c r="I315"/>
      <c r="J315"/>
      <c r="K315"/>
      <c r="L315" s="812"/>
      <c r="M315" s="812"/>
      <c r="N315" s="1"/>
      <c r="O315" s="1"/>
      <c r="P315" s="25"/>
      <c r="Q315"/>
      <c r="R315" s="335"/>
      <c r="S315"/>
      <c r="T315"/>
      <c r="U315"/>
      <c r="V315" s="121"/>
      <c r="W315" s="121"/>
      <c r="X315" s="689"/>
      <c r="Y315" s="432"/>
      <c r="Z315" s="432"/>
      <c r="AA315" s="432"/>
      <c r="AB315" s="432"/>
      <c r="AC315" s="689"/>
      <c r="AD315" s="432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432"/>
      <c r="AX315" s="499"/>
      <c r="AY315" s="499"/>
      <c r="AZ315" s="499"/>
      <c r="BA315" s="499"/>
      <c r="BB315" s="499"/>
      <c r="BC315" s="499"/>
      <c r="BD315" s="499"/>
      <c r="BE315" s="499"/>
      <c r="BF315" s="499"/>
      <c r="BG315" s="1093"/>
      <c r="BH315" s="1093"/>
      <c r="BI315" s="1093"/>
      <c r="BJ315" s="1093"/>
      <c r="BK315" s="1093"/>
      <c r="BL315" s="1093"/>
      <c r="BM315" s="1093"/>
      <c r="BN315" s="1093"/>
      <c r="BO315" s="1093"/>
      <c r="BP315" s="1093"/>
      <c r="BQ315" s="1093"/>
      <c r="BR315" s="1093"/>
      <c r="BS315" s="1093"/>
      <c r="BT315" s="1093"/>
      <c r="BU315" s="1093"/>
      <c r="BV315" s="1093"/>
      <c r="BW315" s="1093"/>
    </row>
    <row r="316" spans="1:75" s="820" customFormat="1">
      <c r="A316"/>
      <c r="B316" s="1009"/>
      <c r="C316"/>
      <c r="D316" s="528"/>
      <c r="E316" s="810"/>
      <c r="F316" s="811"/>
      <c r="G316"/>
      <c r="H316" s="546"/>
      <c r="I316"/>
      <c r="J316"/>
      <c r="K316"/>
      <c r="L316" s="812"/>
      <c r="M316" s="812"/>
      <c r="N316" s="1"/>
      <c r="O316" s="1"/>
      <c r="P316" s="25"/>
      <c r="Q316"/>
      <c r="R316" s="335"/>
      <c r="S316"/>
      <c r="T316"/>
      <c r="U316"/>
      <c r="V316" s="121"/>
      <c r="W316" s="121"/>
      <c r="X316" s="689"/>
      <c r="Y316" s="432"/>
      <c r="Z316" s="432"/>
      <c r="AA316" s="432"/>
      <c r="AB316" s="432"/>
      <c r="AC316" s="689"/>
      <c r="AD316" s="432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432"/>
      <c r="AX316" s="499"/>
      <c r="AY316" s="499"/>
      <c r="AZ316" s="499"/>
      <c r="BA316" s="499"/>
      <c r="BB316" s="499"/>
      <c r="BC316" s="499"/>
      <c r="BD316" s="499"/>
      <c r="BE316" s="499"/>
      <c r="BF316" s="499"/>
      <c r="BG316" s="1093"/>
      <c r="BH316" s="1093"/>
      <c r="BI316" s="1093"/>
      <c r="BJ316" s="1093"/>
      <c r="BK316" s="1093"/>
      <c r="BL316" s="1093"/>
      <c r="BM316" s="1093"/>
      <c r="BN316" s="1093"/>
      <c r="BO316" s="1093"/>
      <c r="BP316" s="1093"/>
      <c r="BQ316" s="1093"/>
      <c r="BR316" s="1093"/>
      <c r="BS316" s="1093"/>
      <c r="BT316" s="1093"/>
      <c r="BU316" s="1093"/>
      <c r="BV316" s="1093"/>
      <c r="BW316" s="1093"/>
    </row>
    <row r="317" spans="1:75" s="820" customFormat="1">
      <c r="A317"/>
      <c r="B317" s="1009"/>
      <c r="C317"/>
      <c r="D317" s="528"/>
      <c r="E317" s="810"/>
      <c r="F317" s="811"/>
      <c r="G317"/>
      <c r="H317" s="546"/>
      <c r="I317"/>
      <c r="J317"/>
      <c r="K317"/>
      <c r="L317" s="812"/>
      <c r="M317" s="812"/>
      <c r="N317" s="1"/>
      <c r="O317" s="1"/>
      <c r="P317" s="25"/>
      <c r="Q317"/>
      <c r="R317" s="335"/>
      <c r="S317"/>
      <c r="T317"/>
      <c r="U317"/>
      <c r="V317" s="121"/>
      <c r="W317" s="121"/>
      <c r="X317" s="689"/>
      <c r="Y317" s="432"/>
      <c r="Z317" s="432"/>
      <c r="AA317" s="432"/>
      <c r="AB317" s="432"/>
      <c r="AC317" s="689"/>
      <c r="AD317" s="432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432"/>
      <c r="AX317" s="499"/>
      <c r="AY317" s="499"/>
      <c r="AZ317" s="499"/>
      <c r="BA317" s="499"/>
      <c r="BB317" s="499"/>
      <c r="BC317" s="499"/>
      <c r="BD317" s="499"/>
      <c r="BE317" s="499"/>
      <c r="BF317" s="499"/>
      <c r="BG317" s="1093"/>
      <c r="BH317" s="1093"/>
      <c r="BI317" s="1093"/>
      <c r="BJ317" s="1093"/>
      <c r="BK317" s="1093"/>
      <c r="BL317" s="1093"/>
      <c r="BM317" s="1093"/>
      <c r="BN317" s="1093"/>
      <c r="BO317" s="1093"/>
      <c r="BP317" s="1093"/>
      <c r="BQ317" s="1093"/>
      <c r="BR317" s="1093"/>
      <c r="BS317" s="1093"/>
      <c r="BT317" s="1093"/>
      <c r="BU317" s="1093"/>
      <c r="BV317" s="1093"/>
      <c r="BW317" s="1093"/>
    </row>
    <row r="318" spans="1:75" s="820" customFormat="1">
      <c r="A318"/>
      <c r="B318" s="1009"/>
      <c r="C318"/>
      <c r="D318" s="528"/>
      <c r="E318" s="810"/>
      <c r="F318" s="811"/>
      <c r="G318"/>
      <c r="H318" s="546"/>
      <c r="I318"/>
      <c r="J318"/>
      <c r="K318"/>
      <c r="L318" s="812"/>
      <c r="M318" s="812"/>
      <c r="N318" s="1"/>
      <c r="O318" s="1"/>
      <c r="P318" s="25"/>
      <c r="Q318"/>
      <c r="R318" s="335"/>
      <c r="S318"/>
      <c r="T318"/>
      <c r="U318"/>
      <c r="V318" s="121"/>
      <c r="W318" s="121"/>
      <c r="X318" s="689"/>
      <c r="Y318" s="432"/>
      <c r="Z318" s="432"/>
      <c r="AA318" s="432"/>
      <c r="AB318" s="432"/>
      <c r="AC318" s="689"/>
      <c r="AD318" s="432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432"/>
      <c r="AX318" s="499"/>
      <c r="AY318" s="499"/>
      <c r="AZ318" s="499"/>
      <c r="BA318" s="499"/>
      <c r="BB318" s="499"/>
      <c r="BC318" s="499"/>
      <c r="BD318" s="499"/>
      <c r="BE318" s="499"/>
      <c r="BF318" s="499"/>
      <c r="BG318" s="1093"/>
      <c r="BH318" s="1093"/>
      <c r="BI318" s="1093"/>
      <c r="BJ318" s="1093"/>
      <c r="BK318" s="1093"/>
      <c r="BL318" s="1093"/>
      <c r="BM318" s="1093"/>
      <c r="BN318" s="1093"/>
      <c r="BO318" s="1093"/>
      <c r="BP318" s="1093"/>
      <c r="BQ318" s="1093"/>
      <c r="BR318" s="1093"/>
      <c r="BS318" s="1093"/>
      <c r="BT318" s="1093"/>
      <c r="BU318" s="1093"/>
      <c r="BV318" s="1093"/>
      <c r="BW318" s="1093"/>
    </row>
    <row r="319" spans="1:75" s="820" customFormat="1">
      <c r="A319"/>
      <c r="B319" s="1009"/>
      <c r="C319"/>
      <c r="D319" s="528"/>
      <c r="E319" s="810"/>
      <c r="F319" s="811"/>
      <c r="G319"/>
      <c r="H319" s="546"/>
      <c r="I319"/>
      <c r="J319"/>
      <c r="K319"/>
      <c r="L319" s="812"/>
      <c r="M319" s="812"/>
      <c r="N319" s="1"/>
      <c r="O319" s="1"/>
      <c r="P319" s="25"/>
      <c r="Q319"/>
      <c r="R319" s="335"/>
      <c r="S319"/>
      <c r="T319"/>
      <c r="U319"/>
      <c r="V319" s="121"/>
      <c r="W319" s="121"/>
      <c r="X319" s="689"/>
      <c r="Y319" s="432"/>
      <c r="Z319" s="432"/>
      <c r="AA319" s="432"/>
      <c r="AB319" s="432"/>
      <c r="AC319" s="689"/>
      <c r="AD319" s="432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432"/>
      <c r="AX319" s="499"/>
      <c r="AY319" s="499"/>
      <c r="AZ319" s="499"/>
      <c r="BA319" s="499"/>
      <c r="BB319" s="499"/>
      <c r="BC319" s="499"/>
      <c r="BD319" s="499"/>
      <c r="BE319" s="499"/>
      <c r="BF319" s="499"/>
      <c r="BG319" s="1093"/>
      <c r="BH319" s="1093"/>
      <c r="BI319" s="1093"/>
      <c r="BJ319" s="1093"/>
      <c r="BK319" s="1093"/>
      <c r="BL319" s="1093"/>
      <c r="BM319" s="1093"/>
      <c r="BN319" s="1093"/>
      <c r="BO319" s="1093"/>
      <c r="BP319" s="1093"/>
      <c r="BQ319" s="1093"/>
      <c r="BR319" s="1093"/>
      <c r="BS319" s="1093"/>
      <c r="BT319" s="1093"/>
      <c r="BU319" s="1093"/>
      <c r="BV319" s="1093"/>
      <c r="BW319" s="1093"/>
    </row>
    <row r="320" spans="1:75" s="820" customFormat="1">
      <c r="A320"/>
      <c r="B320" s="1009"/>
      <c r="C320"/>
      <c r="D320" s="528"/>
      <c r="E320" s="810"/>
      <c r="F320" s="811"/>
      <c r="G320"/>
      <c r="H320" s="546"/>
      <c r="I320"/>
      <c r="J320"/>
      <c r="K320"/>
      <c r="L320" s="812"/>
      <c r="M320" s="812"/>
      <c r="N320" s="1"/>
      <c r="O320" s="1"/>
      <c r="P320" s="25"/>
      <c r="Q320"/>
      <c r="R320" s="335"/>
      <c r="S320"/>
      <c r="T320"/>
      <c r="U320"/>
      <c r="V320" s="121"/>
      <c r="W320" s="121"/>
      <c r="X320" s="689"/>
      <c r="Y320" s="432"/>
      <c r="Z320" s="432"/>
      <c r="AA320" s="432"/>
      <c r="AB320" s="432"/>
      <c r="AC320" s="689"/>
      <c r="AD320" s="432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432"/>
      <c r="AX320" s="499"/>
      <c r="AY320" s="499"/>
      <c r="AZ320" s="499"/>
      <c r="BA320" s="499"/>
      <c r="BB320" s="499"/>
      <c r="BC320" s="499"/>
      <c r="BD320" s="499"/>
      <c r="BE320" s="499"/>
      <c r="BF320" s="499"/>
      <c r="BG320" s="1093"/>
      <c r="BH320" s="1093"/>
      <c r="BI320" s="1093"/>
      <c r="BJ320" s="1093"/>
      <c r="BK320" s="1093"/>
      <c r="BL320" s="1093"/>
      <c r="BM320" s="1093"/>
      <c r="BN320" s="1093"/>
      <c r="BO320" s="1093"/>
      <c r="BP320" s="1093"/>
      <c r="BQ320" s="1093"/>
      <c r="BR320" s="1093"/>
      <c r="BS320" s="1093"/>
      <c r="BT320" s="1093"/>
      <c r="BU320" s="1093"/>
      <c r="BV320" s="1093"/>
      <c r="BW320" s="1093"/>
    </row>
    <row r="321" spans="1:75" s="820" customFormat="1">
      <c r="A321"/>
      <c r="B321" s="1009"/>
      <c r="C321"/>
      <c r="D321" s="528"/>
      <c r="E321" s="810"/>
      <c r="F321" s="811"/>
      <c r="G321"/>
      <c r="H321" s="546"/>
      <c r="I321"/>
      <c r="J321"/>
      <c r="K321"/>
      <c r="L321" s="812"/>
      <c r="M321" s="812"/>
      <c r="N321" s="1"/>
      <c r="O321" s="1"/>
      <c r="P321" s="25"/>
      <c r="Q321"/>
      <c r="R321" s="335"/>
      <c r="S321"/>
      <c r="T321"/>
      <c r="U321"/>
      <c r="V321" s="121"/>
      <c r="W321" s="121"/>
      <c r="X321" s="689"/>
      <c r="Y321" s="432"/>
      <c r="Z321" s="432"/>
      <c r="AA321" s="432"/>
      <c r="AB321" s="432"/>
      <c r="AC321" s="689"/>
      <c r="AD321" s="432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432"/>
      <c r="AX321" s="499"/>
      <c r="AY321" s="499"/>
      <c r="AZ321" s="499"/>
      <c r="BA321" s="499"/>
      <c r="BB321" s="499"/>
      <c r="BC321" s="499"/>
      <c r="BD321" s="499"/>
      <c r="BE321" s="499"/>
      <c r="BF321" s="499"/>
      <c r="BG321" s="1093"/>
      <c r="BH321" s="1093"/>
      <c r="BI321" s="1093"/>
      <c r="BJ321" s="1093"/>
      <c r="BK321" s="1093"/>
      <c r="BL321" s="1093"/>
      <c r="BM321" s="1093"/>
      <c r="BN321" s="1093"/>
      <c r="BO321" s="1093"/>
      <c r="BP321" s="1093"/>
      <c r="BQ321" s="1093"/>
      <c r="BR321" s="1093"/>
      <c r="BS321" s="1093"/>
      <c r="BT321" s="1093"/>
      <c r="BU321" s="1093"/>
      <c r="BV321" s="1093"/>
      <c r="BW321" s="1093"/>
    </row>
    <row r="322" spans="1:75" s="820" customFormat="1">
      <c r="A322"/>
      <c r="B322" s="1009"/>
      <c r="C322"/>
      <c r="D322" s="528"/>
      <c r="E322" s="810"/>
      <c r="F322" s="811"/>
      <c r="G322"/>
      <c r="H322" s="546"/>
      <c r="I322"/>
      <c r="J322"/>
      <c r="K322"/>
      <c r="L322" s="812"/>
      <c r="M322" s="812"/>
      <c r="N322" s="1"/>
      <c r="O322" s="1"/>
      <c r="P322" s="25"/>
      <c r="Q322"/>
      <c r="R322" s="335"/>
      <c r="S322"/>
      <c r="T322"/>
      <c r="U322"/>
      <c r="V322" s="121"/>
      <c r="W322" s="121"/>
      <c r="X322" s="689"/>
      <c r="Y322" s="432"/>
      <c r="Z322" s="432"/>
      <c r="AA322" s="432"/>
      <c r="AB322" s="432"/>
      <c r="AC322" s="689"/>
      <c r="AD322" s="432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432"/>
      <c r="AX322" s="499"/>
      <c r="AY322" s="499"/>
      <c r="AZ322" s="499"/>
      <c r="BA322" s="499"/>
      <c r="BB322" s="499"/>
      <c r="BC322" s="499"/>
      <c r="BD322" s="499"/>
      <c r="BE322" s="499"/>
      <c r="BF322" s="499"/>
      <c r="BG322" s="1093"/>
      <c r="BH322" s="1093"/>
      <c r="BI322" s="1093"/>
      <c r="BJ322" s="1093"/>
      <c r="BK322" s="1093"/>
      <c r="BL322" s="1093"/>
      <c r="BM322" s="1093"/>
      <c r="BN322" s="1093"/>
      <c r="BO322" s="1093"/>
      <c r="BP322" s="1093"/>
      <c r="BQ322" s="1093"/>
      <c r="BR322" s="1093"/>
      <c r="BS322" s="1093"/>
      <c r="BT322" s="1093"/>
      <c r="BU322" s="1093"/>
      <c r="BV322" s="1093"/>
      <c r="BW322" s="1093"/>
    </row>
    <row r="323" spans="1:75" s="820" customFormat="1">
      <c r="A323"/>
      <c r="B323" s="1009"/>
      <c r="C323"/>
      <c r="D323" s="528"/>
      <c r="E323" s="810"/>
      <c r="F323" s="811"/>
      <c r="G323"/>
      <c r="H323" s="546"/>
      <c r="I323"/>
      <c r="J323"/>
      <c r="K323"/>
      <c r="L323" s="812"/>
      <c r="M323" s="812"/>
      <c r="N323" s="1"/>
      <c r="O323" s="1"/>
      <c r="P323" s="25"/>
      <c r="Q323"/>
      <c r="R323" s="335"/>
      <c r="S323"/>
      <c r="T323"/>
      <c r="U323"/>
      <c r="V323" s="121"/>
      <c r="W323" s="121"/>
      <c r="X323" s="689"/>
      <c r="Y323" s="432"/>
      <c r="Z323" s="432"/>
      <c r="AA323" s="432"/>
      <c r="AB323" s="432"/>
      <c r="AC323" s="689"/>
      <c r="AD323" s="432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432"/>
      <c r="AX323" s="499"/>
      <c r="AY323" s="499"/>
      <c r="AZ323" s="499"/>
      <c r="BA323" s="499"/>
      <c r="BB323" s="499"/>
      <c r="BC323" s="499"/>
      <c r="BD323" s="499"/>
      <c r="BE323" s="499"/>
      <c r="BF323" s="499"/>
      <c r="BG323" s="1093"/>
      <c r="BH323" s="1093"/>
      <c r="BI323" s="1093"/>
      <c r="BJ323" s="1093"/>
      <c r="BK323" s="1093"/>
      <c r="BL323" s="1093"/>
      <c r="BM323" s="1093"/>
      <c r="BN323" s="1093"/>
      <c r="BO323" s="1093"/>
      <c r="BP323" s="1093"/>
      <c r="BQ323" s="1093"/>
      <c r="BR323" s="1093"/>
      <c r="BS323" s="1093"/>
      <c r="BT323" s="1093"/>
      <c r="BU323" s="1093"/>
      <c r="BV323" s="1093"/>
      <c r="BW323" s="1093"/>
    </row>
    <row r="324" spans="1:75" s="820" customFormat="1">
      <c r="A324"/>
      <c r="B324" s="1009"/>
      <c r="C324"/>
      <c r="D324" s="528"/>
      <c r="E324" s="810"/>
      <c r="F324" s="811"/>
      <c r="G324"/>
      <c r="H324" s="546"/>
      <c r="I324"/>
      <c r="J324"/>
      <c r="K324"/>
      <c r="L324" s="812"/>
      <c r="M324" s="812"/>
      <c r="N324" s="1"/>
      <c r="O324" s="1"/>
      <c r="P324" s="25"/>
      <c r="Q324"/>
      <c r="R324" s="335"/>
      <c r="S324"/>
      <c r="T324"/>
      <c r="U324"/>
      <c r="V324" s="121"/>
      <c r="W324" s="121"/>
      <c r="X324" s="689"/>
      <c r="Y324" s="432"/>
      <c r="Z324" s="432"/>
      <c r="AA324" s="432"/>
      <c r="AB324" s="432"/>
      <c r="AC324" s="689"/>
      <c r="AD324" s="432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432"/>
      <c r="AX324" s="499"/>
      <c r="AY324" s="499"/>
      <c r="AZ324" s="499"/>
      <c r="BA324" s="499"/>
      <c r="BB324" s="499"/>
      <c r="BC324" s="499"/>
      <c r="BD324" s="499"/>
      <c r="BE324" s="499"/>
      <c r="BF324" s="499"/>
      <c r="BG324" s="1093"/>
      <c r="BH324" s="1093"/>
      <c r="BI324" s="1093"/>
      <c r="BJ324" s="1093"/>
      <c r="BK324" s="1093"/>
      <c r="BL324" s="1093"/>
      <c r="BM324" s="1093"/>
      <c r="BN324" s="1093"/>
      <c r="BO324" s="1093"/>
      <c r="BP324" s="1093"/>
      <c r="BQ324" s="1093"/>
      <c r="BR324" s="1093"/>
      <c r="BS324" s="1093"/>
      <c r="BT324" s="1093"/>
      <c r="BU324" s="1093"/>
      <c r="BV324" s="1093"/>
      <c r="BW324" s="1093"/>
    </row>
    <row r="325" spans="1:75" s="820" customFormat="1">
      <c r="A325"/>
      <c r="B325" s="1009"/>
      <c r="C325"/>
      <c r="D325" s="528"/>
      <c r="E325" s="810"/>
      <c r="F325" s="811"/>
      <c r="G325"/>
      <c r="H325" s="546"/>
      <c r="I325"/>
      <c r="J325"/>
      <c r="K325"/>
      <c r="L325" s="812"/>
      <c r="M325" s="812"/>
      <c r="N325" s="1"/>
      <c r="O325" s="1"/>
      <c r="P325" s="25"/>
      <c r="Q325"/>
      <c r="R325" s="335"/>
      <c r="S325"/>
      <c r="T325"/>
      <c r="U325"/>
      <c r="V325" s="121"/>
      <c r="W325" s="121"/>
      <c r="X325" s="689"/>
      <c r="Y325" s="432"/>
      <c r="Z325" s="432"/>
      <c r="AA325" s="432"/>
      <c r="AB325" s="432"/>
      <c r="AC325" s="689"/>
      <c r="AD325" s="432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432"/>
      <c r="AX325" s="499"/>
      <c r="AY325" s="499"/>
      <c r="AZ325" s="499"/>
      <c r="BA325" s="499"/>
      <c r="BB325" s="499"/>
      <c r="BC325" s="499"/>
      <c r="BD325" s="499"/>
      <c r="BE325" s="499"/>
      <c r="BF325" s="499"/>
      <c r="BG325" s="1093"/>
      <c r="BH325" s="1093"/>
      <c r="BI325" s="1093"/>
      <c r="BJ325" s="1093"/>
      <c r="BK325" s="1093"/>
      <c r="BL325" s="1093"/>
      <c r="BM325" s="1093"/>
      <c r="BN325" s="1093"/>
      <c r="BO325" s="1093"/>
      <c r="BP325" s="1093"/>
      <c r="BQ325" s="1093"/>
      <c r="BR325" s="1093"/>
      <c r="BS325" s="1093"/>
      <c r="BT325" s="1093"/>
      <c r="BU325" s="1093"/>
      <c r="BV325" s="1093"/>
      <c r="BW325" s="1093"/>
    </row>
    <row r="326" spans="1:75" s="820" customFormat="1">
      <c r="A326"/>
      <c r="B326" s="1009"/>
      <c r="C326"/>
      <c r="D326" s="528"/>
      <c r="E326" s="810"/>
      <c r="F326" s="811"/>
      <c r="G326"/>
      <c r="H326" s="546"/>
      <c r="I326"/>
      <c r="J326"/>
      <c r="K326"/>
      <c r="L326" s="812"/>
      <c r="M326" s="812"/>
      <c r="N326" s="1"/>
      <c r="O326" s="1"/>
      <c r="P326" s="25"/>
      <c r="Q326"/>
      <c r="R326" s="335"/>
      <c r="S326"/>
      <c r="T326"/>
      <c r="U326"/>
      <c r="V326" s="121"/>
      <c r="W326" s="121"/>
      <c r="X326" s="689"/>
      <c r="Y326" s="432"/>
      <c r="Z326" s="432"/>
      <c r="AA326" s="432"/>
      <c r="AB326" s="432"/>
      <c r="AC326" s="689"/>
      <c r="AD326" s="432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432"/>
      <c r="AX326" s="499"/>
      <c r="AY326" s="499"/>
      <c r="AZ326" s="499"/>
      <c r="BA326" s="499"/>
      <c r="BB326" s="499"/>
      <c r="BC326" s="499"/>
      <c r="BD326" s="499"/>
      <c r="BE326" s="499"/>
      <c r="BF326" s="499"/>
      <c r="BG326" s="1093"/>
      <c r="BH326" s="1093"/>
      <c r="BI326" s="1093"/>
      <c r="BJ326" s="1093"/>
      <c r="BK326" s="1093"/>
      <c r="BL326" s="1093"/>
      <c r="BM326" s="1093"/>
      <c r="BN326" s="1093"/>
      <c r="BO326" s="1093"/>
      <c r="BP326" s="1093"/>
      <c r="BQ326" s="1093"/>
      <c r="BR326" s="1093"/>
      <c r="BS326" s="1093"/>
      <c r="BT326" s="1093"/>
      <c r="BU326" s="1093"/>
      <c r="BV326" s="1093"/>
      <c r="BW326" s="1093"/>
    </row>
    <row r="327" spans="1:75" s="820" customFormat="1">
      <c r="A327"/>
      <c r="B327" s="1009"/>
      <c r="C327"/>
      <c r="D327" s="528"/>
      <c r="E327" s="810"/>
      <c r="F327" s="811"/>
      <c r="G327"/>
      <c r="H327" s="546"/>
      <c r="I327"/>
      <c r="J327"/>
      <c r="K327"/>
      <c r="L327" s="812"/>
      <c r="M327" s="812"/>
      <c r="N327" s="1"/>
      <c r="O327" s="1"/>
      <c r="P327" s="25"/>
      <c r="Q327"/>
      <c r="R327" s="335"/>
      <c r="S327"/>
      <c r="T327"/>
      <c r="U327"/>
      <c r="V327" s="121"/>
      <c r="W327" s="121"/>
      <c r="X327" s="689"/>
      <c r="Y327" s="432"/>
      <c r="Z327" s="432"/>
      <c r="AA327" s="432"/>
      <c r="AB327" s="432"/>
      <c r="AC327" s="689"/>
      <c r="AD327" s="432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432"/>
      <c r="AX327" s="499"/>
      <c r="AY327" s="499"/>
      <c r="AZ327" s="499"/>
      <c r="BA327" s="499"/>
      <c r="BB327" s="499"/>
      <c r="BC327" s="499"/>
      <c r="BD327" s="499"/>
      <c r="BE327" s="499"/>
      <c r="BF327" s="499"/>
      <c r="BG327" s="1093"/>
      <c r="BH327" s="1093"/>
      <c r="BI327" s="1093"/>
      <c r="BJ327" s="1093"/>
      <c r="BK327" s="1093"/>
      <c r="BL327" s="1093"/>
      <c r="BM327" s="1093"/>
      <c r="BN327" s="1093"/>
      <c r="BO327" s="1093"/>
      <c r="BP327" s="1093"/>
      <c r="BQ327" s="1093"/>
      <c r="BR327" s="1093"/>
      <c r="BS327" s="1093"/>
      <c r="BT327" s="1093"/>
      <c r="BU327" s="1093"/>
      <c r="BV327" s="1093"/>
      <c r="BW327" s="1093"/>
    </row>
    <row r="328" spans="1:75" s="820" customFormat="1">
      <c r="A328"/>
      <c r="B328" s="1009"/>
      <c r="C328"/>
      <c r="D328" s="528"/>
      <c r="E328" s="810"/>
      <c r="F328" s="811"/>
      <c r="G328"/>
      <c r="H328" s="546"/>
      <c r="I328"/>
      <c r="J328"/>
      <c r="K328"/>
      <c r="L328" s="812"/>
      <c r="M328" s="812"/>
      <c r="N328" s="1"/>
      <c r="O328" s="1"/>
      <c r="P328" s="25"/>
      <c r="Q328"/>
      <c r="R328" s="335"/>
      <c r="S328"/>
      <c r="T328"/>
      <c r="U328"/>
      <c r="V328" s="121"/>
      <c r="W328" s="121"/>
      <c r="X328" s="689"/>
      <c r="Y328" s="432"/>
      <c r="Z328" s="432"/>
      <c r="AA328" s="432"/>
      <c r="AB328" s="432"/>
      <c r="AC328" s="689"/>
      <c r="AD328" s="432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432"/>
      <c r="AX328" s="499"/>
      <c r="AY328" s="499"/>
      <c r="AZ328" s="499"/>
      <c r="BA328" s="499"/>
      <c r="BB328" s="499"/>
      <c r="BC328" s="499"/>
      <c r="BD328" s="499"/>
      <c r="BE328" s="499"/>
      <c r="BF328" s="499"/>
      <c r="BG328" s="1093"/>
      <c r="BH328" s="1093"/>
      <c r="BI328" s="1093"/>
      <c r="BJ328" s="1093"/>
      <c r="BK328" s="1093"/>
      <c r="BL328" s="1093"/>
      <c r="BM328" s="1093"/>
      <c r="BN328" s="1093"/>
      <c r="BO328" s="1093"/>
      <c r="BP328" s="1093"/>
      <c r="BQ328" s="1093"/>
      <c r="BR328" s="1093"/>
      <c r="BS328" s="1093"/>
      <c r="BT328" s="1093"/>
      <c r="BU328" s="1093"/>
      <c r="BV328" s="1093"/>
      <c r="BW328" s="1093"/>
    </row>
    <row r="329" spans="1:75" s="820" customFormat="1">
      <c r="A329"/>
      <c r="B329" s="1009"/>
      <c r="C329"/>
      <c r="D329" s="528"/>
      <c r="E329" s="810"/>
      <c r="F329" s="811"/>
      <c r="G329"/>
      <c r="H329" s="546"/>
      <c r="I329"/>
      <c r="J329"/>
      <c r="K329"/>
      <c r="L329" s="812"/>
      <c r="M329" s="812"/>
      <c r="N329" s="1"/>
      <c r="O329" s="1"/>
      <c r="P329" s="25"/>
      <c r="Q329"/>
      <c r="R329" s="335"/>
      <c r="S329"/>
      <c r="T329"/>
      <c r="U329"/>
      <c r="V329" s="121"/>
      <c r="W329" s="121"/>
      <c r="X329" s="689"/>
      <c r="Y329" s="432"/>
      <c r="Z329" s="432"/>
      <c r="AA329" s="432"/>
      <c r="AB329" s="432"/>
      <c r="AC329" s="689"/>
      <c r="AD329" s="432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432"/>
      <c r="AX329" s="499"/>
      <c r="AY329" s="499"/>
      <c r="AZ329" s="499"/>
      <c r="BA329" s="499"/>
      <c r="BB329" s="499"/>
      <c r="BC329" s="499"/>
      <c r="BD329" s="499"/>
      <c r="BE329" s="499"/>
      <c r="BF329" s="499"/>
      <c r="BG329" s="1093"/>
      <c r="BH329" s="1093"/>
      <c r="BI329" s="1093"/>
      <c r="BJ329" s="1093"/>
      <c r="BK329" s="1093"/>
      <c r="BL329" s="1093"/>
      <c r="BM329" s="1093"/>
      <c r="BN329" s="1093"/>
      <c r="BO329" s="1093"/>
      <c r="BP329" s="1093"/>
      <c r="BQ329" s="1093"/>
      <c r="BR329" s="1093"/>
      <c r="BS329" s="1093"/>
      <c r="BT329" s="1093"/>
      <c r="BU329" s="1093"/>
      <c r="BV329" s="1093"/>
      <c r="BW329" s="1093"/>
    </row>
    <row r="330" spans="1:75" s="820" customFormat="1">
      <c r="A330"/>
      <c r="B330" s="1009"/>
      <c r="C330"/>
      <c r="D330" s="528"/>
      <c r="E330" s="810"/>
      <c r="F330" s="811"/>
      <c r="G330"/>
      <c r="H330" s="546"/>
      <c r="I330"/>
      <c r="J330"/>
      <c r="K330"/>
      <c r="L330" s="812"/>
      <c r="M330" s="812"/>
      <c r="N330" s="1"/>
      <c r="O330" s="1"/>
      <c r="P330" s="25"/>
      <c r="Q330"/>
      <c r="R330" s="335"/>
      <c r="S330"/>
      <c r="T330"/>
      <c r="U330"/>
      <c r="V330" s="121"/>
      <c r="W330" s="121"/>
      <c r="X330" s="689"/>
      <c r="Y330" s="432"/>
      <c r="Z330" s="432"/>
      <c r="AA330" s="432"/>
      <c r="AB330" s="432"/>
      <c r="AC330" s="689"/>
      <c r="AD330" s="432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432"/>
      <c r="AX330" s="499"/>
      <c r="AY330" s="499"/>
      <c r="AZ330" s="499"/>
      <c r="BA330" s="499"/>
      <c r="BB330" s="499"/>
      <c r="BC330" s="499"/>
      <c r="BD330" s="499"/>
      <c r="BE330" s="499"/>
      <c r="BF330" s="499"/>
      <c r="BG330" s="1093"/>
      <c r="BH330" s="1093"/>
      <c r="BI330" s="1093"/>
      <c r="BJ330" s="1093"/>
      <c r="BK330" s="1093"/>
      <c r="BL330" s="1093"/>
      <c r="BM330" s="1093"/>
      <c r="BN330" s="1093"/>
      <c r="BO330" s="1093"/>
      <c r="BP330" s="1093"/>
      <c r="BQ330" s="1093"/>
      <c r="BR330" s="1093"/>
      <c r="BS330" s="1093"/>
      <c r="BT330" s="1093"/>
      <c r="BU330" s="1093"/>
      <c r="BV330" s="1093"/>
      <c r="BW330" s="1093"/>
    </row>
    <row r="331" spans="1:75" s="820" customFormat="1">
      <c r="A331"/>
      <c r="B331" s="1009"/>
      <c r="C331"/>
      <c r="D331" s="528"/>
      <c r="E331" s="810"/>
      <c r="F331" s="811"/>
      <c r="G331"/>
      <c r="H331" s="546"/>
      <c r="I331"/>
      <c r="J331"/>
      <c r="K331"/>
      <c r="L331" s="812"/>
      <c r="M331" s="812"/>
      <c r="N331" s="1"/>
      <c r="O331" s="1"/>
      <c r="P331" s="25"/>
      <c r="Q331"/>
      <c r="R331" s="335"/>
      <c r="S331"/>
      <c r="T331"/>
      <c r="U331"/>
      <c r="V331" s="121"/>
      <c r="W331" s="121"/>
      <c r="X331" s="689"/>
      <c r="Y331" s="432"/>
      <c r="Z331" s="432"/>
      <c r="AA331" s="432"/>
      <c r="AB331" s="432"/>
      <c r="AC331" s="689"/>
      <c r="AD331" s="432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432"/>
      <c r="AX331" s="499"/>
      <c r="AY331" s="499"/>
      <c r="AZ331" s="499"/>
      <c r="BA331" s="499"/>
      <c r="BB331" s="499"/>
      <c r="BC331" s="499"/>
      <c r="BD331" s="499"/>
      <c r="BE331" s="499"/>
      <c r="BF331" s="499"/>
      <c r="BG331" s="1093"/>
      <c r="BH331" s="1093"/>
      <c r="BI331" s="1093"/>
      <c r="BJ331" s="1093"/>
      <c r="BK331" s="1093"/>
      <c r="BL331" s="1093"/>
      <c r="BM331" s="1093"/>
      <c r="BN331" s="1093"/>
      <c r="BO331" s="1093"/>
      <c r="BP331" s="1093"/>
      <c r="BQ331" s="1093"/>
      <c r="BR331" s="1093"/>
      <c r="BS331" s="1093"/>
      <c r="BT331" s="1093"/>
      <c r="BU331" s="1093"/>
      <c r="BV331" s="1093"/>
      <c r="BW331" s="1093"/>
    </row>
    <row r="332" spans="1:75" s="820" customFormat="1">
      <c r="A332"/>
      <c r="B332" s="1009"/>
      <c r="C332"/>
      <c r="D332" s="528"/>
      <c r="E332" s="810"/>
      <c r="F332" s="811"/>
      <c r="G332"/>
      <c r="H332" s="546"/>
      <c r="I332"/>
      <c r="J332"/>
      <c r="K332"/>
      <c r="L332" s="812"/>
      <c r="M332" s="812"/>
      <c r="N332" s="1"/>
      <c r="O332" s="1"/>
      <c r="P332" s="25"/>
      <c r="Q332"/>
      <c r="R332" s="335"/>
      <c r="S332"/>
      <c r="T332"/>
      <c r="U332"/>
      <c r="V332" s="121"/>
      <c r="W332" s="121"/>
      <c r="X332" s="689"/>
      <c r="Y332" s="432"/>
      <c r="Z332" s="432"/>
      <c r="AA332" s="432"/>
      <c r="AB332" s="432"/>
      <c r="AC332" s="689"/>
      <c r="AD332" s="432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432"/>
      <c r="AX332" s="499"/>
      <c r="AY332" s="499"/>
      <c r="AZ332" s="499"/>
      <c r="BA332" s="499"/>
      <c r="BB332" s="499"/>
      <c r="BC332" s="499"/>
      <c r="BD332" s="499"/>
      <c r="BE332" s="499"/>
      <c r="BF332" s="499"/>
      <c r="BG332" s="1093"/>
      <c r="BH332" s="1093"/>
      <c r="BI332" s="1093"/>
      <c r="BJ332" s="1093"/>
      <c r="BK332" s="1093"/>
      <c r="BL332" s="1093"/>
      <c r="BM332" s="1093"/>
      <c r="BN332" s="1093"/>
      <c r="BO332" s="1093"/>
      <c r="BP332" s="1093"/>
      <c r="BQ332" s="1093"/>
      <c r="BR332" s="1093"/>
      <c r="BS332" s="1093"/>
      <c r="BT332" s="1093"/>
      <c r="BU332" s="1093"/>
      <c r="BV332" s="1093"/>
      <c r="BW332" s="1093"/>
    </row>
    <row r="333" spans="1:75" s="820" customFormat="1">
      <c r="A333"/>
      <c r="B333" s="1009"/>
      <c r="C333"/>
      <c r="D333" s="528"/>
      <c r="E333" s="810"/>
      <c r="F333" s="811"/>
      <c r="G333"/>
      <c r="H333" s="546"/>
      <c r="I333"/>
      <c r="J333"/>
      <c r="K333"/>
      <c r="L333" s="812"/>
      <c r="M333" s="812"/>
      <c r="N333" s="1"/>
      <c r="O333" s="1"/>
      <c r="P333" s="25"/>
      <c r="Q333"/>
      <c r="R333" s="335"/>
      <c r="S333"/>
      <c r="T333"/>
      <c r="U333"/>
      <c r="V333" s="121"/>
      <c r="W333" s="121"/>
      <c r="X333" s="689"/>
      <c r="Y333" s="432"/>
      <c r="Z333" s="432"/>
      <c r="AA333" s="432"/>
      <c r="AB333" s="432"/>
      <c r="AC333" s="689"/>
      <c r="AD333" s="432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432"/>
      <c r="AX333" s="499"/>
      <c r="AY333" s="499"/>
      <c r="AZ333" s="499"/>
      <c r="BA333" s="499"/>
      <c r="BB333" s="499"/>
      <c r="BC333" s="499"/>
      <c r="BD333" s="499"/>
      <c r="BE333" s="499"/>
      <c r="BF333" s="499"/>
      <c r="BG333" s="1093"/>
      <c r="BH333" s="1093"/>
      <c r="BI333" s="1093"/>
      <c r="BJ333" s="1093"/>
      <c r="BK333" s="1093"/>
      <c r="BL333" s="1093"/>
      <c r="BM333" s="1093"/>
      <c r="BN333" s="1093"/>
      <c r="BO333" s="1093"/>
      <c r="BP333" s="1093"/>
      <c r="BQ333" s="1093"/>
      <c r="BR333" s="1093"/>
      <c r="BS333" s="1093"/>
      <c r="BT333" s="1093"/>
      <c r="BU333" s="1093"/>
      <c r="BV333" s="1093"/>
      <c r="BW333" s="1093"/>
    </row>
    <row r="334" spans="1:75" s="820" customFormat="1">
      <c r="A334"/>
      <c r="B334" s="1009"/>
      <c r="C334"/>
      <c r="D334" s="528"/>
      <c r="E334" s="810"/>
      <c r="F334" s="811"/>
      <c r="G334"/>
      <c r="H334" s="546"/>
      <c r="I334"/>
      <c r="J334"/>
      <c r="K334"/>
      <c r="L334" s="812"/>
      <c r="M334" s="812"/>
      <c r="N334" s="1"/>
      <c r="O334" s="1"/>
      <c r="P334" s="25"/>
      <c r="Q334"/>
      <c r="R334" s="335"/>
      <c r="S334"/>
      <c r="T334"/>
      <c r="U334"/>
      <c r="V334" s="121"/>
      <c r="W334" s="121"/>
      <c r="X334" s="689"/>
      <c r="Y334" s="432"/>
      <c r="Z334" s="432"/>
      <c r="AA334" s="432"/>
      <c r="AB334" s="432"/>
      <c r="AC334" s="689"/>
      <c r="AD334" s="432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432"/>
      <c r="AX334" s="499"/>
      <c r="AY334" s="499"/>
      <c r="AZ334" s="499"/>
      <c r="BA334" s="499"/>
      <c r="BB334" s="499"/>
      <c r="BC334" s="499"/>
      <c r="BD334" s="499"/>
      <c r="BE334" s="499"/>
      <c r="BF334" s="499"/>
      <c r="BG334" s="1093"/>
      <c r="BH334" s="1093"/>
      <c r="BI334" s="1093"/>
      <c r="BJ334" s="1093"/>
      <c r="BK334" s="1093"/>
      <c r="BL334" s="1093"/>
      <c r="BM334" s="1093"/>
      <c r="BN334" s="1093"/>
      <c r="BO334" s="1093"/>
      <c r="BP334" s="1093"/>
      <c r="BQ334" s="1093"/>
      <c r="BR334" s="1093"/>
      <c r="BS334" s="1093"/>
      <c r="BT334" s="1093"/>
      <c r="BU334" s="1093"/>
      <c r="BV334" s="1093"/>
      <c r="BW334" s="1093"/>
    </row>
    <row r="335" spans="1:75" s="820" customFormat="1">
      <c r="A335"/>
      <c r="B335" s="1009"/>
      <c r="C335"/>
      <c r="D335" s="528"/>
      <c r="E335" s="810"/>
      <c r="F335" s="811"/>
      <c r="G335"/>
      <c r="H335" s="546"/>
      <c r="I335"/>
      <c r="J335"/>
      <c r="K335"/>
      <c r="L335" s="812"/>
      <c r="M335" s="812"/>
      <c r="N335" s="1"/>
      <c r="O335" s="1"/>
      <c r="P335" s="25"/>
      <c r="Q335"/>
      <c r="R335" s="335"/>
      <c r="S335"/>
      <c r="T335"/>
      <c r="U335"/>
      <c r="V335" s="121"/>
      <c r="W335" s="121"/>
      <c r="X335" s="689"/>
      <c r="Y335" s="432"/>
      <c r="Z335" s="432"/>
      <c r="AA335" s="432"/>
      <c r="AB335" s="432"/>
      <c r="AC335" s="689"/>
      <c r="AD335" s="432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432"/>
      <c r="AX335" s="499"/>
      <c r="AY335" s="499"/>
      <c r="AZ335" s="499"/>
      <c r="BA335" s="499"/>
      <c r="BB335" s="499"/>
      <c r="BC335" s="499"/>
      <c r="BD335" s="499"/>
      <c r="BE335" s="499"/>
      <c r="BF335" s="499"/>
      <c r="BG335" s="1093"/>
      <c r="BH335" s="1093"/>
      <c r="BI335" s="1093"/>
      <c r="BJ335" s="1093"/>
      <c r="BK335" s="1093"/>
      <c r="BL335" s="1093"/>
      <c r="BM335" s="1093"/>
      <c r="BN335" s="1093"/>
      <c r="BO335" s="1093"/>
      <c r="BP335" s="1093"/>
      <c r="BQ335" s="1093"/>
      <c r="BR335" s="1093"/>
      <c r="BS335" s="1093"/>
      <c r="BT335" s="1093"/>
      <c r="BU335" s="1093"/>
      <c r="BV335" s="1093"/>
      <c r="BW335" s="1093"/>
    </row>
    <row r="336" spans="1:75" s="820" customFormat="1">
      <c r="A336"/>
      <c r="B336" s="1009"/>
      <c r="C336"/>
      <c r="D336" s="528"/>
      <c r="E336" s="810"/>
      <c r="F336" s="811"/>
      <c r="G336"/>
      <c r="H336" s="546"/>
      <c r="I336"/>
      <c r="J336"/>
      <c r="K336"/>
      <c r="L336" s="812"/>
      <c r="M336" s="812"/>
      <c r="N336" s="1"/>
      <c r="O336" s="1"/>
      <c r="P336" s="25"/>
      <c r="Q336"/>
      <c r="R336" s="335"/>
      <c r="S336"/>
      <c r="T336"/>
      <c r="U336"/>
      <c r="V336" s="121"/>
      <c r="W336" s="121"/>
      <c r="X336" s="689"/>
      <c r="Y336" s="432"/>
      <c r="Z336" s="432"/>
      <c r="AA336" s="432"/>
      <c r="AB336" s="432"/>
      <c r="AC336" s="689"/>
      <c r="AD336" s="432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432"/>
      <c r="AX336" s="499"/>
      <c r="AY336" s="499"/>
      <c r="AZ336" s="499"/>
      <c r="BA336" s="499"/>
      <c r="BB336" s="499"/>
      <c r="BC336" s="499"/>
      <c r="BD336" s="499"/>
      <c r="BE336" s="499"/>
      <c r="BF336" s="499"/>
      <c r="BG336" s="1093"/>
      <c r="BH336" s="1093"/>
      <c r="BI336" s="1093"/>
      <c r="BJ336" s="1093"/>
      <c r="BK336" s="1093"/>
      <c r="BL336" s="1093"/>
      <c r="BM336" s="1093"/>
      <c r="BN336" s="1093"/>
      <c r="BO336" s="1093"/>
      <c r="BP336" s="1093"/>
      <c r="BQ336" s="1093"/>
      <c r="BR336" s="1093"/>
      <c r="BS336" s="1093"/>
      <c r="BT336" s="1093"/>
      <c r="BU336" s="1093"/>
      <c r="BV336" s="1093"/>
      <c r="BW336" s="1093"/>
    </row>
    <row r="337" spans="1:75" s="820" customFormat="1">
      <c r="A337"/>
      <c r="B337" s="1009"/>
      <c r="C337"/>
      <c r="D337" s="528"/>
      <c r="E337" s="810"/>
      <c r="F337" s="811"/>
      <c r="G337"/>
      <c r="H337" s="546"/>
      <c r="I337"/>
      <c r="J337"/>
      <c r="K337"/>
      <c r="L337" s="812"/>
      <c r="M337" s="812"/>
      <c r="N337" s="1"/>
      <c r="O337" s="1"/>
      <c r="P337" s="25"/>
      <c r="Q337"/>
      <c r="R337" s="335"/>
      <c r="S337"/>
      <c r="T337"/>
      <c r="U337"/>
      <c r="V337" s="121"/>
      <c r="W337" s="121"/>
      <c r="X337" s="689"/>
      <c r="Y337" s="432"/>
      <c r="Z337" s="432"/>
      <c r="AA337" s="432"/>
      <c r="AB337" s="432"/>
      <c r="AC337" s="689"/>
      <c r="AD337" s="432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432"/>
      <c r="AX337" s="499"/>
      <c r="AY337" s="499"/>
      <c r="AZ337" s="499"/>
      <c r="BA337" s="499"/>
      <c r="BB337" s="499"/>
      <c r="BC337" s="499"/>
      <c r="BD337" s="499"/>
      <c r="BE337" s="499"/>
      <c r="BF337" s="499"/>
      <c r="BG337" s="1093"/>
      <c r="BH337" s="1093"/>
      <c r="BI337" s="1093"/>
      <c r="BJ337" s="1093"/>
      <c r="BK337" s="1093"/>
      <c r="BL337" s="1093"/>
      <c r="BM337" s="1093"/>
      <c r="BN337" s="1093"/>
      <c r="BO337" s="1093"/>
      <c r="BP337" s="1093"/>
      <c r="BQ337" s="1093"/>
      <c r="BR337" s="1093"/>
      <c r="BS337" s="1093"/>
      <c r="BT337" s="1093"/>
      <c r="BU337" s="1093"/>
      <c r="BV337" s="1093"/>
      <c r="BW337" s="1093"/>
    </row>
    <row r="338" spans="1:75" s="820" customFormat="1">
      <c r="A338"/>
      <c r="B338" s="1009"/>
      <c r="C338"/>
      <c r="D338" s="528"/>
      <c r="E338" s="810"/>
      <c r="F338" s="811"/>
      <c r="G338"/>
      <c r="H338" s="546"/>
      <c r="I338"/>
      <c r="J338"/>
      <c r="K338"/>
      <c r="L338" s="812"/>
      <c r="M338" s="812"/>
      <c r="N338" s="1"/>
      <c r="O338" s="1"/>
      <c r="P338" s="25"/>
      <c r="Q338"/>
      <c r="R338" s="335"/>
      <c r="S338"/>
      <c r="T338"/>
      <c r="U338"/>
      <c r="V338" s="121"/>
      <c r="W338" s="121"/>
      <c r="X338" s="689"/>
      <c r="Y338" s="432"/>
      <c r="Z338" s="432"/>
      <c r="AA338" s="432"/>
      <c r="AB338" s="432"/>
      <c r="AC338" s="689"/>
      <c r="AD338" s="432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432"/>
      <c r="AX338" s="499"/>
      <c r="AY338" s="499"/>
      <c r="AZ338" s="499"/>
      <c r="BA338" s="499"/>
      <c r="BB338" s="499"/>
      <c r="BC338" s="499"/>
      <c r="BD338" s="499"/>
      <c r="BE338" s="499"/>
      <c r="BF338" s="499"/>
      <c r="BG338" s="1093"/>
      <c r="BH338" s="1093"/>
      <c r="BI338" s="1093"/>
      <c r="BJ338" s="1093"/>
      <c r="BK338" s="1093"/>
      <c r="BL338" s="1093"/>
      <c r="BM338" s="1093"/>
      <c r="BN338" s="1093"/>
      <c r="BO338" s="1093"/>
      <c r="BP338" s="1093"/>
      <c r="BQ338" s="1093"/>
      <c r="BR338" s="1093"/>
      <c r="BS338" s="1093"/>
      <c r="BT338" s="1093"/>
      <c r="BU338" s="1093"/>
      <c r="BV338" s="1093"/>
      <c r="BW338" s="1093"/>
    </row>
    <row r="339" spans="1:75" s="820" customFormat="1">
      <c r="A339"/>
      <c r="B339" s="1009"/>
      <c r="C339"/>
      <c r="D339" s="528"/>
      <c r="E339" s="810"/>
      <c r="F339" s="811"/>
      <c r="G339"/>
      <c r="H339" s="546"/>
      <c r="I339"/>
      <c r="J339"/>
      <c r="K339"/>
      <c r="L339" s="812"/>
      <c r="M339" s="812"/>
      <c r="N339" s="1"/>
      <c r="O339" s="1"/>
      <c r="P339" s="25"/>
      <c r="Q339"/>
      <c r="R339" s="335"/>
      <c r="S339"/>
      <c r="T339"/>
      <c r="U339"/>
      <c r="V339" s="121"/>
      <c r="W339" s="121"/>
      <c r="X339" s="689"/>
      <c r="Y339" s="432"/>
      <c r="Z339" s="432"/>
      <c r="AA339" s="432"/>
      <c r="AB339" s="432"/>
      <c r="AC339" s="689"/>
      <c r="AD339" s="432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432"/>
      <c r="AX339" s="499"/>
      <c r="AY339" s="499"/>
      <c r="AZ339" s="499"/>
      <c r="BA339" s="499"/>
      <c r="BB339" s="499"/>
      <c r="BC339" s="499"/>
      <c r="BD339" s="499"/>
      <c r="BE339" s="499"/>
      <c r="BF339" s="499"/>
      <c r="BG339" s="1093"/>
      <c r="BH339" s="1093"/>
      <c r="BI339" s="1093"/>
      <c r="BJ339" s="1093"/>
      <c r="BK339" s="1093"/>
      <c r="BL339" s="1093"/>
      <c r="BM339" s="1093"/>
      <c r="BN339" s="1093"/>
      <c r="BO339" s="1093"/>
      <c r="BP339" s="1093"/>
      <c r="BQ339" s="1093"/>
      <c r="BR339" s="1093"/>
      <c r="BS339" s="1093"/>
      <c r="BT339" s="1093"/>
      <c r="BU339" s="1093"/>
      <c r="BV339" s="1093"/>
      <c r="BW339" s="1093"/>
    </row>
    <row r="340" spans="1:75" s="820" customFormat="1">
      <c r="A340"/>
      <c r="B340" s="1009"/>
      <c r="C340"/>
      <c r="D340" s="528"/>
      <c r="E340" s="810"/>
      <c r="F340" s="811"/>
      <c r="G340"/>
      <c r="H340" s="546"/>
      <c r="I340"/>
      <c r="J340"/>
      <c r="K340"/>
      <c r="L340" s="812"/>
      <c r="M340" s="812"/>
      <c r="N340" s="1"/>
      <c r="O340" s="1"/>
      <c r="P340" s="25"/>
      <c r="Q340"/>
      <c r="R340" s="335"/>
      <c r="S340"/>
      <c r="T340"/>
      <c r="U340"/>
      <c r="V340" s="121"/>
      <c r="W340" s="121"/>
      <c r="X340" s="689"/>
      <c r="Y340" s="432"/>
      <c r="Z340" s="432"/>
      <c r="AA340" s="432"/>
      <c r="AB340" s="432"/>
      <c r="AC340" s="689"/>
      <c r="AD340" s="432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432"/>
      <c r="AX340" s="499"/>
      <c r="AY340" s="499"/>
      <c r="AZ340" s="499"/>
      <c r="BA340" s="499"/>
      <c r="BB340" s="499"/>
      <c r="BC340" s="499"/>
      <c r="BD340" s="499"/>
      <c r="BE340" s="499"/>
      <c r="BF340" s="499"/>
      <c r="BG340" s="1093"/>
      <c r="BH340" s="1093"/>
      <c r="BI340" s="1093"/>
      <c r="BJ340" s="1093"/>
      <c r="BK340" s="1093"/>
      <c r="BL340" s="1093"/>
      <c r="BM340" s="1093"/>
      <c r="BN340" s="1093"/>
      <c r="BO340" s="1093"/>
      <c r="BP340" s="1093"/>
      <c r="BQ340" s="1093"/>
      <c r="BR340" s="1093"/>
      <c r="BS340" s="1093"/>
      <c r="BT340" s="1093"/>
      <c r="BU340" s="1093"/>
      <c r="BV340" s="1093"/>
      <c r="BW340" s="1093"/>
    </row>
    <row r="341" spans="1:75" s="820" customFormat="1">
      <c r="A341"/>
      <c r="B341" s="1009"/>
      <c r="C341"/>
      <c r="D341" s="528"/>
      <c r="E341" s="810"/>
      <c r="F341" s="811"/>
      <c r="G341"/>
      <c r="H341" s="546"/>
      <c r="I341"/>
      <c r="J341"/>
      <c r="K341"/>
      <c r="L341" s="812"/>
      <c r="M341" s="812"/>
      <c r="N341" s="1"/>
      <c r="O341" s="1"/>
      <c r="P341" s="25"/>
      <c r="Q341"/>
      <c r="R341" s="335"/>
      <c r="S341"/>
      <c r="T341"/>
      <c r="U341"/>
      <c r="V341" s="121"/>
      <c r="W341" s="121"/>
      <c r="X341" s="689"/>
      <c r="Y341" s="432"/>
      <c r="Z341" s="432"/>
      <c r="AA341" s="432"/>
      <c r="AB341" s="432"/>
      <c r="AC341" s="689"/>
      <c r="AD341" s="432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432"/>
      <c r="AX341" s="499"/>
      <c r="AY341" s="499"/>
      <c r="AZ341" s="499"/>
      <c r="BA341" s="499"/>
      <c r="BB341" s="499"/>
      <c r="BC341" s="499"/>
      <c r="BD341" s="499"/>
      <c r="BE341" s="499"/>
      <c r="BF341" s="499"/>
      <c r="BG341" s="1093"/>
      <c r="BH341" s="1093"/>
      <c r="BI341" s="1093"/>
      <c r="BJ341" s="1093"/>
      <c r="BK341" s="1093"/>
      <c r="BL341" s="1093"/>
      <c r="BM341" s="1093"/>
      <c r="BN341" s="1093"/>
      <c r="BO341" s="1093"/>
      <c r="BP341" s="1093"/>
      <c r="BQ341" s="1093"/>
      <c r="BR341" s="1093"/>
      <c r="BS341" s="1093"/>
      <c r="BT341" s="1093"/>
      <c r="BU341" s="1093"/>
      <c r="BV341" s="1093"/>
      <c r="BW341" s="1093"/>
    </row>
    <row r="342" spans="1:75" s="820" customFormat="1">
      <c r="A342"/>
      <c r="B342" s="1009"/>
      <c r="C342"/>
      <c r="D342" s="528"/>
      <c r="E342" s="810"/>
      <c r="F342" s="811"/>
      <c r="G342"/>
      <c r="H342" s="546"/>
      <c r="I342"/>
      <c r="J342"/>
      <c r="K342"/>
      <c r="L342" s="812"/>
      <c r="M342" s="812"/>
      <c r="N342" s="1"/>
      <c r="O342" s="1"/>
      <c r="P342" s="25"/>
      <c r="Q342"/>
      <c r="R342" s="335"/>
      <c r="S342"/>
      <c r="T342"/>
      <c r="U342"/>
      <c r="V342" s="121"/>
      <c r="W342" s="121"/>
      <c r="X342" s="689"/>
      <c r="Y342" s="432"/>
      <c r="Z342" s="432"/>
      <c r="AA342" s="432"/>
      <c r="AB342" s="432"/>
      <c r="AC342" s="689"/>
      <c r="AD342" s="432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432"/>
      <c r="AX342" s="499"/>
      <c r="AY342" s="499"/>
      <c r="AZ342" s="499"/>
      <c r="BA342" s="499"/>
      <c r="BB342" s="499"/>
      <c r="BC342" s="499"/>
      <c r="BD342" s="499"/>
      <c r="BE342" s="499"/>
      <c r="BF342" s="499"/>
      <c r="BG342" s="1093"/>
      <c r="BH342" s="1093"/>
      <c r="BI342" s="1093"/>
      <c r="BJ342" s="1093"/>
      <c r="BK342" s="1093"/>
      <c r="BL342" s="1093"/>
      <c r="BM342" s="1093"/>
      <c r="BN342" s="1093"/>
      <c r="BO342" s="1093"/>
      <c r="BP342" s="1093"/>
      <c r="BQ342" s="1093"/>
      <c r="BR342" s="1093"/>
      <c r="BS342" s="1093"/>
      <c r="BT342" s="1093"/>
      <c r="BU342" s="1093"/>
      <c r="BV342" s="1093"/>
      <c r="BW342" s="1093"/>
    </row>
    <row r="343" spans="1:75" s="820" customFormat="1">
      <c r="A343"/>
      <c r="B343" s="1009"/>
      <c r="C343"/>
      <c r="D343" s="528"/>
      <c r="E343" s="810"/>
      <c r="F343" s="811"/>
      <c r="G343"/>
      <c r="H343" s="546"/>
      <c r="I343"/>
      <c r="J343"/>
      <c r="K343"/>
      <c r="L343" s="812"/>
      <c r="M343" s="812"/>
      <c r="N343" s="1"/>
      <c r="O343" s="1"/>
      <c r="P343" s="25"/>
      <c r="Q343"/>
      <c r="R343" s="335"/>
      <c r="S343"/>
      <c r="T343"/>
      <c r="U343"/>
      <c r="V343" s="121"/>
      <c r="W343" s="121"/>
      <c r="X343" s="689"/>
      <c r="Y343" s="432"/>
      <c r="Z343" s="432"/>
      <c r="AA343" s="432"/>
      <c r="AB343" s="432"/>
      <c r="AC343" s="689"/>
      <c r="AD343" s="432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432"/>
      <c r="AX343" s="499"/>
      <c r="AY343" s="499"/>
      <c r="AZ343" s="499"/>
      <c r="BA343" s="499"/>
      <c r="BB343" s="499"/>
      <c r="BC343" s="499"/>
      <c r="BD343" s="499"/>
      <c r="BE343" s="499"/>
      <c r="BF343" s="499"/>
      <c r="BG343" s="1093"/>
      <c r="BH343" s="1093"/>
      <c r="BI343" s="1093"/>
      <c r="BJ343" s="1093"/>
      <c r="BK343" s="1093"/>
      <c r="BL343" s="1093"/>
      <c r="BM343" s="1093"/>
      <c r="BN343" s="1093"/>
      <c r="BO343" s="1093"/>
      <c r="BP343" s="1093"/>
      <c r="BQ343" s="1093"/>
      <c r="BR343" s="1093"/>
      <c r="BS343" s="1093"/>
      <c r="BT343" s="1093"/>
      <c r="BU343" s="1093"/>
      <c r="BV343" s="1093"/>
      <c r="BW343" s="1093"/>
    </row>
    <row r="344" spans="1:75" s="820" customFormat="1">
      <c r="A344"/>
      <c r="B344" s="1009"/>
      <c r="C344"/>
      <c r="D344" s="528"/>
      <c r="E344" s="810"/>
      <c r="F344" s="811"/>
      <c r="G344"/>
      <c r="H344" s="546"/>
      <c r="I344"/>
      <c r="J344"/>
      <c r="K344"/>
      <c r="L344" s="812"/>
      <c r="M344" s="812"/>
      <c r="N344" s="1"/>
      <c r="O344" s="1"/>
      <c r="P344" s="25"/>
      <c r="Q344"/>
      <c r="R344" s="335"/>
      <c r="S344"/>
      <c r="T344"/>
      <c r="U344"/>
      <c r="V344" s="121"/>
      <c r="W344" s="121"/>
      <c r="X344" s="689"/>
      <c r="Y344" s="432"/>
      <c r="Z344" s="432"/>
      <c r="AA344" s="432"/>
      <c r="AB344" s="432"/>
      <c r="AC344" s="689"/>
      <c r="AD344" s="432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432"/>
      <c r="AX344" s="499"/>
      <c r="AY344" s="499"/>
      <c r="AZ344" s="499"/>
      <c r="BA344" s="499"/>
      <c r="BB344" s="499"/>
      <c r="BC344" s="499"/>
      <c r="BD344" s="499"/>
      <c r="BE344" s="499"/>
      <c r="BF344" s="499"/>
      <c r="BG344" s="1093"/>
      <c r="BH344" s="1093"/>
      <c r="BI344" s="1093"/>
      <c r="BJ344" s="1093"/>
      <c r="BK344" s="1093"/>
      <c r="BL344" s="1093"/>
      <c r="BM344" s="1093"/>
      <c r="BN344" s="1093"/>
      <c r="BO344" s="1093"/>
      <c r="BP344" s="1093"/>
      <c r="BQ344" s="1093"/>
      <c r="BR344" s="1093"/>
      <c r="BS344" s="1093"/>
      <c r="BT344" s="1093"/>
      <c r="BU344" s="1093"/>
      <c r="BV344" s="1093"/>
      <c r="BW344" s="1093"/>
    </row>
    <row r="345" spans="1:75" s="820" customFormat="1">
      <c r="A345"/>
      <c r="B345" s="1009"/>
      <c r="C345"/>
      <c r="D345" s="528"/>
      <c r="E345" s="810"/>
      <c r="F345" s="811"/>
      <c r="G345"/>
      <c r="H345" s="546"/>
      <c r="I345"/>
      <c r="J345"/>
      <c r="K345"/>
      <c r="L345" s="812"/>
      <c r="M345" s="812"/>
      <c r="N345" s="1"/>
      <c r="O345" s="1"/>
      <c r="P345" s="25"/>
      <c r="Q345"/>
      <c r="R345" s="335"/>
      <c r="S345"/>
      <c r="T345"/>
      <c r="U345"/>
      <c r="V345" s="121"/>
      <c r="W345" s="121"/>
      <c r="X345" s="689"/>
      <c r="Y345" s="432"/>
      <c r="Z345" s="432"/>
      <c r="AA345" s="432"/>
      <c r="AB345" s="432"/>
      <c r="AC345" s="689"/>
      <c r="AD345" s="432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432"/>
      <c r="AX345" s="499"/>
      <c r="AY345" s="499"/>
      <c r="AZ345" s="499"/>
      <c r="BA345" s="499"/>
      <c r="BB345" s="499"/>
      <c r="BC345" s="499"/>
      <c r="BD345" s="499"/>
      <c r="BE345" s="499"/>
      <c r="BF345" s="499"/>
      <c r="BG345" s="1093"/>
      <c r="BH345" s="1093"/>
      <c r="BI345" s="1093"/>
      <c r="BJ345" s="1093"/>
      <c r="BK345" s="1093"/>
      <c r="BL345" s="1093"/>
      <c r="BM345" s="1093"/>
      <c r="BN345" s="1093"/>
      <c r="BO345" s="1093"/>
      <c r="BP345" s="1093"/>
      <c r="BQ345" s="1093"/>
      <c r="BR345" s="1093"/>
      <c r="BS345" s="1093"/>
      <c r="BT345" s="1093"/>
      <c r="BU345" s="1093"/>
      <c r="BV345" s="1093"/>
      <c r="BW345" s="1093"/>
    </row>
    <row r="346" spans="1:75" s="820" customFormat="1">
      <c r="A346"/>
      <c r="B346" s="1009"/>
      <c r="C346"/>
      <c r="D346" s="528"/>
      <c r="E346" s="810"/>
      <c r="F346" s="811"/>
      <c r="G346"/>
      <c r="H346" s="546"/>
      <c r="I346"/>
      <c r="J346"/>
      <c r="K346"/>
      <c r="L346" s="812"/>
      <c r="M346" s="812"/>
      <c r="N346" s="1"/>
      <c r="O346" s="1"/>
      <c r="P346" s="25"/>
      <c r="Q346"/>
      <c r="R346" s="335"/>
      <c r="S346"/>
      <c r="T346"/>
      <c r="U346"/>
      <c r="V346" s="121"/>
      <c r="W346" s="121"/>
      <c r="X346" s="689"/>
      <c r="Y346" s="432"/>
      <c r="Z346" s="432"/>
      <c r="AA346" s="432"/>
      <c r="AB346" s="432"/>
      <c r="AC346" s="689"/>
      <c r="AD346" s="432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432"/>
      <c r="AX346" s="499"/>
      <c r="AY346" s="499"/>
      <c r="AZ346" s="499"/>
      <c r="BA346" s="499"/>
      <c r="BB346" s="499"/>
      <c r="BC346" s="499"/>
      <c r="BD346" s="499"/>
      <c r="BE346" s="499"/>
      <c r="BF346" s="499"/>
      <c r="BG346" s="1093"/>
      <c r="BH346" s="1093"/>
      <c r="BI346" s="1093"/>
      <c r="BJ346" s="1093"/>
      <c r="BK346" s="1093"/>
      <c r="BL346" s="1093"/>
      <c r="BM346" s="1093"/>
      <c r="BN346" s="1093"/>
      <c r="BO346" s="1093"/>
      <c r="BP346" s="1093"/>
      <c r="BQ346" s="1093"/>
      <c r="BR346" s="1093"/>
      <c r="BS346" s="1093"/>
      <c r="BT346" s="1093"/>
      <c r="BU346" s="1093"/>
      <c r="BV346" s="1093"/>
      <c r="BW346" s="1093"/>
    </row>
    <row r="347" spans="1:75" s="820" customFormat="1">
      <c r="A347"/>
      <c r="B347" s="1009"/>
      <c r="C347"/>
      <c r="D347" s="528"/>
      <c r="E347" s="810"/>
      <c r="F347" s="811"/>
      <c r="G347"/>
      <c r="H347" s="546"/>
      <c r="I347"/>
      <c r="J347"/>
      <c r="K347"/>
      <c r="L347" s="812"/>
      <c r="M347" s="812"/>
      <c r="N347" s="1"/>
      <c r="O347" s="1"/>
      <c r="P347" s="25"/>
      <c r="Q347"/>
      <c r="R347" s="335"/>
      <c r="S347"/>
      <c r="T347"/>
      <c r="U347"/>
      <c r="V347" s="121"/>
      <c r="W347" s="121"/>
      <c r="X347" s="689"/>
      <c r="Y347" s="432"/>
      <c r="Z347" s="432"/>
      <c r="AA347" s="432"/>
      <c r="AB347" s="432"/>
      <c r="AC347" s="689"/>
      <c r="AD347" s="432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432"/>
      <c r="AX347" s="499"/>
      <c r="AY347" s="499"/>
      <c r="AZ347" s="499"/>
      <c r="BA347" s="499"/>
      <c r="BB347" s="499"/>
      <c r="BC347" s="499"/>
      <c r="BD347" s="499"/>
      <c r="BE347" s="499"/>
      <c r="BF347" s="499"/>
      <c r="BG347" s="1093"/>
      <c r="BH347" s="1093"/>
      <c r="BI347" s="1093"/>
      <c r="BJ347" s="1093"/>
      <c r="BK347" s="1093"/>
      <c r="BL347" s="1093"/>
      <c r="BM347" s="1093"/>
      <c r="BN347" s="1093"/>
      <c r="BO347" s="1093"/>
      <c r="BP347" s="1093"/>
      <c r="BQ347" s="1093"/>
      <c r="BR347" s="1093"/>
      <c r="BS347" s="1093"/>
      <c r="BT347" s="1093"/>
      <c r="BU347" s="1093"/>
      <c r="BV347" s="1093"/>
      <c r="BW347" s="1093"/>
    </row>
    <row r="348" spans="1:75" s="820" customFormat="1">
      <c r="A348"/>
      <c r="B348" s="1009"/>
      <c r="C348"/>
      <c r="D348" s="528"/>
      <c r="E348" s="810"/>
      <c r="F348" s="811"/>
      <c r="G348"/>
      <c r="H348" s="546"/>
      <c r="I348"/>
      <c r="J348"/>
      <c r="K348"/>
      <c r="L348" s="812"/>
      <c r="M348" s="812"/>
      <c r="N348" s="1"/>
      <c r="O348" s="1"/>
      <c r="P348" s="25"/>
      <c r="Q348"/>
      <c r="R348" s="335"/>
      <c r="S348"/>
      <c r="T348"/>
      <c r="U348"/>
      <c r="V348" s="121"/>
      <c r="W348" s="121"/>
      <c r="X348" s="689"/>
      <c r="Y348" s="432"/>
      <c r="Z348" s="432"/>
      <c r="AA348" s="432"/>
      <c r="AB348" s="432"/>
      <c r="AC348" s="689"/>
      <c r="AD348" s="432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432"/>
      <c r="AX348" s="499"/>
      <c r="AY348" s="499"/>
      <c r="AZ348" s="499"/>
      <c r="BA348" s="499"/>
      <c r="BB348" s="499"/>
      <c r="BC348" s="499"/>
      <c r="BD348" s="499"/>
      <c r="BE348" s="499"/>
      <c r="BF348" s="499"/>
      <c r="BG348" s="1093"/>
      <c r="BH348" s="1093"/>
      <c r="BI348" s="1093"/>
      <c r="BJ348" s="1093"/>
      <c r="BK348" s="1093"/>
      <c r="BL348" s="1093"/>
      <c r="BM348" s="1093"/>
      <c r="BN348" s="1093"/>
      <c r="BO348" s="1093"/>
      <c r="BP348" s="1093"/>
      <c r="BQ348" s="1093"/>
      <c r="BR348" s="1093"/>
      <c r="BS348" s="1093"/>
      <c r="BT348" s="1093"/>
      <c r="BU348" s="1093"/>
      <c r="BV348" s="1093"/>
      <c r="BW348" s="1093"/>
    </row>
    <row r="349" spans="1:75" s="820" customFormat="1">
      <c r="A349"/>
      <c r="B349" s="1009"/>
      <c r="C349"/>
      <c r="D349" s="528"/>
      <c r="E349" s="810"/>
      <c r="F349" s="811"/>
      <c r="G349"/>
      <c r="H349" s="546"/>
      <c r="I349"/>
      <c r="J349"/>
      <c r="K349"/>
      <c r="L349" s="812"/>
      <c r="M349" s="812"/>
      <c r="N349" s="1"/>
      <c r="O349" s="1"/>
      <c r="P349" s="25"/>
      <c r="Q349"/>
      <c r="R349" s="335"/>
      <c r="S349"/>
      <c r="T349"/>
      <c r="U349"/>
      <c r="V349" s="121"/>
      <c r="W349" s="121"/>
      <c r="X349" s="689"/>
      <c r="Y349" s="432"/>
      <c r="Z349" s="432"/>
      <c r="AA349" s="432"/>
      <c r="AB349" s="432"/>
      <c r="AC349" s="689"/>
      <c r="AD349" s="432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432"/>
      <c r="AX349" s="499"/>
      <c r="AY349" s="499"/>
      <c r="AZ349" s="499"/>
      <c r="BA349" s="499"/>
      <c r="BB349" s="499"/>
      <c r="BC349" s="499"/>
      <c r="BD349" s="499"/>
      <c r="BE349" s="499"/>
      <c r="BF349" s="499"/>
      <c r="BG349" s="1093"/>
      <c r="BH349" s="1093"/>
      <c r="BI349" s="1093"/>
      <c r="BJ349" s="1093"/>
      <c r="BK349" s="1093"/>
      <c r="BL349" s="1093"/>
      <c r="BM349" s="1093"/>
      <c r="BN349" s="1093"/>
      <c r="BO349" s="1093"/>
      <c r="BP349" s="1093"/>
      <c r="BQ349" s="1093"/>
      <c r="BR349" s="1093"/>
      <c r="BS349" s="1093"/>
      <c r="BT349" s="1093"/>
      <c r="BU349" s="1093"/>
      <c r="BV349" s="1093"/>
      <c r="BW349" s="1093"/>
    </row>
    <row r="350" spans="1:75" s="820" customFormat="1">
      <c r="A350"/>
      <c r="B350" s="1009"/>
      <c r="C350"/>
      <c r="D350" s="528"/>
      <c r="E350" s="810"/>
      <c r="F350" s="811"/>
      <c r="G350"/>
      <c r="H350" s="546"/>
      <c r="I350"/>
      <c r="J350"/>
      <c r="K350"/>
      <c r="L350" s="812"/>
      <c r="M350" s="812"/>
      <c r="N350" s="1"/>
      <c r="O350" s="1"/>
      <c r="P350" s="25"/>
      <c r="Q350"/>
      <c r="R350" s="335"/>
      <c r="S350"/>
      <c r="T350"/>
      <c r="U350"/>
      <c r="V350" s="121"/>
      <c r="W350" s="121"/>
      <c r="X350" s="689"/>
      <c r="Y350" s="432"/>
      <c r="Z350" s="432"/>
      <c r="AA350" s="432"/>
      <c r="AB350" s="432"/>
      <c r="AC350" s="689"/>
      <c r="AD350" s="432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432"/>
      <c r="AX350" s="499"/>
      <c r="AY350" s="499"/>
      <c r="AZ350" s="499"/>
      <c r="BA350" s="499"/>
      <c r="BB350" s="499"/>
      <c r="BC350" s="499"/>
      <c r="BD350" s="499"/>
      <c r="BE350" s="499"/>
      <c r="BF350" s="499"/>
      <c r="BG350" s="1093"/>
      <c r="BH350" s="1093"/>
      <c r="BI350" s="1093"/>
      <c r="BJ350" s="1093"/>
      <c r="BK350" s="1093"/>
      <c r="BL350" s="1093"/>
      <c r="BM350" s="1093"/>
      <c r="BN350" s="1093"/>
      <c r="BO350" s="1093"/>
      <c r="BP350" s="1093"/>
      <c r="BQ350" s="1093"/>
      <c r="BR350" s="1093"/>
      <c r="BS350" s="1093"/>
      <c r="BT350" s="1093"/>
      <c r="BU350" s="1093"/>
      <c r="BV350" s="1093"/>
      <c r="BW350" s="1093"/>
    </row>
    <row r="351" spans="1:75" s="820" customFormat="1">
      <c r="A351"/>
      <c r="B351" s="1009"/>
      <c r="C351"/>
      <c r="D351" s="528"/>
      <c r="E351" s="810"/>
      <c r="F351" s="811"/>
      <c r="G351"/>
      <c r="H351" s="546"/>
      <c r="I351"/>
      <c r="J351"/>
      <c r="K351"/>
      <c r="L351" s="812"/>
      <c r="M351" s="812"/>
      <c r="N351" s="1"/>
      <c r="O351" s="1"/>
      <c r="P351" s="25"/>
      <c r="Q351"/>
      <c r="R351" s="335"/>
      <c r="S351"/>
      <c r="T351"/>
      <c r="U351"/>
      <c r="V351" s="121"/>
      <c r="W351" s="121"/>
      <c r="X351" s="689"/>
      <c r="Y351" s="432"/>
      <c r="Z351" s="432"/>
      <c r="AA351" s="432"/>
      <c r="AB351" s="432"/>
      <c r="AC351" s="689"/>
      <c r="AD351" s="432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432"/>
      <c r="AX351" s="499"/>
      <c r="AY351" s="499"/>
      <c r="AZ351" s="499"/>
      <c r="BA351" s="499"/>
      <c r="BB351" s="499"/>
      <c r="BC351" s="499"/>
      <c r="BD351" s="499"/>
      <c r="BE351" s="499"/>
      <c r="BF351" s="499"/>
      <c r="BG351" s="1093"/>
      <c r="BH351" s="1093"/>
      <c r="BI351" s="1093"/>
      <c r="BJ351" s="1093"/>
      <c r="BK351" s="1093"/>
      <c r="BL351" s="1093"/>
      <c r="BM351" s="1093"/>
      <c r="BN351" s="1093"/>
      <c r="BO351" s="1093"/>
      <c r="BP351" s="1093"/>
      <c r="BQ351" s="1093"/>
      <c r="BR351" s="1093"/>
      <c r="BS351" s="1093"/>
      <c r="BT351" s="1093"/>
      <c r="BU351" s="1093"/>
      <c r="BV351" s="1093"/>
      <c r="BW351" s="1093"/>
    </row>
    <row r="352" spans="1:75" s="820" customFormat="1">
      <c r="A352"/>
      <c r="B352" s="1009"/>
      <c r="C352"/>
      <c r="D352" s="528"/>
      <c r="E352" s="810"/>
      <c r="F352" s="811"/>
      <c r="G352"/>
      <c r="H352" s="546"/>
      <c r="I352"/>
      <c r="J352"/>
      <c r="K352"/>
      <c r="L352" s="812"/>
      <c r="M352" s="812"/>
      <c r="N352" s="1"/>
      <c r="O352" s="1"/>
      <c r="P352" s="25"/>
      <c r="Q352"/>
      <c r="R352" s="335"/>
      <c r="S352"/>
      <c r="T352"/>
      <c r="U352"/>
      <c r="V352" s="121"/>
      <c r="W352" s="121"/>
      <c r="X352" s="689"/>
      <c r="Y352" s="432"/>
      <c r="Z352" s="432"/>
      <c r="AA352" s="432"/>
      <c r="AB352" s="432"/>
      <c r="AC352" s="689"/>
      <c r="AD352" s="432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432"/>
      <c r="AX352" s="499"/>
      <c r="AY352" s="499"/>
      <c r="AZ352" s="499"/>
      <c r="BA352" s="499"/>
      <c r="BB352" s="499"/>
      <c r="BC352" s="499"/>
      <c r="BD352" s="499"/>
      <c r="BE352" s="499"/>
      <c r="BF352" s="499"/>
      <c r="BG352" s="1093"/>
      <c r="BH352" s="1093"/>
      <c r="BI352" s="1093"/>
      <c r="BJ352" s="1093"/>
      <c r="BK352" s="1093"/>
      <c r="BL352" s="1093"/>
      <c r="BM352" s="1093"/>
      <c r="BN352" s="1093"/>
      <c r="BO352" s="1093"/>
      <c r="BP352" s="1093"/>
      <c r="BQ352" s="1093"/>
      <c r="BR352" s="1093"/>
      <c r="BS352" s="1093"/>
      <c r="BT352" s="1093"/>
      <c r="BU352" s="1093"/>
      <c r="BV352" s="1093"/>
      <c r="BW352" s="1093"/>
    </row>
    <row r="353" spans="1:75" s="820" customFormat="1">
      <c r="A353"/>
      <c r="B353" s="1009"/>
      <c r="C353"/>
      <c r="D353" s="528"/>
      <c r="E353" s="810"/>
      <c r="F353" s="811"/>
      <c r="G353"/>
      <c r="H353" s="546"/>
      <c r="I353"/>
      <c r="J353"/>
      <c r="K353"/>
      <c r="L353" s="812"/>
      <c r="M353" s="812"/>
      <c r="N353" s="1"/>
      <c r="O353" s="1"/>
      <c r="P353" s="25"/>
      <c r="Q353"/>
      <c r="R353" s="335"/>
      <c r="S353"/>
      <c r="T353"/>
      <c r="U353"/>
      <c r="V353" s="121"/>
      <c r="W353" s="121"/>
      <c r="X353" s="689"/>
      <c r="Y353" s="432"/>
      <c r="Z353" s="432"/>
      <c r="AA353" s="432"/>
      <c r="AB353" s="432"/>
      <c r="AC353" s="689"/>
      <c r="AD353" s="432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432"/>
      <c r="AX353" s="499"/>
      <c r="AY353" s="499"/>
      <c r="AZ353" s="499"/>
      <c r="BA353" s="499"/>
      <c r="BB353" s="499"/>
      <c r="BC353" s="499"/>
      <c r="BD353" s="499"/>
      <c r="BE353" s="499"/>
      <c r="BF353" s="499"/>
      <c r="BG353" s="1093"/>
      <c r="BH353" s="1093"/>
      <c r="BI353" s="1093"/>
      <c r="BJ353" s="1093"/>
      <c r="BK353" s="1093"/>
      <c r="BL353" s="1093"/>
      <c r="BM353" s="1093"/>
      <c r="BN353" s="1093"/>
      <c r="BO353" s="1093"/>
      <c r="BP353" s="1093"/>
      <c r="BQ353" s="1093"/>
      <c r="BR353" s="1093"/>
      <c r="BS353" s="1093"/>
      <c r="BT353" s="1093"/>
      <c r="BU353" s="1093"/>
      <c r="BV353" s="1093"/>
      <c r="BW353" s="1093"/>
    </row>
    <row r="354" spans="1:75" s="820" customFormat="1">
      <c r="A354"/>
      <c r="B354" s="1009"/>
      <c r="C354"/>
      <c r="D354" s="528"/>
      <c r="E354" s="810"/>
      <c r="F354" s="811"/>
      <c r="G354"/>
      <c r="H354" s="546"/>
      <c r="I354"/>
      <c r="J354"/>
      <c r="K354"/>
      <c r="L354" s="812"/>
      <c r="M354" s="812"/>
      <c r="N354" s="1"/>
      <c r="O354" s="1"/>
      <c r="P354" s="25"/>
      <c r="Q354"/>
      <c r="R354" s="335"/>
      <c r="S354"/>
      <c r="T354"/>
      <c r="U354"/>
      <c r="V354" s="121"/>
      <c r="W354" s="121"/>
      <c r="X354" s="689"/>
      <c r="Y354" s="432"/>
      <c r="Z354" s="432"/>
      <c r="AA354" s="432"/>
      <c r="AB354" s="432"/>
      <c r="AC354" s="689"/>
      <c r="AD354" s="432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432"/>
      <c r="AX354" s="499"/>
      <c r="AY354" s="499"/>
      <c r="AZ354" s="499"/>
      <c r="BA354" s="499"/>
      <c r="BB354" s="499"/>
      <c r="BC354" s="499"/>
      <c r="BD354" s="499"/>
      <c r="BE354" s="499"/>
      <c r="BF354" s="499"/>
      <c r="BG354" s="1093"/>
      <c r="BH354" s="1093"/>
      <c r="BI354" s="1093"/>
      <c r="BJ354" s="1093"/>
      <c r="BK354" s="1093"/>
      <c r="BL354" s="1093"/>
      <c r="BM354" s="1093"/>
      <c r="BN354" s="1093"/>
      <c r="BO354" s="1093"/>
      <c r="BP354" s="1093"/>
      <c r="BQ354" s="1093"/>
      <c r="BR354" s="1093"/>
      <c r="BS354" s="1093"/>
      <c r="BT354" s="1093"/>
      <c r="BU354" s="1093"/>
      <c r="BV354" s="1093"/>
      <c r="BW354" s="1093"/>
    </row>
    <row r="355" spans="1:75" s="820" customFormat="1">
      <c r="A355"/>
      <c r="B355" s="1009"/>
      <c r="C355"/>
      <c r="D355" s="528"/>
      <c r="E355" s="810"/>
      <c r="F355" s="811"/>
      <c r="G355"/>
      <c r="H355" s="546"/>
      <c r="I355"/>
      <c r="J355"/>
      <c r="K355"/>
      <c r="L355" s="812"/>
      <c r="M355" s="812"/>
      <c r="N355" s="1"/>
      <c r="O355" s="1"/>
      <c r="P355" s="25"/>
      <c r="Q355"/>
      <c r="R355" s="335"/>
      <c r="S355"/>
      <c r="T355"/>
      <c r="U355"/>
      <c r="V355" s="121"/>
      <c r="W355" s="121"/>
      <c r="X355" s="689"/>
      <c r="Y355" s="432"/>
      <c r="Z355" s="432"/>
      <c r="AA355" s="432"/>
      <c r="AB355" s="432"/>
      <c r="AC355" s="689"/>
      <c r="AD355" s="432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432"/>
      <c r="AX355" s="499"/>
      <c r="AY355" s="499"/>
      <c r="AZ355" s="499"/>
      <c r="BA355" s="499"/>
      <c r="BB355" s="499"/>
      <c r="BC355" s="499"/>
      <c r="BD355" s="499"/>
      <c r="BE355" s="499"/>
      <c r="BF355" s="499"/>
      <c r="BG355" s="1093"/>
      <c r="BH355" s="1093"/>
      <c r="BI355" s="1093"/>
      <c r="BJ355" s="1093"/>
      <c r="BK355" s="1093"/>
      <c r="BL355" s="1093"/>
      <c r="BM355" s="1093"/>
      <c r="BN355" s="1093"/>
      <c r="BO355" s="1093"/>
      <c r="BP355" s="1093"/>
      <c r="BQ355" s="1093"/>
      <c r="BR355" s="1093"/>
      <c r="BS355" s="1093"/>
      <c r="BT355" s="1093"/>
      <c r="BU355" s="1093"/>
      <c r="BV355" s="1093"/>
      <c r="BW355" s="1093"/>
    </row>
    <row r="356" spans="1:75" s="820" customFormat="1">
      <c r="A356"/>
      <c r="B356" s="1009"/>
      <c r="C356"/>
      <c r="D356" s="528"/>
      <c r="E356" s="810"/>
      <c r="F356" s="811"/>
      <c r="G356"/>
      <c r="H356" s="546"/>
      <c r="I356"/>
      <c r="J356"/>
      <c r="K356"/>
      <c r="L356" s="812"/>
      <c r="M356" s="812"/>
      <c r="N356" s="1"/>
      <c r="O356" s="1"/>
      <c r="P356" s="25"/>
      <c r="Q356"/>
      <c r="R356" s="335"/>
      <c r="S356"/>
      <c r="T356"/>
      <c r="U356"/>
      <c r="V356" s="121"/>
      <c r="W356" s="121"/>
      <c r="X356" s="689"/>
      <c r="Y356" s="432"/>
      <c r="Z356" s="432"/>
      <c r="AA356" s="432"/>
      <c r="AB356" s="432"/>
      <c r="AC356" s="689"/>
      <c r="AD356" s="432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432"/>
      <c r="AX356" s="499"/>
      <c r="AY356" s="499"/>
      <c r="AZ356" s="499"/>
      <c r="BA356" s="499"/>
      <c r="BB356" s="499"/>
      <c r="BC356" s="499"/>
      <c r="BD356" s="499"/>
      <c r="BE356" s="499"/>
      <c r="BF356" s="499"/>
      <c r="BG356" s="1093"/>
      <c r="BH356" s="1093"/>
      <c r="BI356" s="1093"/>
      <c r="BJ356" s="1093"/>
      <c r="BK356" s="1093"/>
      <c r="BL356" s="1093"/>
      <c r="BM356" s="1093"/>
      <c r="BN356" s="1093"/>
      <c r="BO356" s="1093"/>
      <c r="BP356" s="1093"/>
      <c r="BQ356" s="1093"/>
      <c r="BR356" s="1093"/>
      <c r="BS356" s="1093"/>
      <c r="BT356" s="1093"/>
      <c r="BU356" s="1093"/>
      <c r="BV356" s="1093"/>
      <c r="BW356" s="1093"/>
    </row>
    <row r="357" spans="1:75" s="820" customFormat="1">
      <c r="A357"/>
      <c r="B357" s="1009"/>
      <c r="C357"/>
      <c r="D357" s="528"/>
      <c r="E357" s="810"/>
      <c r="F357" s="811"/>
      <c r="G357"/>
      <c r="H357" s="546"/>
      <c r="I357"/>
      <c r="J357"/>
      <c r="K357"/>
      <c r="L357" s="812"/>
      <c r="M357" s="812"/>
      <c r="N357" s="1"/>
      <c r="O357" s="1"/>
      <c r="P357" s="25"/>
      <c r="Q357"/>
      <c r="R357" s="335"/>
      <c r="S357"/>
      <c r="T357"/>
      <c r="U357"/>
      <c r="V357" s="121"/>
      <c r="W357" s="121"/>
      <c r="X357" s="689"/>
      <c r="Y357" s="432"/>
      <c r="Z357" s="432"/>
      <c r="AA357" s="432"/>
      <c r="AB357" s="432"/>
      <c r="AC357" s="689"/>
      <c r="AD357" s="432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432"/>
      <c r="AX357" s="499"/>
      <c r="AY357" s="499"/>
      <c r="AZ357" s="499"/>
      <c r="BA357" s="499"/>
      <c r="BB357" s="499"/>
      <c r="BC357" s="499"/>
      <c r="BD357" s="499"/>
      <c r="BE357" s="499"/>
      <c r="BF357" s="499"/>
      <c r="BG357" s="1093"/>
      <c r="BH357" s="1093"/>
      <c r="BI357" s="1093"/>
      <c r="BJ357" s="1093"/>
      <c r="BK357" s="1093"/>
      <c r="BL357" s="1093"/>
      <c r="BM357" s="1093"/>
      <c r="BN357" s="1093"/>
      <c r="BO357" s="1093"/>
      <c r="BP357" s="1093"/>
      <c r="BQ357" s="1093"/>
      <c r="BR357" s="1093"/>
      <c r="BS357" s="1093"/>
      <c r="BT357" s="1093"/>
      <c r="BU357" s="1093"/>
      <c r="BV357" s="1093"/>
      <c r="BW357" s="1093"/>
    </row>
    <row r="358" spans="1:75" s="820" customFormat="1">
      <c r="A358"/>
      <c r="B358" s="1009"/>
      <c r="C358"/>
      <c r="D358" s="528"/>
      <c r="E358" s="810"/>
      <c r="F358" s="811"/>
      <c r="G358"/>
      <c r="H358" s="546"/>
      <c r="I358"/>
      <c r="J358"/>
      <c r="K358"/>
      <c r="L358" s="812"/>
      <c r="M358" s="812"/>
      <c r="N358" s="1"/>
      <c r="O358" s="1"/>
      <c r="P358" s="25"/>
      <c r="Q358"/>
      <c r="R358" s="335"/>
      <c r="S358"/>
      <c r="T358"/>
      <c r="U358"/>
      <c r="V358" s="121"/>
      <c r="W358" s="121"/>
      <c r="X358" s="689"/>
      <c r="Y358" s="432"/>
      <c r="Z358" s="432"/>
      <c r="AA358" s="432"/>
      <c r="AB358" s="432"/>
      <c r="AC358" s="689"/>
      <c r="AD358" s="432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432"/>
      <c r="AX358" s="499"/>
      <c r="AY358" s="499"/>
      <c r="AZ358" s="499"/>
      <c r="BA358" s="499"/>
      <c r="BB358" s="499"/>
      <c r="BC358" s="499"/>
      <c r="BD358" s="499"/>
      <c r="BE358" s="499"/>
      <c r="BF358" s="499"/>
      <c r="BG358" s="1093"/>
      <c r="BH358" s="1093"/>
      <c r="BI358" s="1093"/>
      <c r="BJ358" s="1093"/>
      <c r="BK358" s="1093"/>
      <c r="BL358" s="1093"/>
      <c r="BM358" s="1093"/>
      <c r="BN358" s="1093"/>
      <c r="BO358" s="1093"/>
      <c r="BP358" s="1093"/>
      <c r="BQ358" s="1093"/>
      <c r="BR358" s="1093"/>
      <c r="BS358" s="1093"/>
      <c r="BT358" s="1093"/>
      <c r="BU358" s="1093"/>
      <c r="BV358" s="1093"/>
      <c r="BW358" s="1093"/>
    </row>
    <row r="359" spans="1:75" s="820" customFormat="1">
      <c r="A359"/>
      <c r="B359" s="1009"/>
      <c r="C359"/>
      <c r="D359" s="528"/>
      <c r="E359" s="810"/>
      <c r="F359" s="811"/>
      <c r="G359"/>
      <c r="H359" s="546"/>
      <c r="I359"/>
      <c r="J359"/>
      <c r="K359"/>
      <c r="L359" s="812"/>
      <c r="M359" s="812"/>
      <c r="N359" s="1"/>
      <c r="O359" s="1"/>
      <c r="P359" s="25"/>
      <c r="Q359"/>
      <c r="R359" s="335"/>
      <c r="S359"/>
      <c r="T359"/>
      <c r="U359"/>
      <c r="V359" s="121"/>
      <c r="W359" s="121"/>
      <c r="X359" s="689"/>
      <c r="Y359" s="432"/>
      <c r="Z359" s="432"/>
      <c r="AA359" s="432"/>
      <c r="AB359" s="432"/>
      <c r="AC359" s="689"/>
      <c r="AD359" s="432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432"/>
      <c r="AX359" s="499"/>
      <c r="AY359" s="499"/>
      <c r="AZ359" s="499"/>
      <c r="BA359" s="499"/>
      <c r="BB359" s="499"/>
      <c r="BC359" s="499"/>
      <c r="BD359" s="499"/>
      <c r="BE359" s="499"/>
      <c r="BF359" s="499"/>
      <c r="BG359" s="1093"/>
      <c r="BH359" s="1093"/>
      <c r="BI359" s="1093"/>
      <c r="BJ359" s="1093"/>
      <c r="BK359" s="1093"/>
      <c r="BL359" s="1093"/>
      <c r="BM359" s="1093"/>
      <c r="BN359" s="1093"/>
      <c r="BO359" s="1093"/>
      <c r="BP359" s="1093"/>
      <c r="BQ359" s="1093"/>
      <c r="BR359" s="1093"/>
      <c r="BS359" s="1093"/>
      <c r="BT359" s="1093"/>
      <c r="BU359" s="1093"/>
      <c r="BV359" s="1093"/>
      <c r="BW359" s="1093"/>
    </row>
    <row r="360" spans="1:75" s="820" customFormat="1">
      <c r="A360"/>
      <c r="B360" s="1009"/>
      <c r="C360"/>
      <c r="D360" s="528"/>
      <c r="E360" s="810"/>
      <c r="F360" s="811"/>
      <c r="G360"/>
      <c r="H360" s="546"/>
      <c r="I360"/>
      <c r="J360"/>
      <c r="K360"/>
      <c r="L360" s="812"/>
      <c r="M360" s="812"/>
      <c r="N360" s="1"/>
      <c r="O360" s="1"/>
      <c r="P360" s="25"/>
      <c r="Q360"/>
      <c r="R360" s="335"/>
      <c r="S360"/>
      <c r="T360"/>
      <c r="U360"/>
      <c r="V360" s="121"/>
      <c r="W360" s="121"/>
      <c r="X360" s="689"/>
      <c r="Y360" s="432"/>
      <c r="Z360" s="432"/>
      <c r="AA360" s="432"/>
      <c r="AB360" s="432"/>
      <c r="AC360" s="689"/>
      <c r="AD360" s="432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432"/>
      <c r="AX360" s="499"/>
      <c r="AY360" s="499"/>
      <c r="AZ360" s="499"/>
      <c r="BA360" s="499"/>
      <c r="BB360" s="499"/>
      <c r="BC360" s="499"/>
      <c r="BD360" s="499"/>
      <c r="BE360" s="499"/>
      <c r="BF360" s="499"/>
      <c r="BG360" s="1093"/>
      <c r="BH360" s="1093"/>
      <c r="BI360" s="1093"/>
      <c r="BJ360" s="1093"/>
      <c r="BK360" s="1093"/>
      <c r="BL360" s="1093"/>
      <c r="BM360" s="1093"/>
      <c r="BN360" s="1093"/>
      <c r="BO360" s="1093"/>
      <c r="BP360" s="1093"/>
      <c r="BQ360" s="1093"/>
      <c r="BR360" s="1093"/>
      <c r="BS360" s="1093"/>
      <c r="BT360" s="1093"/>
      <c r="BU360" s="1093"/>
      <c r="BV360" s="1093"/>
      <c r="BW360" s="1093"/>
    </row>
    <row r="361" spans="1:75" s="820" customFormat="1">
      <c r="A361"/>
      <c r="B361" s="1009"/>
      <c r="C361"/>
      <c r="D361" s="528"/>
      <c r="E361" s="810"/>
      <c r="F361" s="811"/>
      <c r="G361"/>
      <c r="H361" s="546"/>
      <c r="I361"/>
      <c r="J361"/>
      <c r="K361"/>
      <c r="L361" s="812"/>
      <c r="M361" s="812"/>
      <c r="N361" s="1"/>
      <c r="O361" s="1"/>
      <c r="P361" s="25"/>
      <c r="Q361"/>
      <c r="R361" s="335"/>
      <c r="S361"/>
      <c r="T361"/>
      <c r="U361"/>
      <c r="V361" s="121"/>
      <c r="W361" s="121"/>
      <c r="X361" s="689"/>
      <c r="Y361" s="432"/>
      <c r="Z361" s="432"/>
      <c r="AA361" s="432"/>
      <c r="AB361" s="432"/>
      <c r="AC361" s="689"/>
      <c r="AD361" s="432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432"/>
      <c r="AX361" s="499"/>
      <c r="AY361" s="499"/>
      <c r="AZ361" s="499"/>
      <c r="BA361" s="499"/>
      <c r="BB361" s="499"/>
      <c r="BC361" s="499"/>
      <c r="BD361" s="499"/>
      <c r="BE361" s="499"/>
      <c r="BF361" s="499"/>
      <c r="BG361" s="1093"/>
      <c r="BH361" s="1093"/>
      <c r="BI361" s="1093"/>
      <c r="BJ361" s="1093"/>
      <c r="BK361" s="1093"/>
      <c r="BL361" s="1093"/>
      <c r="BM361" s="1093"/>
      <c r="BN361" s="1093"/>
      <c r="BO361" s="1093"/>
      <c r="BP361" s="1093"/>
      <c r="BQ361" s="1093"/>
      <c r="BR361" s="1093"/>
      <c r="BS361" s="1093"/>
      <c r="BT361" s="1093"/>
      <c r="BU361" s="1093"/>
      <c r="BV361" s="1093"/>
      <c r="BW361" s="1093"/>
    </row>
    <row r="362" spans="1:75" s="820" customFormat="1">
      <c r="A362"/>
      <c r="B362" s="1009"/>
      <c r="C362"/>
      <c r="D362" s="528"/>
      <c r="E362" s="810"/>
      <c r="F362" s="811"/>
      <c r="G362"/>
      <c r="H362" s="546"/>
      <c r="I362"/>
      <c r="J362"/>
      <c r="K362"/>
      <c r="L362" s="812"/>
      <c r="M362" s="812"/>
      <c r="N362" s="1"/>
      <c r="O362" s="1"/>
      <c r="P362" s="25"/>
      <c r="Q362"/>
      <c r="R362" s="335"/>
      <c r="S362"/>
      <c r="T362"/>
      <c r="U362"/>
      <c r="V362" s="121"/>
      <c r="W362" s="121"/>
      <c r="X362" s="689"/>
      <c r="Y362" s="432"/>
      <c r="Z362" s="432"/>
      <c r="AA362" s="432"/>
      <c r="AB362" s="432"/>
      <c r="AC362" s="689"/>
      <c r="AD362" s="432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432"/>
      <c r="AX362" s="499"/>
      <c r="AY362" s="499"/>
      <c r="AZ362" s="499"/>
      <c r="BA362" s="499"/>
      <c r="BB362" s="499"/>
      <c r="BC362" s="499"/>
      <c r="BD362" s="499"/>
      <c r="BE362" s="499"/>
      <c r="BF362" s="499"/>
      <c r="BG362" s="1093"/>
      <c r="BH362" s="1093"/>
      <c r="BI362" s="1093"/>
      <c r="BJ362" s="1093"/>
      <c r="BK362" s="1093"/>
      <c r="BL362" s="1093"/>
      <c r="BM362" s="1093"/>
      <c r="BN362" s="1093"/>
      <c r="BO362" s="1093"/>
      <c r="BP362" s="1093"/>
      <c r="BQ362" s="1093"/>
      <c r="BR362" s="1093"/>
      <c r="BS362" s="1093"/>
      <c r="BT362" s="1093"/>
      <c r="BU362" s="1093"/>
      <c r="BV362" s="1093"/>
      <c r="BW362" s="1093"/>
    </row>
    <row r="363" spans="1:75" s="820" customFormat="1">
      <c r="A363"/>
      <c r="B363" s="1009"/>
      <c r="C363"/>
      <c r="D363" s="528"/>
      <c r="E363" s="810"/>
      <c r="F363" s="811"/>
      <c r="G363"/>
      <c r="H363" s="546"/>
      <c r="I363"/>
      <c r="J363"/>
      <c r="K363"/>
      <c r="L363" s="812"/>
      <c r="M363" s="812"/>
      <c r="N363" s="1"/>
      <c r="O363" s="1"/>
      <c r="P363" s="25"/>
      <c r="Q363"/>
      <c r="R363" s="335"/>
      <c r="S363"/>
      <c r="T363"/>
      <c r="U363"/>
      <c r="V363" s="121"/>
      <c r="W363" s="121"/>
      <c r="X363" s="689"/>
      <c r="Y363" s="432"/>
      <c r="Z363" s="432"/>
      <c r="AA363" s="432"/>
      <c r="AB363" s="432"/>
      <c r="AC363" s="689"/>
      <c r="AD363" s="432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432"/>
      <c r="AX363" s="499"/>
      <c r="AY363" s="499"/>
      <c r="AZ363" s="499"/>
      <c r="BA363" s="499"/>
      <c r="BB363" s="499"/>
      <c r="BC363" s="499"/>
      <c r="BD363" s="499"/>
      <c r="BE363" s="499"/>
      <c r="BF363" s="499"/>
      <c r="BG363" s="1093"/>
      <c r="BH363" s="1093"/>
      <c r="BI363" s="1093"/>
      <c r="BJ363" s="1093"/>
      <c r="BK363" s="1093"/>
      <c r="BL363" s="1093"/>
      <c r="BM363" s="1093"/>
      <c r="BN363" s="1093"/>
      <c r="BO363" s="1093"/>
      <c r="BP363" s="1093"/>
      <c r="BQ363" s="1093"/>
      <c r="BR363" s="1093"/>
      <c r="BS363" s="1093"/>
      <c r="BT363" s="1093"/>
      <c r="BU363" s="1093"/>
      <c r="BV363" s="1093"/>
      <c r="BW363" s="1093"/>
    </row>
    <row r="364" spans="1:75" s="820" customFormat="1">
      <c r="A364"/>
      <c r="B364" s="1009"/>
      <c r="C364"/>
      <c r="D364" s="528"/>
      <c r="E364" s="810"/>
      <c r="F364" s="811"/>
      <c r="G364"/>
      <c r="H364" s="546"/>
      <c r="I364"/>
      <c r="J364"/>
      <c r="K364"/>
      <c r="L364" s="812"/>
      <c r="M364" s="812"/>
      <c r="N364" s="1"/>
      <c r="O364" s="1"/>
      <c r="P364" s="25"/>
      <c r="Q364"/>
      <c r="R364" s="335"/>
      <c r="S364"/>
      <c r="T364"/>
      <c r="U364"/>
      <c r="V364" s="121"/>
      <c r="W364" s="121"/>
      <c r="X364" s="689"/>
      <c r="Y364" s="432"/>
      <c r="Z364" s="432"/>
      <c r="AA364" s="432"/>
      <c r="AB364" s="432"/>
      <c r="AC364" s="689"/>
      <c r="AD364" s="432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432"/>
      <c r="AX364" s="499"/>
      <c r="AY364" s="499"/>
      <c r="AZ364" s="499"/>
      <c r="BA364" s="499"/>
      <c r="BB364" s="499"/>
      <c r="BC364" s="499"/>
      <c r="BD364" s="499"/>
      <c r="BE364" s="499"/>
      <c r="BF364" s="499"/>
      <c r="BG364" s="1093"/>
      <c r="BH364" s="1093"/>
      <c r="BI364" s="1093"/>
      <c r="BJ364" s="1093"/>
      <c r="BK364" s="1093"/>
      <c r="BL364" s="1093"/>
      <c r="BM364" s="1093"/>
      <c r="BN364" s="1093"/>
      <c r="BO364" s="1093"/>
      <c r="BP364" s="1093"/>
      <c r="BQ364" s="1093"/>
      <c r="BR364" s="1093"/>
      <c r="BS364" s="1093"/>
      <c r="BT364" s="1093"/>
      <c r="BU364" s="1093"/>
      <c r="BV364" s="1093"/>
      <c r="BW364" s="1093"/>
    </row>
    <row r="365" spans="1:75" s="820" customFormat="1">
      <c r="A365"/>
      <c r="B365" s="1009"/>
      <c r="C365"/>
      <c r="D365" s="528"/>
      <c r="E365" s="810"/>
      <c r="F365" s="811"/>
      <c r="G365"/>
      <c r="H365" s="546"/>
      <c r="I365"/>
      <c r="J365"/>
      <c r="K365"/>
      <c r="L365" s="812"/>
      <c r="M365" s="812"/>
      <c r="N365" s="1"/>
      <c r="O365" s="1"/>
      <c r="P365" s="25"/>
      <c r="Q365"/>
      <c r="R365" s="335"/>
      <c r="S365"/>
      <c r="T365"/>
      <c r="U365"/>
      <c r="V365" s="121"/>
      <c r="W365" s="121"/>
      <c r="X365" s="689"/>
      <c r="Y365" s="432"/>
      <c r="Z365" s="432"/>
      <c r="AA365" s="432"/>
      <c r="AB365" s="432"/>
      <c r="AC365" s="689"/>
      <c r="AD365" s="432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432"/>
      <c r="AX365" s="499"/>
      <c r="AY365" s="499"/>
      <c r="AZ365" s="499"/>
      <c r="BA365" s="499"/>
      <c r="BB365" s="499"/>
      <c r="BC365" s="499"/>
      <c r="BD365" s="499"/>
      <c r="BE365" s="499"/>
      <c r="BF365" s="499"/>
      <c r="BG365" s="1093"/>
      <c r="BH365" s="1093"/>
      <c r="BI365" s="1093"/>
      <c r="BJ365" s="1093"/>
      <c r="BK365" s="1093"/>
      <c r="BL365" s="1093"/>
      <c r="BM365" s="1093"/>
      <c r="BN365" s="1093"/>
      <c r="BO365" s="1093"/>
      <c r="BP365" s="1093"/>
      <c r="BQ365" s="1093"/>
      <c r="BR365" s="1093"/>
      <c r="BS365" s="1093"/>
      <c r="BT365" s="1093"/>
      <c r="BU365" s="1093"/>
      <c r="BV365" s="1093"/>
      <c r="BW365" s="1093"/>
    </row>
    <row r="366" spans="1:75" s="820" customFormat="1">
      <c r="A366"/>
      <c r="B366" s="1009"/>
      <c r="C366"/>
      <c r="D366" s="528"/>
      <c r="E366" s="810"/>
      <c r="F366" s="811"/>
      <c r="G366"/>
      <c r="H366" s="546"/>
      <c r="I366"/>
      <c r="J366"/>
      <c r="K366"/>
      <c r="L366" s="812"/>
      <c r="M366" s="812"/>
      <c r="N366" s="1"/>
      <c r="O366" s="1"/>
      <c r="P366" s="25"/>
      <c r="Q366"/>
      <c r="R366" s="335"/>
      <c r="S366"/>
      <c r="T366"/>
      <c r="U366"/>
      <c r="V366" s="121"/>
      <c r="W366" s="121"/>
      <c r="X366" s="689"/>
      <c r="Y366" s="432"/>
      <c r="Z366" s="432"/>
      <c r="AA366" s="432"/>
      <c r="AB366" s="432"/>
      <c r="AC366" s="689"/>
      <c r="AD366" s="432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432"/>
      <c r="AX366" s="499"/>
      <c r="AY366" s="499"/>
      <c r="AZ366" s="499"/>
      <c r="BA366" s="499"/>
      <c r="BB366" s="499"/>
      <c r="BC366" s="499"/>
      <c r="BD366" s="499"/>
      <c r="BE366" s="499"/>
      <c r="BF366" s="499"/>
      <c r="BG366" s="1093"/>
      <c r="BH366" s="1093"/>
      <c r="BI366" s="1093"/>
      <c r="BJ366" s="1093"/>
      <c r="BK366" s="1093"/>
      <c r="BL366" s="1093"/>
      <c r="BM366" s="1093"/>
      <c r="BN366" s="1093"/>
      <c r="BO366" s="1093"/>
      <c r="BP366" s="1093"/>
      <c r="BQ366" s="1093"/>
      <c r="BR366" s="1093"/>
      <c r="BS366" s="1093"/>
      <c r="BT366" s="1093"/>
      <c r="BU366" s="1093"/>
      <c r="BV366" s="1093"/>
      <c r="BW366" s="1093"/>
    </row>
    <row r="367" spans="1:75" s="820" customFormat="1">
      <c r="A367"/>
      <c r="B367" s="1009"/>
      <c r="C367"/>
      <c r="D367" s="528"/>
      <c r="E367" s="810"/>
      <c r="F367" s="811"/>
      <c r="G367"/>
      <c r="H367" s="546"/>
      <c r="I367"/>
      <c r="J367"/>
      <c r="K367"/>
      <c r="L367" s="812"/>
      <c r="M367" s="812"/>
      <c r="N367" s="1"/>
      <c r="O367" s="1"/>
      <c r="P367" s="25"/>
      <c r="Q367"/>
      <c r="R367" s="335"/>
      <c r="S367"/>
      <c r="T367"/>
      <c r="U367"/>
      <c r="V367" s="121"/>
      <c r="W367" s="121"/>
      <c r="X367" s="689"/>
      <c r="Y367" s="432"/>
      <c r="Z367" s="432"/>
      <c r="AA367" s="432"/>
      <c r="AB367" s="432"/>
      <c r="AC367" s="689"/>
      <c r="AD367" s="432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432"/>
      <c r="AX367" s="499"/>
      <c r="AY367" s="499"/>
      <c r="AZ367" s="499"/>
      <c r="BA367" s="499"/>
      <c r="BB367" s="499"/>
      <c r="BC367" s="499"/>
      <c r="BD367" s="499"/>
      <c r="BE367" s="499"/>
      <c r="BF367" s="499"/>
      <c r="BG367" s="1093"/>
      <c r="BH367" s="1093"/>
      <c r="BI367" s="1093"/>
      <c r="BJ367" s="1093"/>
      <c r="BK367" s="1093"/>
      <c r="BL367" s="1093"/>
      <c r="BM367" s="1093"/>
      <c r="BN367" s="1093"/>
      <c r="BO367" s="1093"/>
      <c r="BP367" s="1093"/>
      <c r="BQ367" s="1093"/>
      <c r="BR367" s="1093"/>
      <c r="BS367" s="1093"/>
      <c r="BT367" s="1093"/>
      <c r="BU367" s="1093"/>
      <c r="BV367" s="1093"/>
      <c r="BW367" s="1093"/>
    </row>
    <row r="368" spans="1:75" s="820" customFormat="1">
      <c r="A368"/>
      <c r="B368" s="1009"/>
      <c r="C368"/>
      <c r="D368" s="528"/>
      <c r="E368" s="810"/>
      <c r="F368" s="811"/>
      <c r="G368"/>
      <c r="H368" s="546"/>
      <c r="I368"/>
      <c r="J368"/>
      <c r="K368"/>
      <c r="L368" s="812"/>
      <c r="M368" s="812"/>
      <c r="N368" s="1"/>
      <c r="O368" s="1"/>
      <c r="P368" s="25"/>
      <c r="Q368"/>
      <c r="R368" s="335"/>
      <c r="S368"/>
      <c r="T368"/>
      <c r="U368"/>
      <c r="V368" s="121"/>
      <c r="W368" s="121"/>
      <c r="X368" s="689"/>
      <c r="Y368" s="432"/>
      <c r="Z368" s="432"/>
      <c r="AA368" s="432"/>
      <c r="AB368" s="432"/>
      <c r="AC368" s="689"/>
      <c r="AD368" s="432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432"/>
      <c r="AX368" s="499"/>
      <c r="AY368" s="499"/>
      <c r="AZ368" s="499"/>
      <c r="BA368" s="499"/>
      <c r="BB368" s="499"/>
      <c r="BC368" s="499"/>
      <c r="BD368" s="499"/>
      <c r="BE368" s="499"/>
      <c r="BF368" s="499"/>
      <c r="BG368" s="1093"/>
      <c r="BH368" s="1093"/>
      <c r="BI368" s="1093"/>
      <c r="BJ368" s="1093"/>
      <c r="BK368" s="1093"/>
      <c r="BL368" s="1093"/>
      <c r="BM368" s="1093"/>
      <c r="BN368" s="1093"/>
      <c r="BO368" s="1093"/>
      <c r="BP368" s="1093"/>
      <c r="BQ368" s="1093"/>
      <c r="BR368" s="1093"/>
      <c r="BS368" s="1093"/>
      <c r="BT368" s="1093"/>
      <c r="BU368" s="1093"/>
      <c r="BV368" s="1093"/>
      <c r="BW368" s="1093"/>
    </row>
    <row r="369" spans="1:75" s="820" customFormat="1">
      <c r="A369"/>
      <c r="B369" s="1009"/>
      <c r="C369"/>
      <c r="D369" s="528"/>
      <c r="E369" s="810"/>
      <c r="F369" s="811"/>
      <c r="G369"/>
      <c r="H369" s="546"/>
      <c r="I369"/>
      <c r="J369"/>
      <c r="K369"/>
      <c r="L369" s="812"/>
      <c r="M369" s="812"/>
      <c r="N369" s="1"/>
      <c r="O369" s="1"/>
      <c r="P369" s="25"/>
      <c r="Q369"/>
      <c r="R369" s="335"/>
      <c r="S369"/>
      <c r="T369"/>
      <c r="U369"/>
      <c r="V369" s="121"/>
      <c r="W369" s="121"/>
      <c r="X369" s="689"/>
      <c r="Y369" s="432"/>
      <c r="Z369" s="432"/>
      <c r="AA369" s="432"/>
      <c r="AB369" s="432"/>
      <c r="AC369" s="689"/>
      <c r="AD369" s="432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432"/>
      <c r="AX369" s="499"/>
      <c r="AY369" s="499"/>
      <c r="AZ369" s="499"/>
      <c r="BA369" s="499"/>
      <c r="BB369" s="499"/>
      <c r="BC369" s="499"/>
      <c r="BD369" s="499"/>
      <c r="BE369" s="499"/>
      <c r="BF369" s="499"/>
      <c r="BG369" s="1093"/>
      <c r="BH369" s="1093"/>
      <c r="BI369" s="1093"/>
      <c r="BJ369" s="1093"/>
      <c r="BK369" s="1093"/>
      <c r="BL369" s="1093"/>
      <c r="BM369" s="1093"/>
      <c r="BN369" s="1093"/>
      <c r="BO369" s="1093"/>
      <c r="BP369" s="1093"/>
      <c r="BQ369" s="1093"/>
      <c r="BR369" s="1093"/>
      <c r="BS369" s="1093"/>
      <c r="BT369" s="1093"/>
      <c r="BU369" s="1093"/>
      <c r="BV369" s="1093"/>
      <c r="BW369" s="1093"/>
    </row>
    <row r="370" spans="1:75" s="820" customFormat="1">
      <c r="A370"/>
      <c r="B370" s="1009"/>
      <c r="C370"/>
      <c r="D370" s="528"/>
      <c r="E370" s="810"/>
      <c r="F370" s="811"/>
      <c r="G370"/>
      <c r="H370" s="546"/>
      <c r="I370"/>
      <c r="J370"/>
      <c r="K370"/>
      <c r="L370" s="812"/>
      <c r="M370" s="812"/>
      <c r="N370" s="1"/>
      <c r="O370" s="1"/>
      <c r="P370" s="25"/>
      <c r="Q370"/>
      <c r="R370" s="335"/>
      <c r="S370"/>
      <c r="T370"/>
      <c r="U370"/>
      <c r="V370" s="121"/>
      <c r="W370" s="121"/>
      <c r="X370" s="689"/>
      <c r="Y370" s="432"/>
      <c r="Z370" s="432"/>
      <c r="AA370" s="432"/>
      <c r="AB370" s="432"/>
      <c r="AC370" s="689"/>
      <c r="AD370" s="432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432"/>
      <c r="AX370" s="499"/>
      <c r="AY370" s="499"/>
      <c r="AZ370" s="499"/>
      <c r="BA370" s="499"/>
      <c r="BB370" s="499"/>
      <c r="BC370" s="499"/>
      <c r="BD370" s="499"/>
      <c r="BE370" s="499"/>
      <c r="BF370" s="499"/>
      <c r="BG370" s="1093"/>
      <c r="BH370" s="1093"/>
      <c r="BI370" s="1093"/>
      <c r="BJ370" s="1093"/>
      <c r="BK370" s="1093"/>
      <c r="BL370" s="1093"/>
      <c r="BM370" s="1093"/>
      <c r="BN370" s="1093"/>
      <c r="BO370" s="1093"/>
      <c r="BP370" s="1093"/>
      <c r="BQ370" s="1093"/>
      <c r="BR370" s="1093"/>
      <c r="BS370" s="1093"/>
      <c r="BT370" s="1093"/>
      <c r="BU370" s="1093"/>
      <c r="BV370" s="1093"/>
      <c r="BW370" s="1093"/>
    </row>
    <row r="371" spans="1:75" s="820" customFormat="1">
      <c r="A371"/>
      <c r="B371" s="1009"/>
      <c r="C371"/>
      <c r="D371" s="528"/>
      <c r="E371" s="810"/>
      <c r="F371" s="811"/>
      <c r="G371"/>
      <c r="H371" s="546"/>
      <c r="I371"/>
      <c r="J371"/>
      <c r="K371"/>
      <c r="L371" s="812"/>
      <c r="M371" s="812"/>
      <c r="N371" s="1"/>
      <c r="O371" s="1"/>
      <c r="P371" s="25"/>
      <c r="Q371"/>
      <c r="R371" s="335"/>
      <c r="S371"/>
      <c r="T371"/>
      <c r="U371"/>
      <c r="V371" s="121"/>
      <c r="W371" s="121"/>
      <c r="X371" s="814"/>
      <c r="Y371" s="815"/>
      <c r="Z371" s="816"/>
      <c r="AA371" s="432"/>
      <c r="AB371" s="432"/>
      <c r="AC371" s="818"/>
      <c r="AD371" s="483"/>
      <c r="AE371" s="819"/>
      <c r="AF371"/>
      <c r="AG371" s="819"/>
      <c r="AH371"/>
      <c r="AI371" s="819"/>
      <c r="AJ371"/>
      <c r="AK371" s="819"/>
      <c r="AL371"/>
      <c r="AM371" s="819"/>
      <c r="AN371"/>
      <c r="AO371" s="819"/>
      <c r="AP371"/>
      <c r="AQ371" s="819"/>
      <c r="AR371"/>
      <c r="AS371" s="819"/>
      <c r="AT371"/>
      <c r="AU371" s="819"/>
      <c r="AV371"/>
      <c r="AW371" s="483"/>
      <c r="AX371" s="488"/>
      <c r="AY371" s="488"/>
      <c r="AZ371" s="488"/>
      <c r="BA371" s="488"/>
      <c r="BB371" s="488"/>
      <c r="BC371" s="488"/>
      <c r="BD371" s="488"/>
      <c r="BE371" s="488"/>
      <c r="BF371" s="488"/>
    </row>
    <row r="372" spans="1:75" s="820" customFormat="1">
      <c r="A372"/>
      <c r="B372" s="1009"/>
      <c r="C372"/>
      <c r="D372" s="528"/>
      <c r="E372" s="810"/>
      <c r="F372" s="811"/>
      <c r="G372"/>
      <c r="H372" s="546"/>
      <c r="I372"/>
      <c r="J372"/>
      <c r="K372"/>
      <c r="L372" s="812"/>
      <c r="M372" s="812"/>
      <c r="N372" s="1"/>
      <c r="O372" s="1"/>
      <c r="P372" s="25"/>
      <c r="Q372"/>
      <c r="R372" s="335"/>
      <c r="S372"/>
      <c r="T372"/>
      <c r="U372"/>
      <c r="V372" s="121"/>
      <c r="W372" s="121"/>
      <c r="X372" s="814"/>
      <c r="Y372" s="815"/>
      <c r="Z372" s="816"/>
      <c r="AA372" s="432"/>
      <c r="AB372" s="432"/>
      <c r="AC372" s="818"/>
      <c r="AD372" s="483"/>
      <c r="AE372" s="819"/>
      <c r="AF372"/>
      <c r="AG372" s="819"/>
      <c r="AH372"/>
      <c r="AI372" s="819"/>
      <c r="AJ372"/>
      <c r="AK372" s="819"/>
      <c r="AL372"/>
      <c r="AM372" s="819"/>
      <c r="AN372"/>
      <c r="AO372" s="819"/>
      <c r="AP372"/>
      <c r="AQ372" s="819"/>
      <c r="AR372"/>
      <c r="AS372" s="819"/>
      <c r="AT372"/>
      <c r="AU372" s="819"/>
      <c r="AV372"/>
      <c r="AW372" s="483"/>
      <c r="AX372" s="488"/>
      <c r="AY372" s="488"/>
      <c r="AZ372" s="488"/>
      <c r="BA372" s="488"/>
      <c r="BB372" s="488"/>
      <c r="BC372" s="488"/>
      <c r="BD372" s="488"/>
      <c r="BE372" s="488"/>
      <c r="BF372" s="488"/>
    </row>
    <row r="373" spans="1:75" s="820" customFormat="1">
      <c r="A373"/>
      <c r="B373" s="1009"/>
      <c r="C373"/>
      <c r="D373" s="528"/>
      <c r="E373" s="810"/>
      <c r="F373" s="811"/>
      <c r="G373"/>
      <c r="H373" s="546"/>
      <c r="I373"/>
      <c r="J373"/>
      <c r="K373"/>
      <c r="L373" s="812"/>
      <c r="M373" s="812"/>
      <c r="N373" s="1"/>
      <c r="O373" s="1"/>
      <c r="P373" s="25"/>
      <c r="Q373"/>
      <c r="R373" s="335"/>
      <c r="S373"/>
      <c r="T373"/>
      <c r="U373"/>
      <c r="V373" s="121"/>
      <c r="W373" s="121"/>
      <c r="X373" s="814"/>
      <c r="Y373" s="815"/>
      <c r="Z373" s="816"/>
      <c r="AA373" s="432"/>
      <c r="AB373" s="432"/>
      <c r="AC373" s="818"/>
      <c r="AD373" s="483"/>
      <c r="AE373" s="819"/>
      <c r="AF373"/>
      <c r="AG373" s="819"/>
      <c r="AH373"/>
      <c r="AI373" s="819"/>
      <c r="AJ373"/>
      <c r="AK373" s="819"/>
      <c r="AL373"/>
      <c r="AM373" s="819"/>
      <c r="AN373"/>
      <c r="AO373" s="819"/>
      <c r="AP373"/>
      <c r="AQ373" s="819"/>
      <c r="AR373"/>
      <c r="AS373" s="819"/>
      <c r="AT373"/>
      <c r="AU373" s="819"/>
      <c r="AV373"/>
      <c r="AW373" s="483"/>
      <c r="AX373" s="488"/>
      <c r="AY373" s="488"/>
      <c r="AZ373" s="488"/>
      <c r="BA373" s="488"/>
      <c r="BB373" s="488"/>
      <c r="BC373" s="488"/>
      <c r="BD373" s="488"/>
      <c r="BE373" s="488"/>
      <c r="BF373" s="488"/>
    </row>
    <row r="374" spans="1:75" s="820" customFormat="1">
      <c r="A374"/>
      <c r="B374" s="1009"/>
      <c r="C374"/>
      <c r="D374" s="528"/>
      <c r="E374" s="810"/>
      <c r="F374" s="811"/>
      <c r="G374"/>
      <c r="H374" s="546"/>
      <c r="I374"/>
      <c r="J374"/>
      <c r="K374"/>
      <c r="L374" s="812"/>
      <c r="M374" s="812"/>
      <c r="N374" s="1"/>
      <c r="O374" s="1"/>
      <c r="P374" s="25"/>
      <c r="Q374"/>
      <c r="R374" s="335"/>
      <c r="S374"/>
      <c r="T374"/>
      <c r="U374"/>
      <c r="V374" s="121"/>
      <c r="W374" s="121"/>
      <c r="X374" s="814"/>
      <c r="Y374" s="815"/>
      <c r="Z374" s="816"/>
      <c r="AA374" s="432"/>
      <c r="AB374" s="432"/>
      <c r="AC374" s="818"/>
      <c r="AD374" s="483"/>
      <c r="AE374" s="819"/>
      <c r="AF374"/>
      <c r="AG374" s="819"/>
      <c r="AH374"/>
      <c r="AI374" s="819"/>
      <c r="AJ374"/>
      <c r="AK374" s="819"/>
      <c r="AL374"/>
      <c r="AM374" s="819"/>
      <c r="AN374"/>
      <c r="AO374" s="819"/>
      <c r="AP374"/>
      <c r="AQ374" s="819"/>
      <c r="AR374"/>
      <c r="AS374" s="819"/>
      <c r="AT374"/>
      <c r="AU374" s="819"/>
      <c r="AV374"/>
      <c r="AW374" s="483"/>
      <c r="AX374" s="488"/>
      <c r="AY374" s="488"/>
      <c r="AZ374" s="488"/>
      <c r="BA374" s="488"/>
      <c r="BB374" s="488"/>
      <c r="BC374" s="488"/>
      <c r="BD374" s="488"/>
      <c r="BE374" s="488"/>
      <c r="BF374" s="488"/>
    </row>
    <row r="375" spans="1:75" s="820" customFormat="1">
      <c r="A375"/>
      <c r="B375" s="1009"/>
      <c r="C375"/>
      <c r="D375" s="528"/>
      <c r="E375" s="810"/>
      <c r="F375" s="811"/>
      <c r="G375"/>
      <c r="H375" s="546"/>
      <c r="I375"/>
      <c r="J375"/>
      <c r="K375"/>
      <c r="L375" s="812"/>
      <c r="M375" s="812"/>
      <c r="N375" s="1"/>
      <c r="O375" s="1"/>
      <c r="P375" s="25"/>
      <c r="Q375"/>
      <c r="R375" s="335"/>
      <c r="S375"/>
      <c r="T375"/>
      <c r="U375"/>
      <c r="V375" s="121"/>
      <c r="W375" s="121"/>
      <c r="X375" s="814"/>
      <c r="Y375" s="815"/>
      <c r="Z375" s="816"/>
      <c r="AA375" s="432"/>
      <c r="AB375" s="432"/>
      <c r="AC375" s="818"/>
      <c r="AD375" s="483"/>
      <c r="AE375" s="819"/>
      <c r="AF375"/>
      <c r="AG375" s="819"/>
      <c r="AH375"/>
      <c r="AI375" s="819"/>
      <c r="AJ375"/>
      <c r="AK375" s="819"/>
      <c r="AL375"/>
      <c r="AM375" s="819"/>
      <c r="AN375"/>
      <c r="AO375" s="819"/>
      <c r="AP375"/>
      <c r="AQ375" s="819"/>
      <c r="AR375"/>
      <c r="AS375" s="819"/>
      <c r="AT375"/>
      <c r="AU375" s="819"/>
      <c r="AV375"/>
      <c r="AW375" s="483"/>
      <c r="AX375" s="488"/>
      <c r="AY375" s="488"/>
      <c r="AZ375" s="488"/>
      <c r="BA375" s="488"/>
      <c r="BB375" s="488"/>
      <c r="BC375" s="488"/>
      <c r="BD375" s="488"/>
      <c r="BE375" s="488"/>
      <c r="BF375" s="488"/>
    </row>
    <row r="376" spans="1:75" s="820" customFormat="1">
      <c r="A376"/>
      <c r="B376" s="1009"/>
      <c r="C376"/>
      <c r="D376" s="528"/>
      <c r="E376" s="810"/>
      <c r="F376" s="811"/>
      <c r="G376"/>
      <c r="H376" s="546"/>
      <c r="I376"/>
      <c r="J376"/>
      <c r="K376"/>
      <c r="L376" s="812"/>
      <c r="M376" s="812"/>
      <c r="N376" s="1"/>
      <c r="O376" s="1"/>
      <c r="P376" s="25"/>
      <c r="Q376"/>
      <c r="R376" s="335"/>
      <c r="S376"/>
      <c r="T376"/>
      <c r="U376"/>
      <c r="V376" s="121"/>
      <c r="W376" s="121"/>
      <c r="X376" s="814"/>
      <c r="Y376" s="815"/>
      <c r="Z376" s="816"/>
      <c r="AA376" s="432"/>
      <c r="AB376" s="432"/>
      <c r="AC376" s="818"/>
      <c r="AD376" s="483"/>
      <c r="AE376" s="819"/>
      <c r="AF376"/>
      <c r="AG376" s="819"/>
      <c r="AH376"/>
      <c r="AI376" s="819"/>
      <c r="AJ376"/>
      <c r="AK376" s="819"/>
      <c r="AL376"/>
      <c r="AM376" s="819"/>
      <c r="AN376"/>
      <c r="AO376" s="819"/>
      <c r="AP376"/>
      <c r="AQ376" s="819"/>
      <c r="AR376"/>
      <c r="AS376" s="819"/>
      <c r="AT376"/>
      <c r="AU376" s="819"/>
      <c r="AV376"/>
      <c r="AW376" s="483"/>
      <c r="AX376" s="488"/>
      <c r="AY376" s="488"/>
      <c r="AZ376" s="488"/>
      <c r="BA376" s="488"/>
      <c r="BB376" s="488"/>
      <c r="BC376" s="488"/>
      <c r="BD376" s="488"/>
      <c r="BE376" s="488"/>
      <c r="BF376" s="488"/>
    </row>
    <row r="377" spans="1:75" s="820" customFormat="1">
      <c r="A377"/>
      <c r="B377" s="1009"/>
      <c r="C377"/>
      <c r="D377" s="528"/>
      <c r="E377" s="810"/>
      <c r="F377" s="811"/>
      <c r="G377"/>
      <c r="H377" s="546"/>
      <c r="I377"/>
      <c r="J377"/>
      <c r="K377"/>
      <c r="L377" s="812"/>
      <c r="M377" s="812"/>
      <c r="N377" s="1"/>
      <c r="O377" s="1"/>
      <c r="P377" s="25"/>
      <c r="Q377"/>
      <c r="R377" s="335"/>
      <c r="S377"/>
      <c r="T377"/>
      <c r="U377"/>
      <c r="V377" s="121"/>
      <c r="W377" s="121"/>
      <c r="X377" s="814"/>
      <c r="Y377" s="815"/>
      <c r="Z377" s="816"/>
      <c r="AA377" s="432"/>
      <c r="AB377" s="432"/>
      <c r="AC377" s="818"/>
      <c r="AD377" s="483"/>
      <c r="AE377" s="819"/>
      <c r="AF377"/>
      <c r="AG377" s="819"/>
      <c r="AH377"/>
      <c r="AI377" s="819"/>
      <c r="AJ377"/>
      <c r="AK377" s="819"/>
      <c r="AL377"/>
      <c r="AM377" s="819"/>
      <c r="AN377"/>
      <c r="AO377" s="819"/>
      <c r="AP377"/>
      <c r="AQ377" s="819"/>
      <c r="AR377"/>
      <c r="AS377" s="819"/>
      <c r="AT377"/>
      <c r="AU377" s="819"/>
      <c r="AV377"/>
      <c r="AW377" s="483"/>
      <c r="AX377" s="488"/>
      <c r="AY377" s="488"/>
      <c r="AZ377" s="488"/>
      <c r="BA377" s="488"/>
      <c r="BB377" s="488"/>
      <c r="BC377" s="488"/>
      <c r="BD377" s="488"/>
      <c r="BE377" s="488"/>
      <c r="BF377" s="488"/>
    </row>
    <row r="378" spans="1:75" s="820" customFormat="1">
      <c r="A378"/>
      <c r="B378" s="1009"/>
      <c r="C378"/>
      <c r="D378" s="528"/>
      <c r="E378" s="810"/>
      <c r="F378" s="811"/>
      <c r="G378"/>
      <c r="H378" s="546"/>
      <c r="I378"/>
      <c r="J378"/>
      <c r="K378"/>
      <c r="L378" s="812"/>
      <c r="M378" s="812"/>
      <c r="N378" s="1"/>
      <c r="O378" s="1"/>
      <c r="P378" s="25"/>
      <c r="Q378"/>
      <c r="R378" s="335"/>
      <c r="S378"/>
      <c r="T378"/>
      <c r="U378"/>
      <c r="V378" s="121"/>
      <c r="W378" s="121"/>
      <c r="X378" s="814"/>
      <c r="Y378" s="815"/>
      <c r="Z378" s="816"/>
      <c r="AA378" s="432"/>
      <c r="AB378" s="432"/>
      <c r="AC378" s="818"/>
      <c r="AD378" s="483"/>
      <c r="AE378" s="819"/>
      <c r="AF378"/>
      <c r="AG378" s="819"/>
      <c r="AH378"/>
      <c r="AI378" s="819"/>
      <c r="AJ378"/>
      <c r="AK378" s="819"/>
      <c r="AL378"/>
      <c r="AM378" s="819"/>
      <c r="AN378"/>
      <c r="AO378" s="819"/>
      <c r="AP378"/>
      <c r="AQ378" s="819"/>
      <c r="AR378"/>
      <c r="AS378" s="819"/>
      <c r="AT378"/>
      <c r="AU378" s="819"/>
      <c r="AV378"/>
      <c r="AW378" s="483"/>
      <c r="AX378" s="488"/>
      <c r="AY378" s="488"/>
      <c r="AZ378" s="488"/>
      <c r="BA378" s="488"/>
      <c r="BB378" s="488"/>
      <c r="BC378" s="488"/>
      <c r="BD378" s="488"/>
      <c r="BE378" s="488"/>
      <c r="BF378" s="488"/>
    </row>
    <row r="379" spans="1:75" s="820" customFormat="1">
      <c r="A379"/>
      <c r="B379" s="1009"/>
      <c r="C379"/>
      <c r="D379" s="528"/>
      <c r="E379" s="810"/>
      <c r="F379" s="811"/>
      <c r="G379"/>
      <c r="H379" s="546"/>
      <c r="I379"/>
      <c r="J379"/>
      <c r="K379"/>
      <c r="L379" s="812"/>
      <c r="M379" s="812"/>
      <c r="N379" s="1"/>
      <c r="O379" s="1"/>
      <c r="P379" s="25"/>
      <c r="Q379"/>
      <c r="R379" s="335"/>
      <c r="S379"/>
      <c r="T379"/>
      <c r="U379"/>
      <c r="V379" s="121"/>
      <c r="W379" s="121"/>
      <c r="X379" s="814"/>
      <c r="Y379" s="815"/>
      <c r="Z379" s="816"/>
      <c r="AA379" s="432"/>
      <c r="AB379" s="432"/>
      <c r="AC379" s="818"/>
      <c r="AD379" s="483"/>
      <c r="AE379" s="819"/>
      <c r="AF379"/>
      <c r="AG379" s="819"/>
      <c r="AH379"/>
      <c r="AI379" s="819"/>
      <c r="AJ379"/>
      <c r="AK379" s="819"/>
      <c r="AL379"/>
      <c r="AM379" s="819"/>
      <c r="AN379"/>
      <c r="AO379" s="819"/>
      <c r="AP379"/>
      <c r="AQ379" s="819"/>
      <c r="AR379"/>
      <c r="AS379" s="819"/>
      <c r="AT379"/>
      <c r="AU379" s="819"/>
      <c r="AV379"/>
      <c r="AW379" s="483"/>
      <c r="AX379" s="488"/>
      <c r="AY379" s="488"/>
      <c r="AZ379" s="488"/>
      <c r="BA379" s="488"/>
      <c r="BB379" s="488"/>
      <c r="BC379" s="488"/>
      <c r="BD379" s="488"/>
      <c r="BE379" s="488"/>
      <c r="BF379" s="488"/>
    </row>
    <row r="380" spans="1:75" s="820" customFormat="1">
      <c r="A380"/>
      <c r="B380" s="1009"/>
      <c r="C380"/>
      <c r="D380" s="528"/>
      <c r="E380" s="810"/>
      <c r="F380" s="811"/>
      <c r="G380"/>
      <c r="H380" s="546"/>
      <c r="I380"/>
      <c r="J380"/>
      <c r="K380"/>
      <c r="L380" s="812"/>
      <c r="M380" s="812"/>
      <c r="N380" s="1"/>
      <c r="O380" s="1"/>
      <c r="P380" s="25"/>
      <c r="Q380"/>
      <c r="R380" s="335"/>
      <c r="S380"/>
      <c r="T380"/>
      <c r="U380"/>
      <c r="V380" s="121"/>
      <c r="W380" s="121"/>
      <c r="X380" s="814"/>
      <c r="Y380" s="815"/>
      <c r="Z380" s="816"/>
      <c r="AA380" s="432"/>
      <c r="AB380" s="432"/>
      <c r="AC380" s="818"/>
      <c r="AD380" s="483"/>
      <c r="AE380" s="819"/>
      <c r="AF380"/>
      <c r="AG380" s="819"/>
      <c r="AH380"/>
      <c r="AI380" s="819"/>
      <c r="AJ380"/>
      <c r="AK380" s="819"/>
      <c r="AL380"/>
      <c r="AM380" s="819"/>
      <c r="AN380"/>
      <c r="AO380" s="819"/>
      <c r="AP380"/>
      <c r="AQ380" s="819"/>
      <c r="AR380"/>
      <c r="AS380" s="819"/>
      <c r="AT380"/>
      <c r="AU380" s="819"/>
      <c r="AV380"/>
      <c r="AW380" s="483"/>
      <c r="AX380" s="488"/>
      <c r="AY380" s="488"/>
      <c r="AZ380" s="488"/>
      <c r="BA380" s="488"/>
      <c r="BB380" s="488"/>
      <c r="BC380" s="488"/>
      <c r="BD380" s="488"/>
      <c r="BE380" s="488"/>
      <c r="BF380" s="488"/>
    </row>
    <row r="381" spans="1:75" s="820" customFormat="1">
      <c r="A381"/>
      <c r="B381" s="1009"/>
      <c r="C381"/>
      <c r="D381" s="528"/>
      <c r="E381" s="810"/>
      <c r="F381" s="811"/>
      <c r="G381"/>
      <c r="H381" s="546"/>
      <c r="I381"/>
      <c r="J381"/>
      <c r="K381"/>
      <c r="L381" s="812"/>
      <c r="M381" s="812"/>
      <c r="N381" s="1"/>
      <c r="O381" s="1"/>
      <c r="P381" s="25"/>
      <c r="Q381"/>
      <c r="R381" s="335"/>
      <c r="S381"/>
      <c r="T381"/>
      <c r="U381"/>
      <c r="V381" s="121"/>
      <c r="W381" s="121"/>
      <c r="X381" s="814"/>
      <c r="Y381" s="815"/>
      <c r="Z381" s="816"/>
      <c r="AA381" s="432"/>
      <c r="AB381" s="432"/>
      <c r="AC381" s="818"/>
      <c r="AD381" s="483"/>
      <c r="AE381" s="819"/>
      <c r="AF381"/>
      <c r="AG381" s="819"/>
      <c r="AH381"/>
      <c r="AI381" s="819"/>
      <c r="AJ381"/>
      <c r="AK381" s="819"/>
      <c r="AL381"/>
      <c r="AM381" s="819"/>
      <c r="AN381"/>
      <c r="AO381" s="819"/>
      <c r="AP381"/>
      <c r="AQ381" s="819"/>
      <c r="AR381"/>
      <c r="AS381" s="819"/>
      <c r="AT381"/>
      <c r="AU381" s="819"/>
      <c r="AV381"/>
      <c r="AW381" s="483"/>
      <c r="AX381" s="488"/>
      <c r="AY381" s="488"/>
      <c r="AZ381" s="488"/>
      <c r="BA381" s="488"/>
      <c r="BB381" s="488"/>
      <c r="BC381" s="488"/>
      <c r="BD381" s="488"/>
      <c r="BE381" s="488"/>
      <c r="BF381" s="488"/>
    </row>
    <row r="382" spans="1:75" s="820" customFormat="1">
      <c r="A382"/>
      <c r="B382" s="1009"/>
      <c r="C382"/>
      <c r="D382" s="528"/>
      <c r="E382" s="810"/>
      <c r="F382" s="811"/>
      <c r="G382"/>
      <c r="H382" s="546"/>
      <c r="I382"/>
      <c r="J382"/>
      <c r="K382"/>
      <c r="L382" s="812"/>
      <c r="M382" s="812"/>
      <c r="N382" s="1"/>
      <c r="O382" s="1"/>
      <c r="P382" s="25"/>
      <c r="Q382"/>
      <c r="R382" s="335"/>
      <c r="S382"/>
      <c r="T382"/>
      <c r="U382"/>
      <c r="V382" s="121"/>
      <c r="W382" s="121"/>
      <c r="X382" s="814"/>
      <c r="Y382" s="815"/>
      <c r="Z382" s="816"/>
      <c r="AA382" s="432"/>
      <c r="AB382" s="432"/>
      <c r="AC382" s="818"/>
      <c r="AD382" s="483"/>
      <c r="AE382" s="819"/>
      <c r="AF382"/>
      <c r="AG382" s="819"/>
      <c r="AH382"/>
      <c r="AI382" s="819"/>
      <c r="AJ382"/>
      <c r="AK382" s="819"/>
      <c r="AL382"/>
      <c r="AM382" s="819"/>
      <c r="AN382"/>
      <c r="AO382" s="819"/>
      <c r="AP382"/>
      <c r="AQ382" s="819"/>
      <c r="AR382"/>
      <c r="AS382" s="819"/>
      <c r="AT382"/>
      <c r="AU382" s="819"/>
      <c r="AV382"/>
      <c r="AW382" s="483"/>
      <c r="AX382" s="488"/>
      <c r="AY382" s="488"/>
      <c r="AZ382" s="488"/>
      <c r="BA382" s="488"/>
      <c r="BB382" s="488"/>
      <c r="BC382" s="488"/>
      <c r="BD382" s="488"/>
      <c r="BE382" s="488"/>
      <c r="BF382" s="488"/>
    </row>
    <row r="383" spans="1:75" s="820" customFormat="1">
      <c r="A383"/>
      <c r="B383" s="1009"/>
      <c r="C383"/>
      <c r="D383" s="528"/>
      <c r="E383" s="810"/>
      <c r="F383" s="811"/>
      <c r="G383"/>
      <c r="H383" s="546"/>
      <c r="I383"/>
      <c r="J383"/>
      <c r="K383"/>
      <c r="L383" s="812"/>
      <c r="M383" s="812"/>
      <c r="N383" s="1"/>
      <c r="O383" s="1"/>
      <c r="P383" s="25"/>
      <c r="Q383"/>
      <c r="R383" s="335"/>
      <c r="S383"/>
      <c r="T383"/>
      <c r="U383"/>
      <c r="V383" s="121"/>
      <c r="W383" s="121"/>
      <c r="X383" s="814"/>
      <c r="Y383" s="815"/>
      <c r="Z383" s="816"/>
      <c r="AA383" s="432"/>
      <c r="AB383" s="432"/>
      <c r="AC383" s="818"/>
      <c r="AD383" s="483"/>
      <c r="AE383" s="819"/>
      <c r="AF383"/>
      <c r="AG383" s="819"/>
      <c r="AH383"/>
      <c r="AI383" s="819"/>
      <c r="AJ383"/>
      <c r="AK383" s="819"/>
      <c r="AL383"/>
      <c r="AM383" s="819"/>
      <c r="AN383"/>
      <c r="AO383" s="819"/>
      <c r="AP383"/>
      <c r="AQ383" s="819"/>
      <c r="AR383"/>
      <c r="AS383" s="819"/>
      <c r="AT383"/>
      <c r="AU383" s="819"/>
      <c r="AV383"/>
      <c r="AW383" s="483"/>
      <c r="AX383" s="488"/>
      <c r="AY383" s="488"/>
      <c r="AZ383" s="488"/>
      <c r="BA383" s="488"/>
      <c r="BB383" s="488"/>
      <c r="BC383" s="488"/>
      <c r="BD383" s="488"/>
      <c r="BE383" s="488"/>
      <c r="BF383" s="488"/>
    </row>
    <row r="384" spans="1:75" s="820" customFormat="1">
      <c r="A384"/>
      <c r="B384" s="1009"/>
      <c r="C384"/>
      <c r="D384" s="528"/>
      <c r="E384" s="810"/>
      <c r="F384" s="811"/>
      <c r="G384"/>
      <c r="H384" s="546"/>
      <c r="I384"/>
      <c r="J384"/>
      <c r="K384"/>
      <c r="L384" s="812"/>
      <c r="M384" s="812"/>
      <c r="N384" s="1"/>
      <c r="O384" s="1"/>
      <c r="P384" s="25"/>
      <c r="Q384"/>
      <c r="R384" s="335"/>
      <c r="S384"/>
      <c r="T384"/>
      <c r="U384"/>
      <c r="V384" s="121"/>
      <c r="W384" s="121"/>
      <c r="X384" s="814"/>
      <c r="Y384" s="815"/>
      <c r="Z384" s="816"/>
      <c r="AA384" s="432"/>
      <c r="AB384" s="432"/>
      <c r="AC384" s="818"/>
      <c r="AD384" s="483"/>
      <c r="AE384" s="819"/>
      <c r="AF384"/>
      <c r="AG384" s="819"/>
      <c r="AH384"/>
      <c r="AI384" s="819"/>
      <c r="AJ384"/>
      <c r="AK384" s="819"/>
      <c r="AL384"/>
      <c r="AM384" s="819"/>
      <c r="AN384"/>
      <c r="AO384" s="819"/>
      <c r="AP384"/>
      <c r="AQ384" s="819"/>
      <c r="AR384"/>
      <c r="AS384" s="819"/>
      <c r="AT384"/>
      <c r="AU384" s="819"/>
      <c r="AV384"/>
      <c r="AW384" s="483"/>
      <c r="AX384" s="488"/>
      <c r="AY384" s="488"/>
      <c r="AZ384" s="488"/>
      <c r="BA384" s="488"/>
      <c r="BB384" s="488"/>
      <c r="BC384" s="488"/>
      <c r="BD384" s="488"/>
      <c r="BE384" s="488"/>
      <c r="BF384" s="488"/>
    </row>
    <row r="385" spans="1:58" s="820" customFormat="1">
      <c r="A385"/>
      <c r="B385" s="1009"/>
      <c r="C385"/>
      <c r="D385" s="528"/>
      <c r="E385" s="810"/>
      <c r="F385" s="811"/>
      <c r="G385"/>
      <c r="H385" s="546"/>
      <c r="I385"/>
      <c r="J385"/>
      <c r="K385"/>
      <c r="L385" s="812"/>
      <c r="M385" s="812"/>
      <c r="N385" s="1"/>
      <c r="O385" s="1"/>
      <c r="P385" s="25"/>
      <c r="Q385"/>
      <c r="R385" s="335"/>
      <c r="S385"/>
      <c r="T385"/>
      <c r="U385"/>
      <c r="V385" s="121"/>
      <c r="W385" s="121"/>
      <c r="X385" s="814"/>
      <c r="Y385" s="815"/>
      <c r="Z385" s="816"/>
      <c r="AA385" s="432"/>
      <c r="AB385" s="432"/>
      <c r="AC385" s="818"/>
      <c r="AD385" s="483"/>
      <c r="AE385" s="819"/>
      <c r="AF385"/>
      <c r="AG385" s="819"/>
      <c r="AH385"/>
      <c r="AI385" s="819"/>
      <c r="AJ385"/>
      <c r="AK385" s="819"/>
      <c r="AL385"/>
      <c r="AM385" s="819"/>
      <c r="AN385"/>
      <c r="AO385" s="819"/>
      <c r="AP385"/>
      <c r="AQ385" s="819"/>
      <c r="AR385"/>
      <c r="AS385" s="819"/>
      <c r="AT385"/>
      <c r="AU385" s="819"/>
      <c r="AV385"/>
      <c r="AW385" s="483"/>
      <c r="AX385" s="488"/>
      <c r="AY385" s="488"/>
      <c r="AZ385" s="488"/>
      <c r="BA385" s="488"/>
      <c r="BB385" s="488"/>
      <c r="BC385" s="488"/>
      <c r="BD385" s="488"/>
      <c r="BE385" s="488"/>
      <c r="BF385" s="488"/>
    </row>
    <row r="386" spans="1:58" s="820" customFormat="1">
      <c r="A386"/>
      <c r="B386" s="1009"/>
      <c r="C386"/>
      <c r="D386" s="528"/>
      <c r="E386" s="810"/>
      <c r="F386" s="811"/>
      <c r="G386"/>
      <c r="H386" s="546"/>
      <c r="I386"/>
      <c r="J386"/>
      <c r="K386"/>
      <c r="L386" s="812"/>
      <c r="M386" s="812"/>
      <c r="N386" s="1"/>
      <c r="O386" s="1"/>
      <c r="P386" s="25"/>
      <c r="Q386"/>
      <c r="R386" s="335"/>
      <c r="S386"/>
      <c r="T386"/>
      <c r="U386"/>
      <c r="V386" s="121"/>
      <c r="W386" s="121"/>
      <c r="X386" s="814"/>
      <c r="Y386" s="815"/>
      <c r="Z386" s="816"/>
      <c r="AA386" s="432"/>
      <c r="AB386" s="432"/>
      <c r="AC386" s="818"/>
      <c r="AD386" s="483"/>
      <c r="AE386" s="819"/>
      <c r="AF386"/>
      <c r="AG386" s="819"/>
      <c r="AH386"/>
      <c r="AI386" s="819"/>
      <c r="AJ386"/>
      <c r="AK386" s="819"/>
      <c r="AL386"/>
      <c r="AM386" s="819"/>
      <c r="AN386"/>
      <c r="AO386" s="819"/>
      <c r="AP386"/>
      <c r="AQ386" s="819"/>
      <c r="AR386"/>
      <c r="AS386" s="819"/>
      <c r="AT386"/>
      <c r="AU386" s="819"/>
      <c r="AV386"/>
      <c r="AW386" s="483"/>
      <c r="AX386" s="488"/>
      <c r="AY386" s="488"/>
      <c r="AZ386" s="488"/>
      <c r="BA386" s="488"/>
      <c r="BB386" s="488"/>
      <c r="BC386" s="488"/>
      <c r="BD386" s="488"/>
      <c r="BE386" s="488"/>
      <c r="BF386" s="488"/>
    </row>
    <row r="387" spans="1:58" s="820" customFormat="1">
      <c r="A387"/>
      <c r="B387" s="1009"/>
      <c r="C387"/>
      <c r="D387" s="528"/>
      <c r="E387" s="810"/>
      <c r="F387" s="811"/>
      <c r="G387"/>
      <c r="H387" s="546"/>
      <c r="I387"/>
      <c r="J387"/>
      <c r="K387"/>
      <c r="L387" s="812"/>
      <c r="M387" s="812"/>
      <c r="N387" s="1"/>
      <c r="O387" s="1"/>
      <c r="P387" s="25"/>
      <c r="Q387"/>
      <c r="R387" s="335"/>
      <c r="S387"/>
      <c r="T387"/>
      <c r="U387"/>
      <c r="V387" s="121"/>
      <c r="W387" s="121"/>
      <c r="X387" s="814"/>
      <c r="Y387" s="815"/>
      <c r="Z387" s="816"/>
      <c r="AA387" s="432"/>
      <c r="AB387" s="432"/>
      <c r="AC387" s="818"/>
      <c r="AD387" s="483"/>
      <c r="AE387" s="819"/>
      <c r="AF387"/>
      <c r="AG387" s="819"/>
      <c r="AH387"/>
      <c r="AI387" s="819"/>
      <c r="AJ387"/>
      <c r="AK387" s="819"/>
      <c r="AL387"/>
      <c r="AM387" s="819"/>
      <c r="AN387"/>
      <c r="AO387" s="819"/>
      <c r="AP387"/>
      <c r="AQ387" s="819"/>
      <c r="AR387"/>
      <c r="AS387" s="819"/>
      <c r="AT387"/>
      <c r="AU387" s="819"/>
      <c r="AV387"/>
      <c r="AW387" s="483"/>
      <c r="AX387" s="488"/>
      <c r="AY387" s="488"/>
      <c r="AZ387" s="488"/>
      <c r="BA387" s="488"/>
      <c r="BB387" s="488"/>
      <c r="BC387" s="488"/>
      <c r="BD387" s="488"/>
      <c r="BE387" s="488"/>
      <c r="BF387" s="488"/>
    </row>
    <row r="388" spans="1:58" s="820" customFormat="1">
      <c r="A388"/>
      <c r="B388" s="1009"/>
      <c r="C388"/>
      <c r="D388" s="528"/>
      <c r="E388" s="810"/>
      <c r="F388" s="811"/>
      <c r="G388"/>
      <c r="H388" s="546"/>
      <c r="I388"/>
      <c r="J388"/>
      <c r="K388"/>
      <c r="L388" s="812"/>
      <c r="M388" s="812"/>
      <c r="N388" s="1"/>
      <c r="O388" s="1"/>
      <c r="P388" s="25"/>
      <c r="Q388"/>
      <c r="R388" s="335"/>
      <c r="S388"/>
      <c r="T388"/>
      <c r="U388"/>
      <c r="V388" s="121"/>
      <c r="W388" s="121"/>
      <c r="X388" s="814"/>
      <c r="Y388" s="815"/>
      <c r="Z388" s="816"/>
      <c r="AA388" s="432"/>
      <c r="AB388" s="432"/>
      <c r="AC388" s="818"/>
      <c r="AD388" s="483"/>
      <c r="AE388" s="819"/>
      <c r="AF388"/>
      <c r="AG388" s="819"/>
      <c r="AH388"/>
      <c r="AI388" s="819"/>
      <c r="AJ388"/>
      <c r="AK388" s="819"/>
      <c r="AL388"/>
      <c r="AM388" s="819"/>
      <c r="AN388"/>
      <c r="AO388" s="819"/>
      <c r="AP388"/>
      <c r="AQ388" s="819"/>
      <c r="AR388"/>
      <c r="AS388" s="819"/>
      <c r="AT388"/>
      <c r="AU388" s="819"/>
      <c r="AV388"/>
      <c r="AW388" s="483"/>
      <c r="AX388" s="488"/>
      <c r="AY388" s="488"/>
      <c r="AZ388" s="488"/>
      <c r="BA388" s="488"/>
      <c r="BB388" s="488"/>
      <c r="BC388" s="488"/>
      <c r="BD388" s="488"/>
      <c r="BE388" s="488"/>
      <c r="BF388" s="488"/>
    </row>
    <row r="389" spans="1:58" s="820" customFormat="1">
      <c r="A389"/>
      <c r="B389" s="1009"/>
      <c r="C389"/>
      <c r="D389" s="528"/>
      <c r="E389" s="810"/>
      <c r="F389" s="811"/>
      <c r="G389"/>
      <c r="H389" s="546"/>
      <c r="I389"/>
      <c r="J389"/>
      <c r="K389"/>
      <c r="L389" s="812"/>
      <c r="M389" s="812"/>
      <c r="N389" s="1"/>
      <c r="O389" s="1"/>
      <c r="P389" s="25"/>
      <c r="Q389"/>
      <c r="R389" s="335"/>
      <c r="S389"/>
      <c r="T389"/>
      <c r="U389"/>
      <c r="V389" s="121"/>
      <c r="W389" s="121"/>
      <c r="X389" s="814"/>
      <c r="Y389" s="815"/>
      <c r="Z389" s="816"/>
      <c r="AA389" s="432"/>
      <c r="AB389" s="432"/>
      <c r="AC389" s="818"/>
      <c r="AD389" s="483"/>
      <c r="AE389" s="819"/>
      <c r="AF389"/>
      <c r="AG389" s="819"/>
      <c r="AH389"/>
      <c r="AI389" s="819"/>
      <c r="AJ389"/>
      <c r="AK389" s="819"/>
      <c r="AL389"/>
      <c r="AM389" s="819"/>
      <c r="AN389"/>
      <c r="AO389" s="819"/>
      <c r="AP389"/>
      <c r="AQ389" s="819"/>
      <c r="AR389"/>
      <c r="AS389" s="819"/>
      <c r="AT389"/>
      <c r="AU389" s="819"/>
      <c r="AV389"/>
      <c r="AW389" s="483"/>
      <c r="AX389" s="488"/>
      <c r="AY389" s="488"/>
      <c r="AZ389" s="488"/>
      <c r="BA389" s="488"/>
      <c r="BB389" s="488"/>
      <c r="BC389" s="488"/>
      <c r="BD389" s="488"/>
      <c r="BE389" s="488"/>
      <c r="BF389" s="488"/>
    </row>
    <row r="390" spans="1:58" s="820" customFormat="1">
      <c r="A390"/>
      <c r="B390" s="1009"/>
      <c r="C390"/>
      <c r="D390" s="528"/>
      <c r="E390" s="810"/>
      <c r="F390" s="811"/>
      <c r="G390"/>
      <c r="H390" s="546"/>
      <c r="I390"/>
      <c r="J390"/>
      <c r="K390"/>
      <c r="L390" s="812"/>
      <c r="M390" s="812"/>
      <c r="N390" s="1"/>
      <c r="O390" s="1"/>
      <c r="P390" s="25"/>
      <c r="Q390"/>
      <c r="R390" s="335"/>
      <c r="S390"/>
      <c r="T390"/>
      <c r="U390"/>
      <c r="V390" s="121"/>
      <c r="W390" s="121"/>
      <c r="X390" s="814"/>
      <c r="Y390" s="815"/>
      <c r="Z390" s="816"/>
      <c r="AA390" s="432"/>
      <c r="AB390" s="432"/>
      <c r="AC390" s="818"/>
      <c r="AD390" s="483"/>
      <c r="AE390" s="819"/>
      <c r="AF390"/>
      <c r="AG390" s="819"/>
      <c r="AH390"/>
      <c r="AI390" s="819"/>
      <c r="AJ390"/>
      <c r="AK390" s="819"/>
      <c r="AL390"/>
      <c r="AM390" s="819"/>
      <c r="AN390"/>
      <c r="AO390" s="819"/>
      <c r="AP390"/>
      <c r="AQ390" s="819"/>
      <c r="AR390"/>
      <c r="AS390" s="819"/>
      <c r="AT390"/>
      <c r="AU390" s="819"/>
      <c r="AV390"/>
      <c r="AW390" s="483"/>
      <c r="AX390" s="488"/>
      <c r="AY390" s="488"/>
      <c r="AZ390" s="488"/>
      <c r="BA390" s="488"/>
      <c r="BB390" s="488"/>
      <c r="BC390" s="488"/>
      <c r="BD390" s="488"/>
      <c r="BE390" s="488"/>
      <c r="BF390" s="488"/>
    </row>
    <row r="391" spans="1:58" s="820" customFormat="1">
      <c r="A391"/>
      <c r="B391" s="1009"/>
      <c r="C391"/>
      <c r="D391" s="528"/>
      <c r="E391" s="810"/>
      <c r="F391" s="811"/>
      <c r="G391"/>
      <c r="H391" s="546"/>
      <c r="I391"/>
      <c r="J391"/>
      <c r="K391"/>
      <c r="L391" s="812"/>
      <c r="M391" s="812"/>
      <c r="N391" s="1"/>
      <c r="O391" s="1"/>
      <c r="P391" s="25"/>
      <c r="Q391"/>
      <c r="R391" s="335"/>
      <c r="S391"/>
      <c r="T391"/>
      <c r="U391"/>
      <c r="V391" s="121"/>
      <c r="W391" s="121"/>
      <c r="X391" s="814"/>
      <c r="Y391" s="815"/>
      <c r="Z391" s="816"/>
      <c r="AA391" s="432"/>
      <c r="AB391" s="432"/>
      <c r="AC391" s="818"/>
      <c r="AD391" s="483"/>
      <c r="AE391" s="819"/>
      <c r="AF391"/>
      <c r="AG391" s="819"/>
      <c r="AH391"/>
      <c r="AI391" s="819"/>
      <c r="AJ391"/>
      <c r="AK391" s="819"/>
      <c r="AL391"/>
      <c r="AM391" s="819"/>
      <c r="AN391"/>
      <c r="AO391" s="819"/>
      <c r="AP391"/>
      <c r="AQ391" s="819"/>
      <c r="AR391"/>
      <c r="AS391" s="819"/>
      <c r="AT391"/>
      <c r="AU391" s="819"/>
      <c r="AV391"/>
      <c r="AW391" s="483"/>
      <c r="AX391" s="488"/>
      <c r="AY391" s="488"/>
      <c r="AZ391" s="488"/>
      <c r="BA391" s="488"/>
      <c r="BB391" s="488"/>
      <c r="BC391" s="488"/>
      <c r="BD391" s="488"/>
      <c r="BE391" s="488"/>
      <c r="BF391" s="488"/>
    </row>
    <row r="392" spans="1:58" s="820" customFormat="1">
      <c r="A392"/>
      <c r="B392" s="1009"/>
      <c r="C392"/>
      <c r="D392" s="528"/>
      <c r="E392" s="810"/>
      <c r="F392" s="811"/>
      <c r="G392"/>
      <c r="H392" s="546"/>
      <c r="I392"/>
      <c r="J392"/>
      <c r="K392"/>
      <c r="L392" s="812"/>
      <c r="M392" s="812"/>
      <c r="N392" s="1"/>
      <c r="O392" s="1"/>
      <c r="P392" s="25"/>
      <c r="Q392"/>
      <c r="R392" s="335"/>
      <c r="S392"/>
      <c r="T392"/>
      <c r="U392"/>
      <c r="V392" s="121"/>
      <c r="W392" s="121"/>
      <c r="X392" s="814"/>
      <c r="Y392" s="815"/>
      <c r="Z392" s="816"/>
      <c r="AA392" s="432"/>
      <c r="AB392" s="432"/>
      <c r="AC392" s="818"/>
      <c r="AD392" s="483"/>
      <c r="AE392" s="819"/>
      <c r="AF392"/>
      <c r="AG392" s="819"/>
      <c r="AH392"/>
      <c r="AI392" s="819"/>
      <c r="AJ392"/>
      <c r="AK392" s="819"/>
      <c r="AL392"/>
      <c r="AM392" s="819"/>
      <c r="AN392"/>
      <c r="AO392" s="819"/>
      <c r="AP392"/>
      <c r="AQ392" s="819"/>
      <c r="AR392"/>
      <c r="AS392" s="819"/>
      <c r="AT392"/>
      <c r="AU392" s="819"/>
      <c r="AV392"/>
      <c r="AW392" s="483"/>
      <c r="AX392" s="488"/>
      <c r="AY392" s="488"/>
      <c r="AZ392" s="488"/>
      <c r="BA392" s="488"/>
      <c r="BB392" s="488"/>
      <c r="BC392" s="488"/>
      <c r="BD392" s="488"/>
      <c r="BE392" s="488"/>
      <c r="BF392" s="488"/>
    </row>
    <row r="393" spans="1:58" s="820" customFormat="1">
      <c r="A393"/>
      <c r="B393" s="1009"/>
      <c r="C393"/>
      <c r="D393" s="528"/>
      <c r="E393" s="810"/>
      <c r="F393" s="811"/>
      <c r="G393"/>
      <c r="H393" s="546"/>
      <c r="I393"/>
      <c r="J393"/>
      <c r="K393"/>
      <c r="L393" s="812"/>
      <c r="M393" s="812"/>
      <c r="N393" s="1"/>
      <c r="O393" s="1"/>
      <c r="P393" s="25"/>
      <c r="Q393"/>
      <c r="R393" s="335"/>
      <c r="S393"/>
      <c r="T393"/>
      <c r="U393"/>
      <c r="V393" s="121"/>
      <c r="W393" s="121"/>
      <c r="X393" s="814"/>
      <c r="Y393" s="815"/>
      <c r="Z393" s="816"/>
      <c r="AA393" s="432"/>
      <c r="AB393" s="432"/>
      <c r="AC393" s="818"/>
      <c r="AD393" s="483"/>
      <c r="AE393" s="819"/>
      <c r="AF393"/>
      <c r="AG393" s="819"/>
      <c r="AH393"/>
      <c r="AI393" s="819"/>
      <c r="AJ393"/>
      <c r="AK393" s="819"/>
      <c r="AL393"/>
      <c r="AM393" s="819"/>
      <c r="AN393"/>
      <c r="AO393" s="819"/>
      <c r="AP393"/>
      <c r="AQ393" s="819"/>
      <c r="AR393"/>
      <c r="AS393" s="819"/>
      <c r="AT393"/>
      <c r="AU393" s="819"/>
      <c r="AV393"/>
      <c r="AW393" s="483"/>
      <c r="AX393" s="488"/>
      <c r="AY393" s="488"/>
      <c r="AZ393" s="488"/>
      <c r="BA393" s="488"/>
      <c r="BB393" s="488"/>
      <c r="BC393" s="488"/>
      <c r="BD393" s="488"/>
      <c r="BE393" s="488"/>
      <c r="BF393" s="488"/>
    </row>
    <row r="394" spans="1:58" s="820" customFormat="1">
      <c r="A394"/>
      <c r="B394" s="1009"/>
      <c r="C394"/>
      <c r="D394" s="528"/>
      <c r="E394" s="810"/>
      <c r="F394" s="811"/>
      <c r="G394"/>
      <c r="H394" s="546"/>
      <c r="I394"/>
      <c r="J394"/>
      <c r="K394"/>
      <c r="L394" s="812"/>
      <c r="M394" s="812"/>
      <c r="N394" s="1"/>
      <c r="O394" s="1"/>
      <c r="P394" s="25"/>
      <c r="Q394"/>
      <c r="R394" s="335"/>
      <c r="S394"/>
      <c r="T394"/>
      <c r="U394"/>
      <c r="V394" s="121"/>
      <c r="W394" s="121"/>
      <c r="X394" s="814"/>
      <c r="Y394" s="815"/>
      <c r="Z394" s="816"/>
      <c r="AA394" s="432"/>
      <c r="AB394" s="432"/>
      <c r="AC394" s="818"/>
      <c r="AD394" s="483"/>
      <c r="AE394" s="819"/>
      <c r="AF394"/>
      <c r="AG394" s="819"/>
      <c r="AH394"/>
      <c r="AI394" s="819"/>
      <c r="AJ394"/>
      <c r="AK394" s="819"/>
      <c r="AL394"/>
      <c r="AM394" s="819"/>
      <c r="AN394"/>
      <c r="AO394" s="819"/>
      <c r="AP394"/>
      <c r="AQ394" s="819"/>
      <c r="AR394"/>
      <c r="AS394" s="819"/>
      <c r="AT394"/>
      <c r="AU394" s="819"/>
      <c r="AV394"/>
      <c r="AW394" s="483"/>
      <c r="AX394" s="488"/>
      <c r="AY394" s="488"/>
      <c r="AZ394" s="488"/>
      <c r="BA394" s="488"/>
      <c r="BB394" s="488"/>
      <c r="BC394" s="488"/>
      <c r="BD394" s="488"/>
      <c r="BE394" s="488"/>
      <c r="BF394" s="488"/>
    </row>
    <row r="395" spans="1:58" s="820" customFormat="1">
      <c r="A395"/>
      <c r="B395" s="1009"/>
      <c r="C395"/>
      <c r="D395" s="528"/>
      <c r="E395" s="810"/>
      <c r="F395" s="811"/>
      <c r="G395"/>
      <c r="H395" s="546"/>
      <c r="I395"/>
      <c r="J395"/>
      <c r="K395"/>
      <c r="L395" s="812"/>
      <c r="M395" s="812"/>
      <c r="N395" s="1"/>
      <c r="O395" s="1"/>
      <c r="P395" s="25"/>
      <c r="Q395"/>
      <c r="R395" s="335"/>
      <c r="S395"/>
      <c r="T395"/>
      <c r="U395"/>
      <c r="V395" s="121"/>
      <c r="W395" s="121"/>
      <c r="X395" s="814"/>
      <c r="Y395" s="815"/>
      <c r="Z395" s="816"/>
      <c r="AA395" s="432"/>
      <c r="AB395" s="432"/>
      <c r="AC395" s="818"/>
      <c r="AD395" s="483"/>
      <c r="AE395" s="819"/>
      <c r="AF395"/>
      <c r="AG395" s="819"/>
      <c r="AH395"/>
      <c r="AI395" s="819"/>
      <c r="AJ395"/>
      <c r="AK395" s="819"/>
      <c r="AL395"/>
      <c r="AM395" s="819"/>
      <c r="AN395"/>
      <c r="AO395" s="819"/>
      <c r="AP395"/>
      <c r="AQ395" s="819"/>
      <c r="AR395"/>
      <c r="AS395" s="819"/>
      <c r="AT395"/>
      <c r="AU395" s="819"/>
      <c r="AV395"/>
      <c r="AW395" s="483"/>
      <c r="AX395" s="488"/>
      <c r="AY395" s="488"/>
      <c r="AZ395" s="488"/>
      <c r="BA395" s="488"/>
      <c r="BB395" s="488"/>
      <c r="BC395" s="488"/>
      <c r="BD395" s="488"/>
      <c r="BE395" s="488"/>
      <c r="BF395" s="488"/>
    </row>
    <row r="396" spans="1:58" s="820" customFormat="1">
      <c r="A396"/>
      <c r="B396" s="1009"/>
      <c r="C396"/>
      <c r="D396" s="528"/>
      <c r="E396" s="810"/>
      <c r="F396" s="811"/>
      <c r="G396"/>
      <c r="H396" s="546"/>
      <c r="I396"/>
      <c r="J396"/>
      <c r="K396"/>
      <c r="L396" s="812"/>
      <c r="M396" s="812"/>
      <c r="N396" s="1"/>
      <c r="O396" s="1"/>
      <c r="P396" s="25"/>
      <c r="Q396"/>
      <c r="R396" s="335"/>
      <c r="S396"/>
      <c r="T396"/>
      <c r="U396"/>
      <c r="V396" s="121"/>
      <c r="W396" s="121"/>
      <c r="X396" s="814"/>
      <c r="Y396" s="815"/>
      <c r="Z396" s="816"/>
      <c r="AA396" s="432"/>
      <c r="AB396" s="432"/>
      <c r="AC396" s="818"/>
      <c r="AD396" s="483"/>
      <c r="AE396" s="819"/>
      <c r="AF396"/>
      <c r="AG396" s="819"/>
      <c r="AH396"/>
      <c r="AI396" s="819"/>
      <c r="AJ396"/>
      <c r="AK396" s="819"/>
      <c r="AL396"/>
      <c r="AM396" s="819"/>
      <c r="AN396"/>
      <c r="AO396" s="819"/>
      <c r="AP396"/>
      <c r="AQ396" s="819"/>
      <c r="AR396"/>
      <c r="AS396" s="819"/>
      <c r="AT396"/>
      <c r="AU396" s="819"/>
      <c r="AV396"/>
      <c r="AW396" s="483"/>
      <c r="AX396" s="488"/>
      <c r="AY396" s="488"/>
      <c r="AZ396" s="488"/>
      <c r="BA396" s="488"/>
      <c r="BB396" s="488"/>
      <c r="BC396" s="488"/>
      <c r="BD396" s="488"/>
      <c r="BE396" s="488"/>
      <c r="BF396" s="488"/>
    </row>
    <row r="397" spans="1:58" s="820" customFormat="1">
      <c r="A397"/>
      <c r="B397" s="1009"/>
      <c r="C397"/>
      <c r="D397" s="528"/>
      <c r="E397" s="810"/>
      <c r="F397" s="811"/>
      <c r="G397"/>
      <c r="H397" s="546"/>
      <c r="I397"/>
      <c r="J397"/>
      <c r="K397"/>
      <c r="L397" s="812"/>
      <c r="M397" s="812"/>
      <c r="N397" s="1"/>
      <c r="O397" s="1"/>
      <c r="P397" s="25"/>
      <c r="Q397"/>
      <c r="R397" s="335"/>
      <c r="S397"/>
      <c r="T397"/>
      <c r="U397"/>
      <c r="V397" s="121"/>
      <c r="W397" s="121"/>
      <c r="X397" s="814"/>
      <c r="Y397" s="815"/>
      <c r="Z397" s="816"/>
      <c r="AA397" s="432"/>
      <c r="AB397" s="432"/>
      <c r="AC397" s="818"/>
      <c r="AD397" s="483"/>
      <c r="AE397" s="819"/>
      <c r="AF397"/>
      <c r="AG397" s="819"/>
      <c r="AH397"/>
      <c r="AI397" s="819"/>
      <c r="AJ397"/>
      <c r="AK397" s="819"/>
      <c r="AL397"/>
      <c r="AM397" s="819"/>
      <c r="AN397"/>
      <c r="AO397" s="819"/>
      <c r="AP397"/>
      <c r="AQ397" s="819"/>
      <c r="AR397"/>
      <c r="AS397" s="819"/>
      <c r="AT397"/>
      <c r="AU397" s="819"/>
      <c r="AV397"/>
      <c r="AW397" s="483"/>
      <c r="AX397" s="488"/>
      <c r="AY397" s="488"/>
      <c r="AZ397" s="488"/>
      <c r="BA397" s="488"/>
      <c r="BB397" s="488"/>
      <c r="BC397" s="488"/>
      <c r="BD397" s="488"/>
      <c r="BE397" s="488"/>
      <c r="BF397" s="488"/>
    </row>
    <row r="398" spans="1:58" s="820" customFormat="1">
      <c r="A398"/>
      <c r="B398" s="1009"/>
      <c r="C398"/>
      <c r="D398" s="528"/>
      <c r="E398" s="810"/>
      <c r="F398" s="811"/>
      <c r="G398"/>
      <c r="H398" s="546"/>
      <c r="I398"/>
      <c r="J398"/>
      <c r="K398"/>
      <c r="L398" s="812"/>
      <c r="M398" s="812"/>
      <c r="N398" s="1"/>
      <c r="O398" s="1"/>
      <c r="P398" s="25"/>
      <c r="Q398"/>
      <c r="R398" s="335"/>
      <c r="S398"/>
      <c r="T398"/>
      <c r="U398"/>
      <c r="V398" s="121"/>
      <c r="W398" s="121"/>
      <c r="X398" s="814"/>
      <c r="Y398" s="815"/>
      <c r="Z398" s="816"/>
      <c r="AA398" s="432"/>
      <c r="AB398" s="432"/>
      <c r="AC398" s="818"/>
      <c r="AD398" s="483"/>
      <c r="AE398" s="819"/>
      <c r="AF398"/>
      <c r="AG398" s="819"/>
      <c r="AH398"/>
      <c r="AI398" s="819"/>
      <c r="AJ398"/>
      <c r="AK398" s="819"/>
      <c r="AL398"/>
      <c r="AM398" s="819"/>
      <c r="AN398"/>
      <c r="AO398" s="819"/>
      <c r="AP398"/>
      <c r="AQ398" s="819"/>
      <c r="AR398"/>
      <c r="AS398" s="819"/>
      <c r="AT398"/>
      <c r="AU398" s="819"/>
      <c r="AV398"/>
      <c r="AW398" s="483"/>
      <c r="AX398" s="488"/>
      <c r="AY398" s="488"/>
      <c r="AZ398" s="488"/>
      <c r="BA398" s="488"/>
      <c r="BB398" s="488"/>
      <c r="BC398" s="488"/>
      <c r="BD398" s="488"/>
      <c r="BE398" s="488"/>
      <c r="BF398" s="488"/>
    </row>
    <row r="399" spans="1:58" s="820" customFormat="1">
      <c r="A399"/>
      <c r="B399" s="1009"/>
      <c r="C399"/>
      <c r="D399" s="528"/>
      <c r="E399" s="810"/>
      <c r="F399" s="811"/>
      <c r="G399"/>
      <c r="H399" s="546"/>
      <c r="I399"/>
      <c r="J399"/>
      <c r="K399"/>
      <c r="L399" s="812"/>
      <c r="M399" s="812"/>
      <c r="N399" s="1"/>
      <c r="O399" s="1"/>
      <c r="P399" s="25"/>
      <c r="Q399"/>
      <c r="R399" s="335"/>
      <c r="S399"/>
      <c r="T399"/>
      <c r="U399"/>
      <c r="V399" s="121"/>
      <c r="W399" s="121"/>
      <c r="X399" s="814"/>
      <c r="Y399" s="815"/>
      <c r="Z399" s="816"/>
      <c r="AA399" s="432"/>
      <c r="AB399" s="432"/>
      <c r="AC399" s="818"/>
      <c r="AD399" s="483"/>
      <c r="AE399" s="819"/>
      <c r="AF399"/>
      <c r="AG399" s="819"/>
      <c r="AH399"/>
      <c r="AI399" s="819"/>
      <c r="AJ399"/>
      <c r="AK399" s="819"/>
      <c r="AL399"/>
      <c r="AM399" s="819"/>
      <c r="AN399"/>
      <c r="AO399" s="819"/>
      <c r="AP399"/>
      <c r="AQ399" s="819"/>
      <c r="AR399"/>
      <c r="AS399" s="819"/>
      <c r="AT399"/>
      <c r="AU399" s="819"/>
      <c r="AV399"/>
      <c r="AW399" s="483"/>
      <c r="AX399" s="488"/>
      <c r="AY399" s="488"/>
      <c r="AZ399" s="488"/>
      <c r="BA399" s="488"/>
      <c r="BB399" s="488"/>
      <c r="BC399" s="488"/>
      <c r="BD399" s="488"/>
      <c r="BE399" s="488"/>
      <c r="BF399" s="488"/>
    </row>
    <row r="400" spans="1:58" s="820" customFormat="1">
      <c r="A400"/>
      <c r="B400" s="1009"/>
      <c r="C400"/>
      <c r="D400" s="528"/>
      <c r="E400" s="810"/>
      <c r="F400" s="811"/>
      <c r="G400"/>
      <c r="H400" s="546"/>
      <c r="I400"/>
      <c r="J400"/>
      <c r="K400"/>
      <c r="L400" s="812"/>
      <c r="M400" s="812"/>
      <c r="N400" s="1"/>
      <c r="O400" s="1"/>
      <c r="P400" s="25"/>
      <c r="Q400"/>
      <c r="R400" s="335"/>
      <c r="S400"/>
      <c r="T400"/>
      <c r="U400"/>
      <c r="V400" s="121"/>
      <c r="W400" s="121"/>
      <c r="X400" s="814"/>
      <c r="Y400" s="815"/>
      <c r="Z400" s="816"/>
      <c r="AA400" s="432"/>
      <c r="AB400" s="432"/>
      <c r="AC400" s="818"/>
      <c r="AD400" s="483"/>
      <c r="AE400" s="819"/>
      <c r="AF400"/>
      <c r="AG400" s="819"/>
      <c r="AH400"/>
      <c r="AI400" s="819"/>
      <c r="AJ400"/>
      <c r="AK400" s="819"/>
      <c r="AL400"/>
      <c r="AM400" s="819"/>
      <c r="AN400"/>
      <c r="AO400" s="819"/>
      <c r="AP400"/>
      <c r="AQ400" s="819"/>
      <c r="AR400"/>
      <c r="AS400" s="819"/>
      <c r="AT400"/>
      <c r="AU400" s="819"/>
      <c r="AV400"/>
      <c r="AW400" s="483"/>
      <c r="AX400" s="488"/>
      <c r="AY400" s="488"/>
      <c r="AZ400" s="488"/>
      <c r="BA400" s="488"/>
      <c r="BB400" s="488"/>
      <c r="BC400" s="488"/>
      <c r="BD400" s="488"/>
      <c r="BE400" s="488"/>
      <c r="BF400" s="488"/>
    </row>
    <row r="401" spans="1:58" s="820" customFormat="1">
      <c r="A401"/>
      <c r="B401" s="1009"/>
      <c r="C401"/>
      <c r="D401" s="528"/>
      <c r="E401" s="810"/>
      <c r="F401" s="811"/>
      <c r="G401"/>
      <c r="H401" s="546"/>
      <c r="I401"/>
      <c r="J401"/>
      <c r="K401"/>
      <c r="L401" s="812"/>
      <c r="M401" s="812"/>
      <c r="N401" s="1"/>
      <c r="O401" s="1"/>
      <c r="P401" s="25"/>
      <c r="Q401"/>
      <c r="R401" s="335"/>
      <c r="S401"/>
      <c r="T401"/>
      <c r="U401"/>
      <c r="V401" s="121"/>
      <c r="W401" s="121"/>
      <c r="X401" s="814"/>
      <c r="Y401" s="815"/>
      <c r="Z401" s="816"/>
      <c r="AA401" s="432"/>
      <c r="AB401" s="432"/>
      <c r="AC401" s="818"/>
      <c r="AD401" s="483"/>
      <c r="AE401" s="819"/>
      <c r="AF401"/>
      <c r="AG401" s="819"/>
      <c r="AH401"/>
      <c r="AI401" s="819"/>
      <c r="AJ401"/>
      <c r="AK401" s="819"/>
      <c r="AL401"/>
      <c r="AM401" s="819"/>
      <c r="AN401"/>
      <c r="AO401" s="819"/>
      <c r="AP401"/>
      <c r="AQ401" s="819"/>
      <c r="AR401"/>
      <c r="AS401" s="819"/>
      <c r="AT401"/>
      <c r="AU401" s="819"/>
      <c r="AV401"/>
      <c r="AW401" s="483"/>
      <c r="AX401" s="488"/>
      <c r="AY401" s="488"/>
      <c r="AZ401" s="488"/>
      <c r="BA401" s="488"/>
      <c r="BB401" s="488"/>
      <c r="BC401" s="488"/>
      <c r="BD401" s="488"/>
      <c r="BE401" s="488"/>
      <c r="BF401" s="488"/>
    </row>
    <row r="402" spans="1:58" s="820" customFormat="1">
      <c r="A402"/>
      <c r="B402" s="1009"/>
      <c r="C402"/>
      <c r="D402" s="528"/>
      <c r="E402" s="810"/>
      <c r="F402" s="811"/>
      <c r="G402"/>
      <c r="H402" s="546"/>
      <c r="I402"/>
      <c r="J402"/>
      <c r="K402"/>
      <c r="L402" s="812"/>
      <c r="M402" s="812"/>
      <c r="N402" s="1"/>
      <c r="O402" s="1"/>
      <c r="P402" s="25"/>
      <c r="Q402"/>
      <c r="R402" s="335"/>
      <c r="S402"/>
      <c r="T402"/>
      <c r="U402"/>
      <c r="V402" s="121"/>
      <c r="W402" s="121"/>
      <c r="X402" s="814"/>
      <c r="Y402" s="815"/>
      <c r="Z402" s="816"/>
      <c r="AA402" s="432"/>
      <c r="AB402" s="432"/>
      <c r="AC402" s="818"/>
      <c r="AD402" s="483"/>
      <c r="AE402" s="819"/>
      <c r="AF402"/>
      <c r="AG402" s="819"/>
      <c r="AH402"/>
      <c r="AI402" s="819"/>
      <c r="AJ402"/>
      <c r="AK402" s="819"/>
      <c r="AL402"/>
      <c r="AM402" s="819"/>
      <c r="AN402"/>
      <c r="AO402" s="819"/>
      <c r="AP402"/>
      <c r="AQ402" s="819"/>
      <c r="AR402"/>
      <c r="AS402" s="819"/>
      <c r="AT402"/>
      <c r="AU402" s="819"/>
      <c r="AV402"/>
      <c r="AW402" s="483"/>
      <c r="AX402" s="488"/>
      <c r="AY402" s="488"/>
      <c r="AZ402" s="488"/>
      <c r="BA402" s="488"/>
      <c r="BB402" s="488"/>
      <c r="BC402" s="488"/>
      <c r="BD402" s="488"/>
      <c r="BE402" s="488"/>
      <c r="BF402" s="488"/>
    </row>
    <row r="403" spans="1:58" s="820" customFormat="1">
      <c r="A403"/>
      <c r="B403" s="1009"/>
      <c r="C403"/>
      <c r="D403" s="528"/>
      <c r="E403" s="810"/>
      <c r="F403" s="811"/>
      <c r="G403"/>
      <c r="H403" s="546"/>
      <c r="I403"/>
      <c r="J403"/>
      <c r="K403"/>
      <c r="L403" s="812"/>
      <c r="M403" s="812"/>
      <c r="N403" s="1"/>
      <c r="O403" s="1"/>
      <c r="P403" s="25"/>
      <c r="Q403"/>
      <c r="R403" s="335"/>
      <c r="S403"/>
      <c r="T403"/>
      <c r="U403"/>
      <c r="V403" s="121"/>
      <c r="W403" s="121"/>
      <c r="X403" s="814"/>
      <c r="Y403" s="815"/>
      <c r="Z403" s="816"/>
      <c r="AA403" s="432"/>
      <c r="AB403" s="432"/>
      <c r="AC403" s="818"/>
      <c r="AD403" s="483"/>
      <c r="AE403" s="819"/>
      <c r="AF403"/>
      <c r="AG403" s="819"/>
      <c r="AH403"/>
      <c r="AI403" s="819"/>
      <c r="AJ403"/>
      <c r="AK403" s="819"/>
      <c r="AL403"/>
      <c r="AM403" s="819"/>
      <c r="AN403"/>
      <c r="AO403" s="819"/>
      <c r="AP403"/>
      <c r="AQ403" s="819"/>
      <c r="AR403"/>
      <c r="AS403" s="819"/>
      <c r="AT403"/>
      <c r="AU403" s="819"/>
      <c r="AV403"/>
      <c r="AW403" s="483"/>
      <c r="AX403" s="488"/>
      <c r="AY403" s="488"/>
      <c r="AZ403" s="488"/>
      <c r="BA403" s="488"/>
      <c r="BB403" s="488"/>
      <c r="BC403" s="488"/>
      <c r="BD403" s="488"/>
      <c r="BE403" s="488"/>
      <c r="BF403" s="488"/>
    </row>
    <row r="404" spans="1:58" s="820" customFormat="1">
      <c r="A404"/>
      <c r="B404" s="1009"/>
      <c r="C404"/>
      <c r="D404" s="528"/>
      <c r="E404" s="810"/>
      <c r="F404" s="811"/>
      <c r="G404"/>
      <c r="H404" s="546"/>
      <c r="I404"/>
      <c r="J404"/>
      <c r="K404"/>
      <c r="L404" s="812"/>
      <c r="M404" s="812"/>
      <c r="N404" s="1"/>
      <c r="O404" s="1"/>
      <c r="P404" s="25"/>
      <c r="Q404"/>
      <c r="R404" s="335"/>
      <c r="S404"/>
      <c r="T404"/>
      <c r="U404"/>
      <c r="V404" s="121"/>
      <c r="W404" s="121"/>
      <c r="X404" s="814"/>
      <c r="Y404" s="815"/>
      <c r="Z404" s="816"/>
      <c r="AA404" s="432"/>
      <c r="AB404" s="432"/>
      <c r="AC404" s="818"/>
      <c r="AD404" s="483"/>
      <c r="AE404" s="819"/>
      <c r="AF404"/>
      <c r="AG404" s="819"/>
      <c r="AH404"/>
      <c r="AI404" s="819"/>
      <c r="AJ404"/>
      <c r="AK404" s="819"/>
      <c r="AL404"/>
      <c r="AM404" s="819"/>
      <c r="AN404"/>
      <c r="AO404" s="819"/>
      <c r="AP404"/>
      <c r="AQ404" s="819"/>
      <c r="AR404"/>
      <c r="AS404" s="819"/>
      <c r="AT404"/>
      <c r="AU404" s="819"/>
      <c r="AV404"/>
      <c r="AW404" s="483"/>
      <c r="AX404" s="488"/>
      <c r="AY404" s="488"/>
      <c r="AZ404" s="488"/>
      <c r="BA404" s="488"/>
      <c r="BB404" s="488"/>
      <c r="BC404" s="488"/>
      <c r="BD404" s="488"/>
      <c r="BE404" s="488"/>
      <c r="BF404" s="488"/>
    </row>
    <row r="405" spans="1:58" s="820" customFormat="1">
      <c r="A405"/>
      <c r="B405" s="1009"/>
      <c r="C405"/>
      <c r="D405" s="528"/>
      <c r="E405" s="810"/>
      <c r="F405" s="811"/>
      <c r="G405"/>
      <c r="H405" s="546"/>
      <c r="I405"/>
      <c r="J405"/>
      <c r="K405"/>
      <c r="L405" s="812"/>
      <c r="M405" s="812"/>
      <c r="N405" s="1"/>
      <c r="O405" s="1"/>
      <c r="P405" s="25"/>
      <c r="Q405"/>
      <c r="R405" s="335"/>
      <c r="S405"/>
      <c r="T405"/>
      <c r="U405"/>
      <c r="V405" s="121"/>
      <c r="W405" s="121"/>
      <c r="X405" s="814"/>
      <c r="Y405" s="815"/>
      <c r="Z405" s="816"/>
      <c r="AA405" s="432"/>
      <c r="AB405" s="432"/>
      <c r="AC405" s="818"/>
      <c r="AD405" s="483"/>
      <c r="AE405" s="819"/>
      <c r="AF405"/>
      <c r="AG405" s="819"/>
      <c r="AH405"/>
      <c r="AI405" s="819"/>
      <c r="AJ405"/>
      <c r="AK405" s="819"/>
      <c r="AL405"/>
      <c r="AM405" s="819"/>
      <c r="AN405"/>
      <c r="AO405" s="819"/>
      <c r="AP405"/>
      <c r="AQ405" s="819"/>
      <c r="AR405"/>
      <c r="AS405" s="819"/>
      <c r="AT405"/>
      <c r="AU405" s="819"/>
      <c r="AV405"/>
      <c r="AW405" s="483"/>
      <c r="AX405" s="488"/>
      <c r="AY405" s="488"/>
      <c r="AZ405" s="488"/>
      <c r="BA405" s="488"/>
      <c r="BB405" s="488"/>
      <c r="BC405" s="488"/>
      <c r="BD405" s="488"/>
      <c r="BE405" s="488"/>
      <c r="BF405" s="488"/>
    </row>
    <row r="406" spans="1:58" s="820" customFormat="1">
      <c r="A406"/>
      <c r="B406" s="1009"/>
      <c r="C406"/>
      <c r="D406" s="528"/>
      <c r="E406" s="810"/>
      <c r="F406" s="811"/>
      <c r="G406"/>
      <c r="H406" s="546"/>
      <c r="I406"/>
      <c r="J406"/>
      <c r="K406"/>
      <c r="L406" s="812"/>
      <c r="M406" s="812"/>
      <c r="N406" s="1"/>
      <c r="O406" s="1"/>
      <c r="P406" s="25"/>
      <c r="Q406"/>
      <c r="R406" s="335"/>
      <c r="S406"/>
      <c r="T406"/>
      <c r="U406"/>
      <c r="V406" s="121"/>
      <c r="W406" s="121"/>
      <c r="X406" s="814"/>
      <c r="Y406" s="815"/>
      <c r="Z406" s="816"/>
      <c r="AA406" s="432"/>
      <c r="AB406" s="432"/>
      <c r="AC406" s="818"/>
      <c r="AD406" s="483"/>
      <c r="AE406" s="819"/>
      <c r="AF406"/>
      <c r="AG406" s="819"/>
      <c r="AH406"/>
      <c r="AI406" s="819"/>
      <c r="AJ406"/>
      <c r="AK406" s="819"/>
      <c r="AL406"/>
      <c r="AM406" s="819"/>
      <c r="AN406"/>
      <c r="AO406" s="819"/>
      <c r="AP406"/>
      <c r="AQ406" s="819"/>
      <c r="AR406"/>
      <c r="AS406" s="819"/>
      <c r="AT406"/>
      <c r="AU406" s="819"/>
      <c r="AV406"/>
      <c r="AW406" s="483"/>
      <c r="AX406" s="488"/>
      <c r="AY406" s="488"/>
      <c r="AZ406" s="488"/>
      <c r="BA406" s="488"/>
      <c r="BB406" s="488"/>
      <c r="BC406" s="488"/>
      <c r="BD406" s="488"/>
      <c r="BE406" s="488"/>
      <c r="BF406" s="488"/>
    </row>
    <row r="407" spans="1:58" s="820" customFormat="1">
      <c r="A407"/>
      <c r="B407" s="1009"/>
      <c r="C407"/>
      <c r="D407" s="528"/>
      <c r="E407" s="810"/>
      <c r="F407" s="811"/>
      <c r="G407"/>
      <c r="H407" s="546"/>
      <c r="I407"/>
      <c r="J407"/>
      <c r="K407"/>
      <c r="L407" s="812"/>
      <c r="M407" s="812"/>
      <c r="N407" s="1"/>
      <c r="O407" s="1"/>
      <c r="P407" s="25"/>
      <c r="Q407"/>
      <c r="R407" s="335"/>
      <c r="S407"/>
      <c r="T407"/>
      <c r="U407"/>
      <c r="V407" s="121"/>
      <c r="W407" s="121"/>
      <c r="X407" s="814"/>
      <c r="Y407" s="815"/>
      <c r="Z407" s="816"/>
      <c r="AA407" s="432"/>
      <c r="AB407" s="432"/>
      <c r="AC407" s="818"/>
      <c r="AD407" s="483"/>
      <c r="AE407" s="819"/>
      <c r="AF407"/>
      <c r="AG407" s="819"/>
      <c r="AH407"/>
      <c r="AI407" s="819"/>
      <c r="AJ407"/>
      <c r="AK407" s="819"/>
      <c r="AL407"/>
      <c r="AM407" s="819"/>
      <c r="AN407"/>
      <c r="AO407" s="819"/>
      <c r="AP407"/>
      <c r="AQ407" s="819"/>
      <c r="AR407"/>
      <c r="AS407" s="819"/>
      <c r="AT407"/>
      <c r="AU407" s="819"/>
      <c r="AV407"/>
      <c r="AW407" s="483"/>
      <c r="AX407" s="488"/>
      <c r="AY407" s="488"/>
      <c r="AZ407" s="488"/>
      <c r="BA407" s="488"/>
      <c r="BB407" s="488"/>
      <c r="BC407" s="488"/>
      <c r="BD407" s="488"/>
      <c r="BE407" s="488"/>
      <c r="BF407" s="488"/>
    </row>
    <row r="408" spans="1:58" s="820" customFormat="1">
      <c r="A408"/>
      <c r="B408" s="1009"/>
      <c r="C408"/>
      <c r="D408" s="528"/>
      <c r="E408" s="810"/>
      <c r="F408" s="811"/>
      <c r="G408"/>
      <c r="H408" s="546"/>
      <c r="I408"/>
      <c r="J408"/>
      <c r="K408"/>
      <c r="L408" s="812"/>
      <c r="M408" s="812"/>
      <c r="N408" s="1"/>
      <c r="O408" s="1"/>
      <c r="P408" s="25"/>
      <c r="Q408"/>
      <c r="R408" s="335"/>
      <c r="S408"/>
      <c r="T408"/>
      <c r="U408"/>
      <c r="V408" s="121"/>
      <c r="W408" s="121"/>
      <c r="X408" s="814"/>
      <c r="Y408" s="815"/>
      <c r="Z408" s="816"/>
      <c r="AA408" s="432"/>
      <c r="AB408" s="432"/>
      <c r="AC408" s="818"/>
      <c r="AD408" s="483"/>
      <c r="AE408" s="819"/>
      <c r="AF408"/>
      <c r="AG408" s="819"/>
      <c r="AH408"/>
      <c r="AI408" s="819"/>
      <c r="AJ408"/>
      <c r="AK408" s="819"/>
      <c r="AL408"/>
      <c r="AM408" s="819"/>
      <c r="AN408"/>
      <c r="AO408" s="819"/>
      <c r="AP408"/>
      <c r="AQ408" s="819"/>
      <c r="AR408"/>
      <c r="AS408" s="819"/>
      <c r="AT408"/>
      <c r="AU408" s="819"/>
      <c r="AV408"/>
      <c r="AW408" s="483"/>
      <c r="AX408" s="488"/>
      <c r="AY408" s="488"/>
      <c r="AZ408" s="488"/>
      <c r="BA408" s="488"/>
      <c r="BB408" s="488"/>
      <c r="BC408" s="488"/>
      <c r="BD408" s="488"/>
      <c r="BE408" s="488"/>
      <c r="BF408" s="488"/>
    </row>
    <row r="409" spans="1:58" s="820" customFormat="1">
      <c r="A409"/>
      <c r="B409" s="1009"/>
      <c r="C409"/>
      <c r="D409" s="528"/>
      <c r="E409" s="810"/>
      <c r="F409" s="811"/>
      <c r="G409"/>
      <c r="H409" s="546"/>
      <c r="I409"/>
      <c r="J409"/>
      <c r="K409"/>
      <c r="L409" s="812"/>
      <c r="M409" s="812"/>
      <c r="N409" s="1"/>
      <c r="O409" s="1"/>
      <c r="P409" s="25"/>
      <c r="Q409"/>
      <c r="R409" s="335"/>
      <c r="S409"/>
      <c r="T409"/>
      <c r="U409"/>
      <c r="V409" s="121"/>
      <c r="W409" s="121"/>
      <c r="X409" s="814"/>
      <c r="Y409" s="815"/>
      <c r="Z409" s="816"/>
      <c r="AA409" s="432"/>
      <c r="AB409" s="432"/>
      <c r="AC409" s="818"/>
      <c r="AD409" s="483"/>
      <c r="AE409" s="819"/>
      <c r="AF409"/>
      <c r="AG409" s="819"/>
      <c r="AH409"/>
      <c r="AI409" s="819"/>
      <c r="AJ409"/>
      <c r="AK409" s="819"/>
      <c r="AL409"/>
      <c r="AM409" s="819"/>
      <c r="AN409"/>
      <c r="AO409" s="819"/>
      <c r="AP409"/>
      <c r="AQ409" s="819"/>
      <c r="AR409"/>
      <c r="AS409" s="819"/>
      <c r="AT409"/>
      <c r="AU409" s="819"/>
      <c r="AV409"/>
      <c r="AW409" s="483"/>
      <c r="AX409" s="488"/>
      <c r="AY409" s="488"/>
      <c r="AZ409" s="488"/>
      <c r="BA409" s="488"/>
      <c r="BB409" s="488"/>
      <c r="BC409" s="488"/>
      <c r="BD409" s="488"/>
      <c r="BE409" s="488"/>
      <c r="BF409" s="488"/>
    </row>
    <row r="410" spans="1:58" s="820" customFormat="1">
      <c r="A410"/>
      <c r="B410" s="1009"/>
      <c r="C410"/>
      <c r="D410" s="528"/>
      <c r="E410" s="810"/>
      <c r="F410" s="811"/>
      <c r="G410"/>
      <c r="H410" s="546"/>
      <c r="I410"/>
      <c r="J410"/>
      <c r="K410"/>
      <c r="L410" s="812"/>
      <c r="M410" s="812"/>
      <c r="N410" s="1"/>
      <c r="O410" s="1"/>
      <c r="P410" s="25"/>
      <c r="Q410"/>
      <c r="R410" s="335"/>
      <c r="S410"/>
      <c r="T410"/>
      <c r="U410"/>
      <c r="V410" s="121"/>
      <c r="W410" s="121"/>
      <c r="X410" s="814"/>
      <c r="Y410" s="815"/>
      <c r="Z410" s="816"/>
      <c r="AA410" s="432"/>
      <c r="AB410" s="432"/>
      <c r="AC410" s="818"/>
      <c r="AD410" s="483"/>
      <c r="AE410" s="819"/>
      <c r="AF410"/>
      <c r="AG410" s="819"/>
      <c r="AH410"/>
      <c r="AI410" s="819"/>
      <c r="AJ410"/>
      <c r="AK410" s="819"/>
      <c r="AL410"/>
      <c r="AM410" s="819"/>
      <c r="AN410"/>
      <c r="AO410" s="819"/>
      <c r="AP410"/>
      <c r="AQ410" s="819"/>
      <c r="AR410"/>
      <c r="AS410" s="819"/>
      <c r="AT410"/>
      <c r="AU410" s="819"/>
      <c r="AV410"/>
      <c r="AW410" s="483"/>
      <c r="AX410" s="488"/>
      <c r="AY410" s="488"/>
      <c r="AZ410" s="488"/>
      <c r="BA410" s="488"/>
      <c r="BB410" s="488"/>
      <c r="BC410" s="488"/>
      <c r="BD410" s="488"/>
      <c r="BE410" s="488"/>
      <c r="BF410" s="488"/>
    </row>
    <row r="411" spans="1:58" s="820" customFormat="1">
      <c r="A411"/>
      <c r="B411" s="1009"/>
      <c r="C411"/>
      <c r="D411" s="528"/>
      <c r="E411" s="810"/>
      <c r="F411" s="811"/>
      <c r="G411"/>
      <c r="H411" s="546"/>
      <c r="I411"/>
      <c r="J411"/>
      <c r="K411"/>
      <c r="L411" s="812"/>
      <c r="M411" s="812"/>
      <c r="N411" s="1"/>
      <c r="O411" s="1"/>
      <c r="P411" s="25"/>
      <c r="Q411"/>
      <c r="R411" s="335"/>
      <c r="S411"/>
      <c r="T411"/>
      <c r="U411"/>
      <c r="V411" s="121"/>
      <c r="W411" s="121"/>
      <c r="X411" s="814"/>
      <c r="Y411" s="815"/>
      <c r="Z411" s="816"/>
      <c r="AA411" s="432"/>
      <c r="AB411" s="432"/>
      <c r="AC411" s="818"/>
      <c r="AD411" s="483"/>
      <c r="AE411" s="819"/>
      <c r="AF411"/>
      <c r="AG411" s="819"/>
      <c r="AH411"/>
      <c r="AI411" s="819"/>
      <c r="AJ411"/>
      <c r="AK411" s="819"/>
      <c r="AL411"/>
      <c r="AM411" s="819"/>
      <c r="AN411"/>
      <c r="AO411" s="819"/>
      <c r="AP411"/>
      <c r="AQ411" s="819"/>
      <c r="AR411"/>
      <c r="AS411" s="819"/>
      <c r="AT411"/>
      <c r="AU411" s="819"/>
      <c r="AV411"/>
      <c r="AW411" s="483"/>
      <c r="AX411" s="488"/>
      <c r="AY411" s="488"/>
      <c r="AZ411" s="488"/>
      <c r="BA411" s="488"/>
      <c r="BB411" s="488"/>
      <c r="BC411" s="488"/>
      <c r="BD411" s="488"/>
      <c r="BE411" s="488"/>
      <c r="BF411" s="488"/>
    </row>
    <row r="412" spans="1:58" s="820" customFormat="1">
      <c r="A412"/>
      <c r="B412" s="1009"/>
      <c r="C412"/>
      <c r="D412" s="528"/>
      <c r="E412" s="810"/>
      <c r="F412" s="811"/>
      <c r="G412"/>
      <c r="H412" s="546"/>
      <c r="I412"/>
      <c r="J412"/>
      <c r="K412"/>
      <c r="L412" s="812"/>
      <c r="M412" s="812"/>
      <c r="N412" s="1"/>
      <c r="O412" s="1"/>
      <c r="P412" s="25"/>
      <c r="Q412"/>
      <c r="R412" s="335"/>
      <c r="S412"/>
      <c r="T412"/>
      <c r="U412"/>
      <c r="V412" s="121"/>
      <c r="W412" s="121"/>
      <c r="X412" s="814"/>
      <c r="Y412" s="815"/>
      <c r="Z412" s="816"/>
      <c r="AA412" s="432"/>
      <c r="AB412" s="432"/>
      <c r="AC412" s="818"/>
      <c r="AD412" s="483"/>
      <c r="AE412" s="819"/>
      <c r="AF412"/>
      <c r="AG412" s="819"/>
      <c r="AH412"/>
      <c r="AI412" s="819"/>
      <c r="AJ412"/>
      <c r="AK412" s="819"/>
      <c r="AL412"/>
      <c r="AM412" s="819"/>
      <c r="AN412"/>
      <c r="AO412" s="819"/>
      <c r="AP412"/>
      <c r="AQ412" s="819"/>
      <c r="AR412"/>
      <c r="AS412" s="819"/>
      <c r="AT412"/>
      <c r="AU412" s="819"/>
      <c r="AV412"/>
      <c r="AW412" s="483"/>
      <c r="AX412" s="488"/>
      <c r="AY412" s="488"/>
      <c r="AZ412" s="488"/>
      <c r="BA412" s="488"/>
      <c r="BB412" s="488"/>
      <c r="BC412" s="488"/>
      <c r="BD412" s="488"/>
      <c r="BE412" s="488"/>
      <c r="BF412" s="488"/>
    </row>
    <row r="413" spans="1:58" s="820" customFormat="1">
      <c r="A413"/>
      <c r="B413" s="1009"/>
      <c r="C413"/>
      <c r="D413" s="528"/>
      <c r="E413" s="810"/>
      <c r="F413" s="811"/>
      <c r="G413"/>
      <c r="H413" s="546"/>
      <c r="I413"/>
      <c r="J413"/>
      <c r="K413"/>
      <c r="L413" s="812"/>
      <c r="M413" s="812"/>
      <c r="N413" s="1"/>
      <c r="O413" s="1"/>
      <c r="P413" s="25"/>
      <c r="Q413"/>
      <c r="R413" s="335"/>
      <c r="S413"/>
      <c r="T413"/>
      <c r="U413"/>
      <c r="V413" s="121"/>
      <c r="W413" s="121"/>
      <c r="X413" s="814"/>
      <c r="Y413" s="815"/>
      <c r="Z413" s="816"/>
      <c r="AA413" s="432"/>
      <c r="AB413" s="432"/>
      <c r="AC413" s="818"/>
      <c r="AD413" s="483"/>
      <c r="AE413" s="819"/>
      <c r="AF413"/>
      <c r="AG413" s="819"/>
      <c r="AH413"/>
      <c r="AI413" s="819"/>
      <c r="AJ413"/>
      <c r="AK413" s="819"/>
      <c r="AL413"/>
      <c r="AM413" s="819"/>
      <c r="AN413"/>
      <c r="AO413" s="819"/>
      <c r="AP413"/>
      <c r="AQ413" s="819"/>
      <c r="AR413"/>
      <c r="AS413" s="819"/>
      <c r="AT413"/>
      <c r="AU413" s="819"/>
      <c r="AV413"/>
      <c r="AW413" s="483"/>
      <c r="AX413" s="488"/>
      <c r="AY413" s="488"/>
      <c r="AZ413" s="488"/>
      <c r="BA413" s="488"/>
      <c r="BB413" s="488"/>
      <c r="BC413" s="488"/>
      <c r="BD413" s="488"/>
      <c r="BE413" s="488"/>
      <c r="BF413" s="488"/>
    </row>
    <row r="414" spans="1:58" s="820" customFormat="1">
      <c r="A414"/>
      <c r="B414" s="1009"/>
      <c r="C414"/>
      <c r="D414" s="528"/>
      <c r="E414" s="810"/>
      <c r="F414" s="811"/>
      <c r="G414"/>
      <c r="H414" s="546"/>
      <c r="I414"/>
      <c r="J414"/>
      <c r="K414"/>
      <c r="L414" s="812"/>
      <c r="M414" s="812"/>
      <c r="N414" s="1"/>
      <c r="O414" s="1"/>
      <c r="P414" s="25"/>
      <c r="Q414"/>
      <c r="R414" s="335"/>
      <c r="S414"/>
      <c r="T414"/>
      <c r="U414"/>
      <c r="V414" s="121"/>
      <c r="W414" s="121"/>
      <c r="X414" s="814"/>
      <c r="Y414" s="815"/>
      <c r="Z414" s="816"/>
      <c r="AA414" s="432"/>
      <c r="AB414" s="432"/>
      <c r="AC414" s="818"/>
      <c r="AD414" s="483"/>
      <c r="AE414" s="819"/>
      <c r="AF414"/>
      <c r="AG414" s="819"/>
      <c r="AH414"/>
      <c r="AI414" s="819"/>
      <c r="AJ414"/>
      <c r="AK414" s="819"/>
      <c r="AL414"/>
      <c r="AM414" s="819"/>
      <c r="AN414"/>
      <c r="AO414" s="819"/>
      <c r="AP414"/>
      <c r="AQ414" s="819"/>
      <c r="AR414"/>
      <c r="AS414" s="819"/>
      <c r="AT414"/>
      <c r="AU414" s="819"/>
      <c r="AV414"/>
      <c r="AW414" s="483"/>
      <c r="AX414" s="488"/>
      <c r="AY414" s="488"/>
      <c r="AZ414" s="488"/>
      <c r="BA414" s="488"/>
      <c r="BB414" s="488"/>
      <c r="BC414" s="488"/>
      <c r="BD414" s="488"/>
      <c r="BE414" s="488"/>
      <c r="BF414" s="488"/>
    </row>
    <row r="415" spans="1:58" s="820" customFormat="1">
      <c r="A415"/>
      <c r="B415" s="1009"/>
      <c r="C415"/>
      <c r="D415" s="528"/>
      <c r="E415" s="810"/>
      <c r="F415" s="811"/>
      <c r="G415"/>
      <c r="H415" s="546"/>
      <c r="I415"/>
      <c r="J415"/>
      <c r="K415"/>
      <c r="L415" s="812"/>
      <c r="M415" s="812"/>
      <c r="N415" s="1"/>
      <c r="O415" s="1"/>
      <c r="P415" s="25"/>
      <c r="Q415"/>
      <c r="R415" s="335"/>
      <c r="S415"/>
      <c r="T415"/>
      <c r="U415"/>
      <c r="V415" s="121"/>
      <c r="W415" s="121"/>
      <c r="X415" s="814"/>
      <c r="Y415" s="815"/>
      <c r="Z415" s="816"/>
      <c r="AA415" s="432"/>
      <c r="AB415" s="432"/>
      <c r="AC415" s="818"/>
      <c r="AD415" s="483"/>
      <c r="AE415" s="819"/>
      <c r="AF415"/>
      <c r="AG415" s="819"/>
      <c r="AH415"/>
      <c r="AI415" s="819"/>
      <c r="AJ415"/>
      <c r="AK415" s="819"/>
      <c r="AL415"/>
      <c r="AM415" s="819"/>
      <c r="AN415"/>
      <c r="AO415" s="819"/>
      <c r="AP415"/>
      <c r="AQ415" s="819"/>
      <c r="AR415"/>
      <c r="AS415" s="819"/>
      <c r="AT415"/>
      <c r="AU415" s="819"/>
      <c r="AV415"/>
      <c r="AW415" s="483"/>
      <c r="AX415" s="488"/>
      <c r="AY415" s="488"/>
      <c r="AZ415" s="488"/>
      <c r="BA415" s="488"/>
      <c r="BB415" s="488"/>
      <c r="BC415" s="488"/>
      <c r="BD415" s="488"/>
      <c r="BE415" s="488"/>
      <c r="BF415" s="488"/>
    </row>
    <row r="416" spans="1:58" s="820" customFormat="1">
      <c r="A416"/>
      <c r="B416" s="1009"/>
      <c r="C416"/>
      <c r="D416" s="528"/>
      <c r="E416" s="810"/>
      <c r="F416" s="811"/>
      <c r="G416"/>
      <c r="H416" s="546"/>
      <c r="I416"/>
      <c r="J416"/>
      <c r="K416"/>
      <c r="L416" s="812"/>
      <c r="M416" s="812"/>
      <c r="N416" s="1"/>
      <c r="O416" s="1"/>
      <c r="P416" s="25"/>
      <c r="Q416"/>
      <c r="R416" s="335"/>
      <c r="S416"/>
      <c r="T416"/>
      <c r="U416"/>
      <c r="V416" s="121"/>
      <c r="W416" s="121"/>
      <c r="X416" s="814"/>
      <c r="Y416" s="815"/>
      <c r="Z416" s="816"/>
      <c r="AA416" s="432"/>
      <c r="AB416" s="432"/>
      <c r="AC416" s="818"/>
      <c r="AD416" s="483"/>
      <c r="AE416" s="819"/>
      <c r="AF416"/>
      <c r="AG416" s="819"/>
      <c r="AH416"/>
      <c r="AI416" s="819"/>
      <c r="AJ416"/>
      <c r="AK416" s="819"/>
      <c r="AL416"/>
      <c r="AM416" s="819"/>
      <c r="AN416"/>
      <c r="AO416" s="819"/>
      <c r="AP416"/>
      <c r="AQ416" s="819"/>
      <c r="AR416"/>
      <c r="AS416" s="819"/>
      <c r="AT416"/>
      <c r="AU416" s="819"/>
      <c r="AV416"/>
      <c r="AW416" s="483"/>
      <c r="AX416" s="488"/>
      <c r="AY416" s="488"/>
      <c r="AZ416" s="488"/>
      <c r="BA416" s="488"/>
      <c r="BB416" s="488"/>
      <c r="BC416" s="488"/>
      <c r="BD416" s="488"/>
      <c r="BE416" s="488"/>
      <c r="BF416" s="488"/>
    </row>
    <row r="417" spans="1:58" s="820" customFormat="1">
      <c r="A417"/>
      <c r="B417" s="1009"/>
      <c r="C417"/>
      <c r="D417" s="528"/>
      <c r="E417" s="810"/>
      <c r="F417" s="811"/>
      <c r="G417"/>
      <c r="H417" s="546"/>
      <c r="I417"/>
      <c r="J417"/>
      <c r="K417"/>
      <c r="L417" s="812"/>
      <c r="M417" s="812"/>
      <c r="N417" s="1"/>
      <c r="O417" s="1"/>
      <c r="P417" s="25"/>
      <c r="Q417"/>
      <c r="R417" s="335"/>
      <c r="S417"/>
      <c r="T417"/>
      <c r="U417"/>
      <c r="V417" s="121"/>
      <c r="W417" s="121"/>
      <c r="X417" s="814"/>
      <c r="Y417" s="815"/>
      <c r="Z417" s="816"/>
      <c r="AA417" s="432"/>
      <c r="AB417" s="432"/>
      <c r="AC417" s="818"/>
      <c r="AD417" s="483"/>
      <c r="AE417" s="819"/>
      <c r="AF417"/>
      <c r="AG417" s="819"/>
      <c r="AH417"/>
      <c r="AI417" s="819"/>
      <c r="AJ417"/>
      <c r="AK417" s="819"/>
      <c r="AL417"/>
      <c r="AM417" s="819"/>
      <c r="AN417"/>
      <c r="AO417" s="819"/>
      <c r="AP417"/>
      <c r="AQ417" s="819"/>
      <c r="AR417"/>
      <c r="AS417" s="819"/>
      <c r="AT417"/>
      <c r="AU417" s="819"/>
      <c r="AV417"/>
      <c r="AW417" s="483"/>
      <c r="AX417" s="488"/>
      <c r="AY417" s="488"/>
      <c r="AZ417" s="488"/>
      <c r="BA417" s="488"/>
      <c r="BB417" s="488"/>
      <c r="BC417" s="488"/>
      <c r="BD417" s="488"/>
      <c r="BE417" s="488"/>
      <c r="BF417" s="488"/>
    </row>
    <row r="418" spans="1:58" s="820" customFormat="1">
      <c r="A418"/>
      <c r="B418" s="1009"/>
      <c r="C418"/>
      <c r="D418" s="528"/>
      <c r="E418" s="810"/>
      <c r="F418" s="811"/>
      <c r="G418"/>
      <c r="H418" s="546"/>
      <c r="I418"/>
      <c r="J418"/>
      <c r="K418"/>
      <c r="L418" s="812"/>
      <c r="M418" s="812"/>
      <c r="N418" s="1"/>
      <c r="O418" s="1"/>
      <c r="P418" s="25"/>
      <c r="Q418"/>
      <c r="R418" s="335"/>
      <c r="S418"/>
      <c r="T418"/>
      <c r="U418"/>
      <c r="V418" s="121"/>
      <c r="W418" s="121"/>
      <c r="X418" s="814"/>
      <c r="Y418" s="815"/>
      <c r="Z418" s="816"/>
      <c r="AA418" s="432"/>
      <c r="AB418" s="432"/>
      <c r="AC418" s="818"/>
      <c r="AD418" s="483"/>
      <c r="AE418" s="819"/>
      <c r="AF418"/>
      <c r="AG418" s="819"/>
      <c r="AH418"/>
      <c r="AI418" s="819"/>
      <c r="AJ418"/>
      <c r="AK418" s="819"/>
      <c r="AL418"/>
      <c r="AM418" s="819"/>
      <c r="AN418"/>
      <c r="AO418" s="819"/>
      <c r="AP418"/>
      <c r="AQ418" s="819"/>
      <c r="AR418"/>
      <c r="AS418" s="819"/>
      <c r="AT418"/>
      <c r="AU418" s="819"/>
      <c r="AV418"/>
      <c r="AW418" s="483"/>
      <c r="AX418" s="488"/>
      <c r="AY418" s="488"/>
      <c r="AZ418" s="488"/>
      <c r="BA418" s="488"/>
      <c r="BB418" s="488"/>
      <c r="BC418" s="488"/>
      <c r="BD418" s="488"/>
      <c r="BE418" s="488"/>
      <c r="BF418" s="488"/>
    </row>
    <row r="419" spans="1:58" s="820" customFormat="1">
      <c r="A419"/>
      <c r="B419" s="1009"/>
      <c r="C419"/>
      <c r="D419" s="528"/>
      <c r="E419" s="810"/>
      <c r="F419" s="811"/>
      <c r="G419"/>
      <c r="H419" s="546"/>
      <c r="I419"/>
      <c r="J419"/>
      <c r="K419"/>
      <c r="L419" s="812"/>
      <c r="M419" s="812"/>
      <c r="N419" s="1"/>
      <c r="O419" s="1"/>
      <c r="P419" s="25"/>
      <c r="Q419"/>
      <c r="R419" s="335"/>
      <c r="S419"/>
      <c r="T419"/>
      <c r="U419"/>
      <c r="V419" s="121"/>
      <c r="W419" s="121"/>
      <c r="X419" s="814"/>
      <c r="Y419" s="815"/>
      <c r="Z419" s="816"/>
      <c r="AA419" s="432"/>
      <c r="AB419" s="432"/>
      <c r="AC419" s="818"/>
      <c r="AD419" s="483"/>
      <c r="AE419" s="819"/>
      <c r="AF419"/>
      <c r="AG419" s="819"/>
      <c r="AH419"/>
      <c r="AI419" s="819"/>
      <c r="AJ419"/>
      <c r="AK419" s="819"/>
      <c r="AL419"/>
      <c r="AM419" s="819"/>
      <c r="AN419"/>
      <c r="AO419" s="819"/>
      <c r="AP419"/>
      <c r="AQ419" s="819"/>
      <c r="AR419"/>
      <c r="AS419" s="819"/>
      <c r="AT419"/>
      <c r="AU419" s="819"/>
      <c r="AV419"/>
      <c r="AW419" s="483"/>
      <c r="AX419" s="488"/>
      <c r="AY419" s="488"/>
      <c r="AZ419" s="488"/>
      <c r="BA419" s="488"/>
      <c r="BB419" s="488"/>
      <c r="BC419" s="488"/>
      <c r="BD419" s="488"/>
      <c r="BE419" s="488"/>
      <c r="BF419" s="488"/>
    </row>
    <row r="420" spans="1:58" s="820" customFormat="1">
      <c r="A420"/>
      <c r="B420" s="1009"/>
      <c r="C420"/>
      <c r="D420" s="528"/>
      <c r="E420" s="810"/>
      <c r="F420" s="811"/>
      <c r="G420"/>
      <c r="H420" s="546"/>
      <c r="I420"/>
      <c r="J420"/>
      <c r="K420"/>
      <c r="L420" s="812"/>
      <c r="M420" s="812"/>
      <c r="N420" s="1"/>
      <c r="O420" s="1"/>
      <c r="P420" s="25"/>
      <c r="Q420"/>
      <c r="R420" s="335"/>
      <c r="S420"/>
      <c r="T420"/>
      <c r="U420"/>
      <c r="V420" s="121"/>
      <c r="W420" s="121"/>
      <c r="X420" s="814"/>
      <c r="Y420" s="815"/>
      <c r="Z420" s="816"/>
      <c r="AA420" s="432"/>
      <c r="AB420" s="432"/>
      <c r="AC420" s="818"/>
      <c r="AD420" s="483"/>
      <c r="AE420" s="819"/>
      <c r="AF420"/>
      <c r="AG420" s="819"/>
      <c r="AH420"/>
      <c r="AI420" s="819"/>
      <c r="AJ420"/>
      <c r="AK420" s="819"/>
      <c r="AL420"/>
      <c r="AM420" s="819"/>
      <c r="AN420"/>
      <c r="AO420" s="819"/>
      <c r="AP420"/>
      <c r="AQ420" s="819"/>
      <c r="AR420"/>
      <c r="AS420" s="819"/>
      <c r="AT420"/>
      <c r="AU420" s="819"/>
      <c r="AV420"/>
      <c r="AW420" s="483"/>
      <c r="AX420" s="488"/>
      <c r="AY420" s="488"/>
      <c r="AZ420" s="488"/>
      <c r="BA420" s="488"/>
      <c r="BB420" s="488"/>
      <c r="BC420" s="488"/>
      <c r="BD420" s="488"/>
      <c r="BE420" s="488"/>
      <c r="BF420" s="488"/>
    </row>
    <row r="421" spans="1:58" s="820" customFormat="1">
      <c r="A421"/>
      <c r="B421" s="1009"/>
      <c r="C421"/>
      <c r="D421" s="528"/>
      <c r="E421" s="810"/>
      <c r="F421" s="811"/>
      <c r="G421"/>
      <c r="H421" s="546"/>
      <c r="I421"/>
      <c r="J421"/>
      <c r="K421"/>
      <c r="L421" s="812"/>
      <c r="M421" s="812"/>
      <c r="N421" s="1"/>
      <c r="O421" s="1"/>
      <c r="P421" s="25"/>
      <c r="Q421"/>
      <c r="R421" s="335"/>
      <c r="S421"/>
      <c r="T421"/>
      <c r="U421"/>
      <c r="V421" s="121"/>
      <c r="W421" s="121"/>
      <c r="X421" s="814"/>
      <c r="Y421" s="815"/>
      <c r="Z421" s="816"/>
      <c r="AA421" s="432"/>
      <c r="AB421" s="432"/>
      <c r="AC421" s="818"/>
      <c r="AD421" s="483"/>
      <c r="AE421" s="819"/>
      <c r="AF421"/>
      <c r="AG421" s="819"/>
      <c r="AH421"/>
      <c r="AI421" s="819"/>
      <c r="AJ421"/>
      <c r="AK421" s="819"/>
      <c r="AL421"/>
      <c r="AM421" s="819"/>
      <c r="AN421"/>
      <c r="AO421" s="819"/>
      <c r="AP421"/>
      <c r="AQ421" s="819"/>
      <c r="AR421"/>
      <c r="AS421" s="819"/>
      <c r="AT421"/>
      <c r="AU421" s="819"/>
      <c r="AV421"/>
      <c r="AW421" s="483"/>
      <c r="AX421" s="488"/>
      <c r="AY421" s="488"/>
      <c r="AZ421" s="488"/>
      <c r="BA421" s="488"/>
      <c r="BB421" s="488"/>
      <c r="BC421" s="488"/>
      <c r="BD421" s="488"/>
      <c r="BE421" s="488"/>
      <c r="BF421" s="488"/>
    </row>
    <row r="422" spans="1:58" s="820" customFormat="1">
      <c r="A422"/>
      <c r="B422" s="1009"/>
      <c r="C422"/>
      <c r="D422" s="528"/>
      <c r="E422" s="810"/>
      <c r="F422" s="811"/>
      <c r="G422"/>
      <c r="H422" s="546"/>
      <c r="I422"/>
      <c r="J422"/>
      <c r="K422"/>
      <c r="L422" s="812"/>
      <c r="M422" s="812"/>
      <c r="N422" s="1"/>
      <c r="O422" s="1"/>
      <c r="P422" s="25"/>
      <c r="Q422"/>
      <c r="R422" s="335"/>
      <c r="S422"/>
      <c r="T422"/>
      <c r="U422"/>
      <c r="V422" s="121"/>
      <c r="W422" s="121"/>
      <c r="X422" s="814"/>
      <c r="Y422" s="815"/>
      <c r="Z422" s="816"/>
      <c r="AA422" s="432"/>
      <c r="AB422" s="432"/>
      <c r="AC422" s="818"/>
      <c r="AD422" s="483"/>
      <c r="AE422" s="819"/>
      <c r="AF422"/>
      <c r="AG422" s="819"/>
      <c r="AH422"/>
      <c r="AI422" s="819"/>
      <c r="AJ422"/>
      <c r="AK422" s="819"/>
      <c r="AL422"/>
      <c r="AM422" s="819"/>
      <c r="AN422"/>
      <c r="AO422" s="819"/>
      <c r="AP422"/>
      <c r="AQ422" s="819"/>
      <c r="AR422"/>
      <c r="AS422" s="819"/>
      <c r="AT422"/>
      <c r="AU422" s="819"/>
      <c r="AV422"/>
      <c r="AW422" s="483"/>
      <c r="AX422" s="488"/>
      <c r="AY422" s="488"/>
      <c r="AZ422" s="488"/>
      <c r="BA422" s="488"/>
      <c r="BB422" s="488"/>
      <c r="BC422" s="488"/>
      <c r="BD422" s="488"/>
      <c r="BE422" s="488"/>
      <c r="BF422" s="488"/>
    </row>
    <row r="423" spans="1:58" s="820" customFormat="1">
      <c r="A423"/>
      <c r="B423" s="1009"/>
      <c r="C423"/>
      <c r="D423" s="528"/>
      <c r="E423" s="810"/>
      <c r="F423" s="811"/>
      <c r="G423"/>
      <c r="H423" s="546"/>
      <c r="I423"/>
      <c r="J423"/>
      <c r="K423"/>
      <c r="L423" s="812"/>
      <c r="M423" s="812"/>
      <c r="N423" s="1"/>
      <c r="O423" s="1"/>
      <c r="P423" s="25"/>
      <c r="Q423"/>
      <c r="R423" s="335"/>
      <c r="S423"/>
      <c r="T423"/>
      <c r="U423"/>
      <c r="V423" s="121"/>
      <c r="W423" s="121"/>
      <c r="X423" s="814"/>
      <c r="Y423" s="815"/>
      <c r="Z423" s="816"/>
      <c r="AA423" s="432"/>
      <c r="AB423" s="432"/>
      <c r="AC423" s="818"/>
      <c r="AD423" s="483"/>
      <c r="AE423" s="819"/>
      <c r="AF423"/>
      <c r="AG423" s="819"/>
      <c r="AH423"/>
      <c r="AI423" s="819"/>
      <c r="AJ423"/>
      <c r="AK423" s="819"/>
      <c r="AL423"/>
      <c r="AM423" s="819"/>
      <c r="AN423"/>
      <c r="AO423" s="819"/>
      <c r="AP423"/>
      <c r="AQ423" s="819"/>
      <c r="AR423"/>
      <c r="AS423" s="819"/>
      <c r="AT423"/>
      <c r="AU423" s="819"/>
      <c r="AV423"/>
      <c r="AW423" s="483"/>
      <c r="AX423" s="488"/>
      <c r="AY423" s="488"/>
      <c r="AZ423" s="488"/>
      <c r="BA423" s="488"/>
      <c r="BB423" s="488"/>
      <c r="BC423" s="488"/>
      <c r="BD423" s="488"/>
      <c r="BE423" s="488"/>
      <c r="BF423" s="488"/>
    </row>
    <row r="424" spans="1:58" s="820" customFormat="1">
      <c r="A424"/>
      <c r="B424" s="1009"/>
      <c r="C424"/>
      <c r="D424" s="528"/>
      <c r="E424" s="810"/>
      <c r="F424" s="811"/>
      <c r="G424"/>
      <c r="H424" s="546"/>
      <c r="I424"/>
      <c r="J424"/>
      <c r="K424"/>
      <c r="L424" s="812"/>
      <c r="M424" s="812"/>
      <c r="N424" s="1"/>
      <c r="O424" s="1"/>
      <c r="P424" s="25"/>
      <c r="Q424"/>
      <c r="R424" s="335"/>
      <c r="S424"/>
      <c r="T424"/>
      <c r="U424"/>
      <c r="V424" s="121"/>
      <c r="W424" s="121"/>
      <c r="X424" s="814"/>
      <c r="Y424" s="815"/>
      <c r="Z424" s="816"/>
      <c r="AA424" s="432"/>
      <c r="AB424" s="432"/>
      <c r="AC424" s="818"/>
      <c r="AD424" s="483"/>
      <c r="AE424" s="819"/>
      <c r="AF424"/>
      <c r="AG424" s="819"/>
      <c r="AH424"/>
      <c r="AI424" s="819"/>
      <c r="AJ424"/>
      <c r="AK424" s="819"/>
      <c r="AL424"/>
      <c r="AM424" s="819"/>
      <c r="AN424"/>
      <c r="AO424" s="819"/>
      <c r="AP424"/>
      <c r="AQ424" s="819"/>
      <c r="AR424"/>
      <c r="AS424" s="819"/>
      <c r="AT424"/>
      <c r="AU424" s="819"/>
      <c r="AV424"/>
      <c r="AW424" s="483"/>
      <c r="AX424" s="488"/>
      <c r="AY424" s="488"/>
      <c r="AZ424" s="488"/>
      <c r="BA424" s="488"/>
      <c r="BB424" s="488"/>
      <c r="BC424" s="488"/>
      <c r="BD424" s="488"/>
      <c r="BE424" s="488"/>
      <c r="BF424" s="488"/>
    </row>
    <row r="425" spans="1:58" s="820" customFormat="1">
      <c r="A425"/>
      <c r="B425" s="1009"/>
      <c r="C425"/>
      <c r="D425" s="528"/>
      <c r="E425" s="810"/>
      <c r="F425" s="811"/>
      <c r="G425"/>
      <c r="H425" s="546"/>
      <c r="I425"/>
      <c r="J425"/>
      <c r="K425"/>
      <c r="L425" s="812"/>
      <c r="M425" s="812"/>
      <c r="N425" s="1"/>
      <c r="O425" s="1"/>
      <c r="P425" s="25"/>
      <c r="Q425"/>
      <c r="R425" s="335"/>
      <c r="S425"/>
      <c r="T425"/>
      <c r="U425"/>
      <c r="V425" s="121"/>
      <c r="W425" s="121"/>
      <c r="X425" s="814"/>
      <c r="Y425" s="815"/>
      <c r="Z425" s="816"/>
      <c r="AA425" s="432"/>
      <c r="AB425" s="432"/>
      <c r="AC425" s="818"/>
      <c r="AD425" s="483"/>
      <c r="AE425" s="819"/>
      <c r="AF425"/>
      <c r="AG425" s="819"/>
      <c r="AH425"/>
      <c r="AI425" s="819"/>
      <c r="AJ425"/>
      <c r="AK425" s="819"/>
      <c r="AL425"/>
      <c r="AM425" s="819"/>
      <c r="AN425"/>
      <c r="AO425" s="819"/>
      <c r="AP425"/>
      <c r="AQ425" s="819"/>
      <c r="AR425"/>
      <c r="AS425" s="819"/>
      <c r="AT425"/>
      <c r="AU425" s="819"/>
      <c r="AV425"/>
      <c r="AW425" s="483"/>
      <c r="AX425" s="488"/>
      <c r="AY425" s="488"/>
      <c r="AZ425" s="488"/>
      <c r="BA425" s="488"/>
      <c r="BB425" s="488"/>
      <c r="BC425" s="488"/>
      <c r="BD425" s="488"/>
      <c r="BE425" s="488"/>
      <c r="BF425" s="488"/>
    </row>
    <row r="426" spans="1:58" s="820" customFormat="1">
      <c r="A426"/>
      <c r="B426" s="1009"/>
      <c r="C426"/>
      <c r="D426" s="528"/>
      <c r="E426" s="810"/>
      <c r="F426" s="811"/>
      <c r="G426"/>
      <c r="H426" s="546"/>
      <c r="I426"/>
      <c r="J426"/>
      <c r="K426"/>
      <c r="L426" s="812"/>
      <c r="M426" s="812"/>
      <c r="N426" s="1"/>
      <c r="O426" s="1"/>
      <c r="P426" s="25"/>
      <c r="Q426"/>
      <c r="R426" s="335"/>
      <c r="S426"/>
      <c r="T426"/>
      <c r="U426"/>
      <c r="V426" s="121"/>
      <c r="W426" s="121"/>
      <c r="X426" s="814"/>
      <c r="Y426" s="815"/>
      <c r="Z426" s="816"/>
      <c r="AA426" s="432"/>
      <c r="AB426" s="432"/>
      <c r="AC426" s="818"/>
      <c r="AD426" s="483"/>
      <c r="AE426" s="819"/>
      <c r="AF426"/>
      <c r="AG426" s="819"/>
      <c r="AH426"/>
      <c r="AI426" s="819"/>
      <c r="AJ426"/>
      <c r="AK426" s="819"/>
      <c r="AL426"/>
      <c r="AM426" s="819"/>
      <c r="AN426"/>
      <c r="AO426" s="819"/>
      <c r="AP426"/>
      <c r="AQ426" s="819"/>
      <c r="AR426"/>
      <c r="AS426" s="819"/>
      <c r="AT426"/>
      <c r="AU426" s="819"/>
      <c r="AV426"/>
      <c r="AW426" s="483"/>
      <c r="AX426" s="488"/>
      <c r="AY426" s="488"/>
      <c r="AZ426" s="488"/>
      <c r="BA426" s="488"/>
      <c r="BB426" s="488"/>
      <c r="BC426" s="488"/>
      <c r="BD426" s="488"/>
      <c r="BE426" s="488"/>
      <c r="BF426" s="488"/>
    </row>
    <row r="427" spans="1:58" s="820" customFormat="1">
      <c r="A427"/>
      <c r="B427" s="1009"/>
      <c r="C427"/>
      <c r="D427" s="528"/>
      <c r="E427" s="810"/>
      <c r="F427" s="811"/>
      <c r="G427"/>
      <c r="H427" s="546"/>
      <c r="I427"/>
      <c r="J427"/>
      <c r="K427"/>
      <c r="L427" s="812"/>
      <c r="M427" s="812"/>
      <c r="N427" s="1"/>
      <c r="O427" s="1"/>
      <c r="P427" s="25"/>
      <c r="Q427"/>
      <c r="R427" s="335"/>
      <c r="S427"/>
      <c r="T427"/>
      <c r="U427"/>
      <c r="V427" s="121"/>
      <c r="W427" s="121"/>
      <c r="X427" s="814"/>
      <c r="Y427" s="815"/>
      <c r="Z427" s="816"/>
      <c r="AA427" s="432"/>
      <c r="AB427" s="432"/>
      <c r="AC427" s="818"/>
      <c r="AD427" s="483"/>
      <c r="AE427" s="819"/>
      <c r="AF427"/>
      <c r="AG427" s="819"/>
      <c r="AH427"/>
      <c r="AI427" s="819"/>
      <c r="AJ427"/>
      <c r="AK427" s="819"/>
      <c r="AL427"/>
      <c r="AM427" s="819"/>
      <c r="AN427"/>
      <c r="AO427" s="819"/>
      <c r="AP427"/>
      <c r="AQ427" s="819"/>
      <c r="AR427"/>
      <c r="AS427" s="819"/>
      <c r="AT427"/>
      <c r="AU427" s="819"/>
      <c r="AV427"/>
      <c r="AW427" s="483"/>
      <c r="AX427" s="488"/>
      <c r="AY427" s="488"/>
      <c r="AZ427" s="488"/>
      <c r="BA427" s="488"/>
      <c r="BB427" s="488"/>
      <c r="BC427" s="488"/>
      <c r="BD427" s="488"/>
      <c r="BE427" s="488"/>
      <c r="BF427" s="488"/>
    </row>
    <row r="428" spans="1:58" s="820" customFormat="1">
      <c r="A428"/>
      <c r="B428" s="1009"/>
      <c r="C428"/>
      <c r="D428" s="528"/>
      <c r="E428" s="810"/>
      <c r="F428" s="811"/>
      <c r="G428"/>
      <c r="H428" s="546"/>
      <c r="I428"/>
      <c r="J428"/>
      <c r="K428"/>
      <c r="L428" s="812"/>
      <c r="M428" s="812"/>
      <c r="N428" s="1"/>
      <c r="O428" s="1"/>
      <c r="P428" s="25"/>
      <c r="Q428"/>
      <c r="R428" s="335"/>
      <c r="S428"/>
      <c r="T428"/>
      <c r="U428"/>
      <c r="V428" s="121"/>
      <c r="W428" s="121"/>
      <c r="X428" s="814"/>
      <c r="Y428" s="815"/>
      <c r="Z428" s="816"/>
      <c r="AA428" s="432"/>
      <c r="AB428" s="432"/>
      <c r="AC428" s="818"/>
      <c r="AD428" s="483"/>
      <c r="AE428" s="819"/>
      <c r="AF428"/>
      <c r="AG428" s="819"/>
      <c r="AH428"/>
      <c r="AI428" s="819"/>
      <c r="AJ428"/>
      <c r="AK428" s="819"/>
      <c r="AL428"/>
      <c r="AM428" s="819"/>
      <c r="AN428"/>
      <c r="AO428" s="819"/>
      <c r="AP428"/>
      <c r="AQ428" s="819"/>
      <c r="AR428"/>
      <c r="AS428" s="819"/>
      <c r="AT428"/>
      <c r="AU428" s="819"/>
      <c r="AV428"/>
      <c r="AW428" s="483"/>
      <c r="AX428" s="488"/>
      <c r="AY428" s="488"/>
      <c r="AZ428" s="488"/>
      <c r="BA428" s="488"/>
      <c r="BB428" s="488"/>
      <c r="BC428" s="488"/>
      <c r="BD428" s="488"/>
      <c r="BE428" s="488"/>
      <c r="BF428" s="488"/>
    </row>
    <row r="429" spans="1:58" s="820" customFormat="1">
      <c r="A429"/>
      <c r="B429" s="1009"/>
      <c r="C429"/>
      <c r="D429" s="528"/>
      <c r="E429" s="810"/>
      <c r="F429" s="811"/>
      <c r="G429"/>
      <c r="H429" s="546"/>
      <c r="I429"/>
      <c r="J429"/>
      <c r="K429"/>
      <c r="L429" s="812"/>
      <c r="M429" s="812"/>
      <c r="N429" s="1"/>
      <c r="O429" s="1"/>
      <c r="P429" s="25"/>
      <c r="Q429"/>
      <c r="R429" s="335"/>
      <c r="S429"/>
      <c r="T429"/>
      <c r="U429"/>
      <c r="V429" s="121"/>
      <c r="W429" s="121"/>
      <c r="X429" s="814"/>
      <c r="Y429" s="815"/>
      <c r="Z429" s="816"/>
      <c r="AA429" s="432"/>
      <c r="AB429" s="432"/>
      <c r="AC429" s="818"/>
      <c r="AD429" s="483"/>
      <c r="AE429" s="819"/>
      <c r="AF429"/>
      <c r="AG429" s="819"/>
      <c r="AH429"/>
      <c r="AI429" s="819"/>
      <c r="AJ429"/>
      <c r="AK429" s="819"/>
      <c r="AL429"/>
      <c r="AM429" s="819"/>
      <c r="AN429"/>
      <c r="AO429" s="819"/>
      <c r="AP429"/>
      <c r="AQ429" s="819"/>
      <c r="AR429"/>
      <c r="AS429" s="819"/>
      <c r="AT429"/>
      <c r="AU429" s="819"/>
      <c r="AV429"/>
      <c r="AW429" s="483"/>
      <c r="AX429" s="488"/>
      <c r="AY429" s="488"/>
      <c r="AZ429" s="488"/>
      <c r="BA429" s="488"/>
      <c r="BB429" s="488"/>
      <c r="BC429" s="488"/>
      <c r="BD429" s="488"/>
      <c r="BE429" s="488"/>
      <c r="BF429" s="488"/>
    </row>
    <row r="430" spans="1:58" s="820" customFormat="1">
      <c r="A430"/>
      <c r="B430" s="1009"/>
      <c r="C430"/>
      <c r="D430" s="528"/>
      <c r="E430" s="810"/>
      <c r="F430" s="811"/>
      <c r="G430"/>
      <c r="H430" s="546"/>
      <c r="I430"/>
      <c r="J430"/>
      <c r="K430"/>
      <c r="L430" s="812"/>
      <c r="M430" s="812"/>
      <c r="N430" s="1"/>
      <c r="O430" s="1"/>
      <c r="P430" s="25"/>
      <c r="Q430"/>
      <c r="R430" s="335"/>
      <c r="S430"/>
      <c r="T430"/>
      <c r="U430"/>
      <c r="V430" s="121"/>
      <c r="W430" s="121"/>
      <c r="X430" s="814"/>
      <c r="Y430" s="815"/>
      <c r="Z430" s="816"/>
      <c r="AA430" s="432"/>
      <c r="AB430" s="432"/>
      <c r="AC430" s="818"/>
      <c r="AD430" s="483"/>
      <c r="AE430" s="819"/>
      <c r="AF430"/>
      <c r="AG430" s="819"/>
      <c r="AH430"/>
      <c r="AI430" s="819"/>
      <c r="AJ430"/>
      <c r="AK430" s="819"/>
      <c r="AL430"/>
      <c r="AM430" s="819"/>
      <c r="AN430"/>
      <c r="AO430" s="819"/>
      <c r="AP430"/>
      <c r="AQ430" s="819"/>
      <c r="AR430"/>
      <c r="AS430" s="819"/>
      <c r="AT430"/>
      <c r="AU430" s="819"/>
      <c r="AV430"/>
      <c r="AW430" s="483"/>
      <c r="AX430" s="488"/>
      <c r="AY430" s="488"/>
      <c r="AZ430" s="488"/>
      <c r="BA430" s="488"/>
      <c r="BB430" s="488"/>
      <c r="BC430" s="488"/>
      <c r="BD430" s="488"/>
      <c r="BE430" s="488"/>
      <c r="BF430" s="488"/>
    </row>
    <row r="431" spans="1:58" s="820" customFormat="1">
      <c r="A431"/>
      <c r="B431" s="1009"/>
      <c r="C431"/>
      <c r="D431" s="528"/>
      <c r="E431" s="810"/>
      <c r="F431" s="811"/>
      <c r="G431"/>
      <c r="H431" s="546"/>
      <c r="I431"/>
      <c r="J431"/>
      <c r="K431"/>
      <c r="L431" s="812"/>
      <c r="M431" s="812"/>
      <c r="N431" s="1"/>
      <c r="O431" s="1"/>
      <c r="P431" s="25"/>
      <c r="Q431"/>
      <c r="R431" s="335"/>
      <c r="S431"/>
      <c r="T431"/>
      <c r="U431"/>
      <c r="V431" s="121"/>
      <c r="W431" s="121"/>
      <c r="X431" s="814"/>
      <c r="Y431" s="815"/>
      <c r="Z431" s="816"/>
      <c r="AA431" s="432"/>
      <c r="AB431" s="432"/>
      <c r="AC431" s="818"/>
      <c r="AD431" s="483"/>
      <c r="AE431" s="819"/>
      <c r="AF431"/>
      <c r="AG431" s="819"/>
      <c r="AH431"/>
      <c r="AI431" s="819"/>
      <c r="AJ431"/>
      <c r="AK431" s="819"/>
      <c r="AL431"/>
      <c r="AM431" s="819"/>
      <c r="AN431"/>
      <c r="AO431" s="819"/>
      <c r="AP431"/>
      <c r="AQ431" s="819"/>
      <c r="AR431"/>
      <c r="AS431" s="819"/>
      <c r="AT431"/>
      <c r="AU431" s="819"/>
      <c r="AV431"/>
      <c r="AW431" s="483"/>
      <c r="AX431" s="488"/>
      <c r="AY431" s="488"/>
      <c r="AZ431" s="488"/>
      <c r="BA431" s="488"/>
      <c r="BB431" s="488"/>
      <c r="BC431" s="488"/>
      <c r="BD431" s="488"/>
      <c r="BE431" s="488"/>
      <c r="BF431" s="488"/>
    </row>
    <row r="432" spans="1:58" s="820" customFormat="1">
      <c r="A432"/>
      <c r="B432" s="1009"/>
      <c r="C432"/>
      <c r="D432" s="528"/>
      <c r="E432" s="810"/>
      <c r="F432" s="811"/>
      <c r="G432"/>
      <c r="H432" s="546"/>
      <c r="I432"/>
      <c r="J432"/>
      <c r="K432"/>
      <c r="L432" s="812"/>
      <c r="M432" s="812"/>
      <c r="N432" s="1"/>
      <c r="O432" s="1"/>
      <c r="P432" s="25"/>
      <c r="Q432"/>
      <c r="R432" s="335"/>
      <c r="S432"/>
      <c r="T432"/>
      <c r="U432"/>
      <c r="V432" s="121"/>
      <c r="W432" s="121"/>
      <c r="X432" s="814"/>
      <c r="Y432" s="815"/>
      <c r="Z432" s="816"/>
      <c r="AA432" s="432"/>
      <c r="AB432" s="432"/>
      <c r="AC432" s="818"/>
      <c r="AD432" s="483"/>
      <c r="AE432" s="819"/>
      <c r="AF432"/>
      <c r="AG432" s="819"/>
      <c r="AH432"/>
      <c r="AI432" s="819"/>
      <c r="AJ432"/>
      <c r="AK432" s="819"/>
      <c r="AL432"/>
      <c r="AM432" s="819"/>
      <c r="AN432"/>
      <c r="AO432" s="819"/>
      <c r="AP432"/>
      <c r="AQ432" s="819"/>
      <c r="AR432"/>
      <c r="AS432" s="819"/>
      <c r="AT432"/>
      <c r="AU432" s="819"/>
      <c r="AV432"/>
      <c r="AW432" s="483"/>
      <c r="AX432" s="488"/>
      <c r="AY432" s="488"/>
      <c r="AZ432" s="488"/>
      <c r="BA432" s="488"/>
      <c r="BB432" s="488"/>
      <c r="BC432" s="488"/>
      <c r="BD432" s="488"/>
      <c r="BE432" s="488"/>
      <c r="BF432" s="488"/>
    </row>
    <row r="433" spans="1:58" s="820" customFormat="1">
      <c r="A433"/>
      <c r="B433" s="1009"/>
      <c r="C433"/>
      <c r="D433" s="528"/>
      <c r="E433" s="810"/>
      <c r="F433" s="811"/>
      <c r="G433"/>
      <c r="H433" s="546"/>
      <c r="I433"/>
      <c r="J433"/>
      <c r="K433"/>
      <c r="L433" s="812"/>
      <c r="M433" s="812"/>
      <c r="N433" s="1"/>
      <c r="O433" s="1"/>
      <c r="P433" s="25"/>
      <c r="Q433"/>
      <c r="R433" s="335"/>
      <c r="S433"/>
      <c r="T433"/>
      <c r="U433"/>
      <c r="V433" s="121"/>
      <c r="W433" s="121"/>
      <c r="X433" s="814"/>
      <c r="Y433" s="815"/>
      <c r="Z433" s="816"/>
      <c r="AA433" s="432"/>
      <c r="AB433" s="432"/>
      <c r="AC433" s="818"/>
      <c r="AD433" s="483"/>
      <c r="AE433" s="819"/>
      <c r="AF433"/>
      <c r="AG433" s="819"/>
      <c r="AH433"/>
      <c r="AI433" s="819"/>
      <c r="AJ433"/>
      <c r="AK433" s="819"/>
      <c r="AL433"/>
      <c r="AM433" s="819"/>
      <c r="AN433"/>
      <c r="AO433" s="819"/>
      <c r="AP433"/>
      <c r="AQ433" s="819"/>
      <c r="AR433"/>
      <c r="AS433" s="819"/>
      <c r="AT433"/>
      <c r="AU433" s="819"/>
      <c r="AV433"/>
      <c r="AW433" s="483"/>
      <c r="AX433" s="488"/>
      <c r="AY433" s="488"/>
      <c r="AZ433" s="488"/>
      <c r="BA433" s="488"/>
      <c r="BB433" s="488"/>
      <c r="BC433" s="488"/>
      <c r="BD433" s="488"/>
      <c r="BE433" s="488"/>
      <c r="BF433" s="488"/>
    </row>
    <row r="434" spans="1:58" s="820" customFormat="1">
      <c r="A434"/>
      <c r="B434" s="1009"/>
      <c r="C434"/>
      <c r="D434" s="528"/>
      <c r="E434" s="810"/>
      <c r="F434" s="811"/>
      <c r="G434"/>
      <c r="H434" s="546"/>
      <c r="I434"/>
      <c r="J434"/>
      <c r="K434"/>
      <c r="L434" s="812"/>
      <c r="M434" s="812"/>
      <c r="N434" s="1"/>
      <c r="O434" s="1"/>
      <c r="P434" s="25"/>
      <c r="Q434"/>
      <c r="R434" s="335"/>
      <c r="S434"/>
      <c r="T434"/>
      <c r="U434"/>
      <c r="V434" s="121"/>
      <c r="W434" s="121"/>
      <c r="X434" s="814"/>
      <c r="Y434" s="815"/>
      <c r="Z434" s="816"/>
      <c r="AA434" s="432"/>
      <c r="AB434" s="432"/>
      <c r="AC434" s="818"/>
      <c r="AD434" s="483"/>
      <c r="AE434" s="819"/>
      <c r="AF434"/>
      <c r="AG434" s="819"/>
      <c r="AH434"/>
      <c r="AI434" s="819"/>
      <c r="AJ434"/>
      <c r="AK434" s="819"/>
      <c r="AL434"/>
      <c r="AM434" s="819"/>
      <c r="AN434"/>
      <c r="AO434" s="819"/>
      <c r="AP434"/>
      <c r="AQ434" s="819"/>
      <c r="AR434"/>
      <c r="AS434" s="819"/>
      <c r="AT434"/>
      <c r="AU434" s="819"/>
      <c r="AV434"/>
      <c r="AW434" s="483"/>
      <c r="AX434" s="488"/>
      <c r="AY434" s="488"/>
      <c r="AZ434" s="488"/>
      <c r="BA434" s="488"/>
      <c r="BB434" s="488"/>
      <c r="BC434" s="488"/>
      <c r="BD434" s="488"/>
      <c r="BE434" s="488"/>
      <c r="BF434" s="488"/>
    </row>
    <row r="435" spans="1:58" s="820" customFormat="1">
      <c r="A435"/>
      <c r="B435" s="1009"/>
      <c r="C435"/>
      <c r="D435" s="528"/>
      <c r="E435" s="810"/>
      <c r="F435" s="811"/>
      <c r="G435"/>
      <c r="H435" s="546"/>
      <c r="I435"/>
      <c r="J435"/>
      <c r="K435"/>
      <c r="L435" s="812"/>
      <c r="M435" s="812"/>
      <c r="N435" s="1"/>
      <c r="O435" s="1"/>
      <c r="P435" s="25"/>
      <c r="Q435"/>
      <c r="R435" s="335"/>
      <c r="S435"/>
      <c r="T435"/>
      <c r="U435"/>
      <c r="V435" s="121"/>
      <c r="W435" s="121"/>
      <c r="X435" s="814"/>
      <c r="Y435" s="815"/>
      <c r="Z435" s="816"/>
      <c r="AA435" s="432"/>
      <c r="AB435" s="432"/>
      <c r="AC435" s="818"/>
      <c r="AD435" s="483"/>
      <c r="AE435" s="819"/>
      <c r="AF435"/>
      <c r="AG435" s="819"/>
      <c r="AH435"/>
      <c r="AI435" s="819"/>
      <c r="AJ435"/>
      <c r="AK435" s="819"/>
      <c r="AL435"/>
      <c r="AM435" s="819"/>
      <c r="AN435"/>
      <c r="AO435" s="819"/>
      <c r="AP435"/>
      <c r="AQ435" s="819"/>
      <c r="AR435"/>
      <c r="AS435" s="819"/>
      <c r="AT435"/>
      <c r="AU435" s="819"/>
      <c r="AV435"/>
      <c r="AW435" s="483"/>
      <c r="AX435" s="488"/>
      <c r="AY435" s="488"/>
      <c r="AZ435" s="488"/>
      <c r="BA435" s="488"/>
      <c r="BB435" s="488"/>
      <c r="BC435" s="488"/>
      <c r="BD435" s="488"/>
      <c r="BE435" s="488"/>
      <c r="BF435" s="488"/>
    </row>
    <row r="436" spans="1:58" s="820" customFormat="1">
      <c r="A436"/>
      <c r="B436" s="1009"/>
      <c r="C436"/>
      <c r="D436" s="528"/>
      <c r="E436" s="810"/>
      <c r="F436" s="811"/>
      <c r="G436"/>
      <c r="H436" s="546"/>
      <c r="I436"/>
      <c r="J436"/>
      <c r="K436"/>
      <c r="L436" s="812"/>
      <c r="M436" s="812"/>
      <c r="N436" s="1"/>
      <c r="O436" s="1"/>
      <c r="P436" s="25"/>
      <c r="Q436"/>
      <c r="R436" s="335"/>
      <c r="S436"/>
      <c r="T436"/>
      <c r="U436"/>
      <c r="V436" s="121"/>
      <c r="W436" s="121"/>
      <c r="X436" s="814"/>
      <c r="Y436" s="815"/>
      <c r="Z436" s="816"/>
      <c r="AA436" s="432"/>
      <c r="AB436" s="432"/>
      <c r="AC436" s="818"/>
      <c r="AD436" s="483"/>
      <c r="AE436" s="819"/>
      <c r="AF436"/>
      <c r="AG436" s="819"/>
      <c r="AH436"/>
      <c r="AI436" s="819"/>
      <c r="AJ436"/>
      <c r="AK436" s="819"/>
      <c r="AL436"/>
      <c r="AM436" s="819"/>
      <c r="AN436"/>
      <c r="AO436" s="819"/>
      <c r="AP436"/>
      <c r="AQ436" s="819"/>
      <c r="AR436"/>
      <c r="AS436" s="819"/>
      <c r="AT436"/>
      <c r="AU436" s="819"/>
      <c r="AV436"/>
      <c r="AW436" s="483"/>
      <c r="AX436" s="488"/>
      <c r="AY436" s="488"/>
      <c r="AZ436" s="488"/>
      <c r="BA436" s="488"/>
      <c r="BB436" s="488"/>
      <c r="BC436" s="488"/>
      <c r="BD436" s="488"/>
      <c r="BE436" s="488"/>
      <c r="BF436" s="488"/>
    </row>
    <row r="437" spans="1:58" s="820" customFormat="1">
      <c r="A437"/>
      <c r="B437" s="1009"/>
      <c r="C437"/>
      <c r="D437" s="528"/>
      <c r="E437" s="810"/>
      <c r="F437" s="811"/>
      <c r="G437"/>
      <c r="H437" s="546"/>
      <c r="I437"/>
      <c r="J437"/>
      <c r="K437"/>
      <c r="L437" s="812"/>
      <c r="M437" s="812"/>
      <c r="N437" s="1"/>
      <c r="O437" s="1"/>
      <c r="P437" s="25"/>
      <c r="Q437"/>
      <c r="R437" s="335"/>
      <c r="S437"/>
      <c r="T437"/>
      <c r="U437"/>
      <c r="V437" s="121"/>
      <c r="W437" s="121"/>
      <c r="X437" s="814"/>
      <c r="Y437" s="815"/>
      <c r="Z437" s="816"/>
      <c r="AA437" s="432"/>
      <c r="AB437" s="432"/>
      <c r="AC437" s="818"/>
      <c r="AD437" s="483"/>
      <c r="AE437" s="819"/>
      <c r="AF437"/>
      <c r="AG437" s="819"/>
      <c r="AH437"/>
      <c r="AI437" s="819"/>
      <c r="AJ437"/>
      <c r="AK437" s="819"/>
      <c r="AL437"/>
      <c r="AM437" s="819"/>
      <c r="AN437"/>
      <c r="AO437" s="819"/>
      <c r="AP437"/>
      <c r="AQ437" s="819"/>
      <c r="AR437"/>
      <c r="AS437" s="819"/>
      <c r="AT437"/>
      <c r="AU437" s="819"/>
      <c r="AV437"/>
      <c r="AW437" s="483"/>
      <c r="AX437" s="488"/>
      <c r="AY437" s="488"/>
      <c r="AZ437" s="488"/>
      <c r="BA437" s="488"/>
      <c r="BB437" s="488"/>
      <c r="BC437" s="488"/>
      <c r="BD437" s="488"/>
      <c r="BE437" s="488"/>
      <c r="BF437" s="488"/>
    </row>
    <row r="438" spans="1:58" s="820" customFormat="1">
      <c r="A438"/>
      <c r="B438" s="1009"/>
      <c r="C438"/>
      <c r="D438" s="528"/>
      <c r="E438" s="810"/>
      <c r="F438" s="811"/>
      <c r="G438"/>
      <c r="H438" s="546"/>
      <c r="I438"/>
      <c r="J438"/>
      <c r="K438"/>
      <c r="L438" s="812"/>
      <c r="M438" s="812"/>
      <c r="N438" s="1"/>
      <c r="O438" s="1"/>
      <c r="P438" s="25"/>
      <c r="Q438"/>
      <c r="R438" s="335"/>
      <c r="S438"/>
      <c r="T438"/>
      <c r="U438"/>
      <c r="V438" s="121"/>
      <c r="W438" s="121"/>
      <c r="X438" s="814"/>
      <c r="Y438" s="815"/>
      <c r="Z438" s="816"/>
      <c r="AA438" s="432"/>
      <c r="AB438" s="432"/>
      <c r="AC438" s="818"/>
      <c r="AD438" s="483"/>
      <c r="AE438" s="819"/>
      <c r="AF438"/>
      <c r="AG438" s="819"/>
      <c r="AH438"/>
      <c r="AI438" s="819"/>
      <c r="AJ438"/>
      <c r="AK438" s="819"/>
      <c r="AL438"/>
      <c r="AM438" s="819"/>
      <c r="AN438"/>
      <c r="AO438" s="819"/>
      <c r="AP438"/>
      <c r="AQ438" s="819"/>
      <c r="AR438"/>
      <c r="AS438" s="819"/>
      <c r="AT438"/>
      <c r="AU438" s="819"/>
      <c r="AV438"/>
      <c r="AW438" s="483"/>
      <c r="AX438" s="488"/>
      <c r="AY438" s="488"/>
      <c r="AZ438" s="488"/>
      <c r="BA438" s="488"/>
      <c r="BB438" s="488"/>
      <c r="BC438" s="488"/>
      <c r="BD438" s="488"/>
      <c r="BE438" s="488"/>
      <c r="BF438" s="488"/>
    </row>
    <row r="439" spans="1:58" s="820" customFormat="1">
      <c r="A439"/>
      <c r="B439" s="1009"/>
      <c r="C439"/>
      <c r="D439" s="528"/>
      <c r="E439" s="810"/>
      <c r="F439" s="811"/>
      <c r="G439"/>
      <c r="H439" s="546"/>
      <c r="I439"/>
      <c r="J439"/>
      <c r="K439"/>
      <c r="L439" s="812"/>
      <c r="M439" s="812"/>
      <c r="N439" s="1"/>
      <c r="O439" s="1"/>
      <c r="P439" s="25"/>
      <c r="Q439"/>
      <c r="R439" s="335"/>
      <c r="S439"/>
      <c r="T439"/>
      <c r="U439"/>
      <c r="V439" s="121"/>
      <c r="W439" s="121"/>
      <c r="X439" s="814"/>
      <c r="Y439" s="815"/>
      <c r="Z439" s="816"/>
      <c r="AA439" s="432"/>
      <c r="AB439" s="432"/>
      <c r="AC439" s="818"/>
      <c r="AD439" s="483"/>
      <c r="AE439" s="819"/>
      <c r="AF439"/>
      <c r="AG439" s="819"/>
      <c r="AH439"/>
      <c r="AI439" s="819"/>
      <c r="AJ439"/>
      <c r="AK439" s="819"/>
      <c r="AL439"/>
      <c r="AM439" s="819"/>
      <c r="AN439"/>
      <c r="AO439" s="819"/>
      <c r="AP439"/>
      <c r="AQ439" s="819"/>
      <c r="AR439"/>
      <c r="AS439" s="819"/>
      <c r="AT439"/>
      <c r="AU439" s="819"/>
      <c r="AV439"/>
      <c r="AW439" s="483"/>
      <c r="AX439" s="488"/>
      <c r="AY439" s="488"/>
      <c r="AZ439" s="488"/>
      <c r="BA439" s="488"/>
      <c r="BB439" s="488"/>
      <c r="BC439" s="488"/>
      <c r="BD439" s="488"/>
      <c r="BE439" s="488"/>
      <c r="BF439" s="488"/>
    </row>
    <row r="440" spans="1:58" s="820" customFormat="1">
      <c r="A440"/>
      <c r="B440" s="1009"/>
      <c r="C440"/>
      <c r="D440" s="528"/>
      <c r="E440" s="810"/>
      <c r="F440" s="811"/>
      <c r="G440"/>
      <c r="H440" s="546"/>
      <c r="I440"/>
      <c r="J440"/>
      <c r="K440"/>
      <c r="L440" s="812"/>
      <c r="M440" s="812"/>
      <c r="N440" s="1"/>
      <c r="O440" s="1"/>
      <c r="P440" s="25"/>
      <c r="Q440"/>
      <c r="R440" s="335"/>
      <c r="S440"/>
      <c r="T440"/>
      <c r="U440"/>
      <c r="V440" s="121"/>
      <c r="W440" s="121"/>
      <c r="X440" s="814"/>
      <c r="Y440" s="815"/>
      <c r="Z440" s="816"/>
      <c r="AA440" s="432"/>
      <c r="AB440" s="432"/>
      <c r="AC440" s="818"/>
      <c r="AD440" s="483"/>
      <c r="AE440" s="819"/>
      <c r="AF440"/>
      <c r="AG440" s="819"/>
      <c r="AH440"/>
      <c r="AI440" s="819"/>
      <c r="AJ440"/>
      <c r="AK440" s="819"/>
      <c r="AL440"/>
      <c r="AM440" s="819"/>
      <c r="AN440"/>
      <c r="AO440" s="819"/>
      <c r="AP440"/>
      <c r="AQ440" s="819"/>
      <c r="AR440"/>
      <c r="AS440" s="819"/>
      <c r="AT440"/>
      <c r="AU440" s="819"/>
      <c r="AV440"/>
      <c r="AW440" s="483"/>
      <c r="AX440" s="488"/>
      <c r="AY440" s="488"/>
      <c r="AZ440" s="488"/>
      <c r="BA440" s="488"/>
      <c r="BB440" s="488"/>
      <c r="BC440" s="488"/>
      <c r="BD440" s="488"/>
      <c r="BE440" s="488"/>
      <c r="BF440" s="488"/>
    </row>
    <row r="441" spans="1:58" s="820" customFormat="1">
      <c r="A441"/>
      <c r="B441" s="1009"/>
      <c r="C441"/>
      <c r="D441" s="528"/>
      <c r="E441" s="810"/>
      <c r="F441" s="811"/>
      <c r="G441"/>
      <c r="H441" s="546"/>
      <c r="I441"/>
      <c r="J441"/>
      <c r="K441"/>
      <c r="L441" s="812"/>
      <c r="M441" s="812"/>
      <c r="N441" s="1"/>
      <c r="O441" s="1"/>
      <c r="P441" s="25"/>
      <c r="Q441"/>
      <c r="R441" s="335"/>
      <c r="S441"/>
      <c r="T441"/>
      <c r="U441"/>
      <c r="V441" s="121"/>
      <c r="W441" s="121"/>
      <c r="X441" s="814"/>
      <c r="Y441" s="815"/>
      <c r="Z441" s="816"/>
      <c r="AA441" s="432"/>
      <c r="AB441" s="432"/>
      <c r="AC441" s="818"/>
      <c r="AD441" s="483"/>
      <c r="AE441" s="819"/>
      <c r="AF441"/>
      <c r="AG441" s="819"/>
      <c r="AH441"/>
      <c r="AI441" s="819"/>
      <c r="AJ441"/>
      <c r="AK441" s="819"/>
      <c r="AL441"/>
      <c r="AM441" s="819"/>
      <c r="AN441"/>
      <c r="AO441" s="819"/>
      <c r="AP441"/>
      <c r="AQ441" s="819"/>
      <c r="AR441"/>
      <c r="AS441" s="819"/>
      <c r="AT441"/>
      <c r="AU441" s="819"/>
      <c r="AV441"/>
      <c r="AW441" s="483"/>
      <c r="AX441" s="488"/>
      <c r="AY441" s="488"/>
      <c r="AZ441" s="488"/>
      <c r="BA441" s="488"/>
      <c r="BB441" s="488"/>
      <c r="BC441" s="488"/>
      <c r="BD441" s="488"/>
      <c r="BE441" s="488"/>
      <c r="BF441" s="488"/>
    </row>
    <row r="442" spans="1:58" s="820" customFormat="1">
      <c r="A442"/>
      <c r="B442" s="1009"/>
      <c r="C442"/>
      <c r="D442" s="528"/>
      <c r="E442" s="810"/>
      <c r="F442" s="811"/>
      <c r="G442"/>
      <c r="H442" s="546"/>
      <c r="I442"/>
      <c r="J442"/>
      <c r="K442"/>
      <c r="L442" s="812"/>
      <c r="M442" s="812"/>
      <c r="N442" s="1"/>
      <c r="O442" s="1"/>
      <c r="P442" s="25"/>
      <c r="Q442"/>
      <c r="R442" s="335"/>
      <c r="S442"/>
      <c r="T442"/>
      <c r="U442"/>
      <c r="V442" s="121"/>
      <c r="W442" s="121"/>
      <c r="X442" s="814"/>
      <c r="Y442" s="815"/>
      <c r="Z442" s="816"/>
      <c r="AA442" s="432"/>
      <c r="AB442" s="432"/>
      <c r="AC442" s="818"/>
      <c r="AD442" s="483"/>
      <c r="AE442" s="819"/>
      <c r="AF442"/>
      <c r="AG442" s="819"/>
      <c r="AH442"/>
      <c r="AI442" s="819"/>
      <c r="AJ442"/>
      <c r="AK442" s="819"/>
      <c r="AL442"/>
      <c r="AM442" s="819"/>
      <c r="AN442"/>
      <c r="AO442" s="819"/>
      <c r="AP442"/>
      <c r="AQ442" s="819"/>
      <c r="AR442"/>
      <c r="AS442" s="819"/>
      <c r="AT442"/>
      <c r="AU442" s="819"/>
      <c r="AV442"/>
      <c r="AW442" s="483"/>
      <c r="AX442" s="488"/>
      <c r="AY442" s="488"/>
      <c r="AZ442" s="488"/>
      <c r="BA442" s="488"/>
      <c r="BB442" s="488"/>
      <c r="BC442" s="488"/>
      <c r="BD442" s="488"/>
      <c r="BE442" s="488"/>
      <c r="BF442" s="488"/>
    </row>
    <row r="443" spans="1:58" s="820" customFormat="1">
      <c r="A443"/>
      <c r="B443" s="1009"/>
      <c r="C443"/>
      <c r="D443" s="528"/>
      <c r="E443" s="810"/>
      <c r="F443" s="811"/>
      <c r="G443"/>
      <c r="H443" s="546"/>
      <c r="I443"/>
      <c r="J443"/>
      <c r="K443"/>
      <c r="L443" s="812"/>
      <c r="M443" s="812"/>
      <c r="N443" s="1"/>
      <c r="O443" s="1"/>
      <c r="P443" s="25"/>
      <c r="Q443"/>
      <c r="R443" s="335"/>
      <c r="S443"/>
      <c r="T443"/>
      <c r="U443"/>
      <c r="V443" s="121"/>
      <c r="W443" s="121"/>
      <c r="X443" s="814"/>
      <c r="Y443" s="815"/>
      <c r="Z443" s="816"/>
      <c r="AA443" s="432"/>
      <c r="AB443" s="432"/>
      <c r="AC443" s="818"/>
      <c r="AD443" s="483"/>
      <c r="AE443" s="819"/>
      <c r="AF443"/>
      <c r="AG443" s="819"/>
      <c r="AH443"/>
      <c r="AI443" s="819"/>
      <c r="AJ443"/>
      <c r="AK443" s="819"/>
      <c r="AL443"/>
      <c r="AM443" s="819"/>
      <c r="AN443"/>
      <c r="AO443" s="819"/>
      <c r="AP443"/>
      <c r="AQ443" s="819"/>
      <c r="AR443"/>
      <c r="AS443" s="819"/>
      <c r="AT443"/>
      <c r="AU443" s="819"/>
      <c r="AV443"/>
      <c r="AW443" s="483"/>
      <c r="AX443" s="488"/>
      <c r="AY443" s="488"/>
      <c r="AZ443" s="488"/>
      <c r="BA443" s="488"/>
      <c r="BB443" s="488"/>
      <c r="BC443" s="488"/>
      <c r="BD443" s="488"/>
      <c r="BE443" s="488"/>
      <c r="BF443" s="488"/>
    </row>
    <row r="444" spans="1:58" s="820" customFormat="1">
      <c r="A444"/>
      <c r="B444" s="1009"/>
      <c r="C444"/>
      <c r="D444" s="528"/>
      <c r="E444" s="810"/>
      <c r="F444" s="811"/>
      <c r="G444"/>
      <c r="H444" s="546"/>
      <c r="I444"/>
      <c r="J444"/>
      <c r="K444"/>
      <c r="L444" s="812"/>
      <c r="M444" s="812"/>
      <c r="N444" s="1"/>
      <c r="O444" s="1"/>
      <c r="P444" s="25"/>
      <c r="Q444"/>
      <c r="R444" s="335"/>
      <c r="S444"/>
      <c r="T444"/>
      <c r="U444"/>
      <c r="V444" s="121"/>
      <c r="W444" s="121"/>
      <c r="X444" s="814"/>
      <c r="Y444" s="815"/>
      <c r="Z444" s="816"/>
      <c r="AA444" s="432"/>
      <c r="AB444" s="432"/>
      <c r="AC444" s="818"/>
      <c r="AD444" s="483"/>
      <c r="AE444" s="819"/>
      <c r="AF444"/>
      <c r="AG444" s="819"/>
      <c r="AH444"/>
      <c r="AI444" s="819"/>
      <c r="AJ444"/>
      <c r="AK444" s="819"/>
      <c r="AL444"/>
      <c r="AM444" s="819"/>
      <c r="AN444"/>
      <c r="AO444" s="819"/>
      <c r="AP444"/>
      <c r="AQ444" s="819"/>
      <c r="AR444"/>
      <c r="AS444" s="819"/>
      <c r="AT444"/>
      <c r="AU444" s="819"/>
      <c r="AV444"/>
      <c r="AW444" s="483"/>
      <c r="AX444" s="488"/>
      <c r="AY444" s="488"/>
      <c r="AZ444" s="488"/>
      <c r="BA444" s="488"/>
      <c r="BB444" s="488"/>
      <c r="BC444" s="488"/>
      <c r="BD444" s="488"/>
      <c r="BE444" s="488"/>
      <c r="BF444" s="488"/>
    </row>
    <row r="445" spans="1:58" s="820" customFormat="1">
      <c r="A445"/>
      <c r="B445" s="1009"/>
      <c r="C445"/>
      <c r="D445" s="528"/>
      <c r="E445" s="810"/>
      <c r="F445" s="811"/>
      <c r="G445"/>
      <c r="H445" s="546"/>
      <c r="I445"/>
      <c r="J445"/>
      <c r="K445"/>
      <c r="L445" s="812"/>
      <c r="M445" s="812"/>
      <c r="N445" s="1"/>
      <c r="O445" s="1"/>
      <c r="P445" s="25"/>
      <c r="Q445"/>
      <c r="R445" s="335"/>
      <c r="S445"/>
      <c r="T445"/>
      <c r="U445"/>
      <c r="V445" s="121"/>
      <c r="W445" s="121"/>
      <c r="X445" s="814"/>
      <c r="Y445" s="815"/>
      <c r="Z445" s="816"/>
      <c r="AA445" s="432"/>
      <c r="AB445" s="432"/>
      <c r="AC445" s="818"/>
      <c r="AD445" s="483"/>
      <c r="AE445" s="819"/>
      <c r="AF445"/>
      <c r="AG445" s="819"/>
      <c r="AH445"/>
      <c r="AI445" s="819"/>
      <c r="AJ445"/>
      <c r="AK445" s="819"/>
      <c r="AL445"/>
      <c r="AM445" s="819"/>
      <c r="AN445"/>
      <c r="AO445" s="819"/>
      <c r="AP445"/>
      <c r="AQ445" s="819"/>
      <c r="AR445"/>
      <c r="AS445" s="819"/>
      <c r="AT445"/>
      <c r="AU445" s="819"/>
      <c r="AV445"/>
      <c r="AW445" s="483"/>
      <c r="AX445" s="488"/>
      <c r="AY445" s="488"/>
      <c r="AZ445" s="488"/>
      <c r="BA445" s="488"/>
      <c r="BB445" s="488"/>
      <c r="BC445" s="488"/>
      <c r="BD445" s="488"/>
      <c r="BE445" s="488"/>
      <c r="BF445" s="488"/>
    </row>
    <row r="446" spans="1:58" s="820" customFormat="1">
      <c r="A446"/>
      <c r="B446" s="1009"/>
      <c r="C446"/>
      <c r="D446" s="528"/>
      <c r="E446" s="810"/>
      <c r="F446" s="811"/>
      <c r="G446"/>
      <c r="H446" s="546"/>
      <c r="I446"/>
      <c r="J446"/>
      <c r="K446"/>
      <c r="L446" s="812"/>
      <c r="M446" s="812"/>
      <c r="N446" s="1"/>
      <c r="O446" s="1"/>
      <c r="P446" s="25"/>
      <c r="Q446"/>
      <c r="R446" s="335"/>
      <c r="S446"/>
      <c r="T446"/>
      <c r="U446"/>
      <c r="V446" s="121"/>
      <c r="W446" s="121"/>
      <c r="X446" s="814"/>
      <c r="Y446" s="815"/>
      <c r="Z446" s="816"/>
      <c r="AA446" s="432"/>
      <c r="AB446" s="432"/>
      <c r="AC446" s="818"/>
      <c r="AD446" s="483"/>
      <c r="AE446" s="819"/>
      <c r="AF446"/>
      <c r="AG446" s="819"/>
      <c r="AH446"/>
      <c r="AI446" s="819"/>
      <c r="AJ446"/>
      <c r="AK446" s="819"/>
      <c r="AL446"/>
      <c r="AM446" s="819"/>
      <c r="AN446"/>
      <c r="AO446" s="819"/>
      <c r="AP446"/>
      <c r="AQ446" s="819"/>
      <c r="AR446"/>
      <c r="AS446" s="819"/>
      <c r="AT446"/>
      <c r="AU446" s="819"/>
      <c r="AV446"/>
      <c r="AW446" s="483"/>
      <c r="AX446" s="488"/>
      <c r="AY446" s="488"/>
      <c r="AZ446" s="488"/>
      <c r="BA446" s="488"/>
      <c r="BB446" s="488"/>
      <c r="BC446" s="488"/>
      <c r="BD446" s="488"/>
      <c r="BE446" s="488"/>
      <c r="BF446" s="488"/>
    </row>
    <row r="447" spans="1:58" s="820" customFormat="1">
      <c r="A447"/>
      <c r="B447" s="1009"/>
      <c r="C447"/>
      <c r="D447" s="528"/>
      <c r="E447" s="810"/>
      <c r="F447" s="811"/>
      <c r="G447"/>
      <c r="H447" s="546"/>
      <c r="I447"/>
      <c r="J447"/>
      <c r="K447"/>
      <c r="L447" s="812"/>
      <c r="M447" s="812"/>
      <c r="N447" s="1"/>
      <c r="O447" s="1"/>
      <c r="P447" s="25"/>
      <c r="Q447"/>
      <c r="R447" s="335"/>
      <c r="S447"/>
      <c r="T447"/>
      <c r="U447"/>
      <c r="V447" s="121"/>
      <c r="W447" s="121"/>
      <c r="X447" s="814"/>
      <c r="Y447" s="815"/>
      <c r="Z447" s="816"/>
      <c r="AA447" s="432"/>
      <c r="AB447" s="432"/>
      <c r="AC447" s="818"/>
      <c r="AD447" s="483"/>
      <c r="AE447" s="819"/>
      <c r="AF447"/>
      <c r="AG447" s="819"/>
      <c r="AH447"/>
      <c r="AI447" s="819"/>
      <c r="AJ447"/>
      <c r="AK447" s="819"/>
      <c r="AL447"/>
      <c r="AM447" s="819"/>
      <c r="AN447"/>
      <c r="AO447" s="819"/>
      <c r="AP447"/>
      <c r="AQ447" s="819"/>
      <c r="AR447"/>
      <c r="AS447" s="819"/>
      <c r="AT447"/>
      <c r="AU447" s="819"/>
      <c r="AV447"/>
      <c r="AW447" s="483"/>
      <c r="AX447" s="488"/>
      <c r="AY447" s="488"/>
      <c r="AZ447" s="488"/>
      <c r="BA447" s="488"/>
      <c r="BB447" s="488"/>
      <c r="BC447" s="488"/>
      <c r="BD447" s="488"/>
      <c r="BE447" s="488"/>
      <c r="BF447" s="488"/>
    </row>
    <row r="448" spans="1:58" s="820" customFormat="1">
      <c r="A448"/>
      <c r="B448" s="1009"/>
      <c r="C448"/>
      <c r="D448" s="528"/>
      <c r="E448" s="810"/>
      <c r="F448" s="811"/>
      <c r="G448"/>
      <c r="H448" s="546"/>
      <c r="I448"/>
      <c r="J448"/>
      <c r="K448"/>
      <c r="L448" s="812"/>
      <c r="M448" s="812"/>
      <c r="N448" s="1"/>
      <c r="O448" s="1"/>
      <c r="P448" s="25"/>
      <c r="Q448"/>
      <c r="R448" s="335"/>
      <c r="S448"/>
      <c r="T448"/>
      <c r="U448"/>
      <c r="V448" s="121"/>
      <c r="W448" s="121"/>
      <c r="X448" s="814"/>
      <c r="Y448" s="815"/>
      <c r="Z448" s="816"/>
      <c r="AA448" s="432"/>
      <c r="AB448" s="432"/>
      <c r="AC448" s="818"/>
      <c r="AD448" s="483"/>
      <c r="AE448" s="819"/>
      <c r="AF448"/>
      <c r="AG448" s="819"/>
      <c r="AH448"/>
      <c r="AI448" s="819"/>
      <c r="AJ448"/>
      <c r="AK448" s="819"/>
      <c r="AL448"/>
      <c r="AM448" s="819"/>
      <c r="AN448"/>
      <c r="AO448" s="819"/>
      <c r="AP448"/>
      <c r="AQ448" s="819"/>
      <c r="AR448"/>
      <c r="AS448" s="819"/>
      <c r="AT448"/>
      <c r="AU448" s="819"/>
      <c r="AV448"/>
      <c r="AW448" s="483"/>
      <c r="AX448" s="488"/>
      <c r="AY448" s="488"/>
      <c r="AZ448" s="488"/>
      <c r="BA448" s="488"/>
      <c r="BB448" s="488"/>
      <c r="BC448" s="488"/>
      <c r="BD448" s="488"/>
      <c r="BE448" s="488"/>
      <c r="BF448" s="488"/>
    </row>
    <row r="449" spans="1:58" s="820" customFormat="1">
      <c r="A449"/>
      <c r="B449" s="1009"/>
      <c r="C449"/>
      <c r="D449" s="528"/>
      <c r="E449" s="810"/>
      <c r="F449" s="811"/>
      <c r="G449"/>
      <c r="H449" s="546"/>
      <c r="I449"/>
      <c r="J449"/>
      <c r="K449"/>
      <c r="L449" s="812"/>
      <c r="M449" s="812"/>
      <c r="N449" s="1"/>
      <c r="O449" s="1"/>
      <c r="P449" s="25"/>
      <c r="Q449"/>
      <c r="R449" s="335"/>
      <c r="S449"/>
      <c r="T449"/>
      <c r="U449"/>
      <c r="V449" s="121"/>
      <c r="W449" s="121"/>
      <c r="X449" s="814"/>
      <c r="Y449" s="815"/>
      <c r="Z449" s="816"/>
      <c r="AA449" s="432"/>
      <c r="AB449" s="432"/>
      <c r="AC449" s="818"/>
      <c r="AD449" s="483"/>
      <c r="AE449" s="819"/>
      <c r="AF449"/>
      <c r="AG449" s="819"/>
      <c r="AH449"/>
      <c r="AI449" s="819"/>
      <c r="AJ449"/>
      <c r="AK449" s="819"/>
      <c r="AL449"/>
      <c r="AM449" s="819"/>
      <c r="AN449"/>
      <c r="AO449" s="819"/>
      <c r="AP449"/>
      <c r="AQ449" s="819"/>
      <c r="AR449"/>
      <c r="AS449" s="819"/>
      <c r="AT449"/>
      <c r="AU449" s="819"/>
      <c r="AV449"/>
      <c r="AW449" s="483"/>
      <c r="AX449" s="488"/>
      <c r="AY449" s="488"/>
      <c r="AZ449" s="488"/>
      <c r="BA449" s="488"/>
      <c r="BB449" s="488"/>
      <c r="BC449" s="488"/>
      <c r="BD449" s="488"/>
      <c r="BE449" s="488"/>
      <c r="BF449" s="488"/>
    </row>
    <row r="450" spans="1:58" s="820" customFormat="1">
      <c r="A450"/>
      <c r="B450" s="1009"/>
      <c r="C450"/>
      <c r="D450" s="528"/>
      <c r="E450" s="810"/>
      <c r="F450" s="811"/>
      <c r="G450"/>
      <c r="H450" s="546"/>
      <c r="I450"/>
      <c r="J450"/>
      <c r="K450"/>
      <c r="L450" s="812"/>
      <c r="M450" s="812"/>
      <c r="N450" s="1"/>
      <c r="O450" s="1"/>
      <c r="P450" s="25"/>
      <c r="Q450"/>
      <c r="R450" s="335"/>
      <c r="S450"/>
      <c r="T450"/>
      <c r="U450"/>
      <c r="V450" s="121"/>
      <c r="W450" s="121"/>
      <c r="X450" s="814"/>
      <c r="Y450" s="815"/>
      <c r="Z450" s="816"/>
      <c r="AA450" s="432"/>
      <c r="AB450" s="432"/>
      <c r="AC450" s="818"/>
      <c r="AD450" s="483"/>
      <c r="AE450" s="819"/>
      <c r="AF450"/>
      <c r="AG450" s="819"/>
      <c r="AH450"/>
      <c r="AI450" s="819"/>
      <c r="AJ450"/>
      <c r="AK450" s="819"/>
      <c r="AL450"/>
      <c r="AM450" s="819"/>
      <c r="AN450"/>
      <c r="AO450" s="819"/>
      <c r="AP450"/>
      <c r="AQ450" s="819"/>
      <c r="AR450"/>
      <c r="AS450" s="819"/>
      <c r="AT450"/>
      <c r="AU450" s="819"/>
      <c r="AV450"/>
      <c r="AW450" s="483"/>
      <c r="AX450" s="488"/>
      <c r="AY450" s="488"/>
      <c r="AZ450" s="488"/>
      <c r="BA450" s="488"/>
      <c r="BB450" s="488"/>
      <c r="BC450" s="488"/>
      <c r="BD450" s="488"/>
      <c r="BE450" s="488"/>
      <c r="BF450" s="488"/>
    </row>
    <row r="451" spans="1:58" s="820" customFormat="1">
      <c r="A451"/>
      <c r="B451" s="1009"/>
      <c r="C451"/>
      <c r="D451" s="528"/>
      <c r="E451" s="810"/>
      <c r="F451" s="811"/>
      <c r="G451"/>
      <c r="H451" s="546"/>
      <c r="I451"/>
      <c r="J451"/>
      <c r="K451"/>
      <c r="L451" s="812"/>
      <c r="M451" s="812"/>
      <c r="N451" s="1"/>
      <c r="O451" s="1"/>
      <c r="P451" s="25"/>
      <c r="Q451"/>
      <c r="R451" s="335"/>
      <c r="S451"/>
      <c r="T451"/>
      <c r="U451"/>
      <c r="V451" s="121"/>
      <c r="W451" s="121"/>
      <c r="X451" s="814"/>
      <c r="Y451" s="815"/>
      <c r="Z451" s="816"/>
      <c r="AA451" s="432"/>
      <c r="AB451" s="432"/>
      <c r="AC451" s="818"/>
      <c r="AD451" s="483"/>
      <c r="AE451" s="819"/>
      <c r="AF451"/>
      <c r="AG451" s="819"/>
      <c r="AH451"/>
      <c r="AI451" s="819"/>
      <c r="AJ451"/>
      <c r="AK451" s="819"/>
      <c r="AL451"/>
      <c r="AM451" s="819"/>
      <c r="AN451"/>
      <c r="AO451" s="819"/>
      <c r="AP451"/>
      <c r="AQ451" s="819"/>
      <c r="AR451"/>
      <c r="AS451" s="819"/>
      <c r="AT451"/>
      <c r="AU451" s="819"/>
      <c r="AV451"/>
      <c r="AW451" s="483"/>
      <c r="AX451" s="488"/>
      <c r="AY451" s="488"/>
      <c r="AZ451" s="488"/>
      <c r="BA451" s="488"/>
      <c r="BB451" s="488"/>
      <c r="BC451" s="488"/>
      <c r="BD451" s="488"/>
      <c r="BE451" s="488"/>
      <c r="BF451" s="488"/>
    </row>
    <row r="452" spans="1:58" s="820" customFormat="1">
      <c r="A452"/>
      <c r="B452" s="1009"/>
      <c r="C452"/>
      <c r="D452" s="528"/>
      <c r="E452" s="810"/>
      <c r="F452" s="811"/>
      <c r="G452"/>
      <c r="H452" s="546"/>
      <c r="I452"/>
      <c r="J452"/>
      <c r="K452"/>
      <c r="L452" s="812"/>
      <c r="M452" s="812"/>
      <c r="N452" s="1"/>
      <c r="O452" s="1"/>
      <c r="P452" s="25"/>
      <c r="Q452"/>
      <c r="R452" s="335"/>
      <c r="S452"/>
      <c r="T452"/>
      <c r="U452"/>
      <c r="V452" s="121"/>
      <c r="W452" s="121"/>
      <c r="X452" s="814"/>
      <c r="Y452" s="815"/>
      <c r="Z452" s="816"/>
      <c r="AA452" s="432"/>
      <c r="AB452" s="432"/>
      <c r="AC452" s="818"/>
      <c r="AD452" s="483"/>
      <c r="AE452" s="819"/>
      <c r="AF452"/>
      <c r="AG452" s="819"/>
      <c r="AH452"/>
      <c r="AI452" s="819"/>
      <c r="AJ452"/>
      <c r="AK452" s="819"/>
      <c r="AL452"/>
      <c r="AM452" s="819"/>
      <c r="AN452"/>
      <c r="AO452" s="819"/>
      <c r="AP452"/>
      <c r="AQ452" s="819"/>
      <c r="AR452"/>
      <c r="AS452" s="819"/>
      <c r="AT452"/>
      <c r="AU452" s="819"/>
      <c r="AV452"/>
      <c r="AW452" s="483"/>
      <c r="AX452" s="488"/>
      <c r="AY452" s="488"/>
      <c r="AZ452" s="488"/>
      <c r="BA452" s="488"/>
      <c r="BB452" s="488"/>
      <c r="BC452" s="488"/>
      <c r="BD452" s="488"/>
      <c r="BE452" s="488"/>
      <c r="BF452" s="488"/>
    </row>
    <row r="453" spans="1:58" s="820" customFormat="1">
      <c r="A453"/>
      <c r="B453" s="1009"/>
      <c r="C453"/>
      <c r="D453" s="528"/>
      <c r="E453" s="810"/>
      <c r="F453" s="811"/>
      <c r="G453"/>
      <c r="H453" s="546"/>
      <c r="I453"/>
      <c r="J453"/>
      <c r="K453"/>
      <c r="L453" s="812"/>
      <c r="M453" s="812"/>
      <c r="N453" s="1"/>
      <c r="O453" s="1"/>
      <c r="P453" s="25"/>
      <c r="Q453"/>
      <c r="R453" s="335"/>
      <c r="S453"/>
      <c r="T453"/>
      <c r="U453"/>
      <c r="V453" s="121"/>
      <c r="W453" s="121"/>
      <c r="X453" s="814"/>
      <c r="Y453" s="815"/>
      <c r="Z453" s="816"/>
      <c r="AA453" s="432"/>
      <c r="AB453" s="432"/>
      <c r="AC453" s="818"/>
      <c r="AD453" s="483"/>
      <c r="AE453" s="819"/>
      <c r="AF453"/>
      <c r="AG453" s="819"/>
      <c r="AH453"/>
      <c r="AI453" s="819"/>
      <c r="AJ453"/>
      <c r="AK453" s="819"/>
      <c r="AL453"/>
      <c r="AM453" s="819"/>
      <c r="AN453"/>
      <c r="AO453" s="819"/>
      <c r="AP453"/>
      <c r="AQ453" s="819"/>
      <c r="AR453"/>
      <c r="AS453" s="819"/>
      <c r="AT453"/>
      <c r="AU453" s="819"/>
      <c r="AV453"/>
      <c r="AW453" s="483"/>
      <c r="AX453" s="488"/>
      <c r="AY453" s="488"/>
      <c r="AZ453" s="488"/>
      <c r="BA453" s="488"/>
      <c r="BB453" s="488"/>
      <c r="BC453" s="488"/>
      <c r="BD453" s="488"/>
      <c r="BE453" s="488"/>
      <c r="BF453" s="488"/>
    </row>
    <row r="454" spans="1:58" s="820" customFormat="1">
      <c r="A454"/>
      <c r="B454" s="1009"/>
      <c r="C454"/>
      <c r="D454" s="528"/>
      <c r="E454" s="810"/>
      <c r="F454" s="811"/>
      <c r="G454"/>
      <c r="H454" s="546"/>
      <c r="I454"/>
      <c r="J454"/>
      <c r="K454"/>
      <c r="L454" s="812"/>
      <c r="M454" s="812"/>
      <c r="N454" s="1"/>
      <c r="O454" s="1"/>
      <c r="P454" s="25"/>
      <c r="Q454"/>
      <c r="R454" s="335"/>
      <c r="S454"/>
      <c r="T454"/>
      <c r="U454"/>
      <c r="V454" s="121"/>
      <c r="W454" s="121"/>
      <c r="X454" s="814"/>
      <c r="Y454" s="815"/>
      <c r="Z454" s="816"/>
      <c r="AA454" s="432"/>
      <c r="AB454" s="432"/>
      <c r="AC454" s="818"/>
      <c r="AD454" s="483"/>
      <c r="AE454" s="819"/>
      <c r="AF454"/>
      <c r="AG454" s="819"/>
      <c r="AH454"/>
      <c r="AI454" s="819"/>
      <c r="AJ454"/>
      <c r="AK454" s="819"/>
      <c r="AL454"/>
      <c r="AM454" s="819"/>
      <c r="AN454"/>
      <c r="AO454" s="819"/>
      <c r="AP454"/>
      <c r="AQ454" s="819"/>
      <c r="AR454"/>
      <c r="AS454" s="819"/>
      <c r="AT454"/>
      <c r="AU454" s="819"/>
      <c r="AV454"/>
      <c r="AW454" s="483"/>
      <c r="AX454" s="488"/>
      <c r="AY454" s="488"/>
      <c r="AZ454" s="488"/>
      <c r="BA454" s="488"/>
      <c r="BB454" s="488"/>
      <c r="BC454" s="488"/>
      <c r="BD454" s="488"/>
      <c r="BE454" s="488"/>
      <c r="BF454" s="488"/>
    </row>
    <row r="455" spans="1:58" s="820" customFormat="1">
      <c r="A455"/>
      <c r="B455" s="1009"/>
      <c r="C455"/>
      <c r="D455" s="528"/>
      <c r="E455" s="810"/>
      <c r="F455" s="811"/>
      <c r="G455"/>
      <c r="H455" s="546"/>
      <c r="I455"/>
      <c r="J455"/>
      <c r="K455"/>
      <c r="L455" s="812"/>
      <c r="M455" s="812"/>
      <c r="N455" s="1"/>
      <c r="O455" s="1"/>
      <c r="P455" s="25"/>
      <c r="Q455"/>
      <c r="R455" s="335"/>
      <c r="S455"/>
      <c r="T455"/>
      <c r="U455"/>
      <c r="V455" s="121"/>
      <c r="W455" s="121"/>
      <c r="X455" s="814"/>
      <c r="Y455" s="815"/>
      <c r="Z455" s="816"/>
      <c r="AA455" s="432"/>
      <c r="AB455" s="432"/>
      <c r="AC455" s="818"/>
      <c r="AD455" s="483"/>
      <c r="AE455" s="819"/>
      <c r="AF455"/>
      <c r="AG455" s="819"/>
      <c r="AH455"/>
      <c r="AI455" s="819"/>
      <c r="AJ455"/>
      <c r="AK455" s="819"/>
      <c r="AL455"/>
      <c r="AM455" s="819"/>
      <c r="AN455"/>
      <c r="AO455" s="819"/>
      <c r="AP455"/>
      <c r="AQ455" s="819"/>
      <c r="AR455"/>
      <c r="AS455" s="819"/>
      <c r="AT455"/>
      <c r="AU455" s="819"/>
      <c r="AV455"/>
      <c r="AW455" s="483"/>
      <c r="AX455" s="488"/>
      <c r="AY455" s="488"/>
      <c r="AZ455" s="488"/>
      <c r="BA455" s="488"/>
      <c r="BB455" s="488"/>
      <c r="BC455" s="488"/>
      <c r="BD455" s="488"/>
      <c r="BE455" s="488"/>
      <c r="BF455" s="488"/>
    </row>
    <row r="456" spans="1:58" s="820" customFormat="1">
      <c r="A456"/>
      <c r="B456" s="1009"/>
      <c r="C456"/>
      <c r="D456" s="528"/>
      <c r="E456" s="810"/>
      <c r="F456" s="811"/>
      <c r="G456"/>
      <c r="H456" s="546"/>
      <c r="I456"/>
      <c r="J456"/>
      <c r="K456"/>
      <c r="L456" s="812"/>
      <c r="M456" s="812"/>
      <c r="N456" s="1"/>
      <c r="O456" s="1"/>
      <c r="P456" s="25"/>
      <c r="Q456"/>
      <c r="R456" s="335"/>
      <c r="S456"/>
      <c r="T456"/>
      <c r="U456"/>
      <c r="V456" s="121"/>
      <c r="W456" s="121"/>
      <c r="X456" s="814"/>
      <c r="Y456" s="815"/>
      <c r="Z456" s="816"/>
      <c r="AA456" s="432"/>
      <c r="AB456" s="432"/>
      <c r="AC456" s="818"/>
      <c r="AD456" s="483"/>
      <c r="AE456" s="819"/>
      <c r="AF456"/>
      <c r="AG456" s="819"/>
      <c r="AH456"/>
      <c r="AI456" s="819"/>
      <c r="AJ456"/>
      <c r="AK456" s="819"/>
      <c r="AL456"/>
      <c r="AM456" s="819"/>
      <c r="AN456"/>
      <c r="AO456" s="819"/>
      <c r="AP456"/>
      <c r="AQ456" s="819"/>
      <c r="AR456"/>
      <c r="AS456" s="819"/>
      <c r="AT456"/>
      <c r="AU456" s="819"/>
      <c r="AV456"/>
      <c r="AW456" s="483"/>
      <c r="AX456" s="488"/>
      <c r="AY456" s="488"/>
      <c r="AZ456" s="488"/>
      <c r="BA456" s="488"/>
      <c r="BB456" s="488"/>
      <c r="BC456" s="488"/>
      <c r="BD456" s="488"/>
      <c r="BE456" s="488"/>
      <c r="BF456" s="488"/>
    </row>
    <row r="457" spans="1:58" s="820" customFormat="1">
      <c r="A457"/>
      <c r="B457" s="1009"/>
      <c r="C457"/>
      <c r="D457" s="528"/>
      <c r="E457" s="810"/>
      <c r="F457" s="811"/>
      <c r="G457"/>
      <c r="H457" s="546"/>
      <c r="I457"/>
      <c r="J457"/>
      <c r="K457"/>
      <c r="L457" s="812"/>
      <c r="M457" s="812"/>
      <c r="N457" s="1"/>
      <c r="O457" s="1"/>
      <c r="P457" s="25"/>
      <c r="Q457"/>
      <c r="R457" s="335"/>
      <c r="S457"/>
      <c r="T457"/>
      <c r="U457"/>
      <c r="V457" s="121"/>
      <c r="W457" s="121"/>
      <c r="X457" s="814"/>
      <c r="Y457" s="815"/>
      <c r="Z457" s="816"/>
      <c r="AA457" s="432"/>
      <c r="AB457" s="432"/>
      <c r="AC457" s="818"/>
      <c r="AD457" s="483"/>
      <c r="AE457" s="819"/>
      <c r="AF457"/>
      <c r="AG457" s="819"/>
      <c r="AH457"/>
      <c r="AI457" s="819"/>
      <c r="AJ457"/>
      <c r="AK457" s="819"/>
      <c r="AL457"/>
      <c r="AM457" s="819"/>
      <c r="AN457"/>
      <c r="AO457" s="819"/>
      <c r="AP457"/>
      <c r="AQ457" s="819"/>
      <c r="AR457"/>
      <c r="AS457" s="819"/>
      <c r="AT457"/>
      <c r="AU457" s="819"/>
      <c r="AV457"/>
      <c r="AW457" s="483"/>
      <c r="AX457" s="488"/>
      <c r="AY457" s="488"/>
      <c r="AZ457" s="488"/>
      <c r="BA457" s="488"/>
      <c r="BB457" s="488"/>
      <c r="BC457" s="488"/>
      <c r="BD457" s="488"/>
      <c r="BE457" s="488"/>
      <c r="BF457" s="488"/>
    </row>
    <row r="458" spans="1:58" s="820" customFormat="1">
      <c r="A458"/>
      <c r="B458" s="1009"/>
      <c r="C458"/>
      <c r="D458" s="528"/>
      <c r="E458" s="810"/>
      <c r="F458" s="811"/>
      <c r="G458"/>
      <c r="H458" s="546"/>
      <c r="I458"/>
      <c r="J458"/>
      <c r="K458"/>
      <c r="L458" s="812"/>
      <c r="M458" s="812"/>
      <c r="N458" s="1"/>
      <c r="O458" s="1"/>
      <c r="P458" s="25"/>
      <c r="Q458"/>
      <c r="R458" s="335"/>
      <c r="S458"/>
      <c r="T458"/>
      <c r="U458"/>
      <c r="V458" s="121"/>
      <c r="W458" s="121"/>
      <c r="X458" s="814"/>
      <c r="Y458" s="815"/>
      <c r="Z458" s="816"/>
      <c r="AA458" s="432"/>
      <c r="AB458" s="432"/>
      <c r="AC458" s="818"/>
      <c r="AD458" s="483"/>
      <c r="AE458" s="819"/>
      <c r="AF458"/>
      <c r="AG458" s="819"/>
      <c r="AH458"/>
      <c r="AI458" s="819"/>
      <c r="AJ458"/>
      <c r="AK458" s="819"/>
      <c r="AL458"/>
      <c r="AM458" s="819"/>
      <c r="AN458"/>
      <c r="AO458" s="819"/>
      <c r="AP458"/>
      <c r="AQ458" s="819"/>
      <c r="AR458"/>
      <c r="AS458" s="819"/>
      <c r="AT458"/>
      <c r="AU458" s="819"/>
      <c r="AV458"/>
      <c r="AW458" s="483"/>
      <c r="AX458" s="488"/>
      <c r="AY458" s="488"/>
      <c r="AZ458" s="488"/>
      <c r="BA458" s="488"/>
      <c r="BB458" s="488"/>
      <c r="BC458" s="488"/>
      <c r="BD458" s="488"/>
      <c r="BE458" s="488"/>
      <c r="BF458" s="488"/>
    </row>
    <row r="459" spans="1:58" s="820" customFormat="1">
      <c r="A459"/>
      <c r="B459" s="1009"/>
      <c r="C459"/>
      <c r="D459" s="528"/>
      <c r="E459" s="810"/>
      <c r="F459" s="811"/>
      <c r="G459"/>
      <c r="H459" s="546"/>
      <c r="I459"/>
      <c r="J459"/>
      <c r="K459"/>
      <c r="L459" s="812"/>
      <c r="M459" s="812"/>
      <c r="N459" s="1"/>
      <c r="O459" s="1"/>
      <c r="P459" s="25"/>
      <c r="Q459"/>
      <c r="R459" s="335"/>
      <c r="S459"/>
      <c r="T459"/>
      <c r="U459"/>
      <c r="V459" s="121"/>
      <c r="W459" s="121"/>
      <c r="X459" s="814"/>
      <c r="Y459" s="815"/>
      <c r="Z459" s="816"/>
      <c r="AA459" s="432"/>
      <c r="AB459" s="432"/>
      <c r="AC459" s="818"/>
      <c r="AD459" s="483"/>
      <c r="AE459" s="819"/>
      <c r="AF459"/>
      <c r="AG459" s="819"/>
      <c r="AH459"/>
      <c r="AI459" s="819"/>
      <c r="AJ459"/>
      <c r="AK459" s="819"/>
      <c r="AL459"/>
      <c r="AM459" s="819"/>
      <c r="AN459"/>
      <c r="AO459" s="819"/>
      <c r="AP459"/>
      <c r="AQ459" s="819"/>
      <c r="AR459"/>
      <c r="AS459" s="819"/>
      <c r="AT459"/>
      <c r="AU459" s="819"/>
      <c r="AV459"/>
      <c r="AW459" s="483"/>
      <c r="AX459" s="488"/>
      <c r="AY459" s="488"/>
      <c r="AZ459" s="488"/>
      <c r="BA459" s="488"/>
      <c r="BB459" s="488"/>
      <c r="BC459" s="488"/>
      <c r="BD459" s="488"/>
      <c r="BE459" s="488"/>
      <c r="BF459" s="488"/>
    </row>
    <row r="460" spans="1:58" s="820" customFormat="1">
      <c r="A460"/>
      <c r="B460" s="1009"/>
      <c r="C460"/>
      <c r="D460" s="528"/>
      <c r="E460" s="810"/>
      <c r="F460" s="811"/>
      <c r="G460"/>
      <c r="H460" s="546"/>
      <c r="I460"/>
      <c r="J460"/>
      <c r="K460"/>
      <c r="L460" s="812"/>
      <c r="M460" s="812"/>
      <c r="N460" s="1"/>
      <c r="O460" s="1"/>
      <c r="P460" s="25"/>
      <c r="Q460"/>
      <c r="R460" s="335"/>
      <c r="S460"/>
      <c r="T460"/>
      <c r="U460"/>
      <c r="V460" s="121"/>
      <c r="W460" s="121"/>
      <c r="X460" s="814"/>
      <c r="Y460" s="815"/>
      <c r="Z460" s="816"/>
      <c r="AA460" s="432"/>
      <c r="AB460" s="432"/>
      <c r="AC460" s="818"/>
      <c r="AD460" s="483"/>
      <c r="AE460" s="819"/>
      <c r="AF460"/>
      <c r="AG460" s="819"/>
      <c r="AH460"/>
      <c r="AI460" s="819"/>
      <c r="AJ460"/>
      <c r="AK460" s="819"/>
      <c r="AL460"/>
      <c r="AM460" s="819"/>
      <c r="AN460"/>
      <c r="AO460" s="819"/>
      <c r="AP460"/>
      <c r="AQ460" s="819"/>
      <c r="AR460"/>
      <c r="AS460" s="819"/>
      <c r="AT460"/>
      <c r="AU460" s="819"/>
      <c r="AV460"/>
      <c r="AW460" s="483"/>
      <c r="AX460" s="488"/>
      <c r="AY460" s="488"/>
      <c r="AZ460" s="488"/>
      <c r="BA460" s="488"/>
      <c r="BB460" s="488"/>
      <c r="BC460" s="488"/>
      <c r="BD460" s="488"/>
      <c r="BE460" s="488"/>
      <c r="BF460" s="488"/>
    </row>
    <row r="461" spans="1:58" s="820" customFormat="1">
      <c r="A461"/>
      <c r="B461" s="1009"/>
      <c r="C461"/>
      <c r="D461" s="528"/>
      <c r="E461" s="810"/>
      <c r="F461" s="811"/>
      <c r="G461"/>
      <c r="H461" s="546"/>
      <c r="I461"/>
      <c r="J461"/>
      <c r="K461"/>
      <c r="L461" s="812"/>
      <c r="M461" s="812"/>
      <c r="N461" s="1"/>
      <c r="O461" s="1"/>
      <c r="P461" s="25"/>
      <c r="Q461"/>
      <c r="R461" s="335"/>
      <c r="S461"/>
      <c r="T461"/>
      <c r="U461"/>
      <c r="V461" s="121"/>
      <c r="W461" s="121"/>
      <c r="X461" s="814"/>
      <c r="Y461" s="815"/>
      <c r="Z461" s="816"/>
      <c r="AA461" s="432"/>
      <c r="AB461" s="432"/>
      <c r="AC461" s="818"/>
      <c r="AD461" s="483"/>
      <c r="AE461" s="819"/>
      <c r="AF461"/>
      <c r="AG461" s="819"/>
      <c r="AH461"/>
      <c r="AI461" s="819"/>
      <c r="AJ461"/>
      <c r="AK461" s="819"/>
      <c r="AL461"/>
      <c r="AM461" s="819"/>
      <c r="AN461"/>
      <c r="AO461" s="819"/>
      <c r="AP461"/>
      <c r="AQ461" s="819"/>
      <c r="AR461"/>
      <c r="AS461" s="819"/>
      <c r="AT461"/>
      <c r="AU461" s="819"/>
      <c r="AV461"/>
      <c r="AW461" s="483"/>
      <c r="AX461" s="488"/>
      <c r="AY461" s="488"/>
      <c r="AZ461" s="488"/>
      <c r="BA461" s="488"/>
      <c r="BB461" s="488"/>
      <c r="BC461" s="488"/>
      <c r="BD461" s="488"/>
      <c r="BE461" s="488"/>
      <c r="BF461" s="488"/>
    </row>
    <row r="462" spans="1:58" s="820" customFormat="1">
      <c r="A462"/>
      <c r="B462" s="1009"/>
      <c r="C462"/>
      <c r="D462" s="528"/>
      <c r="E462" s="810"/>
      <c r="F462" s="811"/>
      <c r="G462"/>
      <c r="H462" s="546"/>
      <c r="I462"/>
      <c r="J462"/>
      <c r="K462"/>
      <c r="L462" s="812"/>
      <c r="M462" s="812"/>
      <c r="N462" s="1"/>
      <c r="O462" s="1"/>
      <c r="P462" s="25"/>
      <c r="Q462"/>
      <c r="R462" s="335"/>
      <c r="S462"/>
      <c r="T462"/>
      <c r="U462"/>
      <c r="V462" s="121"/>
      <c r="W462" s="121"/>
      <c r="X462" s="814"/>
      <c r="Y462" s="815"/>
      <c r="Z462" s="816"/>
      <c r="AA462" s="432"/>
      <c r="AB462" s="432"/>
      <c r="AC462" s="818"/>
      <c r="AD462" s="483"/>
      <c r="AE462" s="819"/>
      <c r="AF462"/>
      <c r="AG462" s="819"/>
      <c r="AH462"/>
      <c r="AI462" s="819"/>
      <c r="AJ462"/>
      <c r="AK462" s="819"/>
      <c r="AL462"/>
      <c r="AM462" s="819"/>
      <c r="AN462"/>
      <c r="AO462" s="819"/>
      <c r="AP462"/>
      <c r="AQ462" s="819"/>
      <c r="AR462"/>
      <c r="AS462" s="819"/>
      <c r="AT462"/>
      <c r="AU462" s="819"/>
      <c r="AV462"/>
      <c r="AW462" s="483"/>
      <c r="AX462" s="488"/>
      <c r="AY462" s="488"/>
      <c r="AZ462" s="488"/>
      <c r="BA462" s="488"/>
      <c r="BB462" s="488"/>
      <c r="BC462" s="488"/>
      <c r="BD462" s="488"/>
      <c r="BE462" s="488"/>
      <c r="BF462" s="488"/>
    </row>
    <row r="463" spans="1:58" s="820" customFormat="1">
      <c r="A463"/>
      <c r="B463" s="1009"/>
      <c r="C463"/>
      <c r="D463" s="528"/>
      <c r="E463" s="810"/>
      <c r="F463" s="811"/>
      <c r="G463"/>
      <c r="H463" s="546"/>
      <c r="I463"/>
      <c r="J463"/>
      <c r="K463"/>
      <c r="L463" s="812"/>
      <c r="M463" s="812"/>
      <c r="N463" s="1"/>
      <c r="O463" s="1"/>
      <c r="P463" s="25"/>
      <c r="Q463"/>
      <c r="R463" s="335"/>
      <c r="S463"/>
      <c r="T463"/>
      <c r="U463"/>
      <c r="V463" s="121"/>
      <c r="W463" s="121"/>
      <c r="X463" s="814"/>
      <c r="Y463" s="815"/>
      <c r="Z463" s="816"/>
      <c r="AA463" s="432"/>
      <c r="AB463" s="432"/>
      <c r="AC463" s="818"/>
      <c r="AD463" s="483"/>
      <c r="AE463" s="819"/>
      <c r="AF463"/>
      <c r="AG463" s="819"/>
      <c r="AH463"/>
      <c r="AI463" s="819"/>
      <c r="AJ463"/>
      <c r="AK463" s="819"/>
      <c r="AL463"/>
      <c r="AM463" s="819"/>
      <c r="AN463"/>
      <c r="AO463" s="819"/>
      <c r="AP463"/>
      <c r="AQ463" s="819"/>
      <c r="AR463"/>
      <c r="AS463" s="819"/>
      <c r="AT463"/>
      <c r="AU463" s="819"/>
      <c r="AV463"/>
      <c r="AW463" s="483"/>
      <c r="AX463" s="488"/>
      <c r="AY463" s="488"/>
      <c r="AZ463" s="488"/>
      <c r="BA463" s="488"/>
      <c r="BB463" s="488"/>
      <c r="BC463" s="488"/>
      <c r="BD463" s="488"/>
      <c r="BE463" s="488"/>
      <c r="BF463" s="488"/>
    </row>
    <row r="464" spans="1:58" s="820" customFormat="1">
      <c r="A464"/>
      <c r="B464" s="1009"/>
      <c r="C464"/>
      <c r="D464" s="528"/>
      <c r="E464" s="810"/>
      <c r="F464" s="811"/>
      <c r="G464"/>
      <c r="H464" s="546"/>
      <c r="I464"/>
      <c r="J464"/>
      <c r="K464"/>
      <c r="L464" s="812"/>
      <c r="M464" s="812"/>
      <c r="N464" s="1"/>
      <c r="O464" s="1"/>
      <c r="P464" s="25"/>
      <c r="Q464"/>
      <c r="R464" s="335"/>
      <c r="S464"/>
      <c r="T464"/>
      <c r="U464"/>
      <c r="V464" s="121"/>
      <c r="W464" s="121"/>
      <c r="X464" s="814"/>
      <c r="Y464" s="815"/>
      <c r="Z464" s="816"/>
      <c r="AA464" s="432"/>
      <c r="AB464" s="432"/>
      <c r="AC464" s="818"/>
      <c r="AD464" s="483"/>
      <c r="AE464" s="819"/>
      <c r="AF464"/>
      <c r="AG464" s="819"/>
      <c r="AH464"/>
      <c r="AI464" s="819"/>
      <c r="AJ464"/>
      <c r="AK464" s="819"/>
      <c r="AL464"/>
      <c r="AM464" s="819"/>
      <c r="AN464"/>
      <c r="AO464" s="819"/>
      <c r="AP464"/>
      <c r="AQ464" s="819"/>
      <c r="AR464"/>
      <c r="AS464" s="819"/>
      <c r="AT464"/>
      <c r="AU464" s="819"/>
      <c r="AV464"/>
      <c r="AW464" s="483"/>
      <c r="AX464" s="488"/>
      <c r="AY464" s="488"/>
      <c r="AZ464" s="488"/>
      <c r="BA464" s="488"/>
      <c r="BB464" s="488"/>
      <c r="BC464" s="488"/>
      <c r="BD464" s="488"/>
      <c r="BE464" s="488"/>
      <c r="BF464" s="488"/>
    </row>
    <row r="465" spans="1:58" s="820" customFormat="1">
      <c r="A465"/>
      <c r="B465" s="1009"/>
      <c r="C465"/>
      <c r="D465" s="528"/>
      <c r="E465" s="810"/>
      <c r="F465" s="811"/>
      <c r="G465"/>
      <c r="H465" s="546"/>
      <c r="I465"/>
      <c r="J465"/>
      <c r="K465"/>
      <c r="L465" s="812"/>
      <c r="M465" s="812"/>
      <c r="N465" s="1"/>
      <c r="O465" s="1"/>
      <c r="P465" s="25"/>
      <c r="Q465"/>
      <c r="R465" s="335"/>
      <c r="S465"/>
      <c r="T465"/>
      <c r="U465"/>
      <c r="V465" s="121"/>
      <c r="W465" s="121"/>
      <c r="X465" s="814"/>
      <c r="Y465" s="815"/>
      <c r="Z465" s="816"/>
      <c r="AA465" s="432"/>
      <c r="AB465" s="432"/>
      <c r="AC465" s="818"/>
      <c r="AD465" s="483"/>
      <c r="AE465" s="819"/>
      <c r="AF465"/>
      <c r="AG465" s="819"/>
      <c r="AH465"/>
      <c r="AI465" s="819"/>
      <c r="AJ465"/>
      <c r="AK465" s="819"/>
      <c r="AL465"/>
      <c r="AM465" s="819"/>
      <c r="AN465"/>
      <c r="AO465" s="819"/>
      <c r="AP465"/>
      <c r="AQ465" s="819"/>
      <c r="AR465"/>
      <c r="AS465" s="819"/>
      <c r="AT465"/>
      <c r="AU465" s="819"/>
      <c r="AV465"/>
      <c r="AW465" s="483"/>
      <c r="AX465" s="488"/>
      <c r="AY465" s="488"/>
      <c r="AZ465" s="488"/>
      <c r="BA465" s="488"/>
      <c r="BB465" s="488"/>
      <c r="BC465" s="488"/>
      <c r="BD465" s="488"/>
      <c r="BE465" s="488"/>
      <c r="BF465" s="488"/>
    </row>
    <row r="466" spans="1:58" s="820" customFormat="1">
      <c r="A466"/>
      <c r="B466" s="1009"/>
      <c r="C466"/>
      <c r="D466" s="528"/>
      <c r="E466" s="810"/>
      <c r="F466" s="811"/>
      <c r="G466"/>
      <c r="H466" s="546"/>
      <c r="I466"/>
      <c r="J466"/>
      <c r="K466"/>
      <c r="L466" s="812"/>
      <c r="M466" s="812"/>
      <c r="N466" s="1"/>
      <c r="O466" s="1"/>
      <c r="P466" s="25"/>
      <c r="Q466"/>
      <c r="R466" s="335"/>
      <c r="S466"/>
      <c r="T466"/>
      <c r="U466"/>
      <c r="V466" s="121"/>
      <c r="W466" s="121"/>
      <c r="X466" s="814"/>
      <c r="Y466" s="815"/>
      <c r="Z466" s="816"/>
      <c r="AA466" s="432"/>
      <c r="AB466" s="432"/>
      <c r="AC466" s="818"/>
      <c r="AD466" s="483"/>
      <c r="AE466" s="819"/>
      <c r="AF466"/>
      <c r="AG466" s="819"/>
      <c r="AH466"/>
      <c r="AI466" s="819"/>
      <c r="AJ466"/>
      <c r="AK466" s="819"/>
      <c r="AL466"/>
      <c r="AM466" s="819"/>
      <c r="AN466"/>
      <c r="AO466" s="819"/>
      <c r="AP466"/>
      <c r="AQ466" s="819"/>
      <c r="AR466"/>
      <c r="AS466" s="819"/>
      <c r="AT466"/>
      <c r="AU466" s="819"/>
      <c r="AV466"/>
      <c r="AW466" s="483"/>
      <c r="AX466" s="488"/>
      <c r="AY466" s="488"/>
      <c r="AZ466" s="488"/>
      <c r="BA466" s="488"/>
      <c r="BB466" s="488"/>
      <c r="BC466" s="488"/>
      <c r="BD466" s="488"/>
      <c r="BE466" s="488"/>
      <c r="BF466" s="488"/>
    </row>
    <row r="467" spans="1:58" s="820" customFormat="1">
      <c r="A467"/>
      <c r="B467" s="1009"/>
      <c r="C467"/>
      <c r="D467" s="528"/>
      <c r="E467" s="810"/>
      <c r="F467" s="811"/>
      <c r="G467"/>
      <c r="H467" s="546"/>
      <c r="I467"/>
      <c r="J467"/>
      <c r="K467"/>
      <c r="L467" s="812"/>
      <c r="M467" s="812"/>
      <c r="N467" s="1"/>
      <c r="O467" s="1"/>
      <c r="P467" s="25"/>
      <c r="Q467"/>
      <c r="R467" s="335"/>
      <c r="S467"/>
      <c r="T467"/>
      <c r="U467"/>
      <c r="V467" s="121"/>
      <c r="W467" s="121"/>
      <c r="X467" s="814"/>
      <c r="Y467" s="815"/>
      <c r="Z467" s="816"/>
      <c r="AA467" s="432"/>
      <c r="AB467" s="432"/>
      <c r="AC467" s="818"/>
      <c r="AD467" s="483"/>
      <c r="AE467" s="819"/>
      <c r="AF467"/>
      <c r="AG467" s="819"/>
      <c r="AH467"/>
      <c r="AI467" s="819"/>
      <c r="AJ467"/>
      <c r="AK467" s="819"/>
      <c r="AL467"/>
      <c r="AM467" s="819"/>
      <c r="AN467"/>
      <c r="AO467" s="819"/>
      <c r="AP467"/>
      <c r="AQ467" s="819"/>
      <c r="AR467"/>
      <c r="AS467" s="819"/>
      <c r="AT467"/>
      <c r="AU467" s="819"/>
      <c r="AV467"/>
      <c r="AW467" s="483"/>
      <c r="AX467" s="488"/>
      <c r="AY467" s="488"/>
      <c r="AZ467" s="488"/>
      <c r="BA467" s="488"/>
      <c r="BB467" s="488"/>
      <c r="BC467" s="488"/>
      <c r="BD467" s="488"/>
      <c r="BE467" s="488"/>
      <c r="BF467" s="488"/>
    </row>
    <row r="468" spans="1:58" s="820" customFormat="1">
      <c r="A468"/>
      <c r="B468" s="1009"/>
      <c r="C468"/>
      <c r="D468" s="528"/>
      <c r="E468" s="810"/>
      <c r="F468" s="811"/>
      <c r="G468"/>
      <c r="H468" s="546"/>
      <c r="I468"/>
      <c r="J468"/>
      <c r="K468"/>
      <c r="L468" s="812"/>
      <c r="M468" s="812"/>
      <c r="N468" s="1"/>
      <c r="O468" s="1"/>
      <c r="P468" s="25"/>
      <c r="Q468"/>
      <c r="R468" s="335"/>
      <c r="S468"/>
      <c r="T468"/>
      <c r="U468"/>
      <c r="V468" s="121"/>
      <c r="W468" s="121"/>
      <c r="X468" s="814"/>
      <c r="Y468" s="815"/>
      <c r="Z468" s="816"/>
      <c r="AA468" s="432"/>
      <c r="AB468" s="432"/>
      <c r="AC468" s="818"/>
      <c r="AD468" s="483"/>
      <c r="AE468" s="819"/>
      <c r="AF468"/>
      <c r="AG468" s="819"/>
      <c r="AH468"/>
      <c r="AI468" s="819"/>
      <c r="AJ468"/>
      <c r="AK468" s="819"/>
      <c r="AL468"/>
      <c r="AM468" s="819"/>
      <c r="AN468"/>
      <c r="AO468" s="819"/>
      <c r="AP468"/>
      <c r="AQ468" s="819"/>
      <c r="AR468"/>
      <c r="AS468" s="819"/>
      <c r="AT468"/>
      <c r="AU468" s="819"/>
      <c r="AV468"/>
      <c r="AW468" s="483"/>
      <c r="AX468" s="488"/>
      <c r="AY468" s="488"/>
      <c r="AZ468" s="488"/>
      <c r="BA468" s="488"/>
      <c r="BB468" s="488"/>
      <c r="BC468" s="488"/>
      <c r="BD468" s="488"/>
      <c r="BE468" s="488"/>
      <c r="BF468" s="488"/>
    </row>
    <row r="469" spans="1:58" s="820" customFormat="1">
      <c r="A469"/>
      <c r="B469" s="1009"/>
      <c r="C469"/>
      <c r="D469" s="528"/>
      <c r="E469" s="810"/>
      <c r="F469" s="811"/>
      <c r="G469"/>
      <c r="H469" s="546"/>
      <c r="I469"/>
      <c r="J469"/>
      <c r="K469"/>
      <c r="L469" s="812"/>
      <c r="M469" s="812"/>
      <c r="N469" s="1"/>
      <c r="O469" s="1"/>
      <c r="P469" s="25"/>
      <c r="Q469"/>
      <c r="R469" s="335"/>
      <c r="S469"/>
      <c r="T469"/>
      <c r="U469"/>
      <c r="V469" s="121"/>
      <c r="W469" s="121"/>
      <c r="X469" s="814"/>
      <c r="Y469" s="815"/>
      <c r="Z469" s="816"/>
      <c r="AA469" s="432"/>
      <c r="AB469" s="432"/>
      <c r="AC469" s="818"/>
      <c r="AD469" s="483"/>
      <c r="AE469" s="819"/>
      <c r="AF469"/>
      <c r="AG469" s="819"/>
      <c r="AH469"/>
      <c r="AI469" s="819"/>
      <c r="AJ469"/>
      <c r="AK469" s="819"/>
      <c r="AL469"/>
      <c r="AM469" s="819"/>
      <c r="AN469"/>
      <c r="AO469" s="819"/>
      <c r="AP469"/>
      <c r="AQ469" s="819"/>
      <c r="AR469"/>
      <c r="AS469" s="819"/>
      <c r="AT469"/>
      <c r="AU469" s="819"/>
      <c r="AV469"/>
      <c r="AW469" s="483"/>
      <c r="AX469" s="488"/>
      <c r="AY469" s="488"/>
      <c r="AZ469" s="488"/>
      <c r="BA469" s="488"/>
      <c r="BB469" s="488"/>
      <c r="BC469" s="488"/>
      <c r="BD469" s="488"/>
      <c r="BE469" s="488"/>
      <c r="BF469" s="488"/>
    </row>
    <row r="470" spans="1:58" s="820" customFormat="1">
      <c r="A470"/>
      <c r="B470" s="1009"/>
      <c r="C470"/>
      <c r="D470" s="528"/>
      <c r="E470" s="810"/>
      <c r="F470" s="811"/>
      <c r="G470"/>
      <c r="H470" s="546"/>
      <c r="I470"/>
      <c r="J470"/>
      <c r="K470"/>
      <c r="L470" s="812"/>
      <c r="M470" s="812"/>
      <c r="N470" s="1"/>
      <c r="O470" s="1"/>
      <c r="P470" s="25"/>
      <c r="Q470"/>
      <c r="R470" s="335"/>
      <c r="S470"/>
      <c r="T470"/>
      <c r="U470"/>
      <c r="V470" s="121"/>
      <c r="W470" s="121"/>
      <c r="X470" s="814"/>
      <c r="Y470" s="815"/>
      <c r="Z470" s="816"/>
      <c r="AA470" s="432"/>
      <c r="AB470" s="432"/>
      <c r="AC470" s="818"/>
      <c r="AD470" s="483"/>
      <c r="AE470" s="819"/>
      <c r="AF470"/>
      <c r="AG470" s="819"/>
      <c r="AH470"/>
      <c r="AI470" s="819"/>
      <c r="AJ470"/>
      <c r="AK470" s="819"/>
      <c r="AL470"/>
      <c r="AM470" s="819"/>
      <c r="AN470"/>
      <c r="AO470" s="819"/>
      <c r="AP470"/>
      <c r="AQ470" s="819"/>
      <c r="AR470"/>
      <c r="AS470" s="819"/>
      <c r="AT470"/>
      <c r="AU470" s="819"/>
      <c r="AV470"/>
      <c r="AW470" s="483"/>
      <c r="AX470" s="488"/>
      <c r="AY470" s="488"/>
      <c r="AZ470" s="488"/>
      <c r="BA470" s="488"/>
      <c r="BB470" s="488"/>
      <c r="BC470" s="488"/>
      <c r="BD470" s="488"/>
      <c r="BE470" s="488"/>
      <c r="BF470" s="488"/>
    </row>
    <row r="471" spans="1:58" s="820" customFormat="1">
      <c r="A471"/>
      <c r="B471" s="1009"/>
      <c r="C471"/>
      <c r="D471" s="528"/>
      <c r="E471" s="810"/>
      <c r="F471" s="811"/>
      <c r="G471"/>
      <c r="H471" s="546"/>
      <c r="I471"/>
      <c r="J471"/>
      <c r="K471"/>
      <c r="L471" s="812"/>
      <c r="M471" s="812"/>
      <c r="N471" s="1"/>
      <c r="O471" s="1"/>
      <c r="P471" s="25"/>
      <c r="Q471"/>
      <c r="R471" s="335"/>
      <c r="S471"/>
      <c r="T471"/>
      <c r="U471"/>
      <c r="V471" s="121"/>
      <c r="W471" s="121"/>
      <c r="X471" s="814"/>
      <c r="Y471" s="815"/>
      <c r="Z471" s="816"/>
      <c r="AA471" s="432"/>
      <c r="AB471" s="432"/>
      <c r="AC471" s="818"/>
      <c r="AD471" s="483"/>
      <c r="AE471" s="819"/>
      <c r="AF471"/>
      <c r="AG471" s="819"/>
      <c r="AH471"/>
      <c r="AI471" s="819"/>
      <c r="AJ471"/>
      <c r="AK471" s="819"/>
      <c r="AL471"/>
      <c r="AM471" s="819"/>
      <c r="AN471"/>
      <c r="AO471" s="819"/>
      <c r="AP471"/>
      <c r="AQ471" s="819"/>
      <c r="AR471"/>
      <c r="AS471" s="819"/>
      <c r="AT471"/>
      <c r="AU471" s="819"/>
      <c r="AV471"/>
      <c r="AW471" s="483"/>
      <c r="AX471" s="488"/>
      <c r="AY471" s="488"/>
      <c r="AZ471" s="488"/>
      <c r="BA471" s="488"/>
      <c r="BB471" s="488"/>
      <c r="BC471" s="488"/>
      <c r="BD471" s="488"/>
      <c r="BE471" s="488"/>
      <c r="BF471" s="488"/>
    </row>
    <row r="472" spans="1:58" s="820" customFormat="1">
      <c r="A472"/>
      <c r="B472" s="1009"/>
      <c r="C472"/>
      <c r="D472" s="528"/>
      <c r="E472" s="810"/>
      <c r="F472" s="811"/>
      <c r="G472"/>
      <c r="H472" s="546"/>
      <c r="I472"/>
      <c r="J472"/>
      <c r="K472"/>
      <c r="L472" s="812"/>
      <c r="M472" s="812"/>
      <c r="N472" s="1"/>
      <c r="O472" s="1"/>
      <c r="P472" s="25"/>
      <c r="Q472"/>
      <c r="R472" s="335"/>
      <c r="S472"/>
      <c r="T472"/>
      <c r="U472"/>
      <c r="V472" s="121"/>
      <c r="W472" s="121"/>
      <c r="X472" s="814"/>
      <c r="Y472" s="815"/>
      <c r="Z472" s="816"/>
      <c r="AA472" s="432"/>
      <c r="AB472" s="432"/>
      <c r="AC472" s="818"/>
      <c r="AD472" s="483"/>
      <c r="AE472" s="819"/>
      <c r="AF472"/>
      <c r="AG472" s="819"/>
      <c r="AH472"/>
      <c r="AI472" s="819"/>
      <c r="AJ472"/>
      <c r="AK472" s="819"/>
      <c r="AL472"/>
      <c r="AM472" s="819"/>
      <c r="AN472"/>
      <c r="AO472" s="819"/>
      <c r="AP472"/>
      <c r="AQ472" s="819"/>
      <c r="AR472"/>
      <c r="AS472" s="819"/>
      <c r="AT472"/>
      <c r="AU472" s="819"/>
      <c r="AV472"/>
      <c r="AW472" s="483"/>
      <c r="AX472" s="488"/>
      <c r="AY472" s="488"/>
      <c r="AZ472" s="488"/>
      <c r="BA472" s="488"/>
      <c r="BB472" s="488"/>
      <c r="BC472" s="488"/>
      <c r="BD472" s="488"/>
      <c r="BE472" s="488"/>
      <c r="BF472" s="488"/>
    </row>
    <row r="473" spans="1:58" s="820" customFormat="1">
      <c r="A473"/>
      <c r="B473" s="1009"/>
      <c r="C473"/>
      <c r="D473" s="528"/>
      <c r="E473" s="810"/>
      <c r="F473" s="811"/>
      <c r="G473"/>
      <c r="H473" s="546"/>
      <c r="I473"/>
      <c r="J473"/>
      <c r="K473"/>
      <c r="L473" s="812"/>
      <c r="M473" s="812"/>
      <c r="N473" s="1"/>
      <c r="O473" s="1"/>
      <c r="P473" s="25"/>
      <c r="Q473"/>
      <c r="R473" s="335"/>
      <c r="S473"/>
      <c r="T473"/>
      <c r="U473"/>
      <c r="V473" s="121"/>
      <c r="W473" s="121"/>
      <c r="X473" s="814"/>
      <c r="Y473" s="815"/>
      <c r="Z473" s="816"/>
      <c r="AA473" s="432"/>
      <c r="AB473" s="432"/>
      <c r="AC473" s="818"/>
      <c r="AD473" s="483"/>
      <c r="AE473" s="819"/>
      <c r="AF473"/>
      <c r="AG473" s="819"/>
      <c r="AH473"/>
      <c r="AI473" s="819"/>
      <c r="AJ473"/>
      <c r="AK473" s="819"/>
      <c r="AL473"/>
      <c r="AM473" s="819"/>
      <c r="AN473"/>
      <c r="AO473" s="819"/>
      <c r="AP473"/>
      <c r="AQ473" s="819"/>
      <c r="AR473"/>
      <c r="AS473" s="819"/>
      <c r="AT473"/>
      <c r="AU473" s="819"/>
      <c r="AV473"/>
      <c r="AW473" s="483"/>
      <c r="AX473" s="488"/>
      <c r="AY473" s="488"/>
      <c r="AZ473" s="488"/>
      <c r="BA473" s="488"/>
      <c r="BB473" s="488"/>
      <c r="BC473" s="488"/>
      <c r="BD473" s="488"/>
      <c r="BE473" s="488"/>
      <c r="BF473" s="488"/>
    </row>
    <row r="474" spans="1:58" s="820" customFormat="1">
      <c r="A474"/>
      <c r="B474" s="1009"/>
      <c r="C474"/>
      <c r="D474" s="528"/>
      <c r="E474" s="810"/>
      <c r="F474" s="811"/>
      <c r="G474"/>
      <c r="H474" s="546"/>
      <c r="I474"/>
      <c r="J474"/>
      <c r="K474"/>
      <c r="L474" s="812"/>
      <c r="M474" s="812"/>
      <c r="N474" s="1"/>
      <c r="O474" s="1"/>
      <c r="P474" s="25"/>
      <c r="Q474"/>
      <c r="R474" s="335"/>
      <c r="S474"/>
      <c r="T474"/>
      <c r="U474"/>
      <c r="V474" s="121"/>
      <c r="W474" s="121"/>
      <c r="X474" s="814"/>
      <c r="Y474" s="815"/>
      <c r="Z474" s="816"/>
      <c r="AA474" s="432"/>
      <c r="AB474" s="432"/>
      <c r="AC474" s="818"/>
      <c r="AD474" s="483"/>
      <c r="AE474" s="819"/>
      <c r="AF474"/>
      <c r="AG474" s="819"/>
      <c r="AH474"/>
      <c r="AI474" s="819"/>
      <c r="AJ474"/>
      <c r="AK474" s="819"/>
      <c r="AL474"/>
      <c r="AM474" s="819"/>
      <c r="AN474"/>
      <c r="AO474" s="819"/>
      <c r="AP474"/>
      <c r="AQ474" s="819"/>
      <c r="AR474"/>
      <c r="AS474" s="819"/>
      <c r="AT474"/>
      <c r="AU474" s="819"/>
      <c r="AV474"/>
      <c r="AW474" s="483"/>
      <c r="AX474" s="488"/>
      <c r="AY474" s="488"/>
      <c r="AZ474" s="488"/>
      <c r="BA474" s="488"/>
      <c r="BB474" s="488"/>
      <c r="BC474" s="488"/>
      <c r="BD474" s="488"/>
      <c r="BE474" s="488"/>
      <c r="BF474" s="488"/>
    </row>
    <row r="475" spans="1:58" s="820" customFormat="1">
      <c r="A475"/>
      <c r="B475" s="1009"/>
      <c r="C475"/>
      <c r="D475" s="528"/>
      <c r="E475" s="810"/>
      <c r="F475" s="811"/>
      <c r="G475"/>
      <c r="H475" s="546"/>
      <c r="I475"/>
      <c r="J475"/>
      <c r="K475"/>
      <c r="L475" s="812"/>
      <c r="M475" s="812"/>
      <c r="N475" s="1"/>
      <c r="O475" s="1"/>
      <c r="P475" s="25"/>
      <c r="Q475"/>
      <c r="R475" s="335"/>
      <c r="S475"/>
      <c r="T475"/>
      <c r="U475"/>
      <c r="V475" s="121"/>
      <c r="W475" s="121"/>
      <c r="X475" s="814"/>
      <c r="Y475" s="815"/>
      <c r="Z475" s="816"/>
      <c r="AA475" s="432"/>
      <c r="AB475" s="432"/>
      <c r="AC475" s="818"/>
      <c r="AD475" s="483"/>
      <c r="AE475" s="819"/>
      <c r="AF475"/>
      <c r="AG475" s="819"/>
      <c r="AH475"/>
      <c r="AI475" s="819"/>
      <c r="AJ475"/>
      <c r="AK475" s="819"/>
      <c r="AL475"/>
      <c r="AM475" s="819"/>
      <c r="AN475"/>
      <c r="AO475" s="819"/>
      <c r="AP475"/>
      <c r="AQ475" s="819"/>
      <c r="AR475"/>
      <c r="AS475" s="819"/>
      <c r="AT475"/>
      <c r="AU475" s="819"/>
      <c r="AV475"/>
      <c r="AW475" s="483"/>
      <c r="AX475" s="488"/>
      <c r="AY475" s="488"/>
      <c r="AZ475" s="488"/>
      <c r="BA475" s="488"/>
      <c r="BB475" s="488"/>
      <c r="BC475" s="488"/>
      <c r="BD475" s="488"/>
      <c r="BE475" s="488"/>
      <c r="BF475" s="488"/>
    </row>
    <row r="476" spans="1:58" s="820" customFormat="1">
      <c r="A476"/>
      <c r="B476" s="1009"/>
      <c r="C476"/>
      <c r="D476" s="528"/>
      <c r="E476" s="810"/>
      <c r="F476" s="811"/>
      <c r="G476"/>
      <c r="H476" s="546"/>
      <c r="I476"/>
      <c r="J476"/>
      <c r="K476"/>
      <c r="L476" s="812"/>
      <c r="M476" s="812"/>
      <c r="N476" s="1"/>
      <c r="O476" s="1"/>
      <c r="P476" s="25"/>
      <c r="Q476"/>
      <c r="R476" s="335"/>
      <c r="S476"/>
      <c r="T476"/>
      <c r="U476"/>
      <c r="V476" s="121"/>
      <c r="W476" s="121"/>
      <c r="X476" s="814"/>
      <c r="Y476" s="815"/>
      <c r="Z476" s="816"/>
      <c r="AA476" s="432"/>
      <c r="AB476" s="432"/>
      <c r="AC476" s="818"/>
      <c r="AD476" s="483"/>
      <c r="AE476" s="819"/>
      <c r="AF476"/>
      <c r="AG476" s="819"/>
      <c r="AH476"/>
      <c r="AI476" s="819"/>
      <c r="AJ476"/>
      <c r="AK476" s="819"/>
      <c r="AL476"/>
      <c r="AM476" s="819"/>
      <c r="AN476"/>
      <c r="AO476" s="819"/>
      <c r="AP476"/>
      <c r="AQ476" s="819"/>
      <c r="AR476"/>
      <c r="AS476" s="819"/>
      <c r="AT476"/>
      <c r="AU476" s="819"/>
      <c r="AV476"/>
      <c r="AW476" s="483"/>
      <c r="AX476" s="488"/>
      <c r="AY476" s="488"/>
      <c r="AZ476" s="488"/>
      <c r="BA476" s="488"/>
      <c r="BB476" s="488"/>
      <c r="BC476" s="488"/>
      <c r="BD476" s="488"/>
      <c r="BE476" s="488"/>
      <c r="BF476" s="488"/>
    </row>
    <row r="477" spans="1:58" s="820" customFormat="1">
      <c r="A477"/>
      <c r="B477" s="1009"/>
      <c r="C477"/>
      <c r="D477" s="528"/>
      <c r="E477" s="810"/>
      <c r="F477" s="811"/>
      <c r="G477"/>
      <c r="H477" s="546"/>
      <c r="I477"/>
      <c r="J477"/>
      <c r="K477"/>
      <c r="L477" s="812"/>
      <c r="M477" s="812"/>
      <c r="N477" s="1"/>
      <c r="O477" s="1"/>
      <c r="P477" s="25"/>
      <c r="Q477"/>
      <c r="R477" s="335"/>
      <c r="S477"/>
      <c r="T477"/>
      <c r="U477"/>
      <c r="V477" s="121"/>
      <c r="W477" s="121"/>
      <c r="X477" s="814"/>
      <c r="Y477" s="815"/>
      <c r="Z477" s="816"/>
      <c r="AA477" s="432"/>
      <c r="AB477" s="432"/>
      <c r="AC477" s="818"/>
      <c r="AD477" s="483"/>
      <c r="AE477" s="819"/>
      <c r="AF477"/>
      <c r="AG477" s="819"/>
      <c r="AH477"/>
      <c r="AI477" s="819"/>
      <c r="AJ477"/>
      <c r="AK477" s="819"/>
      <c r="AL477"/>
      <c r="AM477" s="819"/>
      <c r="AN477"/>
      <c r="AO477" s="819"/>
      <c r="AP477"/>
      <c r="AQ477" s="819"/>
      <c r="AR477"/>
      <c r="AS477" s="819"/>
      <c r="AT477"/>
      <c r="AU477" s="819"/>
      <c r="AV477"/>
      <c r="AW477" s="483"/>
      <c r="AX477" s="488"/>
      <c r="AY477" s="488"/>
      <c r="AZ477" s="488"/>
      <c r="BA477" s="488"/>
      <c r="BB477" s="488"/>
      <c r="BC477" s="488"/>
      <c r="BD477" s="488"/>
      <c r="BE477" s="488"/>
      <c r="BF477" s="488"/>
    </row>
    <row r="478" spans="1:58" s="820" customFormat="1">
      <c r="A478"/>
      <c r="B478" s="1009"/>
      <c r="C478"/>
      <c r="D478" s="528"/>
      <c r="E478" s="810"/>
      <c r="F478" s="811"/>
      <c r="G478"/>
      <c r="H478" s="546"/>
      <c r="I478"/>
      <c r="J478"/>
      <c r="K478"/>
      <c r="L478" s="812"/>
      <c r="M478" s="812"/>
      <c r="N478" s="1"/>
      <c r="O478" s="1"/>
      <c r="P478" s="25"/>
      <c r="Q478"/>
      <c r="R478" s="335"/>
      <c r="S478"/>
      <c r="T478"/>
      <c r="U478"/>
      <c r="V478" s="121"/>
      <c r="W478" s="121"/>
      <c r="X478" s="814"/>
      <c r="Y478" s="815"/>
      <c r="Z478" s="816"/>
      <c r="AA478" s="432"/>
      <c r="AB478" s="432"/>
      <c r="AC478" s="818"/>
      <c r="AD478" s="483"/>
      <c r="AE478" s="819"/>
      <c r="AF478"/>
      <c r="AG478" s="819"/>
      <c r="AH478"/>
      <c r="AI478" s="819"/>
      <c r="AJ478"/>
      <c r="AK478" s="819"/>
      <c r="AL478"/>
      <c r="AM478" s="819"/>
      <c r="AN478"/>
      <c r="AO478" s="819"/>
      <c r="AP478"/>
      <c r="AQ478" s="819"/>
      <c r="AR478"/>
      <c r="AS478" s="819"/>
      <c r="AT478"/>
      <c r="AU478" s="819"/>
      <c r="AV478"/>
      <c r="AW478" s="483"/>
      <c r="AX478" s="488"/>
      <c r="AY478" s="488"/>
      <c r="AZ478" s="488"/>
      <c r="BA478" s="488"/>
      <c r="BB478" s="488"/>
      <c r="BC478" s="488"/>
      <c r="BD478" s="488"/>
      <c r="BE478" s="488"/>
      <c r="BF478" s="488"/>
    </row>
    <row r="479" spans="1:58" s="820" customFormat="1">
      <c r="A479"/>
      <c r="B479" s="1009"/>
      <c r="C479"/>
      <c r="D479" s="528"/>
      <c r="E479" s="810"/>
      <c r="F479" s="811"/>
      <c r="G479"/>
      <c r="H479" s="546"/>
      <c r="I479"/>
      <c r="J479"/>
      <c r="K479"/>
      <c r="L479" s="812"/>
      <c r="M479" s="812"/>
      <c r="N479" s="1"/>
      <c r="O479" s="1"/>
      <c r="P479" s="25"/>
      <c r="Q479"/>
      <c r="R479" s="335"/>
      <c r="S479"/>
      <c r="T479"/>
      <c r="U479"/>
      <c r="V479" s="121"/>
      <c r="W479" s="121"/>
      <c r="X479" s="814"/>
      <c r="Y479" s="815"/>
      <c r="Z479" s="816"/>
      <c r="AA479" s="432"/>
      <c r="AB479" s="432"/>
      <c r="AC479" s="818"/>
      <c r="AD479" s="483"/>
      <c r="AE479" s="819"/>
      <c r="AF479"/>
      <c r="AG479" s="819"/>
      <c r="AH479"/>
      <c r="AI479" s="819"/>
      <c r="AJ479"/>
      <c r="AK479" s="819"/>
      <c r="AL479"/>
      <c r="AM479" s="819"/>
      <c r="AN479"/>
      <c r="AO479" s="819"/>
      <c r="AP479"/>
      <c r="AQ479" s="819"/>
      <c r="AR479"/>
      <c r="AS479" s="819"/>
      <c r="AT479"/>
      <c r="AU479" s="819"/>
      <c r="AV479"/>
      <c r="AW479" s="483"/>
      <c r="AX479" s="488"/>
      <c r="AY479" s="488"/>
      <c r="AZ479" s="488"/>
      <c r="BA479" s="488"/>
      <c r="BB479" s="488"/>
      <c r="BC479" s="488"/>
      <c r="BD479" s="488"/>
      <c r="BE479" s="488"/>
      <c r="BF479" s="488"/>
    </row>
    <row r="480" spans="1:58" s="820" customFormat="1">
      <c r="A480"/>
      <c r="B480" s="1009"/>
      <c r="C480"/>
      <c r="D480" s="528"/>
      <c r="E480" s="810"/>
      <c r="F480" s="811"/>
      <c r="G480"/>
      <c r="H480" s="546"/>
      <c r="I480"/>
      <c r="J480"/>
      <c r="K480"/>
      <c r="L480" s="812"/>
      <c r="M480" s="812"/>
      <c r="N480" s="1"/>
      <c r="O480" s="1"/>
      <c r="P480" s="25"/>
      <c r="Q480"/>
      <c r="R480" s="335"/>
      <c r="S480"/>
      <c r="T480"/>
      <c r="U480"/>
      <c r="V480" s="121"/>
      <c r="W480" s="121"/>
      <c r="X480" s="814"/>
      <c r="Y480" s="815"/>
      <c r="Z480" s="816"/>
      <c r="AA480" s="432"/>
      <c r="AB480" s="432"/>
      <c r="AC480" s="818"/>
      <c r="AD480" s="483"/>
      <c r="AE480" s="819"/>
      <c r="AF480"/>
      <c r="AG480" s="819"/>
      <c r="AH480"/>
      <c r="AI480" s="819"/>
      <c r="AJ480"/>
      <c r="AK480" s="819"/>
      <c r="AL480"/>
      <c r="AM480" s="819"/>
      <c r="AN480"/>
      <c r="AO480" s="819"/>
      <c r="AP480"/>
      <c r="AQ480" s="819"/>
      <c r="AR480"/>
      <c r="AS480" s="819"/>
      <c r="AT480"/>
      <c r="AU480" s="819"/>
      <c r="AV480"/>
      <c r="AW480" s="483"/>
      <c r="AX480" s="488"/>
      <c r="AY480" s="488"/>
      <c r="AZ480" s="488"/>
      <c r="BA480" s="488"/>
      <c r="BB480" s="488"/>
      <c r="BC480" s="488"/>
      <c r="BD480" s="488"/>
      <c r="BE480" s="488"/>
      <c r="BF480" s="488"/>
    </row>
    <row r="481" spans="1:58" s="820" customFormat="1">
      <c r="A481"/>
      <c r="B481" s="1009"/>
      <c r="C481"/>
      <c r="D481" s="528"/>
      <c r="E481" s="810"/>
      <c r="F481" s="811"/>
      <c r="G481"/>
      <c r="H481" s="546"/>
      <c r="I481"/>
      <c r="J481"/>
      <c r="K481"/>
      <c r="L481" s="812"/>
      <c r="M481" s="812"/>
      <c r="N481" s="1"/>
      <c r="O481" s="1"/>
      <c r="P481" s="25"/>
      <c r="Q481"/>
      <c r="R481" s="335"/>
      <c r="S481"/>
      <c r="T481"/>
      <c r="U481"/>
      <c r="V481" s="121"/>
      <c r="W481" s="121"/>
      <c r="X481" s="814"/>
      <c r="Y481" s="815"/>
      <c r="Z481" s="816"/>
      <c r="AA481" s="432"/>
      <c r="AB481" s="432"/>
      <c r="AC481" s="818"/>
      <c r="AD481" s="483"/>
      <c r="AE481" s="819"/>
      <c r="AF481"/>
      <c r="AG481" s="819"/>
      <c r="AH481"/>
      <c r="AI481" s="819"/>
      <c r="AJ481"/>
      <c r="AK481" s="819"/>
      <c r="AL481"/>
      <c r="AM481" s="819"/>
      <c r="AN481"/>
      <c r="AO481" s="819"/>
      <c r="AP481"/>
      <c r="AQ481" s="819"/>
      <c r="AR481"/>
      <c r="AS481" s="819"/>
      <c r="AT481"/>
      <c r="AU481" s="819"/>
      <c r="AV481"/>
      <c r="AW481" s="483"/>
      <c r="AX481" s="488"/>
      <c r="AY481" s="488"/>
      <c r="AZ481" s="488"/>
      <c r="BA481" s="488"/>
      <c r="BB481" s="488"/>
      <c r="BC481" s="488"/>
      <c r="BD481" s="488"/>
      <c r="BE481" s="488"/>
      <c r="BF481" s="488"/>
    </row>
    <row r="482" spans="1:58" s="820" customFormat="1">
      <c r="A482"/>
      <c r="B482" s="1009"/>
      <c r="C482"/>
      <c r="D482" s="528"/>
      <c r="E482" s="810"/>
      <c r="F482" s="811"/>
      <c r="G482"/>
      <c r="H482" s="546"/>
      <c r="I482"/>
      <c r="J482"/>
      <c r="K482"/>
      <c r="L482" s="812"/>
      <c r="M482" s="812"/>
      <c r="N482" s="1"/>
      <c r="O482" s="1"/>
      <c r="P482" s="25"/>
      <c r="Q482"/>
      <c r="R482" s="335"/>
      <c r="S482"/>
      <c r="T482"/>
      <c r="U482"/>
      <c r="V482" s="121"/>
      <c r="W482" s="121"/>
      <c r="X482" s="814"/>
      <c r="Y482" s="815"/>
      <c r="Z482" s="816"/>
      <c r="AA482" s="432"/>
      <c r="AB482" s="432"/>
      <c r="AC482" s="818"/>
      <c r="AD482" s="483"/>
      <c r="AE482" s="819"/>
      <c r="AF482"/>
      <c r="AG482" s="819"/>
      <c r="AH482"/>
      <c r="AI482" s="819"/>
      <c r="AJ482"/>
      <c r="AK482" s="819"/>
      <c r="AL482"/>
      <c r="AM482" s="819"/>
      <c r="AN482"/>
      <c r="AO482" s="819"/>
      <c r="AP482"/>
      <c r="AQ482" s="819"/>
      <c r="AR482"/>
      <c r="AS482" s="819"/>
      <c r="AT482"/>
      <c r="AU482" s="819"/>
      <c r="AV482"/>
      <c r="AW482" s="483"/>
      <c r="AX482" s="488"/>
      <c r="AY482" s="488"/>
      <c r="AZ482" s="488"/>
      <c r="BA482" s="488"/>
      <c r="BB482" s="488"/>
      <c r="BC482" s="488"/>
      <c r="BD482" s="488"/>
      <c r="BE482" s="488"/>
      <c r="BF482" s="488"/>
    </row>
    <row r="483" spans="1:58" s="820" customFormat="1">
      <c r="A483"/>
      <c r="B483" s="1009"/>
      <c r="C483"/>
      <c r="D483" s="528"/>
      <c r="E483" s="810"/>
      <c r="F483" s="811"/>
      <c r="G483"/>
      <c r="H483" s="546"/>
      <c r="I483"/>
      <c r="J483"/>
      <c r="K483"/>
      <c r="L483" s="812"/>
      <c r="M483" s="812"/>
      <c r="N483" s="1"/>
      <c r="O483" s="1"/>
      <c r="P483" s="25"/>
      <c r="Q483"/>
      <c r="R483" s="335"/>
      <c r="S483"/>
      <c r="T483"/>
      <c r="U483"/>
      <c r="V483" s="121"/>
      <c r="W483" s="121"/>
      <c r="X483" s="814"/>
      <c r="Y483" s="815"/>
      <c r="Z483" s="816"/>
      <c r="AA483" s="432"/>
      <c r="AB483" s="432"/>
      <c r="AC483" s="818"/>
      <c r="AD483" s="483"/>
      <c r="AE483" s="819"/>
      <c r="AF483"/>
      <c r="AG483" s="819"/>
      <c r="AH483"/>
      <c r="AI483" s="819"/>
      <c r="AJ483"/>
      <c r="AK483" s="819"/>
      <c r="AL483"/>
      <c r="AM483" s="819"/>
      <c r="AN483"/>
      <c r="AO483" s="819"/>
      <c r="AP483"/>
      <c r="AQ483" s="819"/>
      <c r="AR483"/>
      <c r="AS483" s="819"/>
      <c r="AT483"/>
      <c r="AU483" s="819"/>
      <c r="AV483"/>
      <c r="AW483" s="483"/>
      <c r="AX483" s="488"/>
      <c r="AY483" s="488"/>
      <c r="AZ483" s="488"/>
      <c r="BA483" s="488"/>
      <c r="BB483" s="488"/>
      <c r="BC483" s="488"/>
      <c r="BD483" s="488"/>
      <c r="BE483" s="488"/>
      <c r="BF483" s="488"/>
    </row>
    <row r="484" spans="1:58" s="820" customFormat="1">
      <c r="A484"/>
      <c r="B484" s="1009"/>
      <c r="C484"/>
      <c r="D484" s="528"/>
      <c r="E484" s="810"/>
      <c r="F484" s="811"/>
      <c r="G484"/>
      <c r="H484" s="546"/>
      <c r="I484"/>
      <c r="J484"/>
      <c r="K484"/>
      <c r="L484" s="812"/>
      <c r="M484" s="812"/>
      <c r="N484" s="1"/>
      <c r="O484" s="1"/>
      <c r="P484" s="25"/>
      <c r="Q484"/>
      <c r="R484" s="335"/>
      <c r="S484"/>
      <c r="T484"/>
      <c r="U484"/>
      <c r="V484" s="121"/>
      <c r="W484" s="121"/>
      <c r="X484" s="814"/>
      <c r="Y484" s="815"/>
      <c r="Z484" s="816"/>
      <c r="AA484" s="432"/>
      <c r="AB484" s="432"/>
      <c r="AC484" s="818"/>
      <c r="AD484" s="483"/>
      <c r="AE484" s="819"/>
      <c r="AF484"/>
      <c r="AG484" s="819"/>
      <c r="AH484"/>
      <c r="AI484" s="819"/>
      <c r="AJ484"/>
      <c r="AK484" s="819"/>
      <c r="AL484"/>
      <c r="AM484" s="819"/>
      <c r="AN484"/>
      <c r="AO484" s="819"/>
      <c r="AP484"/>
      <c r="AQ484" s="819"/>
      <c r="AR484"/>
      <c r="AS484" s="819"/>
      <c r="AT484"/>
      <c r="AU484" s="819"/>
      <c r="AV484"/>
      <c r="AW484" s="483"/>
      <c r="AX484" s="488"/>
      <c r="AY484" s="488"/>
      <c r="AZ484" s="488"/>
      <c r="BA484" s="488"/>
      <c r="BB484" s="488"/>
      <c r="BC484" s="488"/>
      <c r="BD484" s="488"/>
      <c r="BE484" s="488"/>
      <c r="BF484" s="488"/>
    </row>
    <row r="485" spans="1:58" s="820" customFormat="1">
      <c r="A485"/>
      <c r="B485" s="1009"/>
      <c r="C485"/>
      <c r="D485" s="528"/>
      <c r="E485" s="810"/>
      <c r="F485" s="811"/>
      <c r="G485"/>
      <c r="H485" s="546"/>
      <c r="I485"/>
      <c r="J485"/>
      <c r="K485"/>
      <c r="L485" s="812"/>
      <c r="M485" s="812"/>
      <c r="N485" s="1"/>
      <c r="O485" s="1"/>
      <c r="P485" s="25"/>
      <c r="Q485"/>
      <c r="R485" s="335"/>
      <c r="S485"/>
      <c r="T485"/>
      <c r="U485"/>
      <c r="V485" s="121"/>
      <c r="W485" s="121"/>
      <c r="X485" s="814"/>
      <c r="Y485" s="815"/>
      <c r="Z485" s="816"/>
      <c r="AA485" s="432"/>
      <c r="AB485" s="432"/>
      <c r="AC485" s="818"/>
      <c r="AD485" s="483"/>
      <c r="AE485" s="819"/>
      <c r="AF485"/>
      <c r="AG485" s="819"/>
      <c r="AH485"/>
      <c r="AI485" s="819"/>
      <c r="AJ485"/>
      <c r="AK485" s="819"/>
      <c r="AL485"/>
      <c r="AM485" s="819"/>
      <c r="AN485"/>
      <c r="AO485" s="819"/>
      <c r="AP485"/>
      <c r="AQ485" s="819"/>
      <c r="AR485"/>
      <c r="AS485" s="819"/>
      <c r="AT485"/>
      <c r="AU485" s="819"/>
      <c r="AV485"/>
      <c r="AW485" s="483"/>
      <c r="AX485" s="488"/>
      <c r="AY485" s="488"/>
      <c r="AZ485" s="488"/>
      <c r="BA485" s="488"/>
      <c r="BB485" s="488"/>
      <c r="BC485" s="488"/>
      <c r="BD485" s="488"/>
      <c r="BE485" s="488"/>
      <c r="BF485" s="488"/>
    </row>
    <row r="486" spans="1:58" s="820" customFormat="1">
      <c r="A486"/>
      <c r="B486" s="1009"/>
      <c r="C486"/>
      <c r="D486" s="528"/>
      <c r="E486" s="810"/>
      <c r="F486" s="811"/>
      <c r="G486"/>
      <c r="H486" s="546"/>
      <c r="I486"/>
      <c r="J486"/>
      <c r="K486"/>
      <c r="L486" s="812"/>
      <c r="M486" s="812"/>
      <c r="N486" s="1"/>
      <c r="O486" s="1"/>
      <c r="P486" s="25"/>
      <c r="Q486"/>
      <c r="R486" s="335"/>
      <c r="S486"/>
      <c r="T486"/>
      <c r="U486"/>
      <c r="V486" s="121"/>
      <c r="W486" s="121"/>
      <c r="X486" s="814"/>
      <c r="Y486" s="815"/>
      <c r="Z486" s="816"/>
      <c r="AA486" s="432"/>
      <c r="AB486" s="432"/>
      <c r="AC486" s="818"/>
      <c r="AD486" s="483"/>
      <c r="AE486" s="819"/>
      <c r="AF486"/>
      <c r="AG486" s="819"/>
      <c r="AH486"/>
      <c r="AI486" s="819"/>
      <c r="AJ486"/>
      <c r="AK486" s="819"/>
      <c r="AL486"/>
      <c r="AM486" s="819"/>
      <c r="AN486"/>
      <c r="AO486" s="819"/>
      <c r="AP486"/>
      <c r="AQ486" s="819"/>
      <c r="AR486"/>
      <c r="AS486" s="819"/>
      <c r="AT486"/>
      <c r="AU486" s="819"/>
      <c r="AV486"/>
      <c r="AW486" s="483"/>
      <c r="AX486" s="488"/>
      <c r="AY486" s="488"/>
      <c r="AZ486" s="488"/>
      <c r="BA486" s="488"/>
      <c r="BB486" s="488"/>
      <c r="BC486" s="488"/>
      <c r="BD486" s="488"/>
      <c r="BE486" s="488"/>
      <c r="BF486" s="488"/>
    </row>
    <row r="487" spans="1:58" s="820" customFormat="1">
      <c r="A487"/>
      <c r="B487" s="1009"/>
      <c r="C487"/>
      <c r="D487" s="528"/>
      <c r="E487" s="810"/>
      <c r="F487" s="811"/>
      <c r="G487"/>
      <c r="H487" s="546"/>
      <c r="I487"/>
      <c r="J487"/>
      <c r="K487"/>
      <c r="L487" s="812"/>
      <c r="M487" s="812"/>
      <c r="N487" s="1"/>
      <c r="O487" s="1"/>
      <c r="P487" s="25"/>
      <c r="Q487"/>
      <c r="R487" s="335"/>
      <c r="S487"/>
      <c r="T487"/>
      <c r="U487"/>
      <c r="V487" s="121"/>
      <c r="W487" s="121"/>
      <c r="X487" s="814"/>
      <c r="Y487" s="815"/>
      <c r="Z487" s="816"/>
      <c r="AA487" s="432"/>
      <c r="AB487" s="432"/>
      <c r="AC487" s="818"/>
      <c r="AD487" s="483"/>
      <c r="AE487" s="819"/>
      <c r="AF487"/>
      <c r="AG487" s="819"/>
      <c r="AH487"/>
      <c r="AI487" s="819"/>
      <c r="AJ487"/>
      <c r="AK487" s="819"/>
      <c r="AL487"/>
      <c r="AM487" s="819"/>
      <c r="AN487"/>
      <c r="AO487" s="819"/>
      <c r="AP487"/>
      <c r="AQ487" s="819"/>
      <c r="AR487"/>
      <c r="AS487" s="819"/>
      <c r="AT487"/>
      <c r="AU487" s="819"/>
      <c r="AV487"/>
      <c r="AW487" s="483"/>
      <c r="AX487" s="488"/>
      <c r="AY487" s="488"/>
      <c r="AZ487" s="488"/>
      <c r="BA487" s="488"/>
      <c r="BB487" s="488"/>
      <c r="BC487" s="488"/>
      <c r="BD487" s="488"/>
      <c r="BE487" s="488"/>
      <c r="BF487" s="488"/>
    </row>
    <row r="488" spans="1:58" s="820" customFormat="1">
      <c r="A488"/>
      <c r="B488" s="1009"/>
      <c r="C488"/>
      <c r="D488" s="528"/>
      <c r="E488" s="810"/>
      <c r="F488" s="811"/>
      <c r="G488"/>
      <c r="H488" s="546"/>
      <c r="I488"/>
      <c r="J488"/>
      <c r="K488"/>
      <c r="L488" s="812"/>
      <c r="M488" s="812"/>
      <c r="N488" s="1"/>
      <c r="O488" s="1"/>
      <c r="P488" s="25"/>
      <c r="Q488"/>
      <c r="R488" s="335"/>
      <c r="S488"/>
      <c r="T488"/>
      <c r="U488"/>
      <c r="V488" s="121"/>
      <c r="W488" s="121"/>
      <c r="X488" s="814"/>
      <c r="Y488" s="815"/>
      <c r="Z488" s="816"/>
      <c r="AA488" s="432"/>
      <c r="AB488" s="432"/>
      <c r="AC488" s="818"/>
      <c r="AD488" s="483"/>
      <c r="AE488" s="819"/>
      <c r="AF488"/>
      <c r="AG488" s="819"/>
      <c r="AH488"/>
      <c r="AI488" s="819"/>
      <c r="AJ488"/>
      <c r="AK488" s="819"/>
      <c r="AL488"/>
      <c r="AM488" s="819"/>
      <c r="AN488"/>
      <c r="AO488" s="819"/>
      <c r="AP488"/>
      <c r="AQ488" s="819"/>
      <c r="AR488"/>
      <c r="AS488" s="819"/>
      <c r="AT488"/>
      <c r="AU488" s="819"/>
      <c r="AV488"/>
      <c r="AW488" s="483"/>
      <c r="AX488" s="488"/>
      <c r="AY488" s="488"/>
      <c r="AZ488" s="488"/>
      <c r="BA488" s="488"/>
      <c r="BB488" s="488"/>
      <c r="BC488" s="488"/>
      <c r="BD488" s="488"/>
      <c r="BE488" s="488"/>
      <c r="BF488" s="488"/>
    </row>
    <row r="489" spans="1:58" s="820" customFormat="1">
      <c r="A489"/>
      <c r="B489" s="1009"/>
      <c r="C489"/>
      <c r="D489" s="528"/>
      <c r="E489" s="810"/>
      <c r="F489" s="811"/>
      <c r="G489"/>
      <c r="H489" s="546"/>
      <c r="I489"/>
      <c r="J489"/>
      <c r="K489"/>
      <c r="L489" s="812"/>
      <c r="M489" s="812"/>
      <c r="N489" s="1"/>
      <c r="O489" s="1"/>
      <c r="P489" s="25"/>
      <c r="Q489"/>
      <c r="R489" s="335"/>
      <c r="S489"/>
      <c r="T489"/>
      <c r="U489"/>
      <c r="V489" s="121"/>
      <c r="W489" s="121"/>
      <c r="X489" s="814"/>
      <c r="Y489" s="815"/>
      <c r="Z489" s="816"/>
      <c r="AA489" s="432"/>
      <c r="AB489" s="432"/>
      <c r="AC489" s="818"/>
      <c r="AD489" s="483"/>
      <c r="AE489" s="819"/>
      <c r="AF489"/>
      <c r="AG489" s="819"/>
      <c r="AH489"/>
      <c r="AI489" s="819"/>
      <c r="AJ489"/>
      <c r="AK489" s="819"/>
      <c r="AL489"/>
      <c r="AM489" s="819"/>
      <c r="AN489"/>
      <c r="AO489" s="819"/>
      <c r="AP489"/>
      <c r="AQ489" s="819"/>
      <c r="AR489"/>
      <c r="AS489" s="819"/>
      <c r="AT489"/>
      <c r="AU489" s="819"/>
      <c r="AV489"/>
      <c r="AW489" s="483"/>
      <c r="AX489" s="488"/>
      <c r="AY489" s="488"/>
      <c r="AZ489" s="488"/>
      <c r="BA489" s="488"/>
      <c r="BB489" s="488"/>
      <c r="BC489" s="488"/>
      <c r="BD489" s="488"/>
      <c r="BE489" s="488"/>
      <c r="BF489" s="488"/>
    </row>
    <row r="490" spans="1:58" s="820" customFormat="1">
      <c r="A490"/>
      <c r="B490" s="1009"/>
      <c r="C490"/>
      <c r="D490" s="528"/>
      <c r="E490" s="810"/>
      <c r="F490" s="811"/>
      <c r="G490"/>
      <c r="H490" s="546"/>
      <c r="I490"/>
      <c r="J490"/>
      <c r="K490"/>
      <c r="L490" s="812"/>
      <c r="M490" s="812"/>
      <c r="N490" s="1"/>
      <c r="O490" s="1"/>
      <c r="P490" s="25"/>
      <c r="Q490"/>
      <c r="R490" s="335"/>
      <c r="S490"/>
      <c r="T490"/>
      <c r="U490"/>
      <c r="V490" s="121"/>
      <c r="W490" s="121"/>
      <c r="X490" s="814"/>
      <c r="Y490" s="815"/>
      <c r="Z490" s="816"/>
      <c r="AA490" s="432"/>
      <c r="AB490" s="432"/>
      <c r="AC490" s="818"/>
      <c r="AD490" s="483"/>
      <c r="AE490" s="819"/>
      <c r="AF490"/>
      <c r="AG490" s="819"/>
      <c r="AH490"/>
      <c r="AI490" s="819"/>
      <c r="AJ490"/>
      <c r="AK490" s="819"/>
      <c r="AL490"/>
      <c r="AM490" s="819"/>
      <c r="AN490"/>
      <c r="AO490" s="819"/>
      <c r="AP490"/>
      <c r="AQ490" s="819"/>
      <c r="AR490"/>
      <c r="AS490" s="819"/>
      <c r="AT490"/>
      <c r="AU490" s="819"/>
      <c r="AV490"/>
      <c r="AW490" s="483"/>
      <c r="AX490" s="488"/>
      <c r="AY490" s="488"/>
      <c r="AZ490" s="488"/>
      <c r="BA490" s="488"/>
      <c r="BB490" s="488"/>
      <c r="BC490" s="488"/>
      <c r="BD490" s="488"/>
      <c r="BE490" s="488"/>
      <c r="BF490" s="488"/>
    </row>
    <row r="491" spans="1:58" s="820" customFormat="1">
      <c r="A491"/>
      <c r="B491" s="1009"/>
      <c r="C491"/>
      <c r="D491" s="528"/>
      <c r="E491" s="810"/>
      <c r="F491" s="811"/>
      <c r="G491"/>
      <c r="H491" s="546"/>
      <c r="I491"/>
      <c r="J491"/>
      <c r="K491"/>
      <c r="L491" s="812"/>
      <c r="M491" s="812"/>
      <c r="N491" s="1"/>
      <c r="O491" s="1"/>
      <c r="P491" s="25"/>
      <c r="Q491"/>
      <c r="R491" s="335"/>
      <c r="S491"/>
      <c r="T491"/>
      <c r="U491"/>
      <c r="V491" s="121"/>
      <c r="W491" s="121"/>
      <c r="X491" s="814"/>
      <c r="Y491" s="815"/>
      <c r="Z491" s="816"/>
      <c r="AA491" s="432"/>
      <c r="AB491" s="432"/>
      <c r="AC491" s="818"/>
      <c r="AD491" s="483"/>
      <c r="AE491" s="819"/>
      <c r="AF491"/>
      <c r="AG491" s="819"/>
      <c r="AH491"/>
      <c r="AI491" s="819"/>
      <c r="AJ491"/>
      <c r="AK491" s="819"/>
      <c r="AL491"/>
      <c r="AM491" s="819"/>
      <c r="AN491"/>
      <c r="AO491" s="819"/>
      <c r="AP491"/>
      <c r="AQ491" s="819"/>
      <c r="AR491"/>
      <c r="AS491" s="819"/>
      <c r="AT491"/>
      <c r="AU491" s="819"/>
      <c r="AV491"/>
      <c r="AW491" s="483"/>
      <c r="AX491" s="488"/>
      <c r="AY491" s="488"/>
      <c r="AZ491" s="488"/>
      <c r="BA491" s="488"/>
      <c r="BB491" s="488"/>
      <c r="BC491" s="488"/>
      <c r="BD491" s="488"/>
      <c r="BE491" s="488"/>
      <c r="BF491" s="488"/>
    </row>
    <row r="492" spans="1:58" s="820" customFormat="1">
      <c r="A492"/>
      <c r="B492" s="1009"/>
      <c r="C492"/>
      <c r="D492" s="528"/>
      <c r="E492" s="810"/>
      <c r="F492" s="811"/>
      <c r="G492"/>
      <c r="H492" s="546"/>
      <c r="I492"/>
      <c r="J492"/>
      <c r="K492"/>
      <c r="L492" s="812"/>
      <c r="M492" s="812"/>
      <c r="N492" s="1"/>
      <c r="O492" s="1"/>
      <c r="P492" s="25"/>
      <c r="Q492"/>
      <c r="R492" s="335"/>
      <c r="S492"/>
      <c r="T492"/>
      <c r="U492"/>
      <c r="V492" s="121"/>
      <c r="W492" s="121"/>
      <c r="X492" s="814"/>
      <c r="Y492" s="815"/>
      <c r="Z492" s="816"/>
      <c r="AA492" s="432"/>
      <c r="AB492" s="432"/>
      <c r="AC492" s="818"/>
      <c r="AD492" s="483"/>
      <c r="AE492" s="819"/>
      <c r="AF492"/>
      <c r="AG492" s="819"/>
      <c r="AH492"/>
      <c r="AI492" s="819"/>
      <c r="AJ492"/>
      <c r="AK492" s="819"/>
      <c r="AL492"/>
      <c r="AM492" s="819"/>
      <c r="AN492"/>
      <c r="AO492" s="819"/>
      <c r="AP492"/>
      <c r="AQ492" s="819"/>
      <c r="AR492"/>
      <c r="AS492" s="819"/>
      <c r="AT492"/>
      <c r="AU492" s="819"/>
      <c r="AV492"/>
      <c r="AW492" s="483"/>
      <c r="AX492" s="488"/>
      <c r="AY492" s="488"/>
      <c r="AZ492" s="488"/>
      <c r="BA492" s="488"/>
      <c r="BB492" s="488"/>
      <c r="BC492" s="488"/>
      <c r="BD492" s="488"/>
      <c r="BE492" s="488"/>
      <c r="BF492" s="488"/>
    </row>
    <row r="493" spans="1:58" s="820" customFormat="1">
      <c r="A493"/>
      <c r="B493" s="1009"/>
      <c r="C493"/>
      <c r="D493" s="528"/>
      <c r="E493" s="810"/>
      <c r="F493" s="811"/>
      <c r="G493"/>
      <c r="H493" s="546"/>
      <c r="I493"/>
      <c r="J493"/>
      <c r="K493"/>
      <c r="L493" s="812"/>
      <c r="M493" s="812"/>
      <c r="N493" s="1"/>
      <c r="O493" s="1"/>
      <c r="P493" s="25"/>
      <c r="Q493"/>
      <c r="R493" s="335"/>
      <c r="S493"/>
      <c r="T493"/>
      <c r="U493"/>
      <c r="V493" s="121"/>
      <c r="W493" s="121"/>
      <c r="X493" s="814"/>
      <c r="Y493" s="815"/>
      <c r="Z493" s="816"/>
      <c r="AA493" s="432"/>
      <c r="AB493" s="432"/>
      <c r="AC493" s="818"/>
      <c r="AD493" s="483"/>
      <c r="AE493" s="819"/>
      <c r="AF493"/>
      <c r="AG493" s="819"/>
      <c r="AH493"/>
      <c r="AI493" s="819"/>
      <c r="AJ493"/>
      <c r="AK493" s="819"/>
      <c r="AL493"/>
      <c r="AM493" s="819"/>
      <c r="AN493"/>
      <c r="AO493" s="819"/>
      <c r="AP493"/>
      <c r="AQ493" s="819"/>
      <c r="AR493"/>
      <c r="AS493" s="819"/>
      <c r="AT493"/>
      <c r="AU493" s="819"/>
      <c r="AV493"/>
      <c r="AW493" s="483"/>
      <c r="AX493" s="488"/>
      <c r="AY493" s="488"/>
      <c r="AZ493" s="488"/>
      <c r="BA493" s="488"/>
      <c r="BB493" s="488"/>
      <c r="BC493" s="488"/>
      <c r="BD493" s="488"/>
      <c r="BE493" s="488"/>
      <c r="BF493" s="488"/>
    </row>
    <row r="494" spans="1:58" s="820" customFormat="1">
      <c r="A494"/>
      <c r="B494" s="1009"/>
      <c r="C494"/>
      <c r="D494" s="528"/>
      <c r="E494" s="810"/>
      <c r="F494" s="811"/>
      <c r="G494"/>
      <c r="H494" s="546"/>
      <c r="I494"/>
      <c r="J494"/>
      <c r="K494"/>
      <c r="L494" s="812"/>
      <c r="M494" s="812"/>
      <c r="N494" s="1"/>
      <c r="O494" s="1"/>
      <c r="P494" s="25"/>
      <c r="Q494"/>
      <c r="R494" s="335"/>
      <c r="S494"/>
      <c r="T494"/>
      <c r="U494"/>
      <c r="V494" s="121"/>
      <c r="W494" s="121"/>
      <c r="X494" s="814"/>
      <c r="Y494" s="815"/>
      <c r="Z494" s="816"/>
      <c r="AA494" s="432"/>
      <c r="AB494" s="432"/>
      <c r="AC494" s="818"/>
      <c r="AD494" s="483"/>
      <c r="AE494" s="819"/>
      <c r="AF494"/>
      <c r="AG494" s="819"/>
      <c r="AH494"/>
      <c r="AI494" s="819"/>
      <c r="AJ494"/>
      <c r="AK494" s="819"/>
      <c r="AL494"/>
      <c r="AM494" s="819"/>
      <c r="AN494"/>
      <c r="AO494" s="819"/>
      <c r="AP494"/>
      <c r="AQ494" s="819"/>
      <c r="AR494"/>
      <c r="AS494" s="819"/>
      <c r="AT494"/>
      <c r="AU494" s="819"/>
      <c r="AV494"/>
      <c r="AW494" s="483"/>
      <c r="AX494" s="488"/>
      <c r="AY494" s="488"/>
      <c r="AZ494" s="488"/>
      <c r="BA494" s="488"/>
      <c r="BB494" s="488"/>
      <c r="BC494" s="488"/>
      <c r="BD494" s="488"/>
      <c r="BE494" s="488"/>
      <c r="BF494" s="488"/>
    </row>
    <row r="495" spans="1:58" s="820" customFormat="1">
      <c r="A495"/>
      <c r="B495" s="1009"/>
      <c r="C495"/>
      <c r="D495" s="528"/>
      <c r="E495" s="810"/>
      <c r="F495" s="811"/>
      <c r="G495"/>
      <c r="H495" s="546"/>
      <c r="I495"/>
      <c r="J495"/>
      <c r="K495"/>
      <c r="L495" s="812"/>
      <c r="M495" s="812"/>
      <c r="N495" s="1"/>
      <c r="O495" s="1"/>
      <c r="P495" s="25"/>
      <c r="Q495"/>
      <c r="R495" s="335"/>
      <c r="S495"/>
      <c r="T495"/>
      <c r="U495"/>
      <c r="V495" s="121"/>
      <c r="W495" s="121"/>
      <c r="X495" s="814"/>
      <c r="Y495" s="815"/>
      <c r="Z495" s="816"/>
      <c r="AA495" s="432"/>
      <c r="AB495" s="432"/>
      <c r="AC495" s="818"/>
      <c r="AD495" s="483"/>
      <c r="AE495" s="819"/>
      <c r="AF495"/>
      <c r="AG495" s="819"/>
      <c r="AH495"/>
      <c r="AI495" s="819"/>
      <c r="AJ495"/>
      <c r="AK495" s="819"/>
      <c r="AL495"/>
      <c r="AM495" s="819"/>
      <c r="AN495"/>
      <c r="AO495" s="819"/>
      <c r="AP495"/>
      <c r="AQ495" s="819"/>
      <c r="AR495"/>
      <c r="AS495" s="819"/>
      <c r="AT495"/>
      <c r="AU495" s="819"/>
      <c r="AV495"/>
      <c r="AW495" s="483"/>
      <c r="AX495" s="488"/>
      <c r="AY495" s="488"/>
      <c r="AZ495" s="488"/>
      <c r="BA495" s="488"/>
      <c r="BB495" s="488"/>
      <c r="BC495" s="488"/>
      <c r="BD495" s="488"/>
      <c r="BE495" s="488"/>
      <c r="BF495" s="488"/>
    </row>
    <row r="496" spans="1:58" s="820" customFormat="1">
      <c r="A496"/>
      <c r="B496" s="1009"/>
      <c r="C496"/>
      <c r="D496" s="528"/>
      <c r="E496" s="810"/>
      <c r="F496" s="811"/>
      <c r="G496"/>
      <c r="H496" s="546"/>
      <c r="I496"/>
      <c r="J496"/>
      <c r="K496"/>
      <c r="L496" s="812"/>
      <c r="M496" s="812"/>
      <c r="N496" s="1"/>
      <c r="O496" s="1"/>
      <c r="P496" s="25"/>
      <c r="Q496"/>
      <c r="R496" s="335"/>
      <c r="S496"/>
      <c r="T496"/>
      <c r="U496"/>
      <c r="V496" s="121"/>
      <c r="W496" s="121"/>
      <c r="X496" s="814"/>
      <c r="Y496" s="815"/>
      <c r="Z496" s="816"/>
      <c r="AA496" s="432"/>
      <c r="AB496" s="432"/>
      <c r="AC496" s="818"/>
      <c r="AD496" s="483"/>
      <c r="AE496" s="819"/>
      <c r="AF496"/>
      <c r="AG496" s="819"/>
      <c r="AH496"/>
      <c r="AI496" s="819"/>
      <c r="AJ496"/>
      <c r="AK496" s="819"/>
      <c r="AL496"/>
      <c r="AM496" s="819"/>
      <c r="AN496"/>
      <c r="AO496" s="819"/>
      <c r="AP496"/>
      <c r="AQ496" s="819"/>
      <c r="AR496"/>
      <c r="AS496" s="819"/>
      <c r="AT496"/>
      <c r="AU496" s="819"/>
      <c r="AV496"/>
      <c r="AW496" s="483"/>
      <c r="AX496" s="488"/>
      <c r="AY496" s="488"/>
      <c r="AZ496" s="488"/>
      <c r="BA496" s="488"/>
      <c r="BB496" s="488"/>
      <c r="BC496" s="488"/>
      <c r="BD496" s="488"/>
      <c r="BE496" s="488"/>
      <c r="BF496" s="488"/>
    </row>
    <row r="497" spans="1:58" s="820" customFormat="1">
      <c r="A497"/>
      <c r="B497" s="1009"/>
      <c r="C497"/>
      <c r="D497" s="528"/>
      <c r="E497" s="810"/>
      <c r="F497" s="811"/>
      <c r="G497"/>
      <c r="H497" s="546"/>
      <c r="I497"/>
      <c r="J497"/>
      <c r="K497"/>
      <c r="L497" s="812"/>
      <c r="M497" s="812"/>
      <c r="N497" s="1"/>
      <c r="O497" s="1"/>
      <c r="P497" s="25"/>
      <c r="Q497"/>
      <c r="R497" s="335"/>
      <c r="S497"/>
      <c r="T497"/>
      <c r="U497"/>
      <c r="V497" s="121"/>
      <c r="W497" s="121"/>
      <c r="X497" s="814"/>
      <c r="Y497" s="815"/>
      <c r="Z497" s="816"/>
      <c r="AA497" s="432"/>
      <c r="AB497" s="432"/>
      <c r="AC497" s="818"/>
      <c r="AD497" s="483"/>
      <c r="AE497" s="819"/>
      <c r="AF497"/>
      <c r="AG497" s="819"/>
      <c r="AH497"/>
      <c r="AI497" s="819"/>
      <c r="AJ497"/>
      <c r="AK497" s="819"/>
      <c r="AL497"/>
      <c r="AM497" s="819"/>
      <c r="AN497"/>
      <c r="AO497" s="819"/>
      <c r="AP497"/>
      <c r="AQ497" s="819"/>
      <c r="AR497"/>
      <c r="AS497" s="819"/>
      <c r="AT497"/>
      <c r="AU497" s="819"/>
      <c r="AV497"/>
      <c r="AW497" s="483"/>
      <c r="AX497" s="488"/>
      <c r="AY497" s="488"/>
      <c r="AZ497" s="488"/>
      <c r="BA497" s="488"/>
      <c r="BB497" s="488"/>
      <c r="BC497" s="488"/>
      <c r="BD497" s="488"/>
      <c r="BE497" s="488"/>
      <c r="BF497" s="488"/>
    </row>
    <row r="498" spans="1:58" s="820" customFormat="1">
      <c r="A498"/>
      <c r="B498" s="1009"/>
      <c r="C498"/>
      <c r="D498" s="528"/>
      <c r="E498" s="810"/>
      <c r="F498" s="811"/>
      <c r="G498"/>
      <c r="H498" s="546"/>
      <c r="I498"/>
      <c r="J498"/>
      <c r="K498"/>
      <c r="L498" s="812"/>
      <c r="M498" s="812"/>
      <c r="N498" s="1"/>
      <c r="O498" s="1"/>
      <c r="P498" s="25"/>
      <c r="Q498"/>
      <c r="R498" s="335"/>
      <c r="S498"/>
      <c r="T498"/>
      <c r="U498"/>
      <c r="V498" s="121"/>
      <c r="W498" s="121"/>
      <c r="X498" s="814"/>
      <c r="Y498" s="815"/>
      <c r="Z498" s="816"/>
      <c r="AA498" s="432"/>
      <c r="AB498" s="432"/>
      <c r="AC498" s="818"/>
      <c r="AD498" s="483"/>
      <c r="AE498" s="819"/>
      <c r="AF498"/>
      <c r="AG498" s="819"/>
      <c r="AH498"/>
      <c r="AI498" s="819"/>
      <c r="AJ498"/>
      <c r="AK498" s="819"/>
      <c r="AL498"/>
      <c r="AM498" s="819"/>
      <c r="AN498"/>
      <c r="AO498" s="819"/>
      <c r="AP498"/>
      <c r="AQ498" s="819"/>
      <c r="AR498"/>
      <c r="AS498" s="819"/>
      <c r="AT498"/>
      <c r="AU498" s="819"/>
      <c r="AV498"/>
      <c r="AW498" s="483"/>
      <c r="AX498" s="488"/>
      <c r="AY498" s="488"/>
      <c r="AZ498" s="488"/>
      <c r="BA498" s="488"/>
      <c r="BB498" s="488"/>
      <c r="BC498" s="488"/>
      <c r="BD498" s="488"/>
      <c r="BE498" s="488"/>
      <c r="BF498" s="488"/>
    </row>
    <row r="499" spans="1:58" s="820" customFormat="1">
      <c r="A499"/>
      <c r="B499" s="1009"/>
      <c r="C499"/>
      <c r="D499" s="528"/>
      <c r="E499" s="810"/>
      <c r="F499" s="811"/>
      <c r="G499"/>
      <c r="H499" s="546"/>
      <c r="I499"/>
      <c r="J499"/>
      <c r="K499"/>
      <c r="L499" s="812"/>
      <c r="M499" s="812"/>
      <c r="N499" s="1"/>
      <c r="O499" s="1"/>
      <c r="P499" s="25"/>
      <c r="Q499"/>
      <c r="R499" s="335"/>
      <c r="S499"/>
      <c r="T499"/>
      <c r="U499"/>
      <c r="V499" s="121"/>
      <c r="W499" s="121"/>
      <c r="X499" s="814"/>
      <c r="Y499" s="815"/>
      <c r="Z499" s="816"/>
      <c r="AA499" s="432"/>
      <c r="AB499" s="432"/>
      <c r="AC499" s="818"/>
      <c r="AD499" s="483"/>
      <c r="AE499" s="819"/>
      <c r="AF499"/>
      <c r="AG499" s="819"/>
      <c r="AH499"/>
      <c r="AI499" s="819"/>
      <c r="AJ499"/>
      <c r="AK499" s="819"/>
      <c r="AL499"/>
      <c r="AM499" s="819"/>
      <c r="AN499"/>
      <c r="AO499" s="819"/>
      <c r="AP499"/>
      <c r="AQ499" s="819"/>
      <c r="AR499"/>
      <c r="AS499" s="819"/>
      <c r="AT499"/>
      <c r="AU499" s="819"/>
      <c r="AV499"/>
      <c r="AW499" s="483"/>
      <c r="AX499" s="488"/>
      <c r="AY499" s="488"/>
      <c r="AZ499" s="488"/>
      <c r="BA499" s="488"/>
      <c r="BB499" s="488"/>
      <c r="BC499" s="488"/>
      <c r="BD499" s="488"/>
      <c r="BE499" s="488"/>
      <c r="BF499" s="488"/>
    </row>
    <row r="500" spans="1:58" s="820" customFormat="1">
      <c r="A500"/>
      <c r="B500" s="1009"/>
      <c r="C500"/>
      <c r="D500" s="528"/>
      <c r="E500" s="810"/>
      <c r="F500" s="811"/>
      <c r="G500"/>
      <c r="H500" s="546"/>
      <c r="I500"/>
      <c r="J500"/>
      <c r="K500"/>
      <c r="L500" s="812"/>
      <c r="M500" s="812"/>
      <c r="N500" s="1"/>
      <c r="O500" s="1"/>
      <c r="P500" s="25"/>
      <c r="Q500"/>
      <c r="R500" s="335"/>
      <c r="S500"/>
      <c r="T500"/>
      <c r="U500"/>
      <c r="V500" s="121"/>
      <c r="W500" s="121"/>
      <c r="X500" s="814"/>
      <c r="Y500" s="815"/>
      <c r="Z500" s="816"/>
      <c r="AA500" s="432"/>
      <c r="AB500" s="432"/>
      <c r="AC500" s="818"/>
      <c r="AD500" s="483"/>
      <c r="AE500" s="819"/>
      <c r="AF500"/>
      <c r="AG500" s="819"/>
      <c r="AH500"/>
      <c r="AI500" s="819"/>
      <c r="AJ500"/>
      <c r="AK500" s="819"/>
      <c r="AL500"/>
      <c r="AM500" s="819"/>
      <c r="AN500"/>
      <c r="AO500" s="819"/>
      <c r="AP500"/>
      <c r="AQ500" s="819"/>
      <c r="AR500"/>
      <c r="AS500" s="819"/>
      <c r="AT500"/>
      <c r="AU500" s="819"/>
      <c r="AV500"/>
      <c r="AW500" s="483"/>
      <c r="AX500" s="488"/>
      <c r="AY500" s="488"/>
      <c r="AZ500" s="488"/>
      <c r="BA500" s="488"/>
      <c r="BB500" s="488"/>
      <c r="BC500" s="488"/>
      <c r="BD500" s="488"/>
      <c r="BE500" s="488"/>
      <c r="BF500" s="488"/>
    </row>
    <row r="501" spans="1:58" s="820" customFormat="1">
      <c r="A501"/>
      <c r="B501" s="1009"/>
      <c r="C501"/>
      <c r="D501" s="528"/>
      <c r="E501" s="810"/>
      <c r="F501" s="811"/>
      <c r="G501"/>
      <c r="H501" s="546"/>
      <c r="I501"/>
      <c r="J501"/>
      <c r="K501"/>
      <c r="L501" s="812"/>
      <c r="M501" s="812"/>
      <c r="N501" s="1"/>
      <c r="O501" s="1"/>
      <c r="P501" s="25"/>
      <c r="Q501"/>
      <c r="R501" s="335"/>
      <c r="S501"/>
      <c r="T501"/>
      <c r="U501"/>
      <c r="V501" s="121"/>
      <c r="W501" s="121"/>
      <c r="X501" s="814"/>
      <c r="Y501" s="815"/>
      <c r="Z501" s="816"/>
      <c r="AA501" s="432"/>
      <c r="AB501" s="432"/>
      <c r="AC501" s="818"/>
      <c r="AD501" s="483"/>
      <c r="AE501" s="819"/>
      <c r="AF501"/>
      <c r="AG501" s="819"/>
      <c r="AH501"/>
      <c r="AI501" s="819"/>
      <c r="AJ501"/>
      <c r="AK501" s="819"/>
      <c r="AL501"/>
      <c r="AM501" s="819"/>
      <c r="AN501"/>
      <c r="AO501" s="819"/>
      <c r="AP501"/>
      <c r="AQ501" s="819"/>
      <c r="AR501"/>
      <c r="AS501" s="819"/>
      <c r="AT501"/>
      <c r="AU501" s="819"/>
      <c r="AV501"/>
      <c r="AW501" s="483"/>
      <c r="AX501" s="488"/>
      <c r="AY501" s="488"/>
      <c r="AZ501" s="488"/>
      <c r="BA501" s="488"/>
      <c r="BB501" s="488"/>
      <c r="BC501" s="488"/>
      <c r="BD501" s="488"/>
      <c r="BE501" s="488"/>
      <c r="BF501" s="488"/>
    </row>
    <row r="502" spans="1:58" s="820" customFormat="1">
      <c r="A502"/>
      <c r="B502" s="1009"/>
      <c r="C502"/>
      <c r="D502" s="528"/>
      <c r="E502" s="810"/>
      <c r="F502" s="811"/>
      <c r="G502"/>
      <c r="H502" s="546"/>
      <c r="I502"/>
      <c r="J502"/>
      <c r="K502"/>
      <c r="L502" s="812"/>
      <c r="M502" s="812"/>
      <c r="N502" s="1"/>
      <c r="O502" s="1"/>
      <c r="P502" s="25"/>
      <c r="Q502"/>
      <c r="R502" s="335"/>
      <c r="S502"/>
      <c r="T502"/>
      <c r="U502"/>
      <c r="V502" s="121"/>
      <c r="W502" s="121"/>
      <c r="X502" s="814"/>
      <c r="Y502" s="815"/>
      <c r="Z502" s="816"/>
      <c r="AA502" s="432"/>
      <c r="AB502" s="432"/>
      <c r="AC502" s="818"/>
      <c r="AD502" s="483"/>
      <c r="AE502" s="819"/>
      <c r="AF502"/>
      <c r="AG502" s="819"/>
      <c r="AH502"/>
      <c r="AI502" s="819"/>
      <c r="AJ502"/>
      <c r="AK502" s="819"/>
      <c r="AL502"/>
      <c r="AM502" s="819"/>
      <c r="AN502"/>
      <c r="AO502" s="819"/>
      <c r="AP502"/>
      <c r="AQ502" s="819"/>
      <c r="AR502"/>
      <c r="AS502" s="819"/>
      <c r="AT502"/>
      <c r="AU502" s="819"/>
      <c r="AV502"/>
      <c r="AW502" s="483"/>
      <c r="AX502" s="488"/>
      <c r="AY502" s="488"/>
      <c r="AZ502" s="488"/>
      <c r="BA502" s="488"/>
      <c r="BB502" s="488"/>
      <c r="BC502" s="488"/>
      <c r="BD502" s="488"/>
      <c r="BE502" s="488"/>
      <c r="BF502" s="488"/>
    </row>
    <row r="503" spans="1:58" s="820" customFormat="1">
      <c r="A503"/>
      <c r="B503" s="1009"/>
      <c r="C503"/>
      <c r="D503" s="528"/>
      <c r="E503" s="810"/>
      <c r="F503" s="811"/>
      <c r="G503"/>
      <c r="H503" s="546"/>
      <c r="I503"/>
      <c r="J503"/>
      <c r="K503"/>
      <c r="L503" s="812"/>
      <c r="M503" s="812"/>
      <c r="N503" s="1"/>
      <c r="O503" s="1"/>
      <c r="P503" s="25"/>
      <c r="Q503"/>
      <c r="R503" s="335"/>
      <c r="S503"/>
      <c r="T503"/>
      <c r="U503"/>
      <c r="V503" s="121"/>
      <c r="W503" s="121"/>
      <c r="X503" s="814"/>
      <c r="Y503" s="815"/>
      <c r="Z503" s="816"/>
      <c r="AA503" s="432"/>
      <c r="AB503" s="432"/>
      <c r="AC503" s="818"/>
      <c r="AD503" s="483"/>
      <c r="AE503" s="819"/>
      <c r="AF503"/>
      <c r="AG503" s="819"/>
      <c r="AH503"/>
      <c r="AI503" s="819"/>
      <c r="AJ503"/>
      <c r="AK503" s="819"/>
      <c r="AL503"/>
      <c r="AM503" s="819"/>
      <c r="AN503"/>
      <c r="AO503" s="819"/>
      <c r="AP503"/>
      <c r="AQ503" s="819"/>
      <c r="AR503"/>
      <c r="AS503" s="819"/>
      <c r="AT503"/>
      <c r="AU503" s="819"/>
      <c r="AV503"/>
      <c r="AW503" s="483"/>
      <c r="AX503" s="488"/>
      <c r="AY503" s="488"/>
      <c r="AZ503" s="488"/>
      <c r="BA503" s="488"/>
      <c r="BB503" s="488"/>
      <c r="BC503" s="488"/>
      <c r="BD503" s="488"/>
      <c r="BE503" s="488"/>
      <c r="BF503" s="488"/>
    </row>
    <row r="504" spans="1:58" s="820" customFormat="1">
      <c r="A504"/>
      <c r="B504" s="1009"/>
      <c r="C504"/>
      <c r="D504" s="528"/>
      <c r="E504" s="810"/>
      <c r="F504" s="811"/>
      <c r="G504"/>
      <c r="H504" s="546"/>
      <c r="I504"/>
      <c r="J504"/>
      <c r="K504"/>
      <c r="L504" s="812"/>
      <c r="M504" s="812"/>
      <c r="N504" s="1"/>
      <c r="O504" s="1"/>
      <c r="P504" s="25"/>
      <c r="Q504"/>
      <c r="R504" s="335"/>
      <c r="S504"/>
      <c r="T504"/>
      <c r="U504"/>
      <c r="V504" s="121"/>
      <c r="W504" s="121"/>
      <c r="X504" s="814"/>
      <c r="Y504" s="815"/>
      <c r="Z504" s="816"/>
      <c r="AA504" s="432"/>
      <c r="AB504" s="432"/>
      <c r="AC504" s="818"/>
      <c r="AD504" s="483"/>
      <c r="AE504" s="819"/>
      <c r="AF504"/>
      <c r="AG504" s="819"/>
      <c r="AH504"/>
      <c r="AI504" s="819"/>
      <c r="AJ504"/>
      <c r="AK504" s="819"/>
      <c r="AL504"/>
      <c r="AM504" s="819"/>
      <c r="AN504"/>
      <c r="AO504" s="819"/>
      <c r="AP504"/>
      <c r="AQ504" s="819"/>
      <c r="AR504"/>
      <c r="AS504" s="819"/>
      <c r="AT504"/>
      <c r="AU504" s="819"/>
      <c r="AV504"/>
      <c r="AW504" s="483"/>
      <c r="AX504" s="488"/>
      <c r="AY504" s="488"/>
      <c r="AZ504" s="488"/>
      <c r="BA504" s="488"/>
      <c r="BB504" s="488"/>
      <c r="BC504" s="488"/>
      <c r="BD504" s="488"/>
      <c r="BE504" s="488"/>
      <c r="BF504" s="488"/>
    </row>
    <row r="505" spans="1:58" s="820" customFormat="1">
      <c r="A505"/>
      <c r="B505" s="1009"/>
      <c r="C505"/>
      <c r="D505" s="528"/>
      <c r="E505" s="810"/>
      <c r="F505" s="811"/>
      <c r="G505"/>
      <c r="H505" s="546"/>
      <c r="I505"/>
      <c r="J505"/>
      <c r="K505"/>
      <c r="L505" s="812"/>
      <c r="M505" s="812"/>
      <c r="N505" s="1"/>
      <c r="O505" s="1"/>
      <c r="P505" s="25"/>
      <c r="Q505"/>
      <c r="R505" s="335"/>
      <c r="S505"/>
      <c r="T505"/>
      <c r="U505"/>
      <c r="V505" s="121"/>
      <c r="W505" s="121"/>
      <c r="X505" s="814"/>
      <c r="Y505" s="815"/>
      <c r="Z505" s="816"/>
      <c r="AA505" s="432"/>
      <c r="AB505" s="432"/>
      <c r="AC505" s="818"/>
      <c r="AD505" s="483"/>
      <c r="AE505" s="819"/>
      <c r="AF505"/>
      <c r="AG505" s="819"/>
      <c r="AH505"/>
      <c r="AI505" s="819"/>
      <c r="AJ505"/>
      <c r="AK505" s="819"/>
      <c r="AL505"/>
      <c r="AM505" s="819"/>
      <c r="AN505"/>
      <c r="AO505" s="819"/>
      <c r="AP505"/>
      <c r="AQ505" s="819"/>
      <c r="AR505"/>
      <c r="AS505" s="819"/>
      <c r="AT505"/>
      <c r="AU505" s="819"/>
      <c r="AV505"/>
      <c r="AW505" s="483"/>
      <c r="AX505" s="488"/>
      <c r="AY505" s="488"/>
      <c r="AZ505" s="488"/>
      <c r="BA505" s="488"/>
      <c r="BB505" s="488"/>
      <c r="BC505" s="488"/>
      <c r="BD505" s="488"/>
      <c r="BE505" s="488"/>
      <c r="BF505" s="488"/>
    </row>
    <row r="506" spans="1:58" s="820" customFormat="1">
      <c r="A506"/>
      <c r="B506" s="1009"/>
      <c r="C506"/>
      <c r="D506" s="528"/>
      <c r="E506" s="810"/>
      <c r="F506" s="811"/>
      <c r="G506"/>
      <c r="H506" s="546"/>
      <c r="I506"/>
      <c r="J506"/>
      <c r="K506"/>
      <c r="L506" s="812"/>
      <c r="M506" s="812"/>
      <c r="N506" s="1"/>
      <c r="O506" s="1"/>
      <c r="P506" s="25"/>
      <c r="Q506"/>
      <c r="R506" s="335"/>
      <c r="S506"/>
      <c r="T506"/>
      <c r="U506"/>
      <c r="V506" s="121"/>
      <c r="W506" s="121"/>
      <c r="X506" s="814"/>
      <c r="Y506" s="815"/>
      <c r="Z506" s="816"/>
      <c r="AA506" s="432"/>
      <c r="AB506" s="432"/>
      <c r="AC506" s="818"/>
      <c r="AD506" s="483"/>
      <c r="AE506" s="819"/>
      <c r="AF506"/>
      <c r="AG506" s="819"/>
      <c r="AH506"/>
      <c r="AI506" s="819"/>
      <c r="AJ506"/>
      <c r="AK506" s="819"/>
      <c r="AL506"/>
      <c r="AM506" s="819"/>
      <c r="AN506"/>
      <c r="AO506" s="819"/>
      <c r="AP506"/>
      <c r="AQ506" s="819"/>
      <c r="AR506"/>
      <c r="AS506" s="819"/>
      <c r="AT506"/>
      <c r="AU506" s="819"/>
      <c r="AV506"/>
      <c r="AW506" s="483"/>
      <c r="AX506" s="488"/>
      <c r="AY506" s="488"/>
      <c r="AZ506" s="488"/>
      <c r="BA506" s="488"/>
      <c r="BB506" s="488"/>
      <c r="BC506" s="488"/>
      <c r="BD506" s="488"/>
      <c r="BE506" s="488"/>
      <c r="BF506" s="488"/>
    </row>
    <row r="507" spans="1:58" s="820" customFormat="1">
      <c r="A507"/>
      <c r="B507" s="1009"/>
      <c r="C507"/>
      <c r="D507" s="528"/>
      <c r="E507" s="810"/>
      <c r="F507" s="811"/>
      <c r="G507"/>
      <c r="H507" s="546"/>
      <c r="I507"/>
      <c r="J507"/>
      <c r="K507"/>
      <c r="L507" s="812"/>
      <c r="M507" s="812"/>
      <c r="N507" s="1"/>
      <c r="O507" s="1"/>
      <c r="P507" s="25"/>
      <c r="Q507"/>
      <c r="R507" s="335"/>
      <c r="S507"/>
      <c r="T507"/>
      <c r="U507"/>
      <c r="V507" s="121"/>
      <c r="W507" s="121"/>
      <c r="X507" s="814"/>
      <c r="Y507" s="815"/>
      <c r="Z507" s="816"/>
      <c r="AA507" s="432"/>
      <c r="AB507" s="432"/>
      <c r="AC507" s="818"/>
      <c r="AD507" s="483"/>
      <c r="AE507" s="819"/>
      <c r="AF507"/>
      <c r="AG507" s="819"/>
      <c r="AH507"/>
      <c r="AI507" s="819"/>
      <c r="AJ507"/>
      <c r="AK507" s="819"/>
      <c r="AL507"/>
      <c r="AM507" s="819"/>
      <c r="AN507"/>
      <c r="AO507" s="819"/>
      <c r="AP507"/>
      <c r="AQ507" s="819"/>
      <c r="AR507"/>
      <c r="AS507" s="819"/>
      <c r="AT507"/>
      <c r="AU507" s="819"/>
      <c r="AV507"/>
      <c r="AW507" s="483"/>
      <c r="AX507" s="488"/>
      <c r="AY507" s="488"/>
      <c r="AZ507" s="488"/>
      <c r="BA507" s="488"/>
      <c r="BB507" s="488"/>
      <c r="BC507" s="488"/>
      <c r="BD507" s="488"/>
      <c r="BE507" s="488"/>
      <c r="BF507" s="488"/>
    </row>
    <row r="508" spans="1:58" s="820" customFormat="1">
      <c r="A508"/>
      <c r="B508" s="1009"/>
      <c r="C508"/>
      <c r="D508" s="528"/>
      <c r="E508" s="810"/>
      <c r="F508" s="811"/>
      <c r="G508"/>
      <c r="H508" s="546"/>
      <c r="I508"/>
      <c r="J508"/>
      <c r="K508"/>
      <c r="L508" s="812"/>
      <c r="M508" s="812"/>
      <c r="N508" s="1"/>
      <c r="O508" s="1"/>
      <c r="P508" s="25"/>
      <c r="Q508"/>
      <c r="R508" s="335"/>
      <c r="S508"/>
      <c r="T508"/>
      <c r="U508"/>
      <c r="V508" s="121"/>
      <c r="W508" s="121"/>
      <c r="X508" s="814"/>
      <c r="Y508" s="815"/>
      <c r="Z508" s="816"/>
      <c r="AA508" s="432"/>
      <c r="AB508" s="432"/>
      <c r="AC508" s="818"/>
      <c r="AD508" s="483"/>
      <c r="AE508" s="819"/>
      <c r="AF508"/>
      <c r="AG508" s="819"/>
      <c r="AH508"/>
      <c r="AI508" s="819"/>
      <c r="AJ508"/>
      <c r="AK508" s="819"/>
      <c r="AL508"/>
      <c r="AM508" s="819"/>
      <c r="AN508"/>
      <c r="AO508" s="819"/>
      <c r="AP508"/>
      <c r="AQ508" s="819"/>
      <c r="AR508"/>
      <c r="AS508" s="819"/>
      <c r="AT508"/>
      <c r="AU508" s="819"/>
      <c r="AV508"/>
      <c r="AW508" s="483"/>
      <c r="AX508" s="488"/>
      <c r="AY508" s="488"/>
      <c r="AZ508" s="488"/>
      <c r="BA508" s="488"/>
      <c r="BB508" s="488"/>
      <c r="BC508" s="488"/>
      <c r="BD508" s="488"/>
      <c r="BE508" s="488"/>
      <c r="BF508" s="488"/>
    </row>
    <row r="509" spans="1:58" s="820" customFormat="1">
      <c r="A509"/>
      <c r="B509" s="1009"/>
      <c r="C509"/>
      <c r="D509" s="528"/>
      <c r="E509" s="810"/>
      <c r="F509" s="811"/>
      <c r="G509"/>
      <c r="H509" s="546"/>
      <c r="I509"/>
      <c r="J509"/>
      <c r="K509"/>
      <c r="L509" s="812"/>
      <c r="M509" s="812"/>
      <c r="N509" s="1"/>
      <c r="O509" s="1"/>
      <c r="P509" s="25"/>
      <c r="Q509"/>
      <c r="R509" s="335"/>
      <c r="S509"/>
      <c r="T509"/>
      <c r="U509"/>
      <c r="V509" s="121"/>
      <c r="W509" s="121"/>
      <c r="X509" s="814"/>
      <c r="Y509" s="815"/>
      <c r="Z509" s="816"/>
      <c r="AA509" s="432"/>
      <c r="AB509" s="432"/>
      <c r="AC509" s="818"/>
      <c r="AD509" s="483"/>
      <c r="AE509" s="819"/>
      <c r="AF509"/>
      <c r="AG509" s="819"/>
      <c r="AH509"/>
      <c r="AI509" s="819"/>
      <c r="AJ509"/>
      <c r="AK509" s="819"/>
      <c r="AL509"/>
      <c r="AM509" s="819"/>
      <c r="AN509"/>
      <c r="AO509" s="819"/>
      <c r="AP509"/>
      <c r="AQ509" s="819"/>
      <c r="AR509"/>
      <c r="AS509" s="819"/>
      <c r="AT509"/>
      <c r="AU509" s="819"/>
      <c r="AV509"/>
      <c r="AW509" s="483"/>
      <c r="AX509" s="488"/>
      <c r="AY509" s="488"/>
      <c r="AZ509" s="488"/>
      <c r="BA509" s="488"/>
      <c r="BB509" s="488"/>
      <c r="BC509" s="488"/>
      <c r="BD509" s="488"/>
      <c r="BE509" s="488"/>
      <c r="BF509" s="488"/>
    </row>
    <row r="510" spans="1:58" s="820" customFormat="1">
      <c r="A510"/>
      <c r="B510" s="1009"/>
      <c r="C510"/>
      <c r="D510" s="528"/>
      <c r="E510" s="810"/>
      <c r="F510" s="811"/>
      <c r="G510"/>
      <c r="H510" s="546"/>
      <c r="I510"/>
      <c r="J510"/>
      <c r="K510"/>
      <c r="L510" s="812"/>
      <c r="M510" s="812"/>
      <c r="N510" s="1"/>
      <c r="O510" s="1"/>
      <c r="P510" s="25"/>
      <c r="Q510"/>
      <c r="R510" s="335"/>
      <c r="S510"/>
      <c r="T510"/>
      <c r="U510"/>
      <c r="V510" s="121"/>
      <c r="W510" s="121"/>
      <c r="X510" s="814"/>
      <c r="Y510" s="815"/>
      <c r="Z510" s="816"/>
      <c r="AA510" s="432"/>
      <c r="AB510" s="432"/>
      <c r="AC510" s="818"/>
      <c r="AD510" s="483"/>
      <c r="AE510" s="819"/>
      <c r="AF510"/>
      <c r="AG510" s="819"/>
      <c r="AH510"/>
      <c r="AI510" s="819"/>
      <c r="AJ510"/>
      <c r="AK510" s="819"/>
      <c r="AL510"/>
      <c r="AM510" s="819"/>
      <c r="AN510"/>
      <c r="AO510" s="819"/>
      <c r="AP510"/>
      <c r="AQ510" s="819"/>
      <c r="AR510"/>
      <c r="AS510" s="819"/>
      <c r="AT510"/>
      <c r="AU510" s="819"/>
      <c r="AV510"/>
      <c r="AW510" s="483"/>
      <c r="AX510" s="488"/>
      <c r="AY510" s="488"/>
      <c r="AZ510" s="488"/>
      <c r="BA510" s="488"/>
      <c r="BB510" s="488"/>
      <c r="BC510" s="488"/>
      <c r="BD510" s="488"/>
      <c r="BE510" s="488"/>
      <c r="BF510" s="488"/>
    </row>
    <row r="511" spans="1:58" s="820" customFormat="1">
      <c r="A511"/>
      <c r="B511" s="1009"/>
      <c r="C511"/>
      <c r="D511" s="528"/>
      <c r="E511" s="810"/>
      <c r="F511" s="811"/>
      <c r="G511"/>
      <c r="H511" s="546"/>
      <c r="I511"/>
      <c r="J511"/>
      <c r="K511"/>
      <c r="L511" s="812"/>
      <c r="M511" s="812"/>
      <c r="N511" s="1"/>
      <c r="O511" s="1"/>
      <c r="P511" s="25"/>
      <c r="Q511"/>
      <c r="R511" s="335"/>
      <c r="S511"/>
      <c r="T511"/>
      <c r="U511"/>
      <c r="V511" s="121"/>
      <c r="W511" s="121"/>
      <c r="X511" s="814"/>
      <c r="Y511" s="815"/>
      <c r="Z511" s="816"/>
      <c r="AA511" s="432"/>
      <c r="AB511" s="432"/>
      <c r="AC511" s="818"/>
      <c r="AD511" s="483"/>
      <c r="AE511" s="819"/>
      <c r="AF511"/>
      <c r="AG511" s="819"/>
      <c r="AH511"/>
      <c r="AI511" s="819"/>
      <c r="AJ511"/>
      <c r="AK511" s="819"/>
      <c r="AL511"/>
      <c r="AM511" s="819"/>
      <c r="AN511"/>
      <c r="AO511" s="819"/>
      <c r="AP511"/>
      <c r="AQ511" s="819"/>
      <c r="AR511"/>
      <c r="AS511" s="819"/>
      <c r="AT511"/>
      <c r="AU511" s="819"/>
      <c r="AV511"/>
      <c r="AW511" s="483"/>
      <c r="AX511" s="488"/>
      <c r="AY511" s="488"/>
      <c r="AZ511" s="488"/>
      <c r="BA511" s="488"/>
      <c r="BB511" s="488"/>
      <c r="BC511" s="488"/>
      <c r="BD511" s="488"/>
      <c r="BE511" s="488"/>
      <c r="BF511" s="488"/>
    </row>
    <row r="512" spans="1:58" s="820" customFormat="1">
      <c r="A512"/>
      <c r="B512" s="1009"/>
      <c r="C512"/>
      <c r="D512" s="528"/>
      <c r="E512" s="810"/>
      <c r="F512" s="811"/>
      <c r="G512"/>
      <c r="H512" s="546"/>
      <c r="I512"/>
      <c r="J512"/>
      <c r="K512"/>
      <c r="L512" s="812"/>
      <c r="M512" s="812"/>
      <c r="N512" s="1"/>
      <c r="O512" s="1"/>
      <c r="P512" s="25"/>
      <c r="Q512"/>
      <c r="R512" s="335"/>
      <c r="S512"/>
      <c r="T512"/>
      <c r="U512"/>
      <c r="V512" s="121"/>
      <c r="W512" s="121"/>
      <c r="X512" s="814"/>
      <c r="Y512" s="815"/>
      <c r="Z512" s="816"/>
      <c r="AA512" s="432"/>
      <c r="AB512" s="432"/>
      <c r="AC512" s="818"/>
      <c r="AD512" s="483"/>
      <c r="AE512" s="819"/>
      <c r="AF512"/>
      <c r="AG512" s="819"/>
      <c r="AH512"/>
      <c r="AI512" s="819"/>
      <c r="AJ512"/>
      <c r="AK512" s="819"/>
      <c r="AL512"/>
      <c r="AM512" s="819"/>
      <c r="AN512"/>
      <c r="AO512" s="819"/>
      <c r="AP512"/>
      <c r="AQ512" s="819"/>
      <c r="AR512"/>
      <c r="AS512" s="819"/>
      <c r="AT512"/>
      <c r="AU512" s="819"/>
      <c r="AV512"/>
      <c r="AW512" s="483"/>
      <c r="AX512" s="488"/>
      <c r="AY512" s="488"/>
      <c r="AZ512" s="488"/>
      <c r="BA512" s="488"/>
      <c r="BB512" s="488"/>
      <c r="BC512" s="488"/>
      <c r="BD512" s="488"/>
      <c r="BE512" s="488"/>
      <c r="BF512" s="488"/>
    </row>
    <row r="513" spans="1:58" s="820" customFormat="1">
      <c r="A513"/>
      <c r="B513" s="1009"/>
      <c r="C513"/>
      <c r="D513" s="528"/>
      <c r="E513" s="810"/>
      <c r="F513" s="811"/>
      <c r="G513"/>
      <c r="H513" s="546"/>
      <c r="I513"/>
      <c r="J513"/>
      <c r="K513"/>
      <c r="L513" s="812"/>
      <c r="M513" s="812"/>
      <c r="N513" s="1"/>
      <c r="O513" s="1"/>
      <c r="P513" s="25"/>
      <c r="Q513"/>
      <c r="R513" s="335"/>
      <c r="S513"/>
      <c r="T513"/>
      <c r="U513"/>
      <c r="V513" s="121"/>
      <c r="W513" s="121"/>
      <c r="X513" s="814"/>
      <c r="Y513" s="815"/>
      <c r="Z513" s="816"/>
      <c r="AA513" s="432"/>
      <c r="AB513" s="432"/>
      <c r="AC513" s="818"/>
      <c r="AD513" s="483"/>
      <c r="AE513" s="819"/>
      <c r="AF513"/>
      <c r="AG513" s="819"/>
      <c r="AH513"/>
      <c r="AI513" s="819"/>
      <c r="AJ513"/>
      <c r="AK513" s="819"/>
      <c r="AL513"/>
      <c r="AM513" s="819"/>
      <c r="AN513"/>
      <c r="AO513" s="819"/>
      <c r="AP513"/>
      <c r="AQ513" s="819"/>
      <c r="AR513"/>
      <c r="AS513" s="819"/>
      <c r="AT513"/>
      <c r="AU513" s="819"/>
      <c r="AV513"/>
      <c r="AW513" s="483"/>
      <c r="AX513" s="488"/>
      <c r="AY513" s="488"/>
      <c r="AZ513" s="488"/>
      <c r="BA513" s="488"/>
      <c r="BB513" s="488"/>
      <c r="BC513" s="488"/>
      <c r="BD513" s="488"/>
      <c r="BE513" s="488"/>
      <c r="BF513" s="488"/>
    </row>
    <row r="514" spans="1:58" s="820" customFormat="1">
      <c r="A514"/>
      <c r="B514" s="1009"/>
      <c r="C514"/>
      <c r="D514" s="528"/>
      <c r="E514" s="810"/>
      <c r="F514" s="811"/>
      <c r="G514"/>
      <c r="H514" s="546"/>
      <c r="I514"/>
      <c r="J514"/>
      <c r="K514"/>
      <c r="L514" s="812"/>
      <c r="M514" s="812"/>
      <c r="N514" s="1"/>
      <c r="O514" s="1"/>
      <c r="P514" s="25"/>
      <c r="Q514"/>
      <c r="R514" s="335"/>
      <c r="S514"/>
      <c r="T514"/>
      <c r="U514"/>
      <c r="V514" s="121"/>
      <c r="W514" s="121"/>
      <c r="X514" s="814"/>
      <c r="Y514" s="815"/>
      <c r="Z514" s="816"/>
      <c r="AA514" s="432"/>
      <c r="AB514" s="432"/>
      <c r="AC514" s="818"/>
      <c r="AD514" s="483"/>
      <c r="AE514" s="819"/>
      <c r="AF514"/>
      <c r="AG514" s="819"/>
      <c r="AH514"/>
      <c r="AI514" s="819"/>
      <c r="AJ514"/>
      <c r="AK514" s="819"/>
      <c r="AL514"/>
      <c r="AM514" s="819"/>
      <c r="AN514"/>
      <c r="AO514" s="819"/>
      <c r="AP514"/>
      <c r="AQ514" s="819"/>
      <c r="AR514"/>
      <c r="AS514" s="819"/>
      <c r="AT514"/>
      <c r="AU514" s="819"/>
      <c r="AV514"/>
      <c r="AW514" s="483"/>
      <c r="AX514" s="488"/>
      <c r="AY514" s="488"/>
      <c r="AZ514" s="488"/>
      <c r="BA514" s="488"/>
      <c r="BB514" s="488"/>
      <c r="BC514" s="488"/>
      <c r="BD514" s="488"/>
      <c r="BE514" s="488"/>
      <c r="BF514" s="488"/>
    </row>
    <row r="515" spans="1:58" s="820" customFormat="1">
      <c r="A515"/>
      <c r="B515" s="1009"/>
      <c r="C515"/>
      <c r="D515" s="528"/>
      <c r="E515" s="810"/>
      <c r="F515" s="811"/>
      <c r="G515"/>
      <c r="H515" s="546"/>
      <c r="I515"/>
      <c r="J515"/>
      <c r="K515"/>
      <c r="L515" s="812"/>
      <c r="M515" s="812"/>
      <c r="N515" s="1"/>
      <c r="O515" s="1"/>
      <c r="P515" s="25"/>
      <c r="Q515"/>
      <c r="R515" s="335"/>
      <c r="S515"/>
      <c r="T515"/>
      <c r="U515"/>
      <c r="V515" s="121"/>
      <c r="W515" s="121"/>
      <c r="X515" s="814"/>
      <c r="Y515" s="815"/>
      <c r="Z515" s="816"/>
      <c r="AA515" s="432"/>
      <c r="AB515" s="432"/>
      <c r="AC515" s="818"/>
      <c r="AD515" s="483"/>
      <c r="AE515" s="819"/>
      <c r="AF515"/>
      <c r="AG515" s="819"/>
      <c r="AH515"/>
      <c r="AI515" s="819"/>
      <c r="AJ515"/>
      <c r="AK515" s="819"/>
      <c r="AL515"/>
      <c r="AM515" s="819"/>
      <c r="AN515"/>
      <c r="AO515" s="819"/>
      <c r="AP515"/>
      <c r="AQ515" s="819"/>
      <c r="AR515"/>
      <c r="AS515" s="819"/>
      <c r="AT515"/>
      <c r="AU515" s="819"/>
      <c r="AV515"/>
      <c r="AW515" s="483"/>
      <c r="AX515" s="488"/>
      <c r="AY515" s="488"/>
      <c r="AZ515" s="488"/>
      <c r="BA515" s="488"/>
      <c r="BB515" s="488"/>
      <c r="BC515" s="488"/>
      <c r="BD515" s="488"/>
      <c r="BE515" s="488"/>
      <c r="BF515" s="488"/>
    </row>
    <row r="516" spans="1:58" s="820" customFormat="1">
      <c r="A516"/>
      <c r="B516" s="1009"/>
      <c r="C516"/>
      <c r="D516" s="528"/>
      <c r="E516" s="810"/>
      <c r="F516" s="811"/>
      <c r="G516"/>
      <c r="H516" s="546"/>
      <c r="I516"/>
      <c r="J516"/>
      <c r="K516"/>
      <c r="L516" s="812"/>
      <c r="M516" s="812"/>
      <c r="N516" s="1"/>
      <c r="O516" s="1"/>
      <c r="P516" s="25"/>
      <c r="Q516"/>
      <c r="R516" s="335"/>
      <c r="S516"/>
      <c r="T516"/>
      <c r="U516"/>
      <c r="V516" s="121"/>
      <c r="W516" s="121"/>
      <c r="X516" s="814"/>
      <c r="Y516" s="815"/>
      <c r="Z516" s="816"/>
      <c r="AA516" s="432"/>
      <c r="AB516" s="432"/>
      <c r="AC516" s="818"/>
      <c r="AD516" s="483"/>
      <c r="AE516" s="819"/>
      <c r="AF516"/>
      <c r="AG516" s="819"/>
      <c r="AH516"/>
      <c r="AI516" s="819"/>
      <c r="AJ516"/>
      <c r="AK516" s="819"/>
      <c r="AL516"/>
      <c r="AM516" s="819"/>
      <c r="AN516"/>
      <c r="AO516" s="819"/>
      <c r="AP516"/>
      <c r="AQ516" s="819"/>
      <c r="AR516"/>
      <c r="AS516" s="819"/>
      <c r="AT516"/>
      <c r="AU516" s="819"/>
      <c r="AV516"/>
      <c r="AW516" s="483"/>
      <c r="AX516" s="488"/>
      <c r="AY516" s="488"/>
      <c r="AZ516" s="488"/>
      <c r="BA516" s="488"/>
      <c r="BB516" s="488"/>
      <c r="BC516" s="488"/>
      <c r="BD516" s="488"/>
      <c r="BE516" s="488"/>
      <c r="BF516" s="488"/>
    </row>
    <row r="517" spans="1:58" s="820" customFormat="1">
      <c r="A517"/>
      <c r="B517" s="1009"/>
      <c r="C517"/>
      <c r="D517" s="528"/>
      <c r="E517" s="810"/>
      <c r="F517" s="811"/>
      <c r="G517"/>
      <c r="H517" s="546"/>
      <c r="I517"/>
      <c r="J517"/>
      <c r="K517"/>
      <c r="L517" s="812"/>
      <c r="M517" s="812"/>
      <c r="N517" s="1"/>
      <c r="O517" s="1"/>
      <c r="P517" s="25"/>
      <c r="Q517"/>
      <c r="R517" s="335"/>
      <c r="S517"/>
      <c r="T517"/>
      <c r="U517"/>
      <c r="V517" s="121"/>
      <c r="W517" s="121"/>
      <c r="X517" s="814"/>
      <c r="Y517" s="815"/>
      <c r="Z517" s="816"/>
      <c r="AA517" s="432"/>
      <c r="AB517" s="432"/>
      <c r="AC517" s="818"/>
      <c r="AD517" s="483"/>
      <c r="AE517" s="819"/>
      <c r="AF517"/>
      <c r="AG517" s="819"/>
      <c r="AH517"/>
      <c r="AI517" s="819"/>
      <c r="AJ517"/>
      <c r="AK517" s="819"/>
      <c r="AL517"/>
      <c r="AM517" s="819"/>
      <c r="AN517"/>
      <c r="AO517" s="819"/>
      <c r="AP517"/>
      <c r="AQ517" s="819"/>
      <c r="AR517"/>
      <c r="AS517" s="819"/>
      <c r="AT517"/>
      <c r="AU517" s="819"/>
      <c r="AV517"/>
      <c r="AW517" s="483"/>
      <c r="AX517" s="488"/>
      <c r="AY517" s="488"/>
      <c r="AZ517" s="488"/>
      <c r="BA517" s="488"/>
      <c r="BB517" s="488"/>
      <c r="BC517" s="488"/>
      <c r="BD517" s="488"/>
      <c r="BE517" s="488"/>
      <c r="BF517" s="488"/>
    </row>
    <row r="518" spans="1:58" s="820" customFormat="1">
      <c r="A518"/>
      <c r="B518" s="1009"/>
      <c r="C518"/>
      <c r="D518" s="528"/>
      <c r="E518" s="810"/>
      <c r="F518" s="811"/>
      <c r="G518"/>
      <c r="H518" s="546"/>
      <c r="I518"/>
      <c r="J518"/>
      <c r="K518"/>
      <c r="L518" s="812"/>
      <c r="M518" s="812"/>
      <c r="N518" s="1"/>
      <c r="O518" s="1"/>
      <c r="P518" s="25"/>
      <c r="Q518"/>
      <c r="R518" s="335"/>
      <c r="S518"/>
      <c r="T518"/>
      <c r="U518"/>
      <c r="V518" s="121"/>
      <c r="W518" s="121"/>
      <c r="X518" s="814"/>
      <c r="Y518" s="815"/>
      <c r="Z518" s="816"/>
      <c r="AA518" s="432"/>
      <c r="AB518" s="432"/>
      <c r="AC518" s="818"/>
      <c r="AD518" s="483"/>
      <c r="AE518" s="819"/>
      <c r="AF518"/>
      <c r="AG518" s="819"/>
      <c r="AH518"/>
      <c r="AI518" s="819"/>
      <c r="AJ518"/>
      <c r="AK518" s="819"/>
      <c r="AL518"/>
      <c r="AM518" s="819"/>
      <c r="AN518"/>
      <c r="AO518" s="819"/>
      <c r="AP518"/>
      <c r="AQ518" s="819"/>
      <c r="AR518"/>
      <c r="AS518" s="819"/>
      <c r="AT518"/>
      <c r="AU518" s="819"/>
      <c r="AV518"/>
      <c r="AW518" s="483"/>
      <c r="AX518" s="488"/>
      <c r="AY518" s="488"/>
      <c r="AZ518" s="488"/>
      <c r="BA518" s="488"/>
      <c r="BB518" s="488"/>
      <c r="BC518" s="488"/>
      <c r="BD518" s="488"/>
      <c r="BE518" s="488"/>
      <c r="BF518" s="488"/>
    </row>
    <row r="519" spans="1:58" s="820" customFormat="1">
      <c r="A519"/>
      <c r="B519" s="1009"/>
      <c r="C519"/>
      <c r="D519" s="528"/>
      <c r="E519" s="810"/>
      <c r="F519" s="811"/>
      <c r="G519"/>
      <c r="H519" s="546"/>
      <c r="I519"/>
      <c r="J519"/>
      <c r="K519"/>
      <c r="L519" s="812"/>
      <c r="M519" s="812"/>
      <c r="N519" s="1"/>
      <c r="O519" s="1"/>
      <c r="P519" s="25"/>
      <c r="Q519"/>
      <c r="R519" s="335"/>
      <c r="S519"/>
      <c r="T519"/>
      <c r="U519"/>
      <c r="V519" s="121"/>
      <c r="W519" s="121"/>
      <c r="X519" s="814"/>
      <c r="Y519" s="815"/>
      <c r="Z519" s="816"/>
      <c r="AA519" s="432"/>
      <c r="AB519" s="432"/>
      <c r="AC519" s="818"/>
      <c r="AD519" s="483"/>
      <c r="AE519" s="819"/>
      <c r="AF519"/>
      <c r="AG519" s="819"/>
      <c r="AH519"/>
      <c r="AI519" s="819"/>
      <c r="AJ519"/>
      <c r="AK519" s="819"/>
      <c r="AL519"/>
      <c r="AM519" s="819"/>
      <c r="AN519"/>
      <c r="AO519" s="819"/>
      <c r="AP519"/>
      <c r="AQ519" s="819"/>
      <c r="AR519"/>
      <c r="AS519" s="819"/>
      <c r="AT519"/>
      <c r="AU519" s="819"/>
      <c r="AV519"/>
      <c r="AW519" s="483"/>
      <c r="AX519" s="488"/>
      <c r="AY519" s="488"/>
      <c r="AZ519" s="488"/>
      <c r="BA519" s="488"/>
      <c r="BB519" s="488"/>
      <c r="BC519" s="488"/>
      <c r="BD519" s="488"/>
      <c r="BE519" s="488"/>
      <c r="BF519" s="488"/>
    </row>
    <row r="520" spans="1:58" s="820" customFormat="1">
      <c r="A520"/>
      <c r="B520" s="1009"/>
      <c r="C520"/>
      <c r="D520" s="528"/>
      <c r="E520" s="810"/>
      <c r="F520" s="811"/>
      <c r="G520"/>
      <c r="H520" s="546"/>
      <c r="I520"/>
      <c r="J520"/>
      <c r="K520"/>
      <c r="L520" s="812"/>
      <c r="M520" s="812"/>
      <c r="N520" s="1"/>
      <c r="O520" s="1"/>
      <c r="P520" s="25"/>
      <c r="Q520"/>
      <c r="R520" s="335"/>
      <c r="S520"/>
      <c r="T520"/>
      <c r="U520"/>
      <c r="V520" s="121"/>
      <c r="W520" s="121"/>
      <c r="X520" s="814"/>
      <c r="Y520" s="815"/>
      <c r="Z520" s="816"/>
      <c r="AA520" s="432"/>
      <c r="AB520" s="432"/>
      <c r="AC520" s="818"/>
      <c r="AD520" s="483"/>
      <c r="AE520" s="819"/>
      <c r="AF520"/>
      <c r="AG520" s="819"/>
      <c r="AH520"/>
      <c r="AI520" s="819"/>
      <c r="AJ520"/>
      <c r="AK520" s="819"/>
      <c r="AL520"/>
      <c r="AM520" s="819"/>
      <c r="AN520"/>
      <c r="AO520" s="819"/>
      <c r="AP520"/>
      <c r="AQ520" s="819"/>
      <c r="AR520"/>
      <c r="AS520" s="819"/>
      <c r="AT520"/>
      <c r="AU520" s="819"/>
      <c r="AV520"/>
      <c r="AW520" s="483"/>
      <c r="AX520" s="488"/>
      <c r="AY520" s="488"/>
      <c r="AZ520" s="488"/>
      <c r="BA520" s="488"/>
      <c r="BB520" s="488"/>
      <c r="BC520" s="488"/>
      <c r="BD520" s="488"/>
      <c r="BE520" s="488"/>
      <c r="BF520" s="488"/>
    </row>
    <row r="521" spans="1:58" s="820" customFormat="1">
      <c r="A521"/>
      <c r="B521" s="1009"/>
      <c r="C521"/>
      <c r="D521" s="528"/>
      <c r="E521" s="810"/>
      <c r="F521" s="811"/>
      <c r="G521"/>
      <c r="H521" s="546"/>
      <c r="I521"/>
      <c r="J521"/>
      <c r="K521"/>
      <c r="L521" s="812"/>
      <c r="M521" s="812"/>
      <c r="N521" s="1"/>
      <c r="O521" s="1"/>
      <c r="P521" s="25"/>
      <c r="Q521"/>
      <c r="R521" s="335"/>
      <c r="S521"/>
      <c r="T521"/>
      <c r="U521"/>
      <c r="V521" s="121"/>
      <c r="W521" s="121"/>
      <c r="X521" s="814"/>
      <c r="Y521" s="815"/>
      <c r="Z521" s="816"/>
      <c r="AA521" s="432"/>
      <c r="AB521" s="432"/>
      <c r="AC521" s="818"/>
      <c r="AD521" s="483"/>
      <c r="AE521" s="819"/>
      <c r="AF521"/>
      <c r="AG521" s="819"/>
      <c r="AH521"/>
      <c r="AI521" s="819"/>
      <c r="AJ521"/>
      <c r="AK521" s="819"/>
      <c r="AL521"/>
      <c r="AM521" s="819"/>
      <c r="AN521"/>
      <c r="AO521" s="819"/>
      <c r="AP521"/>
      <c r="AQ521" s="819"/>
      <c r="AR521"/>
      <c r="AS521" s="819"/>
      <c r="AT521"/>
      <c r="AU521" s="819"/>
      <c r="AV521"/>
      <c r="AW521" s="483"/>
      <c r="AX521" s="488"/>
      <c r="AY521" s="488"/>
      <c r="AZ521" s="488"/>
      <c r="BA521" s="488"/>
      <c r="BB521" s="488"/>
      <c r="BC521" s="488"/>
      <c r="BD521" s="488"/>
      <c r="BE521" s="488"/>
      <c r="BF521" s="488"/>
    </row>
    <row r="522" spans="1:58" s="820" customFormat="1">
      <c r="A522"/>
      <c r="B522" s="1009"/>
      <c r="C522"/>
      <c r="D522" s="528"/>
      <c r="E522" s="810"/>
      <c r="F522" s="811"/>
      <c r="G522"/>
      <c r="H522" s="546"/>
      <c r="I522"/>
      <c r="J522"/>
      <c r="K522"/>
      <c r="L522" s="812"/>
      <c r="M522" s="812"/>
      <c r="N522" s="1"/>
      <c r="O522" s="1"/>
      <c r="P522" s="25"/>
      <c r="Q522"/>
      <c r="R522" s="335"/>
      <c r="S522"/>
      <c r="T522"/>
      <c r="U522"/>
      <c r="V522" s="121"/>
      <c r="W522" s="121"/>
      <c r="X522" s="814"/>
      <c r="Y522" s="815"/>
      <c r="Z522" s="816"/>
      <c r="AA522" s="432"/>
      <c r="AB522" s="432"/>
      <c r="AC522" s="818"/>
      <c r="AD522" s="483"/>
      <c r="AE522" s="819"/>
      <c r="AF522"/>
      <c r="AG522" s="819"/>
      <c r="AH522"/>
      <c r="AI522" s="819"/>
      <c r="AJ522"/>
      <c r="AK522" s="819"/>
      <c r="AL522"/>
      <c r="AM522" s="819"/>
      <c r="AN522"/>
      <c r="AO522" s="819"/>
      <c r="AP522"/>
      <c r="AQ522" s="819"/>
      <c r="AR522"/>
      <c r="AS522" s="819"/>
      <c r="AT522"/>
      <c r="AU522" s="819"/>
      <c r="AV522"/>
      <c r="AW522" s="483"/>
      <c r="AX522" s="488"/>
      <c r="AY522" s="488"/>
      <c r="AZ522" s="488"/>
      <c r="BA522" s="488"/>
      <c r="BB522" s="488"/>
      <c r="BC522" s="488"/>
      <c r="BD522" s="488"/>
      <c r="BE522" s="488"/>
      <c r="BF522" s="488"/>
    </row>
    <row r="523" spans="1:58" s="820" customFormat="1">
      <c r="A523"/>
      <c r="B523" s="1009"/>
      <c r="C523"/>
      <c r="D523" s="528"/>
      <c r="E523" s="810"/>
      <c r="F523" s="811"/>
      <c r="G523"/>
      <c r="H523" s="546"/>
      <c r="I523"/>
      <c r="J523"/>
      <c r="K523"/>
      <c r="L523" s="812"/>
      <c r="M523" s="812"/>
      <c r="N523" s="1"/>
      <c r="O523" s="1"/>
      <c r="P523" s="25"/>
      <c r="Q523"/>
      <c r="R523" s="335"/>
      <c r="S523"/>
      <c r="T523"/>
      <c r="U523"/>
      <c r="V523" s="121"/>
      <c r="W523" s="121"/>
      <c r="X523" s="814"/>
      <c r="Y523" s="815"/>
      <c r="Z523" s="816"/>
      <c r="AA523" s="432"/>
      <c r="AB523" s="432"/>
      <c r="AC523" s="818"/>
      <c r="AD523" s="483"/>
      <c r="AE523" s="819"/>
      <c r="AF523"/>
      <c r="AG523" s="819"/>
      <c r="AH523"/>
      <c r="AI523" s="819"/>
      <c r="AJ523"/>
      <c r="AK523" s="819"/>
      <c r="AL523"/>
      <c r="AM523" s="819"/>
      <c r="AN523"/>
      <c r="AO523" s="819"/>
      <c r="AP523"/>
      <c r="AQ523" s="819"/>
      <c r="AR523"/>
      <c r="AS523" s="819"/>
      <c r="AT523"/>
      <c r="AU523" s="819"/>
      <c r="AV523"/>
      <c r="AW523" s="483"/>
      <c r="AX523" s="488"/>
      <c r="AY523" s="488"/>
      <c r="AZ523" s="488"/>
      <c r="BA523" s="488"/>
      <c r="BB523" s="488"/>
      <c r="BC523" s="488"/>
      <c r="BD523" s="488"/>
      <c r="BE523" s="488"/>
      <c r="BF523" s="488"/>
    </row>
    <row r="524" spans="1:58" s="820" customFormat="1">
      <c r="A524"/>
      <c r="B524" s="1009"/>
      <c r="C524"/>
      <c r="D524" s="528"/>
      <c r="E524" s="810"/>
      <c r="F524" s="811"/>
      <c r="G524"/>
      <c r="H524" s="546"/>
      <c r="I524"/>
      <c r="J524"/>
      <c r="K524"/>
      <c r="L524" s="812"/>
      <c r="M524" s="812"/>
      <c r="N524" s="1"/>
      <c r="O524" s="1"/>
      <c r="P524" s="25"/>
      <c r="Q524"/>
      <c r="R524" s="335"/>
      <c r="S524"/>
      <c r="T524"/>
      <c r="U524"/>
      <c r="V524" s="121"/>
      <c r="W524" s="121"/>
      <c r="X524" s="814"/>
      <c r="Y524" s="815"/>
      <c r="Z524" s="816"/>
      <c r="AA524" s="432"/>
      <c r="AB524" s="432"/>
      <c r="AC524" s="818"/>
      <c r="AD524" s="483"/>
      <c r="AE524" s="819"/>
      <c r="AF524"/>
      <c r="AG524" s="819"/>
      <c r="AH524"/>
      <c r="AI524" s="819"/>
      <c r="AJ524"/>
      <c r="AK524" s="819"/>
      <c r="AL524"/>
      <c r="AM524" s="819"/>
      <c r="AN524"/>
      <c r="AO524" s="819"/>
      <c r="AP524"/>
      <c r="AQ524" s="819"/>
      <c r="AR524"/>
      <c r="AS524" s="819"/>
      <c r="AT524"/>
      <c r="AU524" s="819"/>
      <c r="AV524"/>
      <c r="AW524" s="483"/>
      <c r="AX524" s="488"/>
      <c r="AY524" s="488"/>
      <c r="AZ524" s="488"/>
      <c r="BA524" s="488"/>
      <c r="BB524" s="488"/>
      <c r="BC524" s="488"/>
      <c r="BD524" s="488"/>
      <c r="BE524" s="488"/>
      <c r="BF524" s="488"/>
    </row>
    <row r="525" spans="1:58" s="820" customFormat="1">
      <c r="A525"/>
      <c r="B525" s="1009"/>
      <c r="C525"/>
      <c r="D525" s="528"/>
      <c r="E525" s="810"/>
      <c r="F525" s="811"/>
      <c r="G525"/>
      <c r="H525" s="546"/>
      <c r="I525"/>
      <c r="J525"/>
      <c r="K525"/>
      <c r="L525" s="812"/>
      <c r="M525" s="812"/>
      <c r="N525" s="1"/>
      <c r="O525" s="1"/>
      <c r="P525" s="25"/>
      <c r="Q525"/>
      <c r="R525" s="335"/>
      <c r="S525"/>
      <c r="T525"/>
      <c r="U525"/>
      <c r="V525" s="121"/>
      <c r="W525" s="121"/>
      <c r="X525" s="814"/>
      <c r="Y525" s="815"/>
      <c r="Z525" s="816"/>
      <c r="AA525" s="432"/>
      <c r="AB525" s="432"/>
      <c r="AC525" s="818"/>
      <c r="AD525" s="483"/>
      <c r="AE525" s="819"/>
      <c r="AF525"/>
      <c r="AG525" s="819"/>
      <c r="AH525"/>
      <c r="AI525" s="819"/>
      <c r="AJ525"/>
      <c r="AK525" s="819"/>
      <c r="AL525"/>
      <c r="AM525" s="819"/>
      <c r="AN525"/>
      <c r="AO525" s="819"/>
      <c r="AP525"/>
      <c r="AQ525" s="819"/>
      <c r="AR525"/>
      <c r="AS525" s="819"/>
      <c r="AT525"/>
      <c r="AU525" s="819"/>
      <c r="AV525"/>
      <c r="AW525" s="483"/>
      <c r="AX525" s="488"/>
      <c r="AY525" s="488"/>
      <c r="AZ525" s="488"/>
      <c r="BA525" s="488"/>
      <c r="BB525" s="488"/>
      <c r="BC525" s="488"/>
      <c r="BD525" s="488"/>
      <c r="BE525" s="488"/>
      <c r="BF525" s="488"/>
    </row>
    <row r="526" spans="1:58" s="820" customFormat="1">
      <c r="A526"/>
      <c r="B526" s="1009"/>
      <c r="C526"/>
      <c r="D526" s="528"/>
      <c r="E526" s="810"/>
      <c r="F526" s="811"/>
      <c r="G526"/>
      <c r="H526" s="546"/>
      <c r="I526"/>
      <c r="J526"/>
      <c r="K526"/>
      <c r="L526" s="812"/>
      <c r="M526" s="812"/>
      <c r="N526" s="1"/>
      <c r="O526" s="1"/>
      <c r="P526" s="25"/>
      <c r="Q526"/>
      <c r="R526" s="335"/>
      <c r="S526"/>
      <c r="T526"/>
      <c r="U526"/>
      <c r="V526" s="121"/>
      <c r="W526" s="121"/>
      <c r="X526" s="814"/>
      <c r="Y526" s="815"/>
      <c r="Z526" s="816"/>
      <c r="AA526" s="432"/>
      <c r="AB526" s="432"/>
      <c r="AC526" s="818"/>
      <c r="AD526" s="483"/>
      <c r="AE526" s="819"/>
      <c r="AF526"/>
      <c r="AG526" s="819"/>
      <c r="AH526"/>
      <c r="AI526" s="819"/>
      <c r="AJ526"/>
      <c r="AK526" s="819"/>
      <c r="AL526"/>
      <c r="AM526" s="819"/>
      <c r="AN526"/>
      <c r="AO526" s="819"/>
      <c r="AP526"/>
      <c r="AQ526" s="819"/>
      <c r="AR526"/>
      <c r="AS526" s="819"/>
      <c r="AT526"/>
      <c r="AU526" s="819"/>
      <c r="AV526"/>
      <c r="AW526" s="483"/>
      <c r="AX526" s="488"/>
      <c r="AY526" s="488"/>
      <c r="AZ526" s="488"/>
      <c r="BA526" s="488"/>
      <c r="BB526" s="488"/>
      <c r="BC526" s="488"/>
      <c r="BD526" s="488"/>
      <c r="BE526" s="488"/>
      <c r="BF526" s="488"/>
    </row>
    <row r="527" spans="1:58" s="820" customFormat="1">
      <c r="A527"/>
      <c r="B527" s="1009"/>
      <c r="C527"/>
      <c r="D527" s="528"/>
      <c r="E527" s="810"/>
      <c r="F527" s="811"/>
      <c r="G527"/>
      <c r="H527" s="546"/>
      <c r="I527"/>
      <c r="J527"/>
      <c r="K527"/>
      <c r="L527" s="812"/>
      <c r="M527" s="812"/>
      <c r="N527" s="1"/>
      <c r="O527" s="1"/>
      <c r="P527" s="25"/>
      <c r="Q527"/>
      <c r="R527" s="335"/>
      <c r="S527"/>
      <c r="T527"/>
      <c r="U527"/>
      <c r="V527" s="121"/>
      <c r="W527" s="121"/>
      <c r="X527" s="814"/>
      <c r="Y527" s="815"/>
      <c r="Z527" s="816"/>
      <c r="AA527" s="432"/>
      <c r="AB527" s="432"/>
      <c r="AC527" s="818"/>
      <c r="AD527" s="483"/>
      <c r="AE527" s="819"/>
      <c r="AF527"/>
      <c r="AG527" s="819"/>
      <c r="AH527"/>
      <c r="AI527" s="819"/>
      <c r="AJ527"/>
      <c r="AK527" s="819"/>
      <c r="AL527"/>
      <c r="AM527" s="819"/>
      <c r="AN527"/>
      <c r="AO527" s="819"/>
      <c r="AP527"/>
      <c r="AQ527" s="819"/>
      <c r="AR527"/>
      <c r="AS527" s="819"/>
      <c r="AT527"/>
      <c r="AU527" s="819"/>
      <c r="AV527"/>
      <c r="AW527" s="483"/>
      <c r="AX527" s="488"/>
      <c r="AY527" s="488"/>
      <c r="AZ527" s="488"/>
      <c r="BA527" s="488"/>
      <c r="BB527" s="488"/>
      <c r="BC527" s="488"/>
      <c r="BD527" s="488"/>
      <c r="BE527" s="488"/>
      <c r="BF527" s="488"/>
    </row>
    <row r="528" spans="1:58" s="820" customFormat="1">
      <c r="A528"/>
      <c r="B528" s="1009"/>
      <c r="C528"/>
      <c r="D528" s="528"/>
      <c r="E528" s="810"/>
      <c r="F528" s="811"/>
      <c r="G528"/>
      <c r="H528" s="546"/>
      <c r="I528"/>
      <c r="J528"/>
      <c r="K528"/>
      <c r="L528" s="812"/>
      <c r="M528" s="812"/>
      <c r="N528" s="1"/>
      <c r="O528" s="1"/>
      <c r="P528" s="25"/>
      <c r="Q528"/>
      <c r="R528" s="335"/>
      <c r="S528"/>
      <c r="T528"/>
      <c r="U528"/>
      <c r="V528" s="121"/>
      <c r="W528" s="121"/>
      <c r="X528" s="814"/>
      <c r="Y528" s="815"/>
      <c r="Z528" s="816"/>
      <c r="AA528" s="432"/>
      <c r="AB528" s="432"/>
      <c r="AC528" s="818"/>
      <c r="AD528" s="483"/>
      <c r="AE528" s="819"/>
      <c r="AF528"/>
      <c r="AG528" s="819"/>
      <c r="AH528"/>
      <c r="AI528" s="819"/>
      <c r="AJ528"/>
      <c r="AK528" s="819"/>
      <c r="AL528"/>
      <c r="AM528" s="819"/>
      <c r="AN528"/>
      <c r="AO528" s="819"/>
      <c r="AP528"/>
      <c r="AQ528" s="819"/>
      <c r="AR528"/>
      <c r="AS528" s="819"/>
      <c r="AT528"/>
      <c r="AU528" s="819"/>
      <c r="AV528"/>
      <c r="AW528" s="483"/>
      <c r="AX528" s="488"/>
      <c r="AY528" s="488"/>
      <c r="AZ528" s="488"/>
      <c r="BA528" s="488"/>
      <c r="BB528" s="488"/>
      <c r="BC528" s="488"/>
      <c r="BD528" s="488"/>
      <c r="BE528" s="488"/>
      <c r="BF528" s="488"/>
    </row>
    <row r="529" spans="1:58" s="820" customFormat="1">
      <c r="A529"/>
      <c r="B529" s="1009"/>
      <c r="C529"/>
      <c r="D529" s="528"/>
      <c r="E529" s="810"/>
      <c r="F529" s="811"/>
      <c r="G529"/>
      <c r="H529" s="546"/>
      <c r="I529"/>
      <c r="J529"/>
      <c r="K529"/>
      <c r="L529" s="812"/>
      <c r="M529" s="812"/>
      <c r="N529" s="1"/>
      <c r="O529" s="1"/>
      <c r="P529" s="25"/>
      <c r="Q529"/>
      <c r="R529" s="335"/>
      <c r="S529"/>
      <c r="T529"/>
      <c r="U529"/>
      <c r="V529" s="121"/>
      <c r="W529" s="121"/>
      <c r="X529" s="814"/>
      <c r="Y529" s="815"/>
      <c r="Z529" s="816"/>
      <c r="AA529" s="432"/>
      <c r="AB529" s="432"/>
      <c r="AC529" s="818"/>
      <c r="AD529" s="483"/>
      <c r="AE529" s="819"/>
      <c r="AF529"/>
      <c r="AG529" s="819"/>
      <c r="AH529"/>
      <c r="AI529" s="819"/>
      <c r="AJ529"/>
      <c r="AK529" s="819"/>
      <c r="AL529"/>
      <c r="AM529" s="819"/>
      <c r="AN529"/>
      <c r="AO529" s="819"/>
      <c r="AP529"/>
      <c r="AQ529" s="819"/>
      <c r="AR529"/>
      <c r="AS529" s="819"/>
      <c r="AT529"/>
      <c r="AU529" s="819"/>
      <c r="AV529"/>
      <c r="AW529" s="483"/>
      <c r="AX529" s="488"/>
      <c r="AY529" s="488"/>
      <c r="AZ529" s="488"/>
      <c r="BA529" s="488"/>
      <c r="BB529" s="488"/>
      <c r="BC529" s="488"/>
      <c r="BD529" s="488"/>
      <c r="BE529" s="488"/>
      <c r="BF529" s="488"/>
    </row>
    <row r="530" spans="1:58" s="820" customFormat="1">
      <c r="A530"/>
      <c r="B530" s="1009"/>
      <c r="C530"/>
      <c r="D530" s="528"/>
      <c r="E530" s="810"/>
      <c r="F530" s="811"/>
      <c r="G530"/>
      <c r="H530" s="546"/>
      <c r="I530"/>
      <c r="J530"/>
      <c r="K530"/>
      <c r="L530" s="812"/>
      <c r="M530" s="812"/>
      <c r="N530" s="1"/>
      <c r="O530" s="1"/>
      <c r="P530" s="25"/>
      <c r="Q530"/>
      <c r="R530" s="335"/>
      <c r="S530"/>
      <c r="T530"/>
      <c r="U530"/>
      <c r="V530" s="121"/>
      <c r="W530" s="121"/>
      <c r="X530" s="814"/>
      <c r="Y530" s="815"/>
      <c r="Z530" s="816"/>
      <c r="AA530" s="432"/>
      <c r="AB530" s="432"/>
      <c r="AC530" s="818"/>
      <c r="AD530" s="483"/>
      <c r="AE530" s="819"/>
      <c r="AF530"/>
      <c r="AG530" s="819"/>
      <c r="AH530"/>
      <c r="AI530" s="819"/>
      <c r="AJ530"/>
      <c r="AK530" s="819"/>
      <c r="AL530"/>
      <c r="AM530" s="819"/>
      <c r="AN530"/>
      <c r="AO530" s="819"/>
      <c r="AP530"/>
      <c r="AQ530" s="819"/>
      <c r="AR530"/>
      <c r="AS530" s="819"/>
      <c r="AT530"/>
      <c r="AU530" s="819"/>
      <c r="AV530"/>
      <c r="AW530" s="483"/>
      <c r="AX530" s="488"/>
      <c r="AY530" s="488"/>
      <c r="AZ530" s="488"/>
      <c r="BA530" s="488"/>
      <c r="BB530" s="488"/>
      <c r="BC530" s="488"/>
      <c r="BD530" s="488"/>
      <c r="BE530" s="488"/>
      <c r="BF530" s="488"/>
    </row>
    <row r="531" spans="1:58" s="820" customFormat="1">
      <c r="A531"/>
      <c r="B531" s="1009"/>
      <c r="C531"/>
      <c r="D531" s="528"/>
      <c r="E531" s="810"/>
      <c r="F531" s="811"/>
      <c r="G531"/>
      <c r="H531" s="546"/>
      <c r="I531"/>
      <c r="J531"/>
      <c r="K531"/>
      <c r="L531" s="812"/>
      <c r="M531" s="812"/>
      <c r="N531" s="1"/>
      <c r="O531" s="1"/>
      <c r="P531" s="25"/>
      <c r="Q531"/>
      <c r="R531" s="335"/>
      <c r="S531"/>
      <c r="T531"/>
      <c r="U531"/>
      <c r="V531" s="121"/>
      <c r="W531" s="121"/>
      <c r="X531" s="814"/>
      <c r="Y531" s="815"/>
      <c r="Z531" s="816"/>
      <c r="AA531" s="432"/>
      <c r="AB531" s="432"/>
      <c r="AC531" s="818"/>
      <c r="AD531" s="483"/>
      <c r="AE531" s="819"/>
      <c r="AF531"/>
      <c r="AG531" s="819"/>
      <c r="AH531"/>
      <c r="AI531" s="819"/>
      <c r="AJ531"/>
      <c r="AK531" s="819"/>
      <c r="AL531"/>
      <c r="AM531" s="819"/>
      <c r="AN531"/>
      <c r="AO531" s="819"/>
      <c r="AP531"/>
      <c r="AQ531" s="819"/>
      <c r="AR531"/>
      <c r="AS531" s="819"/>
      <c r="AT531"/>
      <c r="AU531" s="819"/>
      <c r="AV531"/>
      <c r="AW531" s="483"/>
      <c r="AX531" s="488"/>
      <c r="AY531" s="488"/>
      <c r="AZ531" s="488"/>
      <c r="BA531" s="488"/>
      <c r="BB531" s="488"/>
      <c r="BC531" s="488"/>
      <c r="BD531" s="488"/>
      <c r="BE531" s="488"/>
      <c r="BF531" s="488"/>
    </row>
    <row r="532" spans="1:58" s="820" customFormat="1">
      <c r="A532"/>
      <c r="B532" s="1009"/>
      <c r="C532"/>
      <c r="D532" s="528"/>
      <c r="E532" s="810"/>
      <c r="F532" s="811"/>
      <c r="G532"/>
      <c r="H532" s="546"/>
      <c r="I532"/>
      <c r="J532"/>
      <c r="K532"/>
      <c r="L532" s="812"/>
      <c r="M532" s="812"/>
      <c r="N532" s="1"/>
      <c r="O532" s="1"/>
      <c r="P532" s="25"/>
      <c r="Q532"/>
      <c r="R532" s="335"/>
      <c r="S532"/>
      <c r="T532"/>
      <c r="U532"/>
      <c r="V532" s="121"/>
      <c r="W532" s="121"/>
      <c r="X532" s="814"/>
      <c r="Y532" s="815"/>
      <c r="Z532" s="816"/>
      <c r="AA532" s="432"/>
      <c r="AB532" s="432"/>
      <c r="AC532" s="818"/>
      <c r="AD532" s="483"/>
      <c r="AE532" s="819"/>
      <c r="AF532"/>
      <c r="AG532" s="819"/>
      <c r="AH532"/>
      <c r="AI532" s="819"/>
      <c r="AJ532"/>
      <c r="AK532" s="819"/>
      <c r="AL532"/>
      <c r="AM532" s="819"/>
      <c r="AN532"/>
      <c r="AO532" s="819"/>
      <c r="AP532"/>
      <c r="AQ532" s="819"/>
      <c r="AR532"/>
      <c r="AS532" s="819"/>
      <c r="AT532"/>
      <c r="AU532" s="819"/>
      <c r="AV532"/>
      <c r="AW532" s="483"/>
      <c r="AX532" s="488"/>
      <c r="AY532" s="488"/>
      <c r="AZ532" s="488"/>
      <c r="BA532" s="488"/>
      <c r="BB532" s="488"/>
      <c r="BC532" s="488"/>
      <c r="BD532" s="488"/>
      <c r="BE532" s="488"/>
      <c r="BF532" s="488"/>
    </row>
    <row r="533" spans="1:58" s="820" customFormat="1">
      <c r="A533"/>
      <c r="B533" s="1009"/>
      <c r="C533"/>
      <c r="D533" s="528"/>
      <c r="E533" s="810"/>
      <c r="F533" s="811"/>
      <c r="G533"/>
      <c r="H533" s="546"/>
      <c r="I533"/>
      <c r="J533"/>
      <c r="K533"/>
      <c r="L533" s="812"/>
      <c r="M533" s="812"/>
      <c r="N533" s="1"/>
      <c r="O533" s="1"/>
      <c r="P533" s="25"/>
      <c r="Q533"/>
      <c r="R533" s="335"/>
      <c r="S533"/>
      <c r="T533"/>
      <c r="U533"/>
      <c r="V533" s="121"/>
      <c r="W533" s="121"/>
      <c r="X533" s="814"/>
      <c r="Y533" s="815"/>
      <c r="Z533" s="816"/>
      <c r="AA533" s="432"/>
      <c r="AB533" s="432"/>
      <c r="AC533" s="818"/>
      <c r="AD533" s="483"/>
      <c r="AE533" s="819"/>
      <c r="AF533"/>
      <c r="AG533" s="819"/>
      <c r="AH533"/>
      <c r="AI533" s="819"/>
      <c r="AJ533"/>
      <c r="AK533" s="819"/>
      <c r="AL533"/>
      <c r="AM533" s="819"/>
      <c r="AN533"/>
      <c r="AO533" s="819"/>
      <c r="AP533"/>
      <c r="AQ533" s="819"/>
      <c r="AR533"/>
      <c r="AS533" s="819"/>
      <c r="AT533"/>
      <c r="AU533" s="819"/>
      <c r="AV533"/>
      <c r="AW533" s="483"/>
      <c r="AX533" s="488"/>
      <c r="AY533" s="488"/>
      <c r="AZ533" s="488"/>
      <c r="BA533" s="488"/>
      <c r="BB533" s="488"/>
      <c r="BC533" s="488"/>
      <c r="BD533" s="488"/>
      <c r="BE533" s="488"/>
      <c r="BF533" s="488"/>
    </row>
    <row r="534" spans="1:58" s="820" customFormat="1">
      <c r="A534"/>
      <c r="B534" s="1009"/>
      <c r="C534"/>
      <c r="D534" s="528"/>
      <c r="E534" s="810"/>
      <c r="F534" s="811"/>
      <c r="G534"/>
      <c r="H534" s="546"/>
      <c r="I534"/>
      <c r="J534"/>
      <c r="K534"/>
      <c r="L534" s="812"/>
      <c r="M534" s="812"/>
      <c r="N534" s="1"/>
      <c r="O534" s="1"/>
      <c r="P534" s="25"/>
      <c r="Q534"/>
      <c r="R534" s="335"/>
      <c r="S534"/>
      <c r="T534"/>
      <c r="U534"/>
      <c r="V534" s="121"/>
      <c r="W534" s="121"/>
      <c r="X534" s="814"/>
      <c r="Y534" s="815"/>
      <c r="Z534" s="816"/>
      <c r="AA534" s="432"/>
      <c r="AB534" s="432"/>
      <c r="AC534" s="818"/>
      <c r="AD534" s="483"/>
      <c r="AE534" s="819"/>
      <c r="AF534"/>
      <c r="AG534" s="819"/>
      <c r="AH534"/>
      <c r="AI534" s="819"/>
      <c r="AJ534"/>
      <c r="AK534" s="819"/>
      <c r="AL534"/>
      <c r="AM534" s="819"/>
      <c r="AN534"/>
      <c r="AO534" s="819"/>
      <c r="AP534"/>
      <c r="AQ534" s="819"/>
      <c r="AR534"/>
      <c r="AS534" s="819"/>
      <c r="AT534"/>
      <c r="AU534" s="819"/>
      <c r="AV534"/>
      <c r="AW534" s="483"/>
      <c r="AX534" s="488"/>
      <c r="AY534" s="488"/>
      <c r="AZ534" s="488"/>
      <c r="BA534" s="488"/>
      <c r="BB534" s="488"/>
      <c r="BC534" s="488"/>
      <c r="BD534" s="488"/>
      <c r="BE534" s="488"/>
      <c r="BF534" s="488"/>
    </row>
    <row r="535" spans="1:58" s="820" customFormat="1">
      <c r="A535"/>
      <c r="B535" s="1009"/>
      <c r="C535"/>
      <c r="D535" s="528"/>
      <c r="E535" s="810"/>
      <c r="F535" s="811"/>
      <c r="G535"/>
      <c r="H535" s="546"/>
      <c r="I535"/>
      <c r="J535"/>
      <c r="K535"/>
      <c r="L535" s="812"/>
      <c r="M535" s="812"/>
      <c r="N535" s="1"/>
      <c r="O535" s="1"/>
      <c r="P535" s="25"/>
      <c r="Q535"/>
      <c r="R535" s="335"/>
      <c r="S535"/>
      <c r="T535"/>
      <c r="U535"/>
      <c r="V535" s="121"/>
      <c r="W535" s="121"/>
      <c r="X535" s="814"/>
      <c r="Y535" s="815"/>
      <c r="Z535" s="816"/>
      <c r="AA535" s="432"/>
      <c r="AB535" s="432"/>
      <c r="AC535" s="818"/>
      <c r="AD535" s="483"/>
      <c r="AE535" s="819"/>
      <c r="AF535"/>
      <c r="AG535" s="819"/>
      <c r="AH535"/>
      <c r="AI535" s="819"/>
      <c r="AJ535"/>
      <c r="AK535" s="819"/>
      <c r="AL535"/>
      <c r="AM535" s="819"/>
      <c r="AN535"/>
      <c r="AO535" s="819"/>
      <c r="AP535"/>
      <c r="AQ535" s="819"/>
      <c r="AR535"/>
      <c r="AS535" s="819"/>
      <c r="AT535"/>
      <c r="AU535" s="819"/>
      <c r="AV535"/>
      <c r="AW535" s="483"/>
      <c r="AX535" s="488"/>
      <c r="AY535" s="488"/>
      <c r="AZ535" s="488"/>
      <c r="BA535" s="488"/>
      <c r="BB535" s="488"/>
      <c r="BC535" s="488"/>
      <c r="BD535" s="488"/>
      <c r="BE535" s="488"/>
      <c r="BF535" s="488"/>
    </row>
    <row r="536" spans="1:58" s="820" customFormat="1">
      <c r="A536"/>
      <c r="B536" s="1009"/>
      <c r="C536"/>
      <c r="D536" s="528"/>
      <c r="E536" s="810"/>
      <c r="F536" s="811"/>
      <c r="G536"/>
      <c r="H536" s="546"/>
      <c r="I536"/>
      <c r="J536"/>
      <c r="K536"/>
      <c r="L536" s="812"/>
      <c r="M536" s="812"/>
      <c r="N536" s="1"/>
      <c r="O536" s="1"/>
      <c r="P536" s="25"/>
      <c r="Q536"/>
      <c r="R536" s="335"/>
      <c r="S536"/>
      <c r="T536"/>
      <c r="U536"/>
      <c r="V536" s="121"/>
      <c r="W536" s="121"/>
      <c r="X536" s="814"/>
      <c r="Y536" s="815"/>
      <c r="Z536" s="816"/>
      <c r="AA536" s="432"/>
      <c r="AB536" s="432"/>
      <c r="AC536" s="818"/>
      <c r="AD536" s="483"/>
      <c r="AE536" s="819"/>
      <c r="AF536"/>
      <c r="AG536" s="819"/>
      <c r="AH536"/>
      <c r="AI536" s="819"/>
      <c r="AJ536"/>
      <c r="AK536" s="819"/>
      <c r="AL536"/>
      <c r="AM536" s="819"/>
      <c r="AN536"/>
      <c r="AO536" s="819"/>
      <c r="AP536"/>
      <c r="AQ536" s="819"/>
      <c r="AR536"/>
      <c r="AS536" s="819"/>
      <c r="AT536"/>
      <c r="AU536" s="819"/>
      <c r="AV536"/>
      <c r="AW536" s="483"/>
      <c r="AX536" s="488"/>
      <c r="AY536" s="488"/>
      <c r="AZ536" s="488"/>
      <c r="BA536" s="488"/>
      <c r="BB536" s="488"/>
      <c r="BC536" s="488"/>
      <c r="BD536" s="488"/>
      <c r="BE536" s="488"/>
      <c r="BF536" s="488"/>
    </row>
    <row r="537" spans="1:58" s="820" customFormat="1">
      <c r="A537"/>
      <c r="B537" s="1009"/>
      <c r="C537"/>
      <c r="D537" s="528"/>
      <c r="E537" s="810"/>
      <c r="F537" s="811"/>
      <c r="G537"/>
      <c r="H537" s="546"/>
      <c r="I537"/>
      <c r="J537"/>
      <c r="K537"/>
      <c r="L537" s="812"/>
      <c r="M537" s="812"/>
      <c r="N537" s="1"/>
      <c r="O537" s="1"/>
      <c r="P537" s="25"/>
      <c r="Q537"/>
      <c r="R537" s="335"/>
      <c r="S537"/>
      <c r="T537"/>
      <c r="U537"/>
      <c r="V537" s="121"/>
      <c r="W537" s="121"/>
      <c r="X537" s="814"/>
      <c r="Y537" s="815"/>
      <c r="Z537" s="816"/>
      <c r="AA537" s="432"/>
      <c r="AB537" s="432"/>
      <c r="AC537" s="818"/>
      <c r="AD537" s="483"/>
      <c r="AE537" s="819"/>
      <c r="AF537"/>
      <c r="AG537" s="819"/>
      <c r="AH537"/>
      <c r="AI537" s="819"/>
      <c r="AJ537"/>
      <c r="AK537" s="819"/>
      <c r="AL537"/>
      <c r="AM537" s="819"/>
      <c r="AN537"/>
      <c r="AO537" s="819"/>
      <c r="AP537"/>
      <c r="AQ537" s="819"/>
      <c r="AR537"/>
      <c r="AS537" s="819"/>
      <c r="AT537"/>
      <c r="AU537" s="819"/>
      <c r="AV537"/>
      <c r="AW537" s="483"/>
      <c r="AX537" s="488"/>
      <c r="AY537" s="488"/>
      <c r="AZ537" s="488"/>
      <c r="BA537" s="488"/>
      <c r="BB537" s="488"/>
      <c r="BC537" s="488"/>
      <c r="BD537" s="488"/>
      <c r="BE537" s="488"/>
      <c r="BF537" s="488"/>
    </row>
    <row r="538" spans="1:58" s="820" customFormat="1">
      <c r="A538"/>
      <c r="B538" s="1009"/>
      <c r="C538"/>
      <c r="D538" s="528"/>
      <c r="E538" s="810"/>
      <c r="F538" s="811"/>
      <c r="G538"/>
      <c r="H538" s="546"/>
      <c r="I538"/>
      <c r="J538"/>
      <c r="K538"/>
      <c r="L538" s="812"/>
      <c r="M538" s="812"/>
      <c r="N538" s="1"/>
      <c r="O538" s="1"/>
      <c r="P538" s="25"/>
      <c r="Q538"/>
      <c r="R538" s="335"/>
      <c r="S538"/>
      <c r="T538"/>
      <c r="U538"/>
      <c r="V538" s="121"/>
      <c r="W538" s="121"/>
      <c r="X538" s="814"/>
      <c r="Y538" s="815"/>
      <c r="Z538" s="816"/>
      <c r="AA538" s="432"/>
      <c r="AB538" s="432"/>
      <c r="AC538" s="818"/>
      <c r="AD538" s="483"/>
      <c r="AE538" s="819"/>
      <c r="AF538"/>
      <c r="AG538" s="819"/>
      <c r="AH538"/>
      <c r="AI538" s="819"/>
      <c r="AJ538"/>
      <c r="AK538" s="819"/>
      <c r="AL538"/>
      <c r="AM538" s="819"/>
      <c r="AN538"/>
      <c r="AO538" s="819"/>
      <c r="AP538"/>
      <c r="AQ538" s="819"/>
      <c r="AR538"/>
      <c r="AS538" s="819"/>
      <c r="AT538"/>
      <c r="AU538" s="819"/>
      <c r="AV538"/>
      <c r="AW538" s="483"/>
      <c r="AX538" s="488"/>
      <c r="AY538" s="488"/>
      <c r="AZ538" s="488"/>
      <c r="BA538" s="488"/>
      <c r="BB538" s="488"/>
      <c r="BC538" s="488"/>
      <c r="BD538" s="488"/>
      <c r="BE538" s="488"/>
      <c r="BF538" s="488"/>
    </row>
    <row r="539" spans="1:58" s="820" customFormat="1">
      <c r="A539"/>
      <c r="B539" s="1009"/>
      <c r="C539"/>
      <c r="D539" s="528"/>
      <c r="E539" s="810"/>
      <c r="F539" s="811"/>
      <c r="G539"/>
      <c r="H539" s="546"/>
      <c r="I539"/>
      <c r="J539"/>
      <c r="K539"/>
      <c r="L539" s="812"/>
      <c r="M539" s="812"/>
      <c r="N539" s="1"/>
      <c r="O539" s="1"/>
      <c r="P539" s="25"/>
      <c r="Q539"/>
      <c r="R539" s="335"/>
      <c r="S539"/>
      <c r="T539"/>
      <c r="U539"/>
      <c r="V539" s="121"/>
      <c r="W539" s="121"/>
      <c r="X539" s="814"/>
      <c r="Y539" s="815"/>
      <c r="Z539" s="816"/>
      <c r="AA539" s="432"/>
      <c r="AB539" s="432"/>
      <c r="AC539" s="818"/>
      <c r="AD539" s="483"/>
      <c r="AE539" s="819"/>
      <c r="AF539"/>
      <c r="AG539" s="819"/>
      <c r="AH539"/>
      <c r="AI539" s="819"/>
      <c r="AJ539"/>
      <c r="AK539" s="819"/>
      <c r="AL539"/>
      <c r="AM539" s="819"/>
      <c r="AN539"/>
      <c r="AO539" s="819"/>
      <c r="AP539"/>
      <c r="AQ539" s="819"/>
      <c r="AR539"/>
      <c r="AS539" s="819"/>
      <c r="AT539"/>
      <c r="AU539" s="819"/>
      <c r="AV539"/>
      <c r="AW539" s="483"/>
      <c r="AX539" s="488"/>
      <c r="AY539" s="488"/>
      <c r="AZ539" s="488"/>
      <c r="BA539" s="488"/>
      <c r="BB539" s="488"/>
      <c r="BC539" s="488"/>
      <c r="BD539" s="488"/>
      <c r="BE539" s="488"/>
      <c r="BF539" s="488"/>
    </row>
    <row r="540" spans="1:58" s="820" customFormat="1">
      <c r="A540"/>
      <c r="B540" s="1009"/>
      <c r="C540"/>
      <c r="D540" s="528"/>
      <c r="E540" s="810"/>
      <c r="F540" s="811"/>
      <c r="G540"/>
      <c r="H540" s="546"/>
      <c r="I540"/>
      <c r="J540"/>
      <c r="K540"/>
      <c r="L540" s="812"/>
      <c r="M540" s="812"/>
      <c r="N540" s="1"/>
      <c r="O540" s="1"/>
      <c r="P540" s="25"/>
      <c r="Q540"/>
      <c r="R540" s="335"/>
      <c r="S540"/>
      <c r="T540"/>
      <c r="U540"/>
      <c r="V540" s="121"/>
      <c r="W540" s="121"/>
      <c r="X540" s="814"/>
      <c r="Y540" s="815"/>
      <c r="Z540" s="816"/>
      <c r="AA540" s="432"/>
      <c r="AB540" s="432"/>
      <c r="AC540" s="818"/>
      <c r="AD540" s="483"/>
      <c r="AE540" s="819"/>
      <c r="AF540"/>
      <c r="AG540" s="819"/>
      <c r="AH540"/>
      <c r="AI540" s="819"/>
      <c r="AJ540"/>
      <c r="AK540" s="819"/>
      <c r="AL540"/>
      <c r="AM540" s="819"/>
      <c r="AN540"/>
      <c r="AO540" s="819"/>
      <c r="AP540"/>
      <c r="AQ540" s="819"/>
      <c r="AR540"/>
      <c r="AS540" s="819"/>
      <c r="AT540"/>
      <c r="AU540" s="819"/>
      <c r="AV540"/>
      <c r="AW540" s="483"/>
      <c r="AX540" s="488"/>
      <c r="AY540" s="488"/>
      <c r="AZ540" s="488"/>
      <c r="BA540" s="488"/>
      <c r="BB540" s="488"/>
      <c r="BC540" s="488"/>
      <c r="BD540" s="488"/>
      <c r="BE540" s="488"/>
      <c r="BF540" s="488"/>
    </row>
    <row r="541" spans="1:58" s="820" customFormat="1">
      <c r="A541"/>
      <c r="B541" s="1009"/>
      <c r="C541"/>
      <c r="D541" s="528"/>
      <c r="E541" s="810"/>
      <c r="F541" s="811"/>
      <c r="G541"/>
      <c r="H541" s="546"/>
      <c r="I541"/>
      <c r="J541"/>
      <c r="K541"/>
      <c r="L541" s="812"/>
      <c r="M541" s="812"/>
      <c r="N541" s="1"/>
      <c r="O541" s="1"/>
      <c r="P541" s="25"/>
      <c r="Q541"/>
      <c r="R541" s="335"/>
      <c r="S541"/>
      <c r="T541"/>
      <c r="U541"/>
      <c r="V541" s="121"/>
      <c r="W541" s="121"/>
      <c r="X541" s="814"/>
      <c r="Y541" s="815"/>
      <c r="Z541" s="816"/>
      <c r="AA541" s="432"/>
      <c r="AB541" s="432"/>
      <c r="AC541" s="818"/>
      <c r="AD541" s="483"/>
      <c r="AE541" s="819"/>
      <c r="AF541"/>
      <c r="AG541" s="819"/>
      <c r="AH541"/>
      <c r="AI541" s="819"/>
      <c r="AJ541"/>
      <c r="AK541" s="819"/>
      <c r="AL541"/>
      <c r="AM541" s="819"/>
      <c r="AN541"/>
      <c r="AO541" s="819"/>
      <c r="AP541"/>
      <c r="AQ541" s="819"/>
      <c r="AR541"/>
      <c r="AS541" s="819"/>
      <c r="AT541"/>
      <c r="AU541" s="819"/>
      <c r="AV541"/>
      <c r="AW541" s="483"/>
      <c r="AX541" s="488"/>
      <c r="AY541" s="488"/>
      <c r="AZ541" s="488"/>
      <c r="BA541" s="488"/>
      <c r="BB541" s="488"/>
      <c r="BC541" s="488"/>
      <c r="BD541" s="488"/>
      <c r="BE541" s="488"/>
      <c r="BF541" s="488"/>
    </row>
    <row r="542" spans="1:58" s="820" customFormat="1">
      <c r="A542"/>
      <c r="B542" s="1009"/>
      <c r="C542"/>
      <c r="D542" s="528"/>
      <c r="E542" s="810"/>
      <c r="F542" s="811"/>
      <c r="G542"/>
      <c r="H542" s="546"/>
      <c r="I542"/>
      <c r="J542"/>
      <c r="K542"/>
      <c r="L542" s="812"/>
      <c r="M542" s="812"/>
      <c r="N542" s="1"/>
      <c r="O542" s="1"/>
      <c r="P542" s="25"/>
      <c r="Q542"/>
      <c r="R542" s="335"/>
      <c r="S542"/>
      <c r="T542"/>
      <c r="U542"/>
      <c r="V542" s="121"/>
      <c r="W542" s="121"/>
      <c r="X542" s="814"/>
      <c r="Y542" s="815"/>
      <c r="Z542" s="816"/>
      <c r="AA542" s="432"/>
      <c r="AB542" s="432"/>
      <c r="AC542" s="818"/>
      <c r="AD542" s="483"/>
      <c r="AE542" s="819"/>
      <c r="AF542"/>
      <c r="AG542" s="819"/>
      <c r="AH542"/>
      <c r="AI542" s="819"/>
      <c r="AJ542"/>
      <c r="AK542" s="819"/>
      <c r="AL542"/>
      <c r="AM542" s="819"/>
      <c r="AN542"/>
      <c r="AO542" s="819"/>
      <c r="AP542"/>
      <c r="AQ542" s="819"/>
      <c r="AR542"/>
      <c r="AS542" s="819"/>
      <c r="AT542"/>
      <c r="AU542" s="819"/>
      <c r="AV542"/>
      <c r="AW542" s="483"/>
      <c r="AX542" s="488"/>
      <c r="AY542" s="488"/>
      <c r="AZ542" s="488"/>
      <c r="BA542" s="488"/>
      <c r="BB542" s="488"/>
      <c r="BC542" s="488"/>
      <c r="BD542" s="488"/>
      <c r="BE542" s="488"/>
      <c r="BF542" s="488"/>
    </row>
  </sheetData>
  <sheetProtection algorithmName="SHA-512" hashValue="J4QAiAC+ZSoZBq+zwo/31oK8ScRRuHe+L1SJusu8IiKDlJmqgB9/942l7recD2E2Qi3sGoSAKTtuQci1OKfT5A==" saltValue="1wRhQ+2ZZwuI5Hb/e5724A==" spinCount="100000" sheet="1" sort="0" autoFilter="0"/>
  <autoFilter ref="Q10:R33" xr:uid="{00000000-0009-0000-0000-000001000000}"/>
  <mergeCells count="44">
    <mergeCell ref="N2:O2"/>
    <mergeCell ref="Q2:W2"/>
    <mergeCell ref="N3:O3"/>
    <mergeCell ref="N4:O4"/>
    <mergeCell ref="BK12:BU12"/>
    <mergeCell ref="P9:P10"/>
    <mergeCell ref="Q9:Q10"/>
    <mergeCell ref="R9:R10"/>
    <mergeCell ref="T9:T10"/>
    <mergeCell ref="U9:U10"/>
    <mergeCell ref="N13:O13"/>
    <mergeCell ref="N14:O14"/>
    <mergeCell ref="N15:O15"/>
    <mergeCell ref="N16:O16"/>
    <mergeCell ref="BK16:BQ16"/>
    <mergeCell ref="N24:O24"/>
    <mergeCell ref="N25:O25"/>
    <mergeCell ref="N26:O26"/>
    <mergeCell ref="N17:O17"/>
    <mergeCell ref="N18:O18"/>
    <mergeCell ref="N19:O19"/>
    <mergeCell ref="N20:O20"/>
    <mergeCell ref="N21:O21"/>
    <mergeCell ref="N27:O27"/>
    <mergeCell ref="N28:O28"/>
    <mergeCell ref="N29:O29"/>
    <mergeCell ref="N30:O30"/>
    <mergeCell ref="B9:B10"/>
    <mergeCell ref="C9:C10"/>
    <mergeCell ref="H9:H10"/>
    <mergeCell ref="I9:I10"/>
    <mergeCell ref="J9:J10"/>
    <mergeCell ref="K9:K10"/>
    <mergeCell ref="L9:L10"/>
    <mergeCell ref="M9:M10"/>
    <mergeCell ref="N9:N10"/>
    <mergeCell ref="O9:O10"/>
    <mergeCell ref="N22:O22"/>
    <mergeCell ref="N23:O23"/>
    <mergeCell ref="D2:D6"/>
    <mergeCell ref="D9:D10"/>
    <mergeCell ref="E9:E10"/>
    <mergeCell ref="F9:F10"/>
    <mergeCell ref="G9:G10"/>
  </mergeCells>
  <conditionalFormatting sqref="M9:M10">
    <cfRule type="notContainsBlanks" dxfId="92" priority="3">
      <formula>LEN(TRIM(M9))&gt;0</formula>
    </cfRule>
  </conditionalFormatting>
  <conditionalFormatting sqref="M13:M30">
    <cfRule type="notContainsBlanks" dxfId="91" priority="4">
      <formula>LEN(TRIM(M13))&gt;0</formula>
    </cfRule>
  </conditionalFormatting>
  <conditionalFormatting sqref="N32">
    <cfRule type="notContainsBlanks" dxfId="90" priority="2">
      <formula>LEN(TRIM(N32))&gt;0</formula>
    </cfRule>
  </conditionalFormatting>
  <conditionalFormatting sqref="O33">
    <cfRule type="notContainsBlanks" dxfId="89" priority="1">
      <formula>LEN(TRIM(O33))&gt;0</formula>
    </cfRule>
  </conditionalFormatting>
  <pageMargins left="0.25" right="0.25" top="0.75" bottom="0.75" header="0.3" footer="0.3"/>
  <pageSetup paperSize="9" scale="10" orientation="portrait"/>
  <drawing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1">
    <tabColor rgb="FF92D050"/>
  </sheetPr>
  <dimension ref="A1:I20"/>
  <sheetViews>
    <sheetView showGridLines="0" workbookViewId="0">
      <selection activeCell="J23" sqref="J23"/>
    </sheetView>
  </sheetViews>
  <sheetFormatPr defaultColWidth="10.5" defaultRowHeight="15.75"/>
  <cols>
    <col min="1" max="2" width="17.875" customWidth="1"/>
    <col min="3" max="3" width="11" style="25" customWidth="1"/>
    <col min="4" max="4" width="6.5" style="25" customWidth="1"/>
    <col min="5" max="8" width="6.5" customWidth="1"/>
    <col min="9" max="9" width="5.5" style="25" customWidth="1"/>
    <col min="10" max="10" width="7" customWidth="1"/>
  </cols>
  <sheetData>
    <row r="1" spans="1:9" ht="45" customHeight="1">
      <c r="A1" s="1354">
        <f>'PROD.LIST PU HOLDS'!A2</f>
        <v>0</v>
      </c>
      <c r="B1" s="1354"/>
      <c r="C1" s="1354"/>
      <c r="D1" s="1354"/>
      <c r="H1">
        <f>'PROD.LIST PU HOLDS'!M2</f>
        <v>0</v>
      </c>
      <c r="I1"/>
    </row>
    <row r="2" spans="1:9" ht="17.25" customHeight="1">
      <c r="A2" s="26"/>
      <c r="B2" s="26"/>
      <c r="C2" s="26"/>
      <c r="D2" s="26"/>
      <c r="I2"/>
    </row>
    <row r="3" spans="1:9" s="23" customFormat="1" ht="26.25" customHeight="1">
      <c r="A3" s="27" t="s">
        <v>1000</v>
      </c>
      <c r="B3" s="27" t="s">
        <v>42</v>
      </c>
      <c r="C3" s="28" t="s">
        <v>902</v>
      </c>
    </row>
    <row r="4" spans="1:9" s="24" customFormat="1" ht="22.5" customHeight="1">
      <c r="A4" s="29" t="str">
        <f>'PROD.LIST HOME WALL'!A5</f>
        <v>START UP SET</v>
      </c>
      <c r="B4" s="30" t="str">
        <f>'PROD.LIST HOME WALL'!C5</f>
        <v>360-HWS-1</v>
      </c>
      <c r="C4" s="31">
        <f>'PROD.LIST HOME WALL'!E5</f>
        <v>0</v>
      </c>
    </row>
    <row r="5" spans="1:9" s="24" customFormat="1" ht="22.5" customHeight="1">
      <c r="A5" s="29" t="str">
        <f>'PROD.LIST HOME WALL'!A6</f>
        <v>BEGINNER SET</v>
      </c>
      <c r="B5" s="30" t="str">
        <f>'PROD.LIST HOME WALL'!C6</f>
        <v>360-HWS-2</v>
      </c>
      <c r="C5" s="31">
        <f>'PROD.LIST HOME WALL'!E6</f>
        <v>0</v>
      </c>
    </row>
    <row r="6" spans="1:9" s="24" customFormat="1" ht="22.5" customHeight="1">
      <c r="A6" s="29" t="str">
        <f>'PROD.LIST HOME WALL'!A7</f>
        <v>INTERMEDIATE SET</v>
      </c>
      <c r="B6" s="30" t="str">
        <f>'PROD.LIST HOME WALL'!C7</f>
        <v>360-HWS-3</v>
      </c>
      <c r="C6" s="31">
        <f>'PROD.LIST HOME WALL'!E7</f>
        <v>0</v>
      </c>
    </row>
    <row r="7" spans="1:9" s="24" customFormat="1" ht="22.5" customHeight="1">
      <c r="A7" s="32" t="str">
        <f>'PROD.LIST HOME WALL'!A8</f>
        <v>ADVANCED SET</v>
      </c>
      <c r="B7" s="30" t="str">
        <f>'PROD.LIST HOME WALL'!C8</f>
        <v>360-HWS-4</v>
      </c>
      <c r="C7" s="33">
        <f>'PROD.LIST HOME WALL'!E8</f>
        <v>0</v>
      </c>
    </row>
    <row r="8" spans="1:9" s="24" customFormat="1" ht="22.5" customHeight="1">
      <c r="A8" s="34"/>
      <c r="B8" s="30"/>
      <c r="C8" s="35"/>
    </row>
    <row r="9" spans="1:9" s="24" customFormat="1" ht="22.5" customHeight="1">
      <c r="A9" s="6" t="str">
        <f>'PROD.LIST HOME WALL'!A10</f>
        <v>PLYWOOD 1</v>
      </c>
      <c r="B9" s="30" t="str">
        <f>'PROD.LIST HOME WALL'!C10</f>
        <v>360-PWOOD-1</v>
      </c>
      <c r="C9" s="31">
        <f>'PROD.LIST HOME WALL'!E10</f>
        <v>0</v>
      </c>
    </row>
    <row r="10" spans="1:9" s="24" customFormat="1" ht="22.5" customHeight="1">
      <c r="A10" s="29" t="str">
        <f>'PROD.LIST HOME WALL'!A11</f>
        <v>PLYWOOD 3</v>
      </c>
      <c r="B10" s="30" t="str">
        <f>'PROD.LIST HOME WALL'!C11</f>
        <v>360-PWOOD-3</v>
      </c>
      <c r="C10" s="31">
        <f>'PROD.LIST HOME WALL'!E11</f>
        <v>0</v>
      </c>
    </row>
    <row r="11" spans="1:9" s="24" customFormat="1" ht="22.5" customHeight="1">
      <c r="A11" s="36" t="str">
        <f>'360 home walls'!C17</f>
        <v>PLYWOOD T-NUT</v>
      </c>
      <c r="B11" s="29" t="str">
        <f>'PROD.LIST HOME WALL'!C12</f>
        <v>360-PWOOD-T-NUT</v>
      </c>
      <c r="C11" s="37">
        <f>'360 home walls'!L17</f>
        <v>0</v>
      </c>
    </row>
    <row r="13" spans="1:9">
      <c r="A13" s="38" t="s">
        <v>1049</v>
      </c>
      <c r="B13" s="38"/>
      <c r="C13" s="39"/>
      <c r="D13" s="40"/>
      <c r="E13" s="41" t="s">
        <v>1050</v>
      </c>
      <c r="F13" s="42"/>
      <c r="G13" s="42"/>
      <c r="H13" s="43"/>
    </row>
    <row r="14" spans="1:9">
      <c r="A14" s="38" t="s">
        <v>1051</v>
      </c>
      <c r="B14" s="38"/>
      <c r="C14" s="39"/>
      <c r="D14" s="40"/>
      <c r="E14" s="41" t="s">
        <v>1052</v>
      </c>
      <c r="F14" s="34"/>
      <c r="G14" s="34"/>
      <c r="H14" s="43"/>
    </row>
    <row r="15" spans="1:9">
      <c r="C15"/>
      <c r="D15" s="40"/>
      <c r="E15" s="41" t="s">
        <v>1053</v>
      </c>
      <c r="F15" s="34"/>
      <c r="G15" s="34"/>
      <c r="H15" s="43"/>
    </row>
    <row r="18" spans="3:4">
      <c r="C18"/>
      <c r="D18"/>
    </row>
    <row r="19" spans="3:4">
      <c r="C19"/>
      <c r="D19"/>
    </row>
    <row r="20" spans="3:4">
      <c r="C20"/>
      <c r="D20"/>
    </row>
  </sheetData>
  <autoFilter ref="C3:C11" xr:uid="{00000000-0009-0000-0000-000013000000}"/>
  <mergeCells count="1">
    <mergeCell ref="A1:D1"/>
  </mergeCells>
  <pageMargins left="0.7" right="0.7" top="0.75" bottom="0.75" header="0.3" footer="0.3"/>
  <pageSetup paperSize="9" orientation="portrait"/>
  <headerFooter>
    <oddHeader>&amp;LPACKING LIST&amp;C360 HOME WALL SETS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List8">
    <tabColor theme="8" tint="0.59999389629810485"/>
  </sheetPr>
  <dimension ref="A7:L547"/>
  <sheetViews>
    <sheetView zoomScale="73" zoomScaleNormal="73" workbookViewId="0">
      <selection activeCell="L163" sqref="L163"/>
    </sheetView>
  </sheetViews>
  <sheetFormatPr defaultColWidth="11" defaultRowHeight="15.75"/>
  <cols>
    <col min="2" max="2" width="12" style="10" customWidth="1"/>
    <col min="3" max="3" width="12.875" style="10" customWidth="1"/>
    <col min="4" max="4" width="11" style="11" customWidth="1"/>
    <col min="5" max="6" width="11" style="10" customWidth="1"/>
    <col min="7" max="7" width="11" style="11" customWidth="1"/>
    <col min="8" max="8" width="11" style="11"/>
    <col min="9" max="9" width="11" style="10"/>
    <col min="10" max="10" width="11" style="11"/>
  </cols>
  <sheetData>
    <row r="7" spans="1:12">
      <c r="A7" s="1"/>
      <c r="B7" s="12" t="s">
        <v>81</v>
      </c>
      <c r="C7" s="13" t="s">
        <v>82</v>
      </c>
      <c r="D7" s="14" t="s">
        <v>83</v>
      </c>
      <c r="E7" s="12" t="s">
        <v>84</v>
      </c>
      <c r="F7" s="13" t="s">
        <v>85</v>
      </c>
      <c r="G7" s="15" t="s">
        <v>6223</v>
      </c>
      <c r="H7" s="14" t="s">
        <v>6224</v>
      </c>
      <c r="I7" s="13" t="s">
        <v>6225</v>
      </c>
      <c r="J7" s="15" t="s">
        <v>6226</v>
      </c>
      <c r="K7" s="22" t="s">
        <v>6227</v>
      </c>
      <c r="L7" s="22" t="s">
        <v>6228</v>
      </c>
    </row>
    <row r="8" spans="1:12" ht="29.25" customHeight="1">
      <c r="A8" s="16" t="s">
        <v>54</v>
      </c>
      <c r="B8" s="17" t="e">
        <f>SUM(B9:B9999)</f>
        <v>#REF!</v>
      </c>
      <c r="C8" s="18" t="e">
        <f>SUM(C9:C9999)</f>
        <v>#REF!</v>
      </c>
      <c r="D8" s="18" t="e">
        <f>SUM(D9:D9999)</f>
        <v>#REF!</v>
      </c>
      <c r="E8" s="18" t="e">
        <f>SUM(E9:E9999)</f>
        <v>#REF!</v>
      </c>
      <c r="F8" s="18" t="e">
        <f>SUM(F9:F9999)</f>
        <v>#REF!</v>
      </c>
      <c r="G8" s="18" t="e">
        <f>SUM(G9:G9999)/1000</f>
        <v>#REF!</v>
      </c>
      <c r="H8" s="18" t="e">
        <f>SUM(H9:H9999)/1000</f>
        <v>#REF!</v>
      </c>
      <c r="I8" s="18" t="e">
        <f>SUM(I9:I9999)/1000</f>
        <v>#REF!</v>
      </c>
      <c r="J8" s="18" t="e">
        <f>SUM(J9:J9999)/1000</f>
        <v>#REF!</v>
      </c>
      <c r="K8" s="18" t="e">
        <f>SUM(K9:K300)</f>
        <v>#REF!</v>
      </c>
      <c r="L8" s="18" t="e">
        <f>SUM(L9:L9999)</f>
        <v>#REF!</v>
      </c>
    </row>
    <row r="9" spans="1:12">
      <c r="A9" s="1" t="str">
        <f>'360 GRP '!D224</f>
        <v>360-461</v>
      </c>
      <c r="B9" s="19">
        <f>SUM('360 GRP '!M224:W224)*'360 GRP '!BY224</f>
        <v>0</v>
      </c>
      <c r="C9" s="20">
        <f>SUM('360 GRP '!M224:W224)*'360 GRP '!BZ224</f>
        <v>0</v>
      </c>
      <c r="D9" s="21">
        <f>SUM('360 GRP '!M224:W224)*'360 GRP '!CA224</f>
        <v>0</v>
      </c>
      <c r="E9" s="21">
        <f>SUM('360 GRP '!M224:W224)*'360 GRP '!CB224</f>
        <v>0</v>
      </c>
      <c r="F9" s="21">
        <f>SUM('360 GRP '!M224:W224)*'360 GRP '!CC224</f>
        <v>0</v>
      </c>
      <c r="G9" s="21">
        <f>SUM('360 GRP '!M224:W224)*'360 GRP '!CD238</f>
        <v>0</v>
      </c>
      <c r="H9" s="21">
        <f>SUM('360 GRP '!M224:W224)*'360 GRP '!CE224</f>
        <v>0</v>
      </c>
      <c r="I9" s="21">
        <f>SUM('360 GRP '!M224:W224)*'360 GRP '!CF224</f>
        <v>0</v>
      </c>
      <c r="J9" s="21">
        <f>SUM('360 GRP '!M224:W224)*'360 GRP '!CG224</f>
        <v>0</v>
      </c>
      <c r="K9" s="21">
        <f>'360 GRP '!CH224</f>
        <v>0</v>
      </c>
      <c r="L9" s="21">
        <f>'360 GRP '!J224*SUM('360 GRP '!M224:W224)</f>
        <v>0</v>
      </c>
    </row>
    <row r="10" spans="1:12">
      <c r="A10" s="1" t="str">
        <f>'360 GRP '!D225</f>
        <v>360-461-DT</v>
      </c>
      <c r="B10" s="19">
        <f>SUM('360 GRP '!M225:W225)*'360 GRP '!BY225</f>
        <v>0</v>
      </c>
      <c r="C10" s="20">
        <f>SUM('360 GRP '!M225:W225)*'360 GRP '!BZ225</f>
        <v>0</v>
      </c>
      <c r="D10" s="21">
        <f>SUM('360 GRP '!M225:W225)*'360 GRP '!CA225</f>
        <v>0</v>
      </c>
      <c r="E10" s="21">
        <f>SUM('360 GRP '!M225:W225)*'360 GRP '!CB225</f>
        <v>0</v>
      </c>
      <c r="F10" s="21">
        <f>SUM('360 GRP '!M225:W225)*'360 GRP '!CC225</f>
        <v>0</v>
      </c>
      <c r="G10" s="21">
        <f>SUM('360 GRP '!M225:W225)*'360 GRP '!CD239</f>
        <v>0</v>
      </c>
      <c r="H10" s="21">
        <f>SUM('360 GRP '!M225:W225)*'360 GRP '!CE225</f>
        <v>0</v>
      </c>
      <c r="I10" s="21">
        <f>SUM('360 GRP '!M225:W225)*'360 GRP '!CF225</f>
        <v>0</v>
      </c>
      <c r="J10" s="21">
        <f>SUM('360 GRP '!M225:W225)*'360 GRP '!CG225</f>
        <v>0</v>
      </c>
      <c r="K10" s="21">
        <f>'360 GRP '!CH225</f>
        <v>0</v>
      </c>
      <c r="L10" s="21">
        <f>'360 GRP '!J225*SUM('360 GRP '!M225:W225)</f>
        <v>0</v>
      </c>
    </row>
    <row r="11" spans="1:12">
      <c r="A11" s="1" t="str">
        <f>'360 GRP '!D226</f>
        <v>360-463</v>
      </c>
      <c r="B11" s="19">
        <f>SUM('360 GRP '!M226:W226)*'360 GRP '!BY226</f>
        <v>0</v>
      </c>
      <c r="C11" s="20">
        <f>SUM('360 GRP '!M226:W226)*'360 GRP '!BZ226</f>
        <v>0</v>
      </c>
      <c r="D11" s="21">
        <f>SUM('360 GRP '!M226:W226)*'360 GRP '!CA226</f>
        <v>0</v>
      </c>
      <c r="E11" s="21">
        <f>SUM('360 GRP '!M226:W226)*'360 GRP '!CB226</f>
        <v>0</v>
      </c>
      <c r="F11" s="21">
        <f>SUM('360 GRP '!M226:W226)*'360 GRP '!CC226</f>
        <v>0</v>
      </c>
      <c r="G11" s="21">
        <f>SUM('360 GRP '!M226:W226)*'360 GRP '!CD126</f>
        <v>0</v>
      </c>
      <c r="H11" s="21">
        <f>SUM('360 GRP '!M226:W226)*'360 GRP '!CE226</f>
        <v>0</v>
      </c>
      <c r="I11" s="21">
        <f>SUM('360 GRP '!M226:W226)*'360 GRP '!CF226</f>
        <v>0</v>
      </c>
      <c r="J11" s="21">
        <f>SUM('360 GRP '!M226:W226)*'360 GRP '!CG226</f>
        <v>0</v>
      </c>
      <c r="K11" s="21">
        <f>'360 GRP '!CH226</f>
        <v>0</v>
      </c>
      <c r="L11" s="21">
        <f>'360 GRP '!J226*SUM('360 GRP '!M226:W226)</f>
        <v>0</v>
      </c>
    </row>
    <row r="12" spans="1:12">
      <c r="A12" s="1" t="str">
        <f>'360 GRP '!D227</f>
        <v>360-463-DT</v>
      </c>
      <c r="B12" s="19">
        <f>SUM('360 GRP '!M227:W227)*'360 GRP '!BY227</f>
        <v>0</v>
      </c>
      <c r="C12" s="20">
        <f>SUM('360 GRP '!M227:W227)*'360 GRP '!BZ227</f>
        <v>0</v>
      </c>
      <c r="D12" s="21">
        <f>SUM('360 GRP '!M227:W227)*'360 GRP '!CA227</f>
        <v>0</v>
      </c>
      <c r="E12" s="21">
        <f>SUM('360 GRP '!M227:W227)*'360 GRP '!CB227</f>
        <v>0</v>
      </c>
      <c r="F12" s="21">
        <f>SUM('360 GRP '!M227:W227)*'360 GRP '!CC227</f>
        <v>0</v>
      </c>
      <c r="G12" s="21">
        <f>SUM('360 GRP '!M227:W227)*'360 GRP '!CD128</f>
        <v>0</v>
      </c>
      <c r="H12" s="21">
        <f>SUM('360 GRP '!M227:W227)*'360 GRP '!CE227</f>
        <v>0</v>
      </c>
      <c r="I12" s="21">
        <f>SUM('360 GRP '!M227:W227)*'360 GRP '!CF227</f>
        <v>0</v>
      </c>
      <c r="J12" s="21">
        <f>SUM('360 GRP '!M227:W227)*'360 GRP '!CG227</f>
        <v>0</v>
      </c>
      <c r="K12" s="21">
        <f>'360 GRP '!CH227</f>
        <v>0</v>
      </c>
      <c r="L12" s="21">
        <f>'360 GRP '!J227*SUM('360 GRP '!M227:W227)</f>
        <v>0</v>
      </c>
    </row>
    <row r="13" spans="1:12">
      <c r="A13" s="1" t="str">
        <f>'360 GRP '!D228</f>
        <v>360-464</v>
      </c>
      <c r="B13" s="19">
        <f>SUM('360 GRP '!M228:W228)*'360 GRP '!BY228</f>
        <v>0</v>
      </c>
      <c r="C13" s="20">
        <f>SUM('360 GRP '!M228:W228)*'360 GRP '!BZ228</f>
        <v>0</v>
      </c>
      <c r="D13" s="21">
        <f>SUM('360 GRP '!M228:W228)*'360 GRP '!CA228</f>
        <v>0</v>
      </c>
      <c r="E13" s="21">
        <f>SUM('360 GRP '!M228:W228)*'360 GRP '!CB228</f>
        <v>0</v>
      </c>
      <c r="F13" s="21">
        <f>SUM('360 GRP '!M228:W228)*'360 GRP '!CC228</f>
        <v>0</v>
      </c>
      <c r="G13" s="21">
        <f>SUM('360 GRP '!M228:W228)*'360 GRP '!CD129</f>
        <v>0</v>
      </c>
      <c r="H13" s="21">
        <f>SUM('360 GRP '!M228:W228)*'360 GRP '!CE228</f>
        <v>0</v>
      </c>
      <c r="I13" s="21">
        <f>SUM('360 GRP '!M228:W228)*'360 GRP '!CF228</f>
        <v>0</v>
      </c>
      <c r="J13" s="21">
        <f>SUM('360 GRP '!M228:W228)*'360 GRP '!CG228</f>
        <v>0</v>
      </c>
      <c r="K13" s="21">
        <f>'360 GRP '!CH228</f>
        <v>0</v>
      </c>
      <c r="L13" s="21">
        <f>'360 GRP '!J228*SUM('360 GRP '!M228:W228)</f>
        <v>0</v>
      </c>
    </row>
    <row r="14" spans="1:12">
      <c r="A14" s="1" t="str">
        <f>'360 GRP '!D229</f>
        <v>360-464-DT</v>
      </c>
      <c r="B14" s="19">
        <f>SUM('360 GRP '!M229:W229)*'360 GRP '!BY229</f>
        <v>0</v>
      </c>
      <c r="C14" s="20">
        <f>SUM('360 GRP '!M229:W229)*'360 GRP '!BZ229</f>
        <v>0</v>
      </c>
      <c r="D14" s="21">
        <f>SUM('360 GRP '!M229:W229)*'360 GRP '!CA229</f>
        <v>0</v>
      </c>
      <c r="E14" s="21">
        <f>SUM('360 GRP '!M229:W229)*'360 GRP '!CB229</f>
        <v>0</v>
      </c>
      <c r="F14" s="21">
        <f>SUM('360 GRP '!M229:W229)*'360 GRP '!CC229</f>
        <v>0</v>
      </c>
      <c r="G14" s="21">
        <f>SUM('360 GRP '!M229:W229)*'360 GRP '!CD130</f>
        <v>0</v>
      </c>
      <c r="H14" s="21">
        <f>SUM('360 GRP '!M229:W229)*'360 GRP '!CE229</f>
        <v>0</v>
      </c>
      <c r="I14" s="21">
        <f>SUM('360 GRP '!M229:W229)*'360 GRP '!CF229</f>
        <v>0</v>
      </c>
      <c r="J14" s="21">
        <f>SUM('360 GRP '!M229:W229)*'360 GRP '!CG229</f>
        <v>0</v>
      </c>
      <c r="K14" s="21">
        <f>'360 GRP '!CH229</f>
        <v>0</v>
      </c>
      <c r="L14" s="21">
        <f>'360 GRP '!J229*SUM('360 GRP '!M229:W229)</f>
        <v>0</v>
      </c>
    </row>
    <row r="15" spans="1:12">
      <c r="A15" s="1" t="str">
        <f>'360 GRP '!D230</f>
        <v>360-470</v>
      </c>
      <c r="B15" s="19">
        <f>SUM('360 GRP '!M230:W230)*'360 GRP '!BY230</f>
        <v>0</v>
      </c>
      <c r="C15" s="20">
        <f>SUM('360 GRP '!M230:W230)*'360 GRP '!BZ230</f>
        <v>0</v>
      </c>
      <c r="D15" s="21">
        <f>SUM('360 GRP '!M230:W230)*'360 GRP '!CA230</f>
        <v>0</v>
      </c>
      <c r="E15" s="21">
        <f>SUM('360 GRP '!M230:W230)*'360 GRP '!CB230</f>
        <v>0</v>
      </c>
      <c r="F15" s="21">
        <f>SUM('360 GRP '!M230:W230)*'360 GRP '!CC230</f>
        <v>0</v>
      </c>
      <c r="G15" s="21">
        <f>SUM('360 GRP '!M230:W230)*'360 GRP '!CD131</f>
        <v>0</v>
      </c>
      <c r="H15" s="21">
        <f>SUM('360 GRP '!M230:W230)*'360 GRP '!CE230</f>
        <v>0</v>
      </c>
      <c r="I15" s="21">
        <f>SUM('360 GRP '!M230:W230)*'360 GRP '!CF230</f>
        <v>0</v>
      </c>
      <c r="J15" s="21">
        <f>SUM('360 GRP '!M230:W230)*'360 GRP '!CG230</f>
        <v>0</v>
      </c>
      <c r="K15" s="21">
        <f>'360 GRP '!CH230</f>
        <v>0</v>
      </c>
      <c r="L15" s="21">
        <f>'360 GRP '!J230*SUM('360 GRP '!M230:W230)</f>
        <v>0</v>
      </c>
    </row>
    <row r="16" spans="1:12">
      <c r="A16" s="1" t="str">
        <f>'360 GRP '!D231</f>
        <v>360-470-DT</v>
      </c>
      <c r="B16" s="19">
        <f>SUM('360 GRP '!M231:W231)*'360 GRP '!BY231</f>
        <v>0</v>
      </c>
      <c r="C16" s="20">
        <f>SUM('360 GRP '!M231:W231)*'360 GRP '!BZ231</f>
        <v>0</v>
      </c>
      <c r="D16" s="21">
        <f>SUM('360 GRP '!M231:W231)*'360 GRP '!CA231</f>
        <v>0</v>
      </c>
      <c r="E16" s="21">
        <f>SUM('360 GRP '!M231:W231)*'360 GRP '!CB231</f>
        <v>0</v>
      </c>
      <c r="F16" s="21">
        <f>SUM('360 GRP '!M231:W231)*'360 GRP '!CC231</f>
        <v>0</v>
      </c>
      <c r="G16" s="21">
        <f>SUM('360 GRP '!M231:W231)*'360 GRP '!CD132</f>
        <v>0</v>
      </c>
      <c r="H16" s="21">
        <f>SUM('360 GRP '!M231:W231)*'360 GRP '!CE231</f>
        <v>0</v>
      </c>
      <c r="I16" s="21">
        <f>SUM('360 GRP '!M231:W231)*'360 GRP '!CF231</f>
        <v>0</v>
      </c>
      <c r="J16" s="21">
        <f>SUM('360 GRP '!M231:W231)*'360 GRP '!CG231</f>
        <v>0</v>
      </c>
      <c r="K16" s="21">
        <f>'360 GRP '!CH231</f>
        <v>0</v>
      </c>
      <c r="L16" s="21">
        <f>'360 GRP '!J231*SUM('360 GRP '!M231:W231)</f>
        <v>0</v>
      </c>
    </row>
    <row r="17" spans="1:12">
      <c r="A17" s="1" t="str">
        <f>'360 GRP '!D232</f>
        <v>360-471</v>
      </c>
      <c r="B17" s="19">
        <f>SUM('360 GRP '!M232:W232)*'360 GRP '!BY232</f>
        <v>0</v>
      </c>
      <c r="C17" s="20">
        <f>SUM('360 GRP '!M232:W232)*'360 GRP '!BZ232</f>
        <v>0</v>
      </c>
      <c r="D17" s="21">
        <f>SUM('360 GRP '!M232:W232)*'360 GRP '!CA232</f>
        <v>0</v>
      </c>
      <c r="E17" s="21">
        <f>SUM('360 GRP '!M232:W232)*'360 GRP '!CB232</f>
        <v>0</v>
      </c>
      <c r="F17" s="21">
        <f>SUM('360 GRP '!M232:W232)*'360 GRP '!CC232</f>
        <v>0</v>
      </c>
      <c r="G17" s="21">
        <f>SUM('360 GRP '!M232:W232)*'360 GRP '!CD133</f>
        <v>0</v>
      </c>
      <c r="H17" s="21">
        <f>SUM('360 GRP '!M232:W232)*'360 GRP '!CE232</f>
        <v>0</v>
      </c>
      <c r="I17" s="21">
        <f>SUM('360 GRP '!M232:W232)*'360 GRP '!CF232</f>
        <v>0</v>
      </c>
      <c r="J17" s="21">
        <f>SUM('360 GRP '!M232:W232)*'360 GRP '!CG232</f>
        <v>0</v>
      </c>
      <c r="K17" s="21">
        <f>'360 GRP '!CH232</f>
        <v>0</v>
      </c>
      <c r="L17" s="21">
        <f>'360 GRP '!J232*SUM('360 GRP '!M232:W232)</f>
        <v>0</v>
      </c>
    </row>
    <row r="18" spans="1:12">
      <c r="A18" s="1" t="str">
        <f>'360 GRP '!D233</f>
        <v>360-471-DT</v>
      </c>
      <c r="B18" s="19">
        <f>SUM('360 GRP '!M233:W233)*'360 GRP '!BY233</f>
        <v>0</v>
      </c>
      <c r="C18" s="20">
        <f>SUM('360 GRP '!M233:W233)*'360 GRP '!BZ233</f>
        <v>0</v>
      </c>
      <c r="D18" s="21">
        <f>SUM('360 GRP '!M233:W233)*'360 GRP '!CA233</f>
        <v>0</v>
      </c>
      <c r="E18" s="21">
        <f>SUM('360 GRP '!M233:W233)*'360 GRP '!CB233</f>
        <v>0</v>
      </c>
      <c r="F18" s="21">
        <f>SUM('360 GRP '!M233:W233)*'360 GRP '!CC233</f>
        <v>0</v>
      </c>
      <c r="G18" s="21">
        <f>SUM('360 GRP '!M233:W233)*'360 GRP '!CD134</f>
        <v>0</v>
      </c>
      <c r="H18" s="21">
        <f>SUM('360 GRP '!M233:W233)*'360 GRP '!CE233</f>
        <v>0</v>
      </c>
      <c r="I18" s="21">
        <f>SUM('360 GRP '!M233:W233)*'360 GRP '!CF233</f>
        <v>0</v>
      </c>
      <c r="J18" s="21">
        <f>SUM('360 GRP '!M233:W233)*'360 GRP '!CG233</f>
        <v>0</v>
      </c>
      <c r="K18" s="21">
        <f>'360 GRP '!CH233</f>
        <v>0</v>
      </c>
      <c r="L18" s="21">
        <f>'360 GRP '!J233*SUM('360 GRP '!M233:W233)</f>
        <v>0</v>
      </c>
    </row>
    <row r="19" spans="1:12">
      <c r="A19" s="1" t="str">
        <f>'360 GRP '!D234</f>
        <v>360-474</v>
      </c>
      <c r="B19" s="19">
        <f>SUM('360 GRP '!M234:W234)*'360 GRP '!BY234</f>
        <v>0</v>
      </c>
      <c r="C19" s="20">
        <f>SUM('360 GRP '!M234:W234)*'360 GRP '!BZ234</f>
        <v>0</v>
      </c>
      <c r="D19" s="21">
        <f>SUM('360 GRP '!M234:W234)*'360 GRP '!CA234</f>
        <v>0</v>
      </c>
      <c r="E19" s="21">
        <f>SUM('360 GRP '!M234:W234)*'360 GRP '!CB234</f>
        <v>0</v>
      </c>
      <c r="F19" s="21">
        <f>SUM('360 GRP '!M234:W234)*'360 GRP '!CC234</f>
        <v>0</v>
      </c>
      <c r="G19" s="21">
        <f>SUM('360 GRP '!M234:W234)*'360 GRP '!CD135</f>
        <v>0</v>
      </c>
      <c r="H19" s="21">
        <f>SUM('360 GRP '!M234:W234)*'360 GRP '!CE234</f>
        <v>0</v>
      </c>
      <c r="I19" s="21">
        <f>SUM('360 GRP '!M234:W234)*'360 GRP '!CF234</f>
        <v>0</v>
      </c>
      <c r="J19" s="21">
        <f>SUM('360 GRP '!M234:W234)*'360 GRP '!CG234</f>
        <v>0</v>
      </c>
      <c r="K19" s="21">
        <f>'360 GRP '!CH234</f>
        <v>0</v>
      </c>
      <c r="L19" s="21">
        <f>'360 GRP '!J234*SUM('360 GRP '!M234:W234)</f>
        <v>0</v>
      </c>
    </row>
    <row r="20" spans="1:12">
      <c r="A20" s="1" t="str">
        <f>'360 GRP '!D235</f>
        <v>360-474-DT</v>
      </c>
      <c r="B20" s="19">
        <f>SUM('360 GRP '!M235:W235)*'360 GRP '!BY235</f>
        <v>0</v>
      </c>
      <c r="C20" s="20">
        <f>SUM('360 GRP '!M235:W235)*'360 GRP '!BZ235</f>
        <v>0</v>
      </c>
      <c r="D20" s="21">
        <f>SUM('360 GRP '!M235:W235)*'360 GRP '!CA235</f>
        <v>0</v>
      </c>
      <c r="E20" s="21">
        <f>SUM('360 GRP '!M235:W235)*'360 GRP '!CB235</f>
        <v>0</v>
      </c>
      <c r="F20" s="21">
        <f>SUM('360 GRP '!M235:W235)*'360 GRP '!CC235</f>
        <v>0</v>
      </c>
      <c r="G20" s="21">
        <f>SUM('360 GRP '!M235:W235)*'360 GRP '!CD136</f>
        <v>0</v>
      </c>
      <c r="H20" s="21">
        <f>SUM('360 GRP '!M235:W235)*'360 GRP '!CE235</f>
        <v>0</v>
      </c>
      <c r="I20" s="21">
        <f>SUM('360 GRP '!M235:W235)*'360 GRP '!CF235</f>
        <v>0</v>
      </c>
      <c r="J20" s="21">
        <f>SUM('360 GRP '!M235:W235)*'360 GRP '!CG235</f>
        <v>0</v>
      </c>
      <c r="K20" s="21">
        <f>'360 GRP '!CH235</f>
        <v>0</v>
      </c>
      <c r="L20" s="21">
        <f>'360 GRP '!J235*SUM('360 GRP '!M235:W235)</f>
        <v>0</v>
      </c>
    </row>
    <row r="21" spans="1:12">
      <c r="A21" s="1" t="str">
        <f>'360 GRP '!D236</f>
        <v>360-478</v>
      </c>
      <c r="B21" s="19">
        <f>SUM('360 GRP '!M236:W236)*'360 GRP '!BY236</f>
        <v>0</v>
      </c>
      <c r="C21" s="20">
        <f>SUM('360 GRP '!M236:W236)*'360 GRP '!BZ236</f>
        <v>0</v>
      </c>
      <c r="D21" s="21">
        <f>SUM('360 GRP '!M236:W236)*'360 GRP '!CA236</f>
        <v>0</v>
      </c>
      <c r="E21" s="21">
        <f>SUM('360 GRP '!M236:W236)*'360 GRP '!CB236</f>
        <v>0</v>
      </c>
      <c r="F21" s="21">
        <f>SUM('360 GRP '!M236:W236)*'360 GRP '!CC236</f>
        <v>0</v>
      </c>
      <c r="G21" s="21">
        <f>SUM('360 GRP '!M236:W236)*'360 GRP '!CD137</f>
        <v>0</v>
      </c>
      <c r="H21" s="21">
        <f>SUM('360 GRP '!M236:W236)*'360 GRP '!CE236</f>
        <v>0</v>
      </c>
      <c r="I21" s="21">
        <f>SUM('360 GRP '!M236:W236)*'360 GRP '!CF236</f>
        <v>0</v>
      </c>
      <c r="J21" s="21">
        <f>SUM('360 GRP '!M236:W236)*'360 GRP '!CG236</f>
        <v>0</v>
      </c>
      <c r="K21" s="21">
        <f>'360 GRP '!CH236</f>
        <v>0</v>
      </c>
      <c r="L21" s="21">
        <f>'360 GRP '!J236*SUM('360 GRP '!M236:W236)</f>
        <v>0</v>
      </c>
    </row>
    <row r="22" spans="1:12">
      <c r="A22" s="1" t="str">
        <f>'360 GRP '!D237</f>
        <v>360-478-DT</v>
      </c>
      <c r="B22" s="19">
        <f>SUM('360 GRP '!M237:W237)*'360 GRP '!BY237</f>
        <v>0</v>
      </c>
      <c r="C22" s="20">
        <f>SUM('360 GRP '!M237:W237)*'360 GRP '!BZ237</f>
        <v>0</v>
      </c>
      <c r="D22" s="21">
        <f>SUM('360 GRP '!M237:W237)*'360 GRP '!CA237</f>
        <v>0</v>
      </c>
      <c r="E22" s="21">
        <f>SUM('360 GRP '!M237:W237)*'360 GRP '!CB237</f>
        <v>0</v>
      </c>
      <c r="F22" s="21">
        <f>SUM('360 GRP '!M237:W237)*'360 GRP '!CC237</f>
        <v>0</v>
      </c>
      <c r="G22" s="21">
        <f>SUM('360 GRP '!M237:W237)*'360 GRP '!CD138</f>
        <v>0</v>
      </c>
      <c r="H22" s="21">
        <f>SUM('360 GRP '!M237:W237)*'360 GRP '!CE237</f>
        <v>0</v>
      </c>
      <c r="I22" s="21">
        <f>SUM('360 GRP '!M237:W237)*'360 GRP '!CF237</f>
        <v>0</v>
      </c>
      <c r="J22" s="21">
        <f>SUM('360 GRP '!M237:W237)*'360 GRP '!CG237</f>
        <v>0</v>
      </c>
      <c r="K22" s="21">
        <f>'360 GRP '!CH237</f>
        <v>0</v>
      </c>
      <c r="L22" s="21">
        <f>'360 GRP '!J237*SUM('360 GRP '!M237:W237)</f>
        <v>0</v>
      </c>
    </row>
    <row r="23" spans="1:12">
      <c r="A23" s="1" t="str">
        <f>'360 GRP '!D238</f>
        <v>360-479</v>
      </c>
      <c r="B23" s="19">
        <f>SUM('360 GRP '!M238:W238)*'360 GRP '!BY238</f>
        <v>0</v>
      </c>
      <c r="C23" s="20">
        <f>SUM('360 GRP '!M238:W238)*'360 GRP '!BZ238</f>
        <v>0</v>
      </c>
      <c r="D23" s="21">
        <f>SUM('360 GRP '!M238:W238)*'360 GRP '!CA238</f>
        <v>0</v>
      </c>
      <c r="E23" s="21">
        <f>SUM('360 GRP '!M238:W238)*'360 GRP '!CB238</f>
        <v>0</v>
      </c>
      <c r="F23" s="21">
        <f>SUM('360 GRP '!M238:W238)*'360 GRP '!CC238</f>
        <v>0</v>
      </c>
      <c r="G23" s="21">
        <f>SUM('360 GRP '!M238:W238)*'360 GRP '!CD139</f>
        <v>0</v>
      </c>
      <c r="H23" s="21">
        <f>SUM('360 GRP '!M238:W238)*'360 GRP '!CE238</f>
        <v>0</v>
      </c>
      <c r="I23" s="21">
        <f>SUM('360 GRP '!M238:W238)*'360 GRP '!CF238</f>
        <v>0</v>
      </c>
      <c r="J23" s="21">
        <f>SUM('360 GRP '!M238:W238)*'360 GRP '!CG238</f>
        <v>0</v>
      </c>
      <c r="K23" s="21">
        <f>'360 GRP '!CH238</f>
        <v>0</v>
      </c>
      <c r="L23" s="21">
        <f>'360 GRP '!J238*SUM('360 GRP '!M238:W238)</f>
        <v>0</v>
      </c>
    </row>
    <row r="24" spans="1:12">
      <c r="A24" s="1" t="str">
        <f>'360 GRP '!D239</f>
        <v>360-479-DT</v>
      </c>
      <c r="B24" s="19">
        <f>SUM('360 GRP '!M239:W239)*'360 GRP '!BY239</f>
        <v>0</v>
      </c>
      <c r="C24" s="20">
        <f>SUM('360 GRP '!M239:W239)*'360 GRP '!BZ239</f>
        <v>0</v>
      </c>
      <c r="D24" s="21">
        <f>SUM('360 GRP '!M239:W239)*'360 GRP '!CA239</f>
        <v>0</v>
      </c>
      <c r="E24" s="21">
        <f>SUM('360 GRP '!M239:W239)*'360 GRP '!CB239</f>
        <v>0</v>
      </c>
      <c r="F24" s="21">
        <f>SUM('360 GRP '!M239:W239)*'360 GRP '!CC239</f>
        <v>0</v>
      </c>
      <c r="G24" s="21">
        <f>SUM('360 GRP '!M239:W239)*'360 GRP '!CD140</f>
        <v>0</v>
      </c>
      <c r="H24" s="21">
        <f>SUM('360 GRP '!M239:W239)*'360 GRP '!CE239</f>
        <v>0</v>
      </c>
      <c r="I24" s="21">
        <f>SUM('360 GRP '!M239:W239)*'360 GRP '!CF239</f>
        <v>0</v>
      </c>
      <c r="J24" s="21">
        <f>SUM('360 GRP '!M239:W239)*'360 GRP '!CG239</f>
        <v>0</v>
      </c>
      <c r="K24" s="21">
        <f>'360 GRP '!CH239</f>
        <v>0</v>
      </c>
      <c r="L24" s="21">
        <f>'360 GRP '!J239*SUM('360 GRP '!M239:W239)</f>
        <v>0</v>
      </c>
    </row>
    <row r="25" spans="1:12">
      <c r="A25" s="1">
        <f>'360 GRP '!D126</f>
        <v>0</v>
      </c>
      <c r="B25" s="19">
        <f>SUM('360 GRP '!M126:W126)*'360 GRP '!BY126</f>
        <v>0</v>
      </c>
      <c r="C25" s="20">
        <f>SUM('360 GRP '!M126:W126)*'360 GRP '!BZ126</f>
        <v>0</v>
      </c>
      <c r="D25" s="21">
        <f>SUM('360 GRP '!M126:W126)*'360 GRP '!CA126</f>
        <v>0</v>
      </c>
      <c r="E25" s="21">
        <f>SUM('360 GRP '!M126:W126)*'360 GRP '!CB126</f>
        <v>0</v>
      </c>
      <c r="F25" s="21">
        <f>SUM('360 GRP '!M126:W126)*'360 GRP '!CC126</f>
        <v>0</v>
      </c>
      <c r="G25" s="21">
        <f>SUM('360 GRP '!M126:W126)*'360 GRP '!CD141</f>
        <v>0</v>
      </c>
      <c r="H25" s="21">
        <f>SUM('360 GRP '!M126:W126)*'360 GRP '!CE126</f>
        <v>0</v>
      </c>
      <c r="I25" s="21">
        <f>SUM('360 GRP '!M126:W126)*'360 GRP '!CF126</f>
        <v>0</v>
      </c>
      <c r="J25" s="21">
        <f>SUM('360 GRP '!M126:W126)*'360 GRP '!CG126</f>
        <v>0</v>
      </c>
      <c r="K25" s="21">
        <f>'360 GRP '!CH126</f>
        <v>0</v>
      </c>
      <c r="L25" s="21">
        <f>'360 GRP '!J126*SUM('360 GRP '!M126:W126)</f>
        <v>0</v>
      </c>
    </row>
    <row r="26" spans="1:12">
      <c r="A26" s="1" t="str">
        <f>'360 GRP '!D128</f>
        <v>360-301</v>
      </c>
      <c r="B26" s="19">
        <f>SUM('360 GRP '!M128:W128)*'360 GRP '!BY128</f>
        <v>0</v>
      </c>
      <c r="C26" s="20">
        <f>SUM('360 GRP '!M128:W128)*'360 GRP '!BZ128</f>
        <v>0</v>
      </c>
      <c r="D26" s="21">
        <f>SUM('360 GRP '!M128:W128)*'360 GRP '!CA128</f>
        <v>0</v>
      </c>
      <c r="E26" s="21">
        <f>SUM('360 GRP '!M128:W128)*'360 GRP '!CB128</f>
        <v>0</v>
      </c>
      <c r="F26" s="21">
        <f>SUM('360 GRP '!M128:W128)*'360 GRP '!CC128</f>
        <v>0</v>
      </c>
      <c r="G26" s="21">
        <f>SUM('360 GRP '!M128:W128)*'360 GRP '!CD146</f>
        <v>0</v>
      </c>
      <c r="H26" s="21">
        <f>SUM('360 GRP '!M128:W128)*'360 GRP '!CE128</f>
        <v>0</v>
      </c>
      <c r="I26" s="21">
        <f>SUM('360 GRP '!M128:W128)*'360 GRP '!CF128</f>
        <v>0</v>
      </c>
      <c r="J26" s="21">
        <f>SUM('360 GRP '!M128:W128)*'360 GRP '!CG128</f>
        <v>0</v>
      </c>
      <c r="K26" s="21">
        <f>'360 GRP '!CH128</f>
        <v>0</v>
      </c>
      <c r="L26" s="21">
        <f>'360 GRP '!J128*SUM('360 GRP '!M128:W128)</f>
        <v>0</v>
      </c>
    </row>
    <row r="27" spans="1:12">
      <c r="A27" s="1" t="str">
        <f>'360 GRP '!D129</f>
        <v>360-301-DT</v>
      </c>
      <c r="B27" s="19">
        <f>SUM('360 GRP '!M129:W129)*'360 GRP '!BY129</f>
        <v>0</v>
      </c>
      <c r="C27" s="20">
        <f>SUM('360 GRP '!M129:W129)*'360 GRP '!BZ129</f>
        <v>0</v>
      </c>
      <c r="D27" s="21">
        <f>SUM('360 GRP '!M129:W129)*'360 GRP '!CA129</f>
        <v>0</v>
      </c>
      <c r="E27" s="21">
        <f>SUM('360 GRP '!M129:W129)*'360 GRP '!CB129</f>
        <v>0</v>
      </c>
      <c r="F27" s="21">
        <f>SUM('360 GRP '!M129:W129)*'360 GRP '!CC129</f>
        <v>0</v>
      </c>
      <c r="G27" s="21">
        <f>SUM('360 GRP '!M129:W129)*'360 GRP '!CD147</f>
        <v>0</v>
      </c>
      <c r="H27" s="21">
        <f>SUM('360 GRP '!M129:W129)*'360 GRP '!CE129</f>
        <v>0</v>
      </c>
      <c r="I27" s="21">
        <f>SUM('360 GRP '!M129:W129)*'360 GRP '!CF129</f>
        <v>0</v>
      </c>
      <c r="J27" s="21">
        <f>SUM('360 GRP '!M129:W129)*'360 GRP '!CG129</f>
        <v>0</v>
      </c>
      <c r="K27" s="21">
        <f>'360 GRP '!CH129</f>
        <v>0</v>
      </c>
      <c r="L27" s="21">
        <f>'360 GRP '!J129*SUM('360 GRP '!M129:W129)</f>
        <v>0</v>
      </c>
    </row>
    <row r="28" spans="1:12">
      <c r="A28" s="1" t="str">
        <f>'360 GRP '!D130</f>
        <v>360-302</v>
      </c>
      <c r="B28" s="19">
        <f>SUM('360 GRP '!M130:W130)*'360 GRP '!BY130</f>
        <v>0</v>
      </c>
      <c r="C28" s="20">
        <f>SUM('360 GRP '!M130:W130)*'360 GRP '!BZ130</f>
        <v>0</v>
      </c>
      <c r="D28" s="21">
        <f>SUM('360 GRP '!M130:W130)*'360 GRP '!CA130</f>
        <v>0</v>
      </c>
      <c r="E28" s="21">
        <f>SUM('360 GRP '!M130:W130)*'360 GRP '!CB130</f>
        <v>0</v>
      </c>
      <c r="F28" s="21">
        <f>SUM('360 GRP '!M130:W130)*'360 GRP '!CC130</f>
        <v>0</v>
      </c>
      <c r="G28" s="21">
        <f>SUM('360 GRP '!M130:W130)*'360 GRP '!CD154</f>
        <v>0</v>
      </c>
      <c r="H28" s="21">
        <f>SUM('360 GRP '!M130:W130)*'360 GRP '!CE130</f>
        <v>0</v>
      </c>
      <c r="I28" s="21">
        <f>SUM('360 GRP '!M130:W130)*'360 GRP '!CF130</f>
        <v>0</v>
      </c>
      <c r="J28" s="21">
        <f>SUM('360 GRP '!M130:W130)*'360 GRP '!CG130</f>
        <v>0</v>
      </c>
      <c r="K28" s="21">
        <f>'360 GRP '!CH130</f>
        <v>0</v>
      </c>
      <c r="L28" s="21">
        <f>'360 GRP '!J130*SUM('360 GRP '!M130:W130)</f>
        <v>0</v>
      </c>
    </row>
    <row r="29" spans="1:12">
      <c r="A29" s="1" t="str">
        <f>'360 GRP '!D131</f>
        <v>360-302-DT</v>
      </c>
      <c r="B29" s="19">
        <f>SUM('360 GRP '!M131:W131)*'360 GRP '!BY131</f>
        <v>0</v>
      </c>
      <c r="C29" s="20">
        <f>SUM('360 GRP '!M131:W131)*'360 GRP '!BZ131</f>
        <v>0</v>
      </c>
      <c r="D29" s="21">
        <f>SUM('360 GRP '!M131:W131)*'360 GRP '!CA131</f>
        <v>0</v>
      </c>
      <c r="E29" s="21">
        <f>SUM('360 GRP '!M131:W131)*'360 GRP '!CB131</f>
        <v>0</v>
      </c>
      <c r="F29" s="21">
        <f>SUM('360 GRP '!M131:W131)*'360 GRP '!CC131</f>
        <v>0</v>
      </c>
      <c r="G29" s="21">
        <f>SUM('360 GRP '!M131:W131)*'360 GRP '!CD155</f>
        <v>0</v>
      </c>
      <c r="H29" s="21">
        <f>SUM('360 GRP '!M131:W131)*'360 GRP '!CE131</f>
        <v>0</v>
      </c>
      <c r="I29" s="21">
        <f>SUM('360 GRP '!M131:W131)*'360 GRP '!CF131</f>
        <v>0</v>
      </c>
      <c r="J29" s="21">
        <f>SUM('360 GRP '!M131:W131)*'360 GRP '!CG131</f>
        <v>0</v>
      </c>
      <c r="K29" s="21">
        <f>'360 GRP '!CH131</f>
        <v>0</v>
      </c>
      <c r="L29" s="21">
        <f>'360 GRP '!J131*SUM('360 GRP '!M131:W131)</f>
        <v>0</v>
      </c>
    </row>
    <row r="30" spans="1:12">
      <c r="A30" s="1" t="str">
        <f>'360 GRP '!D132</f>
        <v>360-303</v>
      </c>
      <c r="B30" s="19">
        <f>SUM('360 GRP '!M132:W132)*'360 GRP '!BY132</f>
        <v>0</v>
      </c>
      <c r="C30" s="20">
        <f>SUM('360 GRP '!M132:W132)*'360 GRP '!BZ132</f>
        <v>0</v>
      </c>
      <c r="D30" s="21">
        <f>SUM('360 GRP '!M132:W132)*'360 GRP '!CA132</f>
        <v>0</v>
      </c>
      <c r="E30" s="21">
        <f>SUM('360 GRP '!M132:W132)*'360 GRP '!CB132</f>
        <v>0</v>
      </c>
      <c r="F30" s="21">
        <f>SUM('360 GRP '!M132:W132)*'360 GRP '!CC132</f>
        <v>0</v>
      </c>
      <c r="G30" s="21">
        <f>SUM('360 GRP '!M132:W132)*'360 GRP '!CD156</f>
        <v>0</v>
      </c>
      <c r="H30" s="21">
        <f>SUM('360 GRP '!M132:W132)*'360 GRP '!CE132</f>
        <v>0</v>
      </c>
      <c r="I30" s="21">
        <f>SUM('360 GRP '!M132:W132)*'360 GRP '!CF132</f>
        <v>0</v>
      </c>
      <c r="J30" s="21">
        <f>SUM('360 GRP '!M132:W132)*'360 GRP '!CG132</f>
        <v>0</v>
      </c>
      <c r="K30" s="21">
        <f>'360 GRP '!CH132</f>
        <v>0</v>
      </c>
      <c r="L30" s="21">
        <f>'360 GRP '!J132*SUM('360 GRP '!M132:W132)</f>
        <v>0</v>
      </c>
    </row>
    <row r="31" spans="1:12">
      <c r="A31" s="1" t="str">
        <f>'360 GRP '!D133</f>
        <v>360-303-DT</v>
      </c>
      <c r="B31" s="19">
        <f>SUM('360 GRP '!M133:W133)*'360 GRP '!BY133</f>
        <v>0</v>
      </c>
      <c r="C31" s="20">
        <f>SUM('360 GRP '!M133:W133)*'360 GRP '!BZ133</f>
        <v>0</v>
      </c>
      <c r="D31" s="21">
        <f>SUM('360 GRP '!M133:W133)*'360 GRP '!CA133</f>
        <v>0</v>
      </c>
      <c r="E31" s="21">
        <f>SUM('360 GRP '!M133:W133)*'360 GRP '!CB133</f>
        <v>0</v>
      </c>
      <c r="F31" s="21">
        <f>SUM('360 GRP '!M133:W133)*'360 GRP '!CC133</f>
        <v>0</v>
      </c>
      <c r="G31" s="21">
        <f>SUM('360 GRP '!M133:W133)*'360 GRP '!CD157</f>
        <v>0</v>
      </c>
      <c r="H31" s="21">
        <f>SUM('360 GRP '!M133:W133)*'360 GRP '!CE133</f>
        <v>0</v>
      </c>
      <c r="I31" s="21">
        <f>SUM('360 GRP '!M133:W133)*'360 GRP '!CF133</f>
        <v>0</v>
      </c>
      <c r="J31" s="21">
        <f>SUM('360 GRP '!M133:W133)*'360 GRP '!CG133</f>
        <v>0</v>
      </c>
      <c r="K31" s="21">
        <f>'360 GRP '!CH133</f>
        <v>0</v>
      </c>
      <c r="L31" s="21">
        <f>'360 GRP '!J133*SUM('360 GRP '!M133:W133)</f>
        <v>0</v>
      </c>
    </row>
    <row r="32" spans="1:12">
      <c r="A32" s="1" t="str">
        <f>'360 GRP '!D134</f>
        <v>360-304</v>
      </c>
      <c r="B32" s="19">
        <f>SUM('360 GRP '!M134:W134)*'360 GRP '!BY134</f>
        <v>0</v>
      </c>
      <c r="C32" s="20">
        <f>SUM('360 GRP '!M134:W134)*'360 GRP '!BZ134</f>
        <v>0</v>
      </c>
      <c r="D32" s="21">
        <f>SUM('360 GRP '!M134:W134)*'360 GRP '!CA134</f>
        <v>0</v>
      </c>
      <c r="E32" s="21">
        <f>SUM('360 GRP '!M134:W134)*'360 GRP '!CB134</f>
        <v>0</v>
      </c>
      <c r="F32" s="21">
        <f>SUM('360 GRP '!M134:W134)*'360 GRP '!CC134</f>
        <v>0</v>
      </c>
      <c r="G32" s="21">
        <f>SUM('360 GRP '!M134:W134)*'360 GRP '!CD162</f>
        <v>0</v>
      </c>
      <c r="H32" s="21">
        <f>SUM('360 GRP '!M134:W134)*'360 GRP '!CE134</f>
        <v>0</v>
      </c>
      <c r="I32" s="21">
        <f>SUM('360 GRP '!M134:W134)*'360 GRP '!CF134</f>
        <v>0</v>
      </c>
      <c r="J32" s="21">
        <f>SUM('360 GRP '!M134:W134)*'360 GRP '!CG134</f>
        <v>0</v>
      </c>
      <c r="K32" s="21">
        <f>'360 GRP '!CH134</f>
        <v>0</v>
      </c>
      <c r="L32" s="21">
        <f>'360 GRP '!J134*SUM('360 GRP '!M134:W134)</f>
        <v>0</v>
      </c>
    </row>
    <row r="33" spans="1:12">
      <c r="A33" s="1" t="str">
        <f>'360 GRP '!D135</f>
        <v>360-304-DT</v>
      </c>
      <c r="B33" s="19">
        <f>SUM('360 GRP '!M135:W135)*'360 GRP '!BY135</f>
        <v>0</v>
      </c>
      <c r="C33" s="20">
        <f>SUM('360 GRP '!M135:W135)*'360 GRP '!BZ135</f>
        <v>0</v>
      </c>
      <c r="D33" s="21">
        <f>SUM('360 GRP '!M135:W135)*'360 GRP '!CA135</f>
        <v>0</v>
      </c>
      <c r="E33" s="21">
        <f>SUM('360 GRP '!M135:W135)*'360 GRP '!CB135</f>
        <v>0</v>
      </c>
      <c r="F33" s="21">
        <f>SUM('360 GRP '!M135:W135)*'360 GRP '!CC135</f>
        <v>0</v>
      </c>
      <c r="G33" s="21">
        <f>SUM('360 GRP '!M135:W135)*'360 GRP '!CD163</f>
        <v>0</v>
      </c>
      <c r="H33" s="21">
        <f>SUM('360 GRP '!M135:W135)*'360 GRP '!CE135</f>
        <v>0</v>
      </c>
      <c r="I33" s="21">
        <f>SUM('360 GRP '!M135:W135)*'360 GRP '!CF135</f>
        <v>0</v>
      </c>
      <c r="J33" s="21">
        <f>SUM('360 GRP '!M135:W135)*'360 GRP '!CG135</f>
        <v>0</v>
      </c>
      <c r="K33" s="21">
        <f>'360 GRP '!CH135</f>
        <v>0</v>
      </c>
      <c r="L33" s="21">
        <f>'360 GRP '!J135*SUM('360 GRP '!M135:W135)</f>
        <v>0</v>
      </c>
    </row>
    <row r="34" spans="1:12">
      <c r="A34" s="1" t="str">
        <f>'360 GRP '!D136</f>
        <v>360-305</v>
      </c>
      <c r="B34" s="19">
        <f>SUM('360 GRP '!M136:W136)*'360 GRP '!BY136</f>
        <v>0</v>
      </c>
      <c r="C34" s="20">
        <f>SUM('360 GRP '!M136:W136)*'360 GRP '!BZ136</f>
        <v>0</v>
      </c>
      <c r="D34" s="21">
        <f>SUM('360 GRP '!M136:W136)*'360 GRP '!CA136</f>
        <v>0</v>
      </c>
      <c r="E34" s="21">
        <f>SUM('360 GRP '!M136:W136)*'360 GRP '!CB136</f>
        <v>0</v>
      </c>
      <c r="F34" s="21">
        <f>SUM('360 GRP '!M136:W136)*'360 GRP '!CC136</f>
        <v>0</v>
      </c>
      <c r="G34" s="21">
        <f>SUM('360 GRP '!M136:W136)*'360 GRP '!CD164</f>
        <v>0</v>
      </c>
      <c r="H34" s="21">
        <f>SUM('360 GRP '!M136:W136)*'360 GRP '!CE136</f>
        <v>0</v>
      </c>
      <c r="I34" s="21">
        <f>SUM('360 GRP '!M136:W136)*'360 GRP '!CF136</f>
        <v>0</v>
      </c>
      <c r="J34" s="21">
        <f>SUM('360 GRP '!M136:W136)*'360 GRP '!CG136</f>
        <v>0</v>
      </c>
      <c r="K34" s="21">
        <f>'360 GRP '!CH136</f>
        <v>0</v>
      </c>
      <c r="L34" s="21">
        <f>'360 GRP '!J136*SUM('360 GRP '!M136:W136)</f>
        <v>0</v>
      </c>
    </row>
    <row r="35" spans="1:12">
      <c r="A35" s="1" t="str">
        <f>'360 GRP '!D137</f>
        <v>360-305-DT</v>
      </c>
      <c r="B35" s="19">
        <f>SUM('360 GRP '!M137:W137)*'360 GRP '!BY137</f>
        <v>0</v>
      </c>
      <c r="C35" s="20">
        <f>SUM('360 GRP '!M137:W137)*'360 GRP '!BZ137</f>
        <v>0</v>
      </c>
      <c r="D35" s="21">
        <f>SUM('360 GRP '!M137:W137)*'360 GRP '!CA137</f>
        <v>0</v>
      </c>
      <c r="E35" s="21">
        <f>SUM('360 GRP '!M137:W137)*'360 GRP '!CB137</f>
        <v>0</v>
      </c>
      <c r="F35" s="21">
        <f>SUM('360 GRP '!M137:W137)*'360 GRP '!CC137</f>
        <v>0</v>
      </c>
      <c r="G35" s="21">
        <f>SUM('360 GRP '!M137:W137)*'360 GRP '!CD165</f>
        <v>0</v>
      </c>
      <c r="H35" s="21">
        <f>SUM('360 GRP '!M137:W137)*'360 GRP '!CE137</f>
        <v>0</v>
      </c>
      <c r="I35" s="21">
        <f>SUM('360 GRP '!M137:W137)*'360 GRP '!CF137</f>
        <v>0</v>
      </c>
      <c r="J35" s="21">
        <f>SUM('360 GRP '!M137:W137)*'360 GRP '!CG137</f>
        <v>0</v>
      </c>
      <c r="K35" s="21">
        <f>'360 GRP '!CH137</f>
        <v>0</v>
      </c>
      <c r="L35" s="21">
        <f>'360 GRP '!J137*SUM('360 GRP '!M137:W137)</f>
        <v>0</v>
      </c>
    </row>
    <row r="36" spans="1:12">
      <c r="A36" s="1" t="str">
        <f>'360 GRP '!D138</f>
        <v>360-306</v>
      </c>
      <c r="B36" s="19">
        <f>SUM('360 GRP '!M138:W138)*'360 GRP '!BY138</f>
        <v>0</v>
      </c>
      <c r="C36" s="20">
        <f>SUM('360 GRP '!M138:W138)*'360 GRP '!BZ138</f>
        <v>0</v>
      </c>
      <c r="D36" s="21">
        <f>SUM('360 GRP '!M138:W138)*'360 GRP '!CA138</f>
        <v>0</v>
      </c>
      <c r="E36" s="21">
        <f>SUM('360 GRP '!M138:W138)*'360 GRP '!CB138</f>
        <v>0</v>
      </c>
      <c r="F36" s="21">
        <f>SUM('360 GRP '!M138:W138)*'360 GRP '!CC138</f>
        <v>0</v>
      </c>
      <c r="G36" s="21" t="e">
        <f>SUM('360 GRP '!M138:W138)*'360 GRP '!#REF!</f>
        <v>#REF!</v>
      </c>
      <c r="H36" s="21">
        <f>SUM('360 GRP '!M138:W138)*'360 GRP '!CE138</f>
        <v>0</v>
      </c>
      <c r="I36" s="21">
        <f>SUM('360 GRP '!M138:W138)*'360 GRP '!CF138</f>
        <v>0</v>
      </c>
      <c r="J36" s="21">
        <f>SUM('360 GRP '!M138:W138)*'360 GRP '!CG138</f>
        <v>0</v>
      </c>
      <c r="K36" s="21">
        <f>'360 GRP '!CH138</f>
        <v>0</v>
      </c>
      <c r="L36" s="21">
        <f>'360 GRP '!J138*SUM('360 GRP '!M138:W138)</f>
        <v>0</v>
      </c>
    </row>
    <row r="37" spans="1:12">
      <c r="A37" s="1" t="str">
        <f>'360 GRP '!D139</f>
        <v>360-306-DT</v>
      </c>
      <c r="B37" s="19">
        <f>SUM('360 GRP '!M139:W139)*'360 GRP '!BY139</f>
        <v>0</v>
      </c>
      <c r="C37" s="20">
        <f>SUM('360 GRP '!M139:W139)*'360 GRP '!BZ139</f>
        <v>0</v>
      </c>
      <c r="D37" s="21">
        <f>SUM('360 GRP '!M139:W139)*'360 GRP '!CA139</f>
        <v>0</v>
      </c>
      <c r="E37" s="21">
        <f>SUM('360 GRP '!M139:W139)*'360 GRP '!CB139</f>
        <v>0</v>
      </c>
      <c r="F37" s="21">
        <f>SUM('360 GRP '!M139:W139)*'360 GRP '!CC139</f>
        <v>0</v>
      </c>
      <c r="G37" s="21" t="e">
        <f>SUM('360 GRP '!M139:W139)*'360 GRP '!#REF!</f>
        <v>#REF!</v>
      </c>
      <c r="H37" s="21">
        <f>SUM('360 GRP '!M139:W139)*'360 GRP '!CE139</f>
        <v>0</v>
      </c>
      <c r="I37" s="21">
        <f>SUM('360 GRP '!M139:W139)*'360 GRP '!CF139</f>
        <v>0</v>
      </c>
      <c r="J37" s="21">
        <f>SUM('360 GRP '!M139:W139)*'360 GRP '!CG139</f>
        <v>0</v>
      </c>
      <c r="K37" s="21">
        <f>'360 GRP '!CH139</f>
        <v>0</v>
      </c>
      <c r="L37" s="21">
        <f>'360 GRP '!J139*SUM('360 GRP '!M139:W139)</f>
        <v>0</v>
      </c>
    </row>
    <row r="38" spans="1:12">
      <c r="A38" s="1" t="str">
        <f>'360 GRP '!D140</f>
        <v>360-307</v>
      </c>
      <c r="B38" s="19">
        <f>SUM('360 GRP '!M140:W140)*'360 GRP '!BY140</f>
        <v>0</v>
      </c>
      <c r="C38" s="20">
        <f>SUM('360 GRP '!M140:W140)*'360 GRP '!BZ140</f>
        <v>0</v>
      </c>
      <c r="D38" s="21">
        <f>SUM('360 GRP '!M140:W140)*'360 GRP '!CA140</f>
        <v>0</v>
      </c>
      <c r="E38" s="21">
        <f>SUM('360 GRP '!M140:W140)*'360 GRP '!CB140</f>
        <v>0</v>
      </c>
      <c r="F38" s="21">
        <f>SUM('360 GRP '!M140:W140)*'360 GRP '!CC140</f>
        <v>0</v>
      </c>
      <c r="G38" s="21" t="e">
        <f>SUM('360 GRP '!M140:W140)*'360 GRP '!#REF!</f>
        <v>#REF!</v>
      </c>
      <c r="H38" s="21">
        <f>SUM('360 GRP '!M140:W140)*'360 GRP '!CE140</f>
        <v>0</v>
      </c>
      <c r="I38" s="21">
        <f>SUM('360 GRP '!M140:W140)*'360 GRP '!CF140</f>
        <v>0</v>
      </c>
      <c r="J38" s="21">
        <f>SUM('360 GRP '!M140:W140)*'360 GRP '!CG140</f>
        <v>0</v>
      </c>
      <c r="K38" s="21">
        <f>'360 GRP '!CH140</f>
        <v>0</v>
      </c>
      <c r="L38" s="21">
        <f>'360 GRP '!J140*SUM('360 GRP '!M140:W140)</f>
        <v>0</v>
      </c>
    </row>
    <row r="39" spans="1:12">
      <c r="A39" s="1" t="str">
        <f>'360 GRP '!D141</f>
        <v>360-307-DT</v>
      </c>
      <c r="B39" s="19">
        <f>SUM('360 GRP '!M141:W141)*'360 GRP '!BY141</f>
        <v>0</v>
      </c>
      <c r="C39" s="20">
        <f>SUM('360 GRP '!M141:W141)*'360 GRP '!BZ141</f>
        <v>0</v>
      </c>
      <c r="D39" s="21">
        <f>SUM('360 GRP '!M141:W141)*'360 GRP '!CA141</f>
        <v>0</v>
      </c>
      <c r="E39" s="21">
        <f>SUM('360 GRP '!M141:W141)*'360 GRP '!CB141</f>
        <v>0</v>
      </c>
      <c r="F39" s="21">
        <f>SUM('360 GRP '!M141:W141)*'360 GRP '!CC141</f>
        <v>0</v>
      </c>
      <c r="G39" s="21" t="e">
        <f>SUM('360 GRP '!M141:W141)*'360 GRP '!#REF!</f>
        <v>#REF!</v>
      </c>
      <c r="H39" s="21">
        <f>SUM('360 GRP '!M141:W141)*'360 GRP '!CE141</f>
        <v>0</v>
      </c>
      <c r="I39" s="21">
        <f>SUM('360 GRP '!M141:W141)*'360 GRP '!CF141</f>
        <v>0</v>
      </c>
      <c r="J39" s="21">
        <f>SUM('360 GRP '!M141:W141)*'360 GRP '!CG141</f>
        <v>0</v>
      </c>
      <c r="K39" s="21">
        <f>'360 GRP '!CH141</f>
        <v>0</v>
      </c>
      <c r="L39" s="21">
        <f>'360 GRP '!J141*SUM('360 GRP '!M141:W141)</f>
        <v>0</v>
      </c>
    </row>
    <row r="40" spans="1:12">
      <c r="A40" s="1" t="str">
        <f>'360 GRP '!D146</f>
        <v>360-310</v>
      </c>
      <c r="B40" s="19">
        <f>SUM('360 GRP '!M146:W146)*'360 GRP '!BY146</f>
        <v>0</v>
      </c>
      <c r="C40" s="20">
        <f>SUM('360 GRP '!M146:W146)*'360 GRP '!BZ146</f>
        <v>0</v>
      </c>
      <c r="D40" s="21">
        <f>SUM('360 GRP '!M146:W146)*'360 GRP '!CA146</f>
        <v>0</v>
      </c>
      <c r="E40" s="21">
        <f>SUM('360 GRP '!M146:W146)*'360 GRP '!CB146</f>
        <v>0</v>
      </c>
      <c r="F40" s="21">
        <f>SUM('360 GRP '!M146:W146)*'360 GRP '!CC146</f>
        <v>0</v>
      </c>
      <c r="G40" s="21" t="e">
        <f>SUM('360 GRP '!M146:W146)*'360 GRP '!#REF!</f>
        <v>#REF!</v>
      </c>
      <c r="H40" s="21">
        <f>SUM('360 GRP '!M146:W146)*'360 GRP '!CE146</f>
        <v>0</v>
      </c>
      <c r="I40" s="21">
        <f>SUM('360 GRP '!M146:W146)*'360 GRP '!CF146</f>
        <v>0</v>
      </c>
      <c r="J40" s="21">
        <f>SUM('360 GRP '!M146:W146)*'360 GRP '!CG146</f>
        <v>0</v>
      </c>
      <c r="K40" s="21">
        <f>'360 GRP '!CH146</f>
        <v>0</v>
      </c>
      <c r="L40" s="21">
        <f>'360 GRP '!J146*SUM('360 GRP '!M146:W146)</f>
        <v>0</v>
      </c>
    </row>
    <row r="41" spans="1:12">
      <c r="A41" s="1" t="str">
        <f>'360 GRP '!D147</f>
        <v>360-310-DT</v>
      </c>
      <c r="B41" s="19">
        <f>SUM('360 GRP '!M147:W147)*'360 GRP '!BY147</f>
        <v>0</v>
      </c>
      <c r="C41" s="20">
        <f>SUM('360 GRP '!M147:W147)*'360 GRP '!BZ147</f>
        <v>0</v>
      </c>
      <c r="D41" s="21">
        <f>SUM('360 GRP '!M147:W147)*'360 GRP '!CA147</f>
        <v>0</v>
      </c>
      <c r="E41" s="21">
        <f>SUM('360 GRP '!M147:W147)*'360 GRP '!CB147</f>
        <v>0</v>
      </c>
      <c r="F41" s="21">
        <f>SUM('360 GRP '!M147:W147)*'360 GRP '!CC147</f>
        <v>0</v>
      </c>
      <c r="G41" s="21" t="e">
        <f>SUM('360 GRP '!M147:W147)*'360 GRP '!#REF!</f>
        <v>#REF!</v>
      </c>
      <c r="H41" s="21">
        <f>SUM('360 GRP '!M147:W147)*'360 GRP '!CE147</f>
        <v>0</v>
      </c>
      <c r="I41" s="21">
        <f>SUM('360 GRP '!M147:W147)*'360 GRP '!CF147</f>
        <v>0</v>
      </c>
      <c r="J41" s="21">
        <f>SUM('360 GRP '!M147:W147)*'360 GRP '!CG147</f>
        <v>0</v>
      </c>
      <c r="K41" s="21">
        <f>'360 GRP '!CH147</f>
        <v>0</v>
      </c>
      <c r="L41" s="21">
        <f>'360 GRP '!J147*SUM('360 GRP '!M147:W147)</f>
        <v>0</v>
      </c>
    </row>
    <row r="42" spans="1:12">
      <c r="A42" s="1" t="str">
        <f>'360 GRP '!D154</f>
        <v>360-314</v>
      </c>
      <c r="B42" s="19">
        <f>SUM('360 GRP '!M154:W154)*'360 GRP '!BY154</f>
        <v>0</v>
      </c>
      <c r="C42" s="20">
        <f>SUM('360 GRP '!M154:W154)*'360 GRP '!BZ154</f>
        <v>0</v>
      </c>
      <c r="D42" s="21">
        <f>SUM('360 GRP '!M154:W154)*'360 GRP '!CA154</f>
        <v>0</v>
      </c>
      <c r="E42" s="21">
        <f>SUM('360 GRP '!M154:W154)*'360 GRP '!CB154</f>
        <v>0</v>
      </c>
      <c r="F42" s="21">
        <f>SUM('360 GRP '!M154:W154)*'360 GRP '!CC154</f>
        <v>0</v>
      </c>
      <c r="G42" s="21" t="e">
        <f>SUM('360 GRP '!M154:W154)*'360 GRP '!#REF!</f>
        <v>#REF!</v>
      </c>
      <c r="H42" s="21">
        <f>SUM('360 GRP '!M154:W154)*'360 GRP '!CE154</f>
        <v>0</v>
      </c>
      <c r="I42" s="21">
        <f>SUM('360 GRP '!M154:W154)*'360 GRP '!CF154</f>
        <v>0</v>
      </c>
      <c r="J42" s="21">
        <f>SUM('360 GRP '!M154:W154)*'360 GRP '!CG154</f>
        <v>0</v>
      </c>
      <c r="K42" s="21">
        <f>'360 GRP '!CH154</f>
        <v>0</v>
      </c>
      <c r="L42" s="21">
        <f>'360 GRP '!J154*SUM('360 GRP '!M154:W154)</f>
        <v>0</v>
      </c>
    </row>
    <row r="43" spans="1:12">
      <c r="A43" s="1" t="str">
        <f>'360 GRP '!D155</f>
        <v>360-314-DT</v>
      </c>
      <c r="B43" s="19">
        <f>SUM('360 GRP '!M155:W155)*'360 GRP '!BY155</f>
        <v>0</v>
      </c>
      <c r="C43" s="20">
        <f>SUM('360 GRP '!M155:W155)*'360 GRP '!BZ155</f>
        <v>0</v>
      </c>
      <c r="D43" s="21">
        <f>SUM('360 GRP '!M155:W155)*'360 GRP '!CA155</f>
        <v>0</v>
      </c>
      <c r="E43" s="21">
        <f>SUM('360 GRP '!M155:W155)*'360 GRP '!CB155</f>
        <v>0</v>
      </c>
      <c r="F43" s="21">
        <f>SUM('360 GRP '!M155:W155)*'360 GRP '!CC155</f>
        <v>0</v>
      </c>
      <c r="G43" s="21" t="e">
        <f>SUM('360 GRP '!M155:W155)*'360 GRP '!#REF!</f>
        <v>#REF!</v>
      </c>
      <c r="H43" s="21">
        <f>SUM('360 GRP '!M155:W155)*'360 GRP '!CE155</f>
        <v>0</v>
      </c>
      <c r="I43" s="21">
        <f>SUM('360 GRP '!M155:W155)*'360 GRP '!CF155</f>
        <v>0</v>
      </c>
      <c r="J43" s="21">
        <f>SUM('360 GRP '!M155:W155)*'360 GRP '!CG155</f>
        <v>0</v>
      </c>
      <c r="K43" s="21">
        <f>'360 GRP '!CH155</f>
        <v>0</v>
      </c>
      <c r="L43" s="21">
        <f>'360 GRP '!J155*SUM('360 GRP '!M155:W155)</f>
        <v>0</v>
      </c>
    </row>
    <row r="44" spans="1:12">
      <c r="A44" s="1" t="str">
        <f>'360 GRP '!D156</f>
        <v>360-315</v>
      </c>
      <c r="B44" s="19">
        <f>SUM('360 GRP '!M156:W156)*'360 GRP '!BY156</f>
        <v>0</v>
      </c>
      <c r="C44" s="20">
        <f>SUM('360 GRP '!M156:W156)*'360 GRP '!BZ156</f>
        <v>0</v>
      </c>
      <c r="D44" s="21">
        <f>SUM('360 GRP '!M156:W156)*'360 GRP '!CA156</f>
        <v>0</v>
      </c>
      <c r="E44" s="21">
        <f>SUM('360 GRP '!M156:W156)*'360 GRP '!CB156</f>
        <v>0</v>
      </c>
      <c r="F44" s="21">
        <f>SUM('360 GRP '!M156:W156)*'360 GRP '!CC156</f>
        <v>0</v>
      </c>
      <c r="G44" s="21" t="e">
        <f>SUM('360 GRP '!M156:W156)*'360 GRP '!#REF!</f>
        <v>#REF!</v>
      </c>
      <c r="H44" s="21">
        <f>SUM('360 GRP '!M156:W156)*'360 GRP '!CE156</f>
        <v>0</v>
      </c>
      <c r="I44" s="21">
        <f>SUM('360 GRP '!M156:W156)*'360 GRP '!CF156</f>
        <v>0</v>
      </c>
      <c r="J44" s="21">
        <f>SUM('360 GRP '!M156:W156)*'360 GRP '!CG156</f>
        <v>0</v>
      </c>
      <c r="K44" s="21">
        <f>'360 GRP '!CH156</f>
        <v>0</v>
      </c>
      <c r="L44" s="21">
        <f>'360 GRP '!J156*SUM('360 GRP '!M156:W156)</f>
        <v>0</v>
      </c>
    </row>
    <row r="45" spans="1:12">
      <c r="A45" s="1" t="str">
        <f>'360 GRP '!D157</f>
        <v>360-315-DT</v>
      </c>
      <c r="B45" s="19">
        <f>SUM('360 GRP '!M157:W157)*'360 GRP '!BY157</f>
        <v>0</v>
      </c>
      <c r="C45" s="20">
        <f>SUM('360 GRP '!M157:W157)*'360 GRP '!BZ157</f>
        <v>0</v>
      </c>
      <c r="D45" s="21">
        <f>SUM('360 GRP '!M157:W157)*'360 GRP '!CA157</f>
        <v>0</v>
      </c>
      <c r="E45" s="21">
        <f>SUM('360 GRP '!M157:W157)*'360 GRP '!CB157</f>
        <v>0</v>
      </c>
      <c r="F45" s="21">
        <f>SUM('360 GRP '!M157:W157)*'360 GRP '!CC157</f>
        <v>0</v>
      </c>
      <c r="G45" s="21" t="e">
        <f>SUM('360 GRP '!M157:W157)*'360 GRP '!#REF!</f>
        <v>#REF!</v>
      </c>
      <c r="H45" s="21">
        <f>SUM('360 GRP '!M157:W157)*'360 GRP '!CE157</f>
        <v>0</v>
      </c>
      <c r="I45" s="21">
        <f>SUM('360 GRP '!M157:W157)*'360 GRP '!CF157</f>
        <v>0</v>
      </c>
      <c r="J45" s="21">
        <f>SUM('360 GRP '!M157:W157)*'360 GRP '!CG157</f>
        <v>0</v>
      </c>
      <c r="K45" s="21">
        <f>'360 GRP '!CH157</f>
        <v>0</v>
      </c>
      <c r="L45" s="21">
        <f>'360 GRP '!J157*SUM('360 GRP '!M157:W157)</f>
        <v>0</v>
      </c>
    </row>
    <row r="46" spans="1:12">
      <c r="A46" s="1" t="str">
        <f>'360 GRP '!D162</f>
        <v>360-318</v>
      </c>
      <c r="B46" s="19">
        <f>SUM('360 GRP '!M162:W162)*'360 GRP '!BY162</f>
        <v>0</v>
      </c>
      <c r="C46" s="20">
        <f>SUM('360 GRP '!M162:W162)*'360 GRP '!BZ162</f>
        <v>0</v>
      </c>
      <c r="D46" s="21">
        <f>SUM('360 GRP '!M162:W162)*'360 GRP '!CA162</f>
        <v>0</v>
      </c>
      <c r="E46" s="21">
        <f>SUM('360 GRP '!M162:W162)*'360 GRP '!CB162</f>
        <v>0</v>
      </c>
      <c r="F46" s="21">
        <f>SUM('360 GRP '!M162:W162)*'360 GRP '!CC162</f>
        <v>0</v>
      </c>
      <c r="G46" s="21" t="e">
        <f>SUM('360 GRP '!M162:W162)*'360 GRP '!#REF!</f>
        <v>#REF!</v>
      </c>
      <c r="H46" s="21">
        <f>SUM('360 GRP '!M162:W162)*'360 GRP '!CE162</f>
        <v>0</v>
      </c>
      <c r="I46" s="21">
        <f>SUM('360 GRP '!M162:W162)*'360 GRP '!CF162</f>
        <v>0</v>
      </c>
      <c r="J46" s="21">
        <f>SUM('360 GRP '!M162:W162)*'360 GRP '!CG162</f>
        <v>0</v>
      </c>
      <c r="K46" s="21">
        <f>'360 GRP '!CH162</f>
        <v>0</v>
      </c>
      <c r="L46" s="21">
        <f>'360 GRP '!J162*SUM('360 GRP '!M162:W162)</f>
        <v>0</v>
      </c>
    </row>
    <row r="47" spans="1:12">
      <c r="A47" s="1" t="str">
        <f>'360 GRP '!D163</f>
        <v>360-318-DT</v>
      </c>
      <c r="B47" s="19">
        <f>SUM('360 GRP '!M163:W163)*'360 GRP '!BY163</f>
        <v>0</v>
      </c>
      <c r="C47" s="20">
        <f>SUM('360 GRP '!M163:W163)*'360 GRP '!BZ163</f>
        <v>0</v>
      </c>
      <c r="D47" s="21">
        <f>SUM('360 GRP '!M163:W163)*'360 GRP '!CA163</f>
        <v>0</v>
      </c>
      <c r="E47" s="21">
        <f>SUM('360 GRP '!M163:W163)*'360 GRP '!CB163</f>
        <v>0</v>
      </c>
      <c r="F47" s="21">
        <f>SUM('360 GRP '!M163:W163)*'360 GRP '!CC163</f>
        <v>0</v>
      </c>
      <c r="G47" s="21" t="e">
        <f>SUM('360 GRP '!M163:W163)*'360 GRP '!#REF!</f>
        <v>#REF!</v>
      </c>
      <c r="H47" s="21">
        <f>SUM('360 GRP '!M163:W163)*'360 GRP '!CE163</f>
        <v>0</v>
      </c>
      <c r="I47" s="21">
        <f>SUM('360 GRP '!M163:W163)*'360 GRP '!CF163</f>
        <v>0</v>
      </c>
      <c r="J47" s="21">
        <f>SUM('360 GRP '!M163:W163)*'360 GRP '!CG163</f>
        <v>0</v>
      </c>
      <c r="K47" s="21">
        <f>'360 GRP '!CH163</f>
        <v>0</v>
      </c>
      <c r="L47" s="21">
        <f>'360 GRP '!J163*SUM('360 GRP '!M163:W163)</f>
        <v>0</v>
      </c>
    </row>
    <row r="48" spans="1:12">
      <c r="A48" s="1" t="str">
        <f>'360 GRP '!D164</f>
        <v>360-319</v>
      </c>
      <c r="B48" s="19">
        <f>SUM('360 GRP '!M164:W164)*'360 GRP '!BY164</f>
        <v>0</v>
      </c>
      <c r="C48" s="20">
        <f>SUM('360 GRP '!M164:W164)*'360 GRP '!BZ164</f>
        <v>0</v>
      </c>
      <c r="D48" s="21">
        <f>SUM('360 GRP '!M164:W164)*'360 GRP '!CA164</f>
        <v>0</v>
      </c>
      <c r="E48" s="21">
        <f>SUM('360 GRP '!M164:W164)*'360 GRP '!CB164</f>
        <v>0</v>
      </c>
      <c r="F48" s="21">
        <f>SUM('360 GRP '!M164:W164)*'360 GRP '!CC164</f>
        <v>0</v>
      </c>
      <c r="G48" s="21" t="e">
        <f>SUM('360 GRP '!M164:W164)*'360 GRP '!#REF!</f>
        <v>#REF!</v>
      </c>
      <c r="H48" s="21">
        <f>SUM('360 GRP '!M164:W164)*'360 GRP '!CE164</f>
        <v>0</v>
      </c>
      <c r="I48" s="21">
        <f>SUM('360 GRP '!M164:W164)*'360 GRP '!CF164</f>
        <v>0</v>
      </c>
      <c r="J48" s="21">
        <f>SUM('360 GRP '!M164:W164)*'360 GRP '!CG164</f>
        <v>0</v>
      </c>
      <c r="K48" s="21">
        <f>'360 GRP '!CH164</f>
        <v>0</v>
      </c>
      <c r="L48" s="21">
        <f>'360 GRP '!J164*SUM('360 GRP '!M164:W164)</f>
        <v>0</v>
      </c>
    </row>
    <row r="49" spans="1:12">
      <c r="A49" s="1" t="str">
        <f>'360 GRP '!D165</f>
        <v>360-319-DT</v>
      </c>
      <c r="B49" s="19">
        <f>SUM('360 GRP '!M165:W165)*'360 GRP '!BY165</f>
        <v>0</v>
      </c>
      <c r="C49" s="20">
        <f>SUM('360 GRP '!M165:W165)*'360 GRP '!BZ165</f>
        <v>0</v>
      </c>
      <c r="D49" s="21">
        <f>SUM('360 GRP '!M165:W165)*'360 GRP '!CA165</f>
        <v>0</v>
      </c>
      <c r="E49" s="21">
        <f>SUM('360 GRP '!M165:W165)*'360 GRP '!CB165</f>
        <v>0</v>
      </c>
      <c r="F49" s="21">
        <f>SUM('360 GRP '!M165:W165)*'360 GRP '!CC165</f>
        <v>0</v>
      </c>
      <c r="G49" s="21" t="e">
        <f>SUM('360 GRP '!M165:W165)*'360 GRP '!#REF!</f>
        <v>#REF!</v>
      </c>
      <c r="H49" s="21">
        <f>SUM('360 GRP '!M165:W165)*'360 GRP '!CE165</f>
        <v>0</v>
      </c>
      <c r="I49" s="21">
        <f>SUM('360 GRP '!M165:W165)*'360 GRP '!CF165</f>
        <v>0</v>
      </c>
      <c r="J49" s="21">
        <f>SUM('360 GRP '!M165:W165)*'360 GRP '!CG165</f>
        <v>0</v>
      </c>
      <c r="K49" s="21">
        <f>'360 GRP '!CH165</f>
        <v>0</v>
      </c>
      <c r="L49" s="21">
        <f>'360 GRP '!J165*SUM('360 GRP '!M165:W165)</f>
        <v>0</v>
      </c>
    </row>
    <row r="50" spans="1:12">
      <c r="A50" s="1" t="e">
        <f>'360 GRP '!#REF!</f>
        <v>#REF!</v>
      </c>
      <c r="B50" s="19" t="e">
        <f>SUM('360 GRP '!#REF!)*'360 GRP '!#REF!</f>
        <v>#REF!</v>
      </c>
      <c r="C50" s="20" t="e">
        <f>SUM('360 GRP '!#REF!)*'360 GRP '!#REF!</f>
        <v>#REF!</v>
      </c>
      <c r="D50" s="21" t="e">
        <f>SUM('360 GRP '!#REF!)*'360 GRP '!#REF!</f>
        <v>#REF!</v>
      </c>
      <c r="E50" s="21" t="e">
        <f>SUM('360 GRP '!#REF!)*'360 GRP '!#REF!</f>
        <v>#REF!</v>
      </c>
      <c r="F50" s="21" t="e">
        <f>SUM('360 GRP '!#REF!)*'360 GRP '!#REF!</f>
        <v>#REF!</v>
      </c>
      <c r="G50" s="21" t="e">
        <f>SUM('360 GRP '!#REF!)*'360 GRP '!#REF!</f>
        <v>#REF!</v>
      </c>
      <c r="H50" s="21" t="e">
        <f>SUM('360 GRP '!#REF!)*'360 GRP '!#REF!</f>
        <v>#REF!</v>
      </c>
      <c r="I50" s="21" t="e">
        <f>SUM('360 GRP '!#REF!)*'360 GRP '!#REF!</f>
        <v>#REF!</v>
      </c>
      <c r="J50" s="21" t="e">
        <f>SUM('360 GRP '!#REF!)*'360 GRP '!#REF!</f>
        <v>#REF!</v>
      </c>
      <c r="K50" s="21" t="e">
        <f>'360 GRP '!#REF!</f>
        <v>#REF!</v>
      </c>
      <c r="L50" s="21" t="e">
        <f>'360 GRP '!#REF!*SUM('360 GRP '!#REF!)</f>
        <v>#REF!</v>
      </c>
    </row>
    <row r="51" spans="1:12">
      <c r="A51" s="1" t="e">
        <f>'360 GRP '!#REF!</f>
        <v>#REF!</v>
      </c>
      <c r="B51" s="19" t="e">
        <f>SUM('360 GRP '!#REF!)*'360 GRP '!#REF!</f>
        <v>#REF!</v>
      </c>
      <c r="C51" s="20" t="e">
        <f>SUM('360 GRP '!#REF!)*'360 GRP '!#REF!</f>
        <v>#REF!</v>
      </c>
      <c r="D51" s="21" t="e">
        <f>SUM('360 GRP '!#REF!)*'360 GRP '!#REF!</f>
        <v>#REF!</v>
      </c>
      <c r="E51" s="21" t="e">
        <f>SUM('360 GRP '!#REF!)*'360 GRP '!#REF!</f>
        <v>#REF!</v>
      </c>
      <c r="F51" s="21" t="e">
        <f>SUM('360 GRP '!#REF!)*'360 GRP '!#REF!</f>
        <v>#REF!</v>
      </c>
      <c r="G51" s="21" t="e">
        <f>SUM('360 GRP '!#REF!)*'360 GRP '!#REF!</f>
        <v>#REF!</v>
      </c>
      <c r="H51" s="21" t="e">
        <f>SUM('360 GRP '!#REF!)*'360 GRP '!#REF!</f>
        <v>#REF!</v>
      </c>
      <c r="I51" s="21" t="e">
        <f>SUM('360 GRP '!#REF!)*'360 GRP '!#REF!</f>
        <v>#REF!</v>
      </c>
      <c r="J51" s="21" t="e">
        <f>SUM('360 GRP '!#REF!)*'360 GRP '!#REF!</f>
        <v>#REF!</v>
      </c>
      <c r="K51" s="21" t="e">
        <f>'360 GRP '!#REF!</f>
        <v>#REF!</v>
      </c>
      <c r="L51" s="21" t="e">
        <f>'360 GRP '!#REF!*SUM('360 GRP '!#REF!)</f>
        <v>#REF!</v>
      </c>
    </row>
    <row r="52" spans="1:12">
      <c r="A52" s="1" t="e">
        <f>'360 GRP '!#REF!</f>
        <v>#REF!</v>
      </c>
      <c r="B52" s="19" t="e">
        <f>SUM('360 GRP '!#REF!)*'360 GRP '!#REF!</f>
        <v>#REF!</v>
      </c>
      <c r="C52" s="20" t="e">
        <f>SUM('360 GRP '!#REF!)*'360 GRP '!#REF!</f>
        <v>#REF!</v>
      </c>
      <c r="D52" s="21" t="e">
        <f>SUM('360 GRP '!#REF!)*'360 GRP '!#REF!</f>
        <v>#REF!</v>
      </c>
      <c r="E52" s="21" t="e">
        <f>SUM('360 GRP '!#REF!)*'360 GRP '!#REF!</f>
        <v>#REF!</v>
      </c>
      <c r="F52" s="21" t="e">
        <f>SUM('360 GRP '!#REF!)*'360 GRP '!#REF!</f>
        <v>#REF!</v>
      </c>
      <c r="G52" s="21" t="e">
        <f>SUM('360 GRP '!#REF!)*'360 GRP '!#REF!</f>
        <v>#REF!</v>
      </c>
      <c r="H52" s="21" t="e">
        <f>SUM('360 GRP '!#REF!)*'360 GRP '!#REF!</f>
        <v>#REF!</v>
      </c>
      <c r="I52" s="21" t="e">
        <f>SUM('360 GRP '!#REF!)*'360 GRP '!#REF!</f>
        <v>#REF!</v>
      </c>
      <c r="J52" s="21" t="e">
        <f>SUM('360 GRP '!#REF!)*'360 GRP '!#REF!</f>
        <v>#REF!</v>
      </c>
      <c r="K52" s="21" t="e">
        <f>'360 GRP '!#REF!</f>
        <v>#REF!</v>
      </c>
      <c r="L52" s="21" t="e">
        <f>'360 GRP '!#REF!*SUM('360 GRP '!#REF!)</f>
        <v>#REF!</v>
      </c>
    </row>
    <row r="53" spans="1:12">
      <c r="A53" s="1" t="e">
        <f>'360 GRP '!#REF!</f>
        <v>#REF!</v>
      </c>
      <c r="B53" s="19" t="e">
        <f>SUM('360 GRP '!#REF!)*'360 GRP '!#REF!</f>
        <v>#REF!</v>
      </c>
      <c r="C53" s="20" t="e">
        <f>SUM('360 GRP '!#REF!)*'360 GRP '!#REF!</f>
        <v>#REF!</v>
      </c>
      <c r="D53" s="21" t="e">
        <f>SUM('360 GRP '!#REF!)*'360 GRP '!#REF!</f>
        <v>#REF!</v>
      </c>
      <c r="E53" s="21" t="e">
        <f>SUM('360 GRP '!#REF!)*'360 GRP '!#REF!</f>
        <v>#REF!</v>
      </c>
      <c r="F53" s="21" t="e">
        <f>SUM('360 GRP '!#REF!)*'360 GRP '!#REF!</f>
        <v>#REF!</v>
      </c>
      <c r="G53" s="21" t="e">
        <f>SUM('360 GRP '!#REF!)*'360 GRP '!#REF!</f>
        <v>#REF!</v>
      </c>
      <c r="H53" s="21" t="e">
        <f>SUM('360 GRP '!#REF!)*'360 GRP '!#REF!</f>
        <v>#REF!</v>
      </c>
      <c r="I53" s="21" t="e">
        <f>SUM('360 GRP '!#REF!)*'360 GRP '!#REF!</f>
        <v>#REF!</v>
      </c>
      <c r="J53" s="21" t="e">
        <f>SUM('360 GRP '!#REF!)*'360 GRP '!#REF!</f>
        <v>#REF!</v>
      </c>
      <c r="K53" s="21" t="e">
        <f>'360 GRP '!#REF!</f>
        <v>#REF!</v>
      </c>
      <c r="L53" s="21" t="e">
        <f>'360 GRP '!#REF!*SUM('360 GRP '!#REF!)</f>
        <v>#REF!</v>
      </c>
    </row>
    <row r="54" spans="1:12">
      <c r="A54" s="1" t="e">
        <f>'360 GRP '!#REF!</f>
        <v>#REF!</v>
      </c>
      <c r="B54" s="19" t="e">
        <f>SUM('360 GRP '!#REF!)*'360 GRP '!#REF!</f>
        <v>#REF!</v>
      </c>
      <c r="C54" s="20" t="e">
        <f>SUM('360 GRP '!#REF!)*'360 GRP '!#REF!</f>
        <v>#REF!</v>
      </c>
      <c r="D54" s="21" t="e">
        <f>SUM('360 GRP '!#REF!)*'360 GRP '!#REF!</f>
        <v>#REF!</v>
      </c>
      <c r="E54" s="21" t="e">
        <f>SUM('360 GRP '!#REF!)*'360 GRP '!#REF!</f>
        <v>#REF!</v>
      </c>
      <c r="F54" s="21" t="e">
        <f>SUM('360 GRP '!#REF!)*'360 GRP '!#REF!</f>
        <v>#REF!</v>
      </c>
      <c r="G54" s="21" t="e">
        <f>SUM('360 GRP '!#REF!)*'360 GRP '!#REF!</f>
        <v>#REF!</v>
      </c>
      <c r="H54" s="21" t="e">
        <f>SUM('360 GRP '!#REF!)*'360 GRP '!#REF!</f>
        <v>#REF!</v>
      </c>
      <c r="I54" s="21" t="e">
        <f>SUM('360 GRP '!#REF!)*'360 GRP '!#REF!</f>
        <v>#REF!</v>
      </c>
      <c r="J54" s="21" t="e">
        <f>SUM('360 GRP '!#REF!)*'360 GRP '!#REF!</f>
        <v>#REF!</v>
      </c>
      <c r="K54" s="21" t="e">
        <f>'360 GRP '!#REF!</f>
        <v>#REF!</v>
      </c>
      <c r="L54" s="21" t="e">
        <f>'360 GRP '!#REF!*SUM('360 GRP '!#REF!)</f>
        <v>#REF!</v>
      </c>
    </row>
    <row r="55" spans="1:12">
      <c r="A55" s="1" t="e">
        <f>'360 GRP '!#REF!</f>
        <v>#REF!</v>
      </c>
      <c r="B55" s="19" t="e">
        <f>SUM('360 GRP '!#REF!)*'360 GRP '!#REF!</f>
        <v>#REF!</v>
      </c>
      <c r="C55" s="20" t="e">
        <f>SUM('360 GRP '!#REF!)*'360 GRP '!#REF!</f>
        <v>#REF!</v>
      </c>
      <c r="D55" s="21" t="e">
        <f>SUM('360 GRP '!#REF!)*'360 GRP '!#REF!</f>
        <v>#REF!</v>
      </c>
      <c r="E55" s="21" t="e">
        <f>SUM('360 GRP '!#REF!)*'360 GRP '!#REF!</f>
        <v>#REF!</v>
      </c>
      <c r="F55" s="21" t="e">
        <f>SUM('360 GRP '!#REF!)*'360 GRP '!#REF!</f>
        <v>#REF!</v>
      </c>
      <c r="G55" s="21" t="e">
        <f>SUM('360 GRP '!#REF!)*'360 GRP '!#REF!</f>
        <v>#REF!</v>
      </c>
      <c r="H55" s="21" t="e">
        <f>SUM('360 GRP '!#REF!)*'360 GRP '!#REF!</f>
        <v>#REF!</v>
      </c>
      <c r="I55" s="21" t="e">
        <f>SUM('360 GRP '!#REF!)*'360 GRP '!#REF!</f>
        <v>#REF!</v>
      </c>
      <c r="J55" s="21" t="e">
        <f>SUM('360 GRP '!#REF!)*'360 GRP '!#REF!</f>
        <v>#REF!</v>
      </c>
      <c r="K55" s="21" t="e">
        <f>'360 GRP '!#REF!</f>
        <v>#REF!</v>
      </c>
      <c r="L55" s="21" t="e">
        <f>'360 GRP '!#REF!*SUM('360 GRP '!#REF!)</f>
        <v>#REF!</v>
      </c>
    </row>
    <row r="56" spans="1:12">
      <c r="A56" s="1" t="e">
        <f>'360 GRP '!#REF!</f>
        <v>#REF!</v>
      </c>
      <c r="B56" s="19" t="e">
        <f>SUM('360 GRP '!#REF!)*'360 GRP '!#REF!</f>
        <v>#REF!</v>
      </c>
      <c r="C56" s="20" t="e">
        <f>SUM('360 GRP '!#REF!)*'360 GRP '!#REF!</f>
        <v>#REF!</v>
      </c>
      <c r="D56" s="21" t="e">
        <f>SUM('360 GRP '!#REF!)*'360 GRP '!#REF!</f>
        <v>#REF!</v>
      </c>
      <c r="E56" s="21" t="e">
        <f>SUM('360 GRP '!#REF!)*'360 GRP '!#REF!</f>
        <v>#REF!</v>
      </c>
      <c r="F56" s="21" t="e">
        <f>SUM('360 GRP '!#REF!)*'360 GRP '!#REF!</f>
        <v>#REF!</v>
      </c>
      <c r="G56" s="21" t="e">
        <f>SUM('360 GRP '!#REF!)*'360 GRP '!#REF!</f>
        <v>#REF!</v>
      </c>
      <c r="H56" s="21" t="e">
        <f>SUM('360 GRP '!#REF!)*'360 GRP '!#REF!</f>
        <v>#REF!</v>
      </c>
      <c r="I56" s="21" t="e">
        <f>SUM('360 GRP '!#REF!)*'360 GRP '!#REF!</f>
        <v>#REF!</v>
      </c>
      <c r="J56" s="21" t="e">
        <f>SUM('360 GRP '!#REF!)*'360 GRP '!#REF!</f>
        <v>#REF!</v>
      </c>
      <c r="K56" s="21" t="e">
        <f>'360 GRP '!#REF!</f>
        <v>#REF!</v>
      </c>
      <c r="L56" s="21" t="e">
        <f>'360 GRP '!#REF!*SUM('360 GRP '!#REF!)</f>
        <v>#REF!</v>
      </c>
    </row>
    <row r="57" spans="1:12">
      <c r="A57" s="1" t="e">
        <f>'360 GRP '!#REF!</f>
        <v>#REF!</v>
      </c>
      <c r="B57" s="19" t="e">
        <f>SUM('360 GRP '!#REF!)*'360 GRP '!#REF!</f>
        <v>#REF!</v>
      </c>
      <c r="C57" s="20" t="e">
        <f>SUM('360 GRP '!#REF!)*'360 GRP '!#REF!</f>
        <v>#REF!</v>
      </c>
      <c r="D57" s="21" t="e">
        <f>SUM('360 GRP '!#REF!)*'360 GRP '!#REF!</f>
        <v>#REF!</v>
      </c>
      <c r="E57" s="21" t="e">
        <f>SUM('360 GRP '!#REF!)*'360 GRP '!#REF!</f>
        <v>#REF!</v>
      </c>
      <c r="F57" s="21" t="e">
        <f>SUM('360 GRP '!#REF!)*'360 GRP '!#REF!</f>
        <v>#REF!</v>
      </c>
      <c r="G57" s="21" t="e">
        <f>SUM('360 GRP '!#REF!)*'360 GRP '!#REF!</f>
        <v>#REF!</v>
      </c>
      <c r="H57" s="21" t="e">
        <f>SUM('360 GRP '!#REF!)*'360 GRP '!#REF!</f>
        <v>#REF!</v>
      </c>
      <c r="I57" s="21" t="e">
        <f>SUM('360 GRP '!#REF!)*'360 GRP '!#REF!</f>
        <v>#REF!</v>
      </c>
      <c r="J57" s="21" t="e">
        <f>SUM('360 GRP '!#REF!)*'360 GRP '!#REF!</f>
        <v>#REF!</v>
      </c>
      <c r="K57" s="21" t="e">
        <f>'360 GRP '!#REF!</f>
        <v>#REF!</v>
      </c>
      <c r="L57" s="21" t="e">
        <f>'360 GRP '!#REF!*SUM('360 GRP '!#REF!)</f>
        <v>#REF!</v>
      </c>
    </row>
    <row r="58" spans="1:12">
      <c r="A58" s="1" t="e">
        <f>'360 GRP '!#REF!</f>
        <v>#REF!</v>
      </c>
      <c r="B58" s="19" t="e">
        <f>SUM('360 GRP '!#REF!)*'360 GRP '!#REF!</f>
        <v>#REF!</v>
      </c>
      <c r="C58" s="20" t="e">
        <f>SUM('360 GRP '!#REF!)*'360 GRP '!#REF!</f>
        <v>#REF!</v>
      </c>
      <c r="D58" s="21" t="e">
        <f>SUM('360 GRP '!#REF!)*'360 GRP '!#REF!</f>
        <v>#REF!</v>
      </c>
      <c r="E58" s="21" t="e">
        <f>SUM('360 GRP '!#REF!)*'360 GRP '!#REF!</f>
        <v>#REF!</v>
      </c>
      <c r="F58" s="21" t="e">
        <f>SUM('360 GRP '!#REF!)*'360 GRP '!#REF!</f>
        <v>#REF!</v>
      </c>
      <c r="G58" s="21" t="e">
        <f>SUM('360 GRP '!#REF!)*'360 GRP '!#REF!</f>
        <v>#REF!</v>
      </c>
      <c r="H58" s="21" t="e">
        <f>SUM('360 GRP '!#REF!)*'360 GRP '!#REF!</f>
        <v>#REF!</v>
      </c>
      <c r="I58" s="21" t="e">
        <f>SUM('360 GRP '!#REF!)*'360 GRP '!#REF!</f>
        <v>#REF!</v>
      </c>
      <c r="J58" s="21" t="e">
        <f>SUM('360 GRP '!#REF!)*'360 GRP '!#REF!</f>
        <v>#REF!</v>
      </c>
      <c r="K58" s="21" t="e">
        <f>'360 GRP '!#REF!</f>
        <v>#REF!</v>
      </c>
      <c r="L58" s="21" t="e">
        <f>'360 GRP '!#REF!*SUM('360 GRP '!#REF!)</f>
        <v>#REF!</v>
      </c>
    </row>
    <row r="59" spans="1:12">
      <c r="A59" s="1" t="e">
        <f>'360 GRP '!#REF!</f>
        <v>#REF!</v>
      </c>
      <c r="B59" s="19" t="e">
        <f>SUM('360 GRP '!#REF!)*'360 GRP '!#REF!</f>
        <v>#REF!</v>
      </c>
      <c r="C59" s="20" t="e">
        <f>SUM('360 GRP '!#REF!)*'360 GRP '!#REF!</f>
        <v>#REF!</v>
      </c>
      <c r="D59" s="21" t="e">
        <f>SUM('360 GRP '!#REF!)*'360 GRP '!#REF!</f>
        <v>#REF!</v>
      </c>
      <c r="E59" s="21" t="e">
        <f>SUM('360 GRP '!#REF!)*'360 GRP '!#REF!</f>
        <v>#REF!</v>
      </c>
      <c r="F59" s="21" t="e">
        <f>SUM('360 GRP '!#REF!)*'360 GRP '!#REF!</f>
        <v>#REF!</v>
      </c>
      <c r="G59" s="21" t="e">
        <f>SUM('360 GRP '!#REF!)*'360 GRP '!#REF!</f>
        <v>#REF!</v>
      </c>
      <c r="H59" s="21" t="e">
        <f>SUM('360 GRP '!#REF!)*'360 GRP '!#REF!</f>
        <v>#REF!</v>
      </c>
      <c r="I59" s="21" t="e">
        <f>SUM('360 GRP '!#REF!)*'360 GRP '!#REF!</f>
        <v>#REF!</v>
      </c>
      <c r="J59" s="21" t="e">
        <f>SUM('360 GRP '!#REF!)*'360 GRP '!#REF!</f>
        <v>#REF!</v>
      </c>
      <c r="K59" s="21" t="e">
        <f>'360 GRP '!#REF!</f>
        <v>#REF!</v>
      </c>
      <c r="L59" s="21" t="e">
        <f>'360 GRP '!#REF!*SUM('360 GRP '!#REF!)</f>
        <v>#REF!</v>
      </c>
    </row>
    <row r="60" spans="1:12">
      <c r="A60" s="1" t="e">
        <f>'360 GRP '!#REF!</f>
        <v>#REF!</v>
      </c>
      <c r="B60" s="19" t="e">
        <f>SUM('360 GRP '!#REF!)*'360 GRP '!#REF!</f>
        <v>#REF!</v>
      </c>
      <c r="C60" s="20" t="e">
        <f>SUM('360 GRP '!#REF!)*'360 GRP '!#REF!</f>
        <v>#REF!</v>
      </c>
      <c r="D60" s="21" t="e">
        <f>SUM('360 GRP '!#REF!)*'360 GRP '!#REF!</f>
        <v>#REF!</v>
      </c>
      <c r="E60" s="21" t="e">
        <f>SUM('360 GRP '!#REF!)*'360 GRP '!#REF!</f>
        <v>#REF!</v>
      </c>
      <c r="F60" s="21" t="e">
        <f>SUM('360 GRP '!#REF!)*'360 GRP '!#REF!</f>
        <v>#REF!</v>
      </c>
      <c r="G60" s="21" t="e">
        <f>SUM('360 GRP '!#REF!)*'360 GRP '!#REF!</f>
        <v>#REF!</v>
      </c>
      <c r="H60" s="21" t="e">
        <f>SUM('360 GRP '!#REF!)*'360 GRP '!#REF!</f>
        <v>#REF!</v>
      </c>
      <c r="I60" s="21" t="e">
        <f>SUM('360 GRP '!#REF!)*'360 GRP '!#REF!</f>
        <v>#REF!</v>
      </c>
      <c r="J60" s="21" t="e">
        <f>SUM('360 GRP '!#REF!)*'360 GRP '!#REF!</f>
        <v>#REF!</v>
      </c>
      <c r="K60" s="21" t="e">
        <f>'360 GRP '!#REF!</f>
        <v>#REF!</v>
      </c>
      <c r="L60" s="21" t="e">
        <f>'360 GRP '!#REF!*SUM('360 GRP '!#REF!)</f>
        <v>#REF!</v>
      </c>
    </row>
    <row r="61" spans="1:12">
      <c r="A61" s="1" t="e">
        <f>'360 GRP '!#REF!</f>
        <v>#REF!</v>
      </c>
      <c r="B61" s="19" t="e">
        <f>SUM('360 GRP '!#REF!)*'360 GRP '!#REF!</f>
        <v>#REF!</v>
      </c>
      <c r="C61" s="20" t="e">
        <f>SUM('360 GRP '!#REF!)*'360 GRP '!#REF!</f>
        <v>#REF!</v>
      </c>
      <c r="D61" s="21" t="e">
        <f>SUM('360 GRP '!#REF!)*'360 GRP '!#REF!</f>
        <v>#REF!</v>
      </c>
      <c r="E61" s="21" t="e">
        <f>SUM('360 GRP '!#REF!)*'360 GRP '!#REF!</f>
        <v>#REF!</v>
      </c>
      <c r="F61" s="21" t="e">
        <f>SUM('360 GRP '!#REF!)*'360 GRP '!#REF!</f>
        <v>#REF!</v>
      </c>
      <c r="G61" s="21" t="e">
        <f>SUM('360 GRP '!#REF!)*'360 GRP '!#REF!</f>
        <v>#REF!</v>
      </c>
      <c r="H61" s="21" t="e">
        <f>SUM('360 GRP '!#REF!)*'360 GRP '!#REF!</f>
        <v>#REF!</v>
      </c>
      <c r="I61" s="21" t="e">
        <f>SUM('360 GRP '!#REF!)*'360 GRP '!#REF!</f>
        <v>#REF!</v>
      </c>
      <c r="J61" s="21" t="e">
        <f>SUM('360 GRP '!#REF!)*'360 GRP '!#REF!</f>
        <v>#REF!</v>
      </c>
      <c r="K61" s="21" t="e">
        <f>'360 GRP '!#REF!</f>
        <v>#REF!</v>
      </c>
      <c r="L61" s="21" t="e">
        <f>'360 GRP '!#REF!*SUM('360 GRP '!#REF!)</f>
        <v>#REF!</v>
      </c>
    </row>
    <row r="62" spans="1:12">
      <c r="A62" s="1" t="e">
        <f>'360 GRP '!#REF!</f>
        <v>#REF!</v>
      </c>
      <c r="B62" s="19" t="e">
        <f>SUM('360 GRP '!#REF!)*'360 GRP '!#REF!</f>
        <v>#REF!</v>
      </c>
      <c r="C62" s="20" t="e">
        <f>SUM('360 GRP '!#REF!)*'360 GRP '!#REF!</f>
        <v>#REF!</v>
      </c>
      <c r="D62" s="21" t="e">
        <f>SUM('360 GRP '!#REF!)*'360 GRP '!#REF!</f>
        <v>#REF!</v>
      </c>
      <c r="E62" s="21" t="e">
        <f>SUM('360 GRP '!#REF!)*'360 GRP '!#REF!</f>
        <v>#REF!</v>
      </c>
      <c r="F62" s="21" t="e">
        <f>SUM('360 GRP '!#REF!)*'360 GRP '!#REF!</f>
        <v>#REF!</v>
      </c>
      <c r="G62" s="21" t="e">
        <f>SUM('360 GRP '!#REF!)*'360 GRP '!#REF!</f>
        <v>#REF!</v>
      </c>
      <c r="H62" s="21" t="e">
        <f>SUM('360 GRP '!#REF!)*'360 GRP '!#REF!</f>
        <v>#REF!</v>
      </c>
      <c r="I62" s="21" t="e">
        <f>SUM('360 GRP '!#REF!)*'360 GRP '!#REF!</f>
        <v>#REF!</v>
      </c>
      <c r="J62" s="21" t="e">
        <f>SUM('360 GRP '!#REF!)*'360 GRP '!#REF!</f>
        <v>#REF!</v>
      </c>
      <c r="K62" s="21" t="e">
        <f>'360 GRP '!#REF!</f>
        <v>#REF!</v>
      </c>
      <c r="L62" s="21" t="e">
        <f>'360 GRP '!#REF!*SUM('360 GRP '!#REF!)</f>
        <v>#REF!</v>
      </c>
    </row>
    <row r="63" spans="1:12">
      <c r="A63" s="1" t="e">
        <f>'360 GRP '!#REF!</f>
        <v>#REF!</v>
      </c>
      <c r="B63" s="19" t="e">
        <f>SUM('360 GRP '!#REF!)*'360 GRP '!#REF!</f>
        <v>#REF!</v>
      </c>
      <c r="C63" s="20" t="e">
        <f>SUM('360 GRP '!#REF!)*'360 GRP '!#REF!</f>
        <v>#REF!</v>
      </c>
      <c r="D63" s="21" t="e">
        <f>SUM('360 GRP '!#REF!)*'360 GRP '!#REF!</f>
        <v>#REF!</v>
      </c>
      <c r="E63" s="21" t="e">
        <f>SUM('360 GRP '!#REF!)*'360 GRP '!#REF!</f>
        <v>#REF!</v>
      </c>
      <c r="F63" s="21" t="e">
        <f>SUM('360 GRP '!#REF!)*'360 GRP '!#REF!</f>
        <v>#REF!</v>
      </c>
      <c r="G63" s="21" t="e">
        <f>SUM('360 GRP '!#REF!)*'360 GRP '!#REF!</f>
        <v>#REF!</v>
      </c>
      <c r="H63" s="21" t="e">
        <f>SUM('360 GRP '!#REF!)*'360 GRP '!#REF!</f>
        <v>#REF!</v>
      </c>
      <c r="I63" s="21" t="e">
        <f>SUM('360 GRP '!#REF!)*'360 GRP '!#REF!</f>
        <v>#REF!</v>
      </c>
      <c r="J63" s="21" t="e">
        <f>SUM('360 GRP '!#REF!)*'360 GRP '!#REF!</f>
        <v>#REF!</v>
      </c>
      <c r="K63" s="21" t="e">
        <f>'360 GRP '!#REF!</f>
        <v>#REF!</v>
      </c>
      <c r="L63" s="21" t="e">
        <f>'360 GRP '!#REF!*SUM('360 GRP '!#REF!)</f>
        <v>#REF!</v>
      </c>
    </row>
    <row r="64" spans="1:12">
      <c r="A64" s="1" t="e">
        <f>'360 GRP '!#REF!</f>
        <v>#REF!</v>
      </c>
      <c r="B64" s="19" t="e">
        <f>SUM('360 GRP '!#REF!)*'360 GRP '!#REF!</f>
        <v>#REF!</v>
      </c>
      <c r="C64" s="20" t="e">
        <f>SUM('360 GRP '!#REF!)*'360 GRP '!#REF!</f>
        <v>#REF!</v>
      </c>
      <c r="D64" s="21" t="e">
        <f>SUM('360 GRP '!#REF!)*'360 GRP '!#REF!</f>
        <v>#REF!</v>
      </c>
      <c r="E64" s="21" t="e">
        <f>SUM('360 GRP '!#REF!)*'360 GRP '!#REF!</f>
        <v>#REF!</v>
      </c>
      <c r="F64" s="21" t="e">
        <f>SUM('360 GRP '!#REF!)*'360 GRP '!#REF!</f>
        <v>#REF!</v>
      </c>
      <c r="G64" s="21" t="e">
        <f>SUM('360 GRP '!#REF!)*'360 GRP '!#REF!</f>
        <v>#REF!</v>
      </c>
      <c r="H64" s="21" t="e">
        <f>SUM('360 GRP '!#REF!)*'360 GRP '!#REF!</f>
        <v>#REF!</v>
      </c>
      <c r="I64" s="21" t="e">
        <f>SUM('360 GRP '!#REF!)*'360 GRP '!#REF!</f>
        <v>#REF!</v>
      </c>
      <c r="J64" s="21" t="e">
        <f>SUM('360 GRP '!#REF!)*'360 GRP '!#REF!</f>
        <v>#REF!</v>
      </c>
      <c r="K64" s="21" t="e">
        <f>'360 GRP '!#REF!</f>
        <v>#REF!</v>
      </c>
      <c r="L64" s="21" t="e">
        <f>'360 GRP '!#REF!*SUM('360 GRP '!#REF!)</f>
        <v>#REF!</v>
      </c>
    </row>
    <row r="65" spans="1:12">
      <c r="A65" s="1" t="e">
        <f>'360 GRP '!#REF!</f>
        <v>#REF!</v>
      </c>
      <c r="B65" s="19" t="e">
        <f>SUM('360 GRP '!#REF!)*'360 GRP '!#REF!</f>
        <v>#REF!</v>
      </c>
      <c r="C65" s="20" t="e">
        <f>SUM('360 GRP '!#REF!)*'360 GRP '!#REF!</f>
        <v>#REF!</v>
      </c>
      <c r="D65" s="21" t="e">
        <f>SUM('360 GRP '!#REF!)*'360 GRP '!#REF!</f>
        <v>#REF!</v>
      </c>
      <c r="E65" s="21" t="e">
        <f>SUM('360 GRP '!#REF!)*'360 GRP '!#REF!</f>
        <v>#REF!</v>
      </c>
      <c r="F65" s="21" t="e">
        <f>SUM('360 GRP '!#REF!)*'360 GRP '!#REF!</f>
        <v>#REF!</v>
      </c>
      <c r="G65" s="21" t="e">
        <f>SUM('360 GRP '!#REF!)*'360 GRP '!#REF!</f>
        <v>#REF!</v>
      </c>
      <c r="H65" s="21" t="e">
        <f>SUM('360 GRP '!#REF!)*'360 GRP '!#REF!</f>
        <v>#REF!</v>
      </c>
      <c r="I65" s="21" t="e">
        <f>SUM('360 GRP '!#REF!)*'360 GRP '!#REF!</f>
        <v>#REF!</v>
      </c>
      <c r="J65" s="21" t="e">
        <f>SUM('360 GRP '!#REF!)*'360 GRP '!#REF!</f>
        <v>#REF!</v>
      </c>
      <c r="K65" s="21" t="e">
        <f>'360 GRP '!#REF!</f>
        <v>#REF!</v>
      </c>
      <c r="L65" s="21" t="e">
        <f>'360 GRP '!#REF!*SUM('360 GRP '!#REF!)</f>
        <v>#REF!</v>
      </c>
    </row>
    <row r="66" spans="1:12">
      <c r="A66" s="1" t="e">
        <f>'360 GRP '!#REF!</f>
        <v>#REF!</v>
      </c>
      <c r="B66" s="19" t="e">
        <f>SUM('360 GRP '!#REF!)*'360 GRP '!#REF!</f>
        <v>#REF!</v>
      </c>
      <c r="C66" s="20" t="e">
        <f>SUM('360 GRP '!#REF!)*'360 GRP '!#REF!</f>
        <v>#REF!</v>
      </c>
      <c r="D66" s="21" t="e">
        <f>SUM('360 GRP '!#REF!)*'360 GRP '!#REF!</f>
        <v>#REF!</v>
      </c>
      <c r="E66" s="21" t="e">
        <f>SUM('360 GRP '!#REF!)*'360 GRP '!#REF!</f>
        <v>#REF!</v>
      </c>
      <c r="F66" s="21" t="e">
        <f>SUM('360 GRP '!#REF!)*'360 GRP '!#REF!</f>
        <v>#REF!</v>
      </c>
      <c r="G66" s="21" t="e">
        <f>SUM('360 GRP '!#REF!)*'360 GRP '!#REF!</f>
        <v>#REF!</v>
      </c>
      <c r="H66" s="21" t="e">
        <f>SUM('360 GRP '!#REF!)*'360 GRP '!#REF!</f>
        <v>#REF!</v>
      </c>
      <c r="I66" s="21" t="e">
        <f>SUM('360 GRP '!#REF!)*'360 GRP '!#REF!</f>
        <v>#REF!</v>
      </c>
      <c r="J66" s="21" t="e">
        <f>SUM('360 GRP '!#REF!)*'360 GRP '!#REF!</f>
        <v>#REF!</v>
      </c>
      <c r="K66" s="21" t="e">
        <f>'360 GRP '!#REF!</f>
        <v>#REF!</v>
      </c>
      <c r="L66" s="21" t="e">
        <f>'360 GRP '!#REF!*SUM('360 GRP '!#REF!)</f>
        <v>#REF!</v>
      </c>
    </row>
    <row r="67" spans="1:12">
      <c r="A67" s="1" t="e">
        <f>'360 GRP '!#REF!</f>
        <v>#REF!</v>
      </c>
      <c r="B67" s="19" t="e">
        <f>SUM('360 GRP '!#REF!)*'360 GRP '!#REF!</f>
        <v>#REF!</v>
      </c>
      <c r="C67" s="20" t="e">
        <f>SUM('360 GRP '!#REF!)*'360 GRP '!#REF!</f>
        <v>#REF!</v>
      </c>
      <c r="D67" s="21" t="e">
        <f>SUM('360 GRP '!#REF!)*'360 GRP '!#REF!</f>
        <v>#REF!</v>
      </c>
      <c r="E67" s="21" t="e">
        <f>SUM('360 GRP '!#REF!)*'360 GRP '!#REF!</f>
        <v>#REF!</v>
      </c>
      <c r="F67" s="21" t="e">
        <f>SUM('360 GRP '!#REF!)*'360 GRP '!#REF!</f>
        <v>#REF!</v>
      </c>
      <c r="G67" s="21" t="e">
        <f>SUM('360 GRP '!#REF!)*'360 GRP '!#REF!</f>
        <v>#REF!</v>
      </c>
      <c r="H67" s="21" t="e">
        <f>SUM('360 GRP '!#REF!)*'360 GRP '!#REF!</f>
        <v>#REF!</v>
      </c>
      <c r="I67" s="21" t="e">
        <f>SUM('360 GRP '!#REF!)*'360 GRP '!#REF!</f>
        <v>#REF!</v>
      </c>
      <c r="J67" s="21" t="e">
        <f>SUM('360 GRP '!#REF!)*'360 GRP '!#REF!</f>
        <v>#REF!</v>
      </c>
      <c r="K67" s="21" t="e">
        <f>'360 GRP '!#REF!</f>
        <v>#REF!</v>
      </c>
      <c r="L67" s="21" t="e">
        <f>'360 GRP '!#REF!*SUM('360 GRP '!#REF!)</f>
        <v>#REF!</v>
      </c>
    </row>
    <row r="68" spans="1:12">
      <c r="A68" s="1" t="e">
        <f>'360 GRP '!#REF!</f>
        <v>#REF!</v>
      </c>
      <c r="B68" s="19" t="e">
        <f>SUM('360 GRP '!#REF!)*'360 GRP '!#REF!</f>
        <v>#REF!</v>
      </c>
      <c r="C68" s="20" t="e">
        <f>SUM('360 GRP '!#REF!)*'360 GRP '!#REF!</f>
        <v>#REF!</v>
      </c>
      <c r="D68" s="21" t="e">
        <f>SUM('360 GRP '!#REF!)*'360 GRP '!#REF!</f>
        <v>#REF!</v>
      </c>
      <c r="E68" s="21" t="e">
        <f>SUM('360 GRP '!#REF!)*'360 GRP '!#REF!</f>
        <v>#REF!</v>
      </c>
      <c r="F68" s="21" t="e">
        <f>SUM('360 GRP '!#REF!)*'360 GRP '!#REF!</f>
        <v>#REF!</v>
      </c>
      <c r="G68" s="21" t="e">
        <f>SUM('360 GRP '!#REF!)*'360 GRP '!#REF!</f>
        <v>#REF!</v>
      </c>
      <c r="H68" s="21" t="e">
        <f>SUM('360 GRP '!#REF!)*'360 GRP '!#REF!</f>
        <v>#REF!</v>
      </c>
      <c r="I68" s="21" t="e">
        <f>SUM('360 GRP '!#REF!)*'360 GRP '!#REF!</f>
        <v>#REF!</v>
      </c>
      <c r="J68" s="21" t="e">
        <f>SUM('360 GRP '!#REF!)*'360 GRP '!#REF!</f>
        <v>#REF!</v>
      </c>
      <c r="K68" s="21" t="e">
        <f>'360 GRP '!#REF!</f>
        <v>#REF!</v>
      </c>
      <c r="L68" s="21" t="e">
        <f>'360 GRP '!#REF!*SUM('360 GRP '!#REF!)</f>
        <v>#REF!</v>
      </c>
    </row>
    <row r="69" spans="1:12">
      <c r="A69" s="1" t="e">
        <f>'360 GRP '!#REF!</f>
        <v>#REF!</v>
      </c>
      <c r="B69" s="19" t="e">
        <f>SUM('360 GRP '!#REF!)*'360 GRP '!#REF!</f>
        <v>#REF!</v>
      </c>
      <c r="C69" s="20" t="e">
        <f>SUM('360 GRP '!#REF!)*'360 GRP '!#REF!</f>
        <v>#REF!</v>
      </c>
      <c r="D69" s="21" t="e">
        <f>SUM('360 GRP '!#REF!)*'360 GRP '!#REF!</f>
        <v>#REF!</v>
      </c>
      <c r="E69" s="21" t="e">
        <f>SUM('360 GRP '!#REF!)*'360 GRP '!#REF!</f>
        <v>#REF!</v>
      </c>
      <c r="F69" s="21" t="e">
        <f>SUM('360 GRP '!#REF!)*'360 GRP '!#REF!</f>
        <v>#REF!</v>
      </c>
      <c r="G69" s="21" t="e">
        <f>SUM('360 GRP '!#REF!)*'360 GRP '!#REF!</f>
        <v>#REF!</v>
      </c>
      <c r="H69" s="21" t="e">
        <f>SUM('360 GRP '!#REF!)*'360 GRP '!#REF!</f>
        <v>#REF!</v>
      </c>
      <c r="I69" s="21" t="e">
        <f>SUM('360 GRP '!#REF!)*'360 GRP '!#REF!</f>
        <v>#REF!</v>
      </c>
      <c r="J69" s="21" t="e">
        <f>SUM('360 GRP '!#REF!)*'360 GRP '!#REF!</f>
        <v>#REF!</v>
      </c>
      <c r="K69" s="21" t="e">
        <f>'360 GRP '!#REF!</f>
        <v>#REF!</v>
      </c>
      <c r="L69" s="21" t="e">
        <f>'360 GRP '!#REF!*SUM('360 GRP '!#REF!)</f>
        <v>#REF!</v>
      </c>
    </row>
    <row r="70" spans="1:12">
      <c r="A70" s="1" t="e">
        <f>'360 GRP '!#REF!</f>
        <v>#REF!</v>
      </c>
      <c r="B70" s="19" t="e">
        <f>SUM('360 GRP '!#REF!)*'360 GRP '!#REF!</f>
        <v>#REF!</v>
      </c>
      <c r="C70" s="20" t="e">
        <f>SUM('360 GRP '!#REF!)*'360 GRP '!#REF!</f>
        <v>#REF!</v>
      </c>
      <c r="D70" s="21" t="e">
        <f>SUM('360 GRP '!#REF!)*'360 GRP '!#REF!</f>
        <v>#REF!</v>
      </c>
      <c r="E70" s="21" t="e">
        <f>SUM('360 GRP '!#REF!)*'360 GRP '!#REF!</f>
        <v>#REF!</v>
      </c>
      <c r="F70" s="21" t="e">
        <f>SUM('360 GRP '!#REF!)*'360 GRP '!#REF!</f>
        <v>#REF!</v>
      </c>
      <c r="G70" s="21" t="e">
        <f>SUM('360 GRP '!#REF!)*'360 GRP '!#REF!</f>
        <v>#REF!</v>
      </c>
      <c r="H70" s="21" t="e">
        <f>SUM('360 GRP '!#REF!)*'360 GRP '!#REF!</f>
        <v>#REF!</v>
      </c>
      <c r="I70" s="21" t="e">
        <f>SUM('360 GRP '!#REF!)*'360 GRP '!#REF!</f>
        <v>#REF!</v>
      </c>
      <c r="J70" s="21" t="e">
        <f>SUM('360 GRP '!#REF!)*'360 GRP '!#REF!</f>
        <v>#REF!</v>
      </c>
      <c r="K70" s="21" t="e">
        <f>'360 GRP '!#REF!</f>
        <v>#REF!</v>
      </c>
      <c r="L70" s="21" t="e">
        <f>'360 GRP '!#REF!*SUM('360 GRP '!#REF!)</f>
        <v>#REF!</v>
      </c>
    </row>
    <row r="71" spans="1:12">
      <c r="A71" s="1" t="e">
        <f>'360 GRP '!#REF!</f>
        <v>#REF!</v>
      </c>
      <c r="B71" s="19" t="e">
        <f>SUM('360 GRP '!#REF!)*'360 GRP '!#REF!</f>
        <v>#REF!</v>
      </c>
      <c r="C71" s="20" t="e">
        <f>SUM('360 GRP '!#REF!)*'360 GRP '!#REF!</f>
        <v>#REF!</v>
      </c>
      <c r="D71" s="21" t="e">
        <f>SUM('360 GRP '!#REF!)*'360 GRP '!#REF!</f>
        <v>#REF!</v>
      </c>
      <c r="E71" s="21" t="e">
        <f>SUM('360 GRP '!#REF!)*'360 GRP '!#REF!</f>
        <v>#REF!</v>
      </c>
      <c r="F71" s="21" t="e">
        <f>SUM('360 GRP '!#REF!)*'360 GRP '!#REF!</f>
        <v>#REF!</v>
      </c>
      <c r="G71" s="21" t="e">
        <f>SUM('360 GRP '!#REF!)*'360 GRP '!#REF!</f>
        <v>#REF!</v>
      </c>
      <c r="H71" s="21" t="e">
        <f>SUM('360 GRP '!#REF!)*'360 GRP '!#REF!</f>
        <v>#REF!</v>
      </c>
      <c r="I71" s="21" t="e">
        <f>SUM('360 GRP '!#REF!)*'360 GRP '!#REF!</f>
        <v>#REF!</v>
      </c>
      <c r="J71" s="21" t="e">
        <f>SUM('360 GRP '!#REF!)*'360 GRP '!#REF!</f>
        <v>#REF!</v>
      </c>
      <c r="K71" s="21" t="e">
        <f>'360 GRP '!#REF!</f>
        <v>#REF!</v>
      </c>
      <c r="L71" s="21" t="e">
        <f>'360 GRP '!#REF!*SUM('360 GRP '!#REF!)</f>
        <v>#REF!</v>
      </c>
    </row>
    <row r="72" spans="1:12">
      <c r="A72" s="1" t="e">
        <f>'360 GRP '!#REF!</f>
        <v>#REF!</v>
      </c>
      <c r="B72" s="19" t="e">
        <f>SUM('360 GRP '!#REF!)*'360 GRP '!#REF!</f>
        <v>#REF!</v>
      </c>
      <c r="C72" s="20" t="e">
        <f>SUM('360 GRP '!#REF!)*'360 GRP '!#REF!</f>
        <v>#REF!</v>
      </c>
      <c r="D72" s="21" t="e">
        <f>SUM('360 GRP '!#REF!)*'360 GRP '!#REF!</f>
        <v>#REF!</v>
      </c>
      <c r="E72" s="21" t="e">
        <f>SUM('360 GRP '!#REF!)*'360 GRP '!#REF!</f>
        <v>#REF!</v>
      </c>
      <c r="F72" s="21" t="e">
        <f>SUM('360 GRP '!#REF!)*'360 GRP '!#REF!</f>
        <v>#REF!</v>
      </c>
      <c r="G72" s="21" t="e">
        <f>SUM('360 GRP '!#REF!)*'360 GRP '!#REF!</f>
        <v>#REF!</v>
      </c>
      <c r="H72" s="21" t="e">
        <f>SUM('360 GRP '!#REF!)*'360 GRP '!#REF!</f>
        <v>#REF!</v>
      </c>
      <c r="I72" s="21" t="e">
        <f>SUM('360 GRP '!#REF!)*'360 GRP '!#REF!</f>
        <v>#REF!</v>
      </c>
      <c r="J72" s="21" t="e">
        <f>SUM('360 GRP '!#REF!)*'360 GRP '!#REF!</f>
        <v>#REF!</v>
      </c>
      <c r="K72" s="21" t="e">
        <f>'360 GRP '!#REF!</f>
        <v>#REF!</v>
      </c>
      <c r="L72" s="21" t="e">
        <f>'360 GRP '!#REF!*SUM('360 GRP '!#REF!)</f>
        <v>#REF!</v>
      </c>
    </row>
    <row r="73" spans="1:12">
      <c r="A73" s="1" t="e">
        <f>'360 GRP '!#REF!</f>
        <v>#REF!</v>
      </c>
      <c r="B73" s="19" t="e">
        <f>SUM('360 GRP '!#REF!)*'360 GRP '!#REF!</f>
        <v>#REF!</v>
      </c>
      <c r="C73" s="20" t="e">
        <f>SUM('360 GRP '!#REF!)*'360 GRP '!#REF!</f>
        <v>#REF!</v>
      </c>
      <c r="D73" s="21" t="e">
        <f>SUM('360 GRP '!#REF!)*'360 GRP '!#REF!</f>
        <v>#REF!</v>
      </c>
      <c r="E73" s="21" t="e">
        <f>SUM('360 GRP '!#REF!)*'360 GRP '!#REF!</f>
        <v>#REF!</v>
      </c>
      <c r="F73" s="21" t="e">
        <f>SUM('360 GRP '!#REF!)*'360 GRP '!#REF!</f>
        <v>#REF!</v>
      </c>
      <c r="G73" s="21" t="e">
        <f>SUM('360 GRP '!#REF!)*'360 GRP '!#REF!</f>
        <v>#REF!</v>
      </c>
      <c r="H73" s="21" t="e">
        <f>SUM('360 GRP '!#REF!)*'360 GRP '!#REF!</f>
        <v>#REF!</v>
      </c>
      <c r="I73" s="21" t="e">
        <f>SUM('360 GRP '!#REF!)*'360 GRP '!#REF!</f>
        <v>#REF!</v>
      </c>
      <c r="J73" s="21" t="e">
        <f>SUM('360 GRP '!#REF!)*'360 GRP '!#REF!</f>
        <v>#REF!</v>
      </c>
      <c r="K73" s="21" t="e">
        <f>'360 GRP '!#REF!</f>
        <v>#REF!</v>
      </c>
      <c r="L73" s="21" t="e">
        <f>'360 GRP '!#REF!*SUM('360 GRP '!#REF!)</f>
        <v>#REF!</v>
      </c>
    </row>
    <row r="74" spans="1:12">
      <c r="A74" s="1" t="e">
        <f>'360 GRP '!#REF!</f>
        <v>#REF!</v>
      </c>
      <c r="B74" s="19" t="e">
        <f>SUM('360 GRP '!#REF!)*'360 GRP '!#REF!</f>
        <v>#REF!</v>
      </c>
      <c r="C74" s="20" t="e">
        <f>SUM('360 GRP '!#REF!)*'360 GRP '!#REF!</f>
        <v>#REF!</v>
      </c>
      <c r="D74" s="21" t="e">
        <f>SUM('360 GRP '!#REF!)*'360 GRP '!#REF!</f>
        <v>#REF!</v>
      </c>
      <c r="E74" s="21" t="e">
        <f>SUM('360 GRP '!#REF!)*'360 GRP '!#REF!</f>
        <v>#REF!</v>
      </c>
      <c r="F74" s="21" t="e">
        <f>SUM('360 GRP '!#REF!)*'360 GRP '!#REF!</f>
        <v>#REF!</v>
      </c>
      <c r="G74" s="21" t="e">
        <f>SUM('360 GRP '!#REF!)*'360 GRP '!CD173</f>
        <v>#REF!</v>
      </c>
      <c r="H74" s="21" t="e">
        <f>SUM('360 GRP '!#REF!)*'360 GRP '!#REF!</f>
        <v>#REF!</v>
      </c>
      <c r="I74" s="21" t="e">
        <f>SUM('360 GRP '!#REF!)*'360 GRP '!#REF!</f>
        <v>#REF!</v>
      </c>
      <c r="J74" s="21" t="e">
        <f>SUM('360 GRP '!#REF!)*'360 GRP '!#REF!</f>
        <v>#REF!</v>
      </c>
      <c r="K74" s="21" t="e">
        <f>'360 GRP '!#REF!</f>
        <v>#REF!</v>
      </c>
      <c r="L74" s="21" t="e">
        <f>'360 GRP '!#REF!*SUM('360 GRP '!#REF!)</f>
        <v>#REF!</v>
      </c>
    </row>
    <row r="75" spans="1:12">
      <c r="A75" s="1" t="e">
        <f>'360 GRP '!#REF!</f>
        <v>#REF!</v>
      </c>
      <c r="B75" s="19" t="e">
        <f>SUM('360 GRP '!#REF!)*'360 GRP '!#REF!</f>
        <v>#REF!</v>
      </c>
      <c r="C75" s="20" t="e">
        <f>SUM('360 GRP '!#REF!)*'360 GRP '!#REF!</f>
        <v>#REF!</v>
      </c>
      <c r="D75" s="21" t="e">
        <f>SUM('360 GRP '!#REF!)*'360 GRP '!#REF!</f>
        <v>#REF!</v>
      </c>
      <c r="E75" s="21" t="e">
        <f>SUM('360 GRP '!#REF!)*'360 GRP '!#REF!</f>
        <v>#REF!</v>
      </c>
      <c r="F75" s="21" t="e">
        <f>SUM('360 GRP '!#REF!)*'360 GRP '!#REF!</f>
        <v>#REF!</v>
      </c>
      <c r="G75" s="21" t="e">
        <f>SUM('360 GRP '!#REF!)*'360 GRP '!CD174</f>
        <v>#REF!</v>
      </c>
      <c r="H75" s="21" t="e">
        <f>SUM('360 GRP '!#REF!)*'360 GRP '!#REF!</f>
        <v>#REF!</v>
      </c>
      <c r="I75" s="21" t="e">
        <f>SUM('360 GRP '!#REF!)*'360 GRP '!#REF!</f>
        <v>#REF!</v>
      </c>
      <c r="J75" s="21" t="e">
        <f>SUM('360 GRP '!#REF!)*'360 GRP '!#REF!</f>
        <v>#REF!</v>
      </c>
      <c r="K75" s="21" t="e">
        <f>'360 GRP '!#REF!</f>
        <v>#REF!</v>
      </c>
      <c r="L75" s="21" t="e">
        <f>'360 GRP '!#REF!*SUM('360 GRP '!#REF!)</f>
        <v>#REF!</v>
      </c>
    </row>
    <row r="76" spans="1:12">
      <c r="A76" s="1" t="e">
        <f>'360 GRP '!#REF!</f>
        <v>#REF!</v>
      </c>
      <c r="B76" s="19" t="e">
        <f>SUM('360 GRP '!#REF!)*'360 GRP '!#REF!</f>
        <v>#REF!</v>
      </c>
      <c r="C76" s="20" t="e">
        <f>SUM('360 GRP '!#REF!)*'360 GRP '!#REF!</f>
        <v>#REF!</v>
      </c>
      <c r="D76" s="21" t="e">
        <f>SUM('360 GRP '!#REF!)*'360 GRP '!#REF!</f>
        <v>#REF!</v>
      </c>
      <c r="E76" s="21" t="e">
        <f>SUM('360 GRP '!#REF!)*'360 GRP '!#REF!</f>
        <v>#REF!</v>
      </c>
      <c r="F76" s="21" t="e">
        <f>SUM('360 GRP '!#REF!)*'360 GRP '!#REF!</f>
        <v>#REF!</v>
      </c>
      <c r="G76" s="21" t="e">
        <f>SUM('360 GRP '!#REF!)*'360 GRP '!CD175</f>
        <v>#REF!</v>
      </c>
      <c r="H76" s="21" t="e">
        <f>SUM('360 GRP '!#REF!)*'360 GRP '!#REF!</f>
        <v>#REF!</v>
      </c>
      <c r="I76" s="21" t="e">
        <f>SUM('360 GRP '!#REF!)*'360 GRP '!#REF!</f>
        <v>#REF!</v>
      </c>
      <c r="J76" s="21" t="e">
        <f>SUM('360 GRP '!#REF!)*'360 GRP '!#REF!</f>
        <v>#REF!</v>
      </c>
      <c r="K76" s="21" t="e">
        <f>'360 GRP '!#REF!</f>
        <v>#REF!</v>
      </c>
      <c r="L76" s="21" t="e">
        <f>'360 GRP '!#REF!*SUM('360 GRP '!#REF!)</f>
        <v>#REF!</v>
      </c>
    </row>
    <row r="77" spans="1:12">
      <c r="A77" s="1" t="e">
        <f>'360 GRP '!#REF!</f>
        <v>#REF!</v>
      </c>
      <c r="B77" s="19" t="e">
        <f>SUM('360 GRP '!#REF!)*'360 GRP '!#REF!</f>
        <v>#REF!</v>
      </c>
      <c r="C77" s="20" t="e">
        <f>SUM('360 GRP '!#REF!)*'360 GRP '!#REF!</f>
        <v>#REF!</v>
      </c>
      <c r="D77" s="21" t="e">
        <f>SUM('360 GRP '!#REF!)*'360 GRP '!#REF!</f>
        <v>#REF!</v>
      </c>
      <c r="E77" s="21" t="e">
        <f>SUM('360 GRP '!#REF!)*'360 GRP '!#REF!</f>
        <v>#REF!</v>
      </c>
      <c r="F77" s="21" t="e">
        <f>SUM('360 GRP '!#REF!)*'360 GRP '!#REF!</f>
        <v>#REF!</v>
      </c>
      <c r="G77" s="21" t="e">
        <f>SUM('360 GRP '!#REF!)*'360 GRP '!CD176</f>
        <v>#REF!</v>
      </c>
      <c r="H77" s="21" t="e">
        <f>SUM('360 GRP '!#REF!)*'360 GRP '!#REF!</f>
        <v>#REF!</v>
      </c>
      <c r="I77" s="21" t="e">
        <f>SUM('360 GRP '!#REF!)*'360 GRP '!#REF!</f>
        <v>#REF!</v>
      </c>
      <c r="J77" s="21" t="e">
        <f>SUM('360 GRP '!#REF!)*'360 GRP '!#REF!</f>
        <v>#REF!</v>
      </c>
      <c r="K77" s="21" t="e">
        <f>'360 GRP '!#REF!</f>
        <v>#REF!</v>
      </c>
      <c r="L77" s="21" t="e">
        <f>'360 GRP '!#REF!*SUM('360 GRP '!#REF!)</f>
        <v>#REF!</v>
      </c>
    </row>
    <row r="78" spans="1:12">
      <c r="A78" s="1" t="e">
        <f>'360 GRP '!#REF!</f>
        <v>#REF!</v>
      </c>
      <c r="B78" s="19" t="e">
        <f>SUM('360 GRP '!#REF!)*'360 GRP '!#REF!</f>
        <v>#REF!</v>
      </c>
      <c r="C78" s="20" t="e">
        <f>SUM('360 GRP '!#REF!)*'360 GRP '!#REF!</f>
        <v>#REF!</v>
      </c>
      <c r="D78" s="21" t="e">
        <f>SUM('360 GRP '!#REF!)*'360 GRP '!#REF!</f>
        <v>#REF!</v>
      </c>
      <c r="E78" s="21" t="e">
        <f>SUM('360 GRP '!#REF!)*'360 GRP '!#REF!</f>
        <v>#REF!</v>
      </c>
      <c r="F78" s="21" t="e">
        <f>SUM('360 GRP '!#REF!)*'360 GRP '!#REF!</f>
        <v>#REF!</v>
      </c>
      <c r="G78" s="21" t="e">
        <f>SUM('360 GRP '!#REF!)*'360 GRP '!CD177</f>
        <v>#REF!</v>
      </c>
      <c r="H78" s="21" t="e">
        <f>SUM('360 GRP '!#REF!)*'360 GRP '!#REF!</f>
        <v>#REF!</v>
      </c>
      <c r="I78" s="21" t="e">
        <f>SUM('360 GRP '!#REF!)*'360 GRP '!#REF!</f>
        <v>#REF!</v>
      </c>
      <c r="J78" s="21" t="e">
        <f>SUM('360 GRP '!#REF!)*'360 GRP '!#REF!</f>
        <v>#REF!</v>
      </c>
      <c r="K78" s="21" t="e">
        <f>'360 GRP '!#REF!</f>
        <v>#REF!</v>
      </c>
      <c r="L78" s="21" t="e">
        <f>'360 GRP '!#REF!*SUM('360 GRP '!#REF!)</f>
        <v>#REF!</v>
      </c>
    </row>
    <row r="79" spans="1:12">
      <c r="A79" s="1" t="e">
        <f>'360 GRP '!#REF!</f>
        <v>#REF!</v>
      </c>
      <c r="B79" s="19" t="e">
        <f>SUM('360 GRP '!#REF!)*'360 GRP '!#REF!</f>
        <v>#REF!</v>
      </c>
      <c r="C79" s="20" t="e">
        <f>SUM('360 GRP '!#REF!)*'360 GRP '!#REF!</f>
        <v>#REF!</v>
      </c>
      <c r="D79" s="21" t="e">
        <f>SUM('360 GRP '!#REF!)*'360 GRP '!#REF!</f>
        <v>#REF!</v>
      </c>
      <c r="E79" s="21" t="e">
        <f>SUM('360 GRP '!#REF!)*'360 GRP '!#REF!</f>
        <v>#REF!</v>
      </c>
      <c r="F79" s="21" t="e">
        <f>SUM('360 GRP '!#REF!)*'360 GRP '!#REF!</f>
        <v>#REF!</v>
      </c>
      <c r="G79" s="21" t="e">
        <f>SUM('360 GRP '!#REF!)*'360 GRP '!CD178</f>
        <v>#REF!</v>
      </c>
      <c r="H79" s="21" t="e">
        <f>SUM('360 GRP '!#REF!)*'360 GRP '!#REF!</f>
        <v>#REF!</v>
      </c>
      <c r="I79" s="21" t="e">
        <f>SUM('360 GRP '!#REF!)*'360 GRP '!#REF!</f>
        <v>#REF!</v>
      </c>
      <c r="J79" s="21" t="e">
        <f>SUM('360 GRP '!#REF!)*'360 GRP '!#REF!</f>
        <v>#REF!</v>
      </c>
      <c r="K79" s="21" t="e">
        <f>'360 GRP '!#REF!</f>
        <v>#REF!</v>
      </c>
      <c r="L79" s="21" t="e">
        <f>'360 GRP '!#REF!*SUM('360 GRP '!#REF!)</f>
        <v>#REF!</v>
      </c>
    </row>
    <row r="80" spans="1:12">
      <c r="A80" s="1" t="e">
        <f>'360 GRP '!#REF!</f>
        <v>#REF!</v>
      </c>
      <c r="B80" s="19" t="e">
        <f>SUM('360 GRP '!#REF!)*'360 GRP '!#REF!</f>
        <v>#REF!</v>
      </c>
      <c r="C80" s="20" t="e">
        <f>SUM('360 GRP '!#REF!)*'360 GRP '!#REF!</f>
        <v>#REF!</v>
      </c>
      <c r="D80" s="21" t="e">
        <f>SUM('360 GRP '!#REF!)*'360 GRP '!#REF!</f>
        <v>#REF!</v>
      </c>
      <c r="E80" s="21" t="e">
        <f>SUM('360 GRP '!#REF!)*'360 GRP '!#REF!</f>
        <v>#REF!</v>
      </c>
      <c r="F80" s="21" t="e">
        <f>SUM('360 GRP '!#REF!)*'360 GRP '!#REF!</f>
        <v>#REF!</v>
      </c>
      <c r="G80" s="21" t="e">
        <f>SUM('360 GRP '!#REF!)*'360 GRP '!CD179</f>
        <v>#REF!</v>
      </c>
      <c r="H80" s="21" t="e">
        <f>SUM('360 GRP '!#REF!)*'360 GRP '!#REF!</f>
        <v>#REF!</v>
      </c>
      <c r="I80" s="21" t="e">
        <f>SUM('360 GRP '!#REF!)*'360 GRP '!#REF!</f>
        <v>#REF!</v>
      </c>
      <c r="J80" s="21" t="e">
        <f>SUM('360 GRP '!#REF!)*'360 GRP '!#REF!</f>
        <v>#REF!</v>
      </c>
      <c r="K80" s="21" t="e">
        <f>'360 GRP '!#REF!</f>
        <v>#REF!</v>
      </c>
      <c r="L80" s="21" t="e">
        <f>'360 GRP '!#REF!*SUM('360 GRP '!#REF!)</f>
        <v>#REF!</v>
      </c>
    </row>
    <row r="81" spans="1:12">
      <c r="A81" s="1" t="e">
        <f>'360 GRP '!#REF!</f>
        <v>#REF!</v>
      </c>
      <c r="B81" s="19" t="e">
        <f>SUM('360 GRP '!#REF!)*'360 GRP '!#REF!</f>
        <v>#REF!</v>
      </c>
      <c r="C81" s="20" t="e">
        <f>SUM('360 GRP '!#REF!)*'360 GRP '!#REF!</f>
        <v>#REF!</v>
      </c>
      <c r="D81" s="21" t="e">
        <f>SUM('360 GRP '!#REF!)*'360 GRP '!#REF!</f>
        <v>#REF!</v>
      </c>
      <c r="E81" s="21" t="e">
        <f>SUM('360 GRP '!#REF!)*'360 GRP '!#REF!</f>
        <v>#REF!</v>
      </c>
      <c r="F81" s="21" t="e">
        <f>SUM('360 GRP '!#REF!)*'360 GRP '!#REF!</f>
        <v>#REF!</v>
      </c>
      <c r="G81" s="21" t="e">
        <f>SUM('360 GRP '!#REF!)*'360 GRP '!CD180</f>
        <v>#REF!</v>
      </c>
      <c r="H81" s="21" t="e">
        <f>SUM('360 GRP '!#REF!)*'360 GRP '!#REF!</f>
        <v>#REF!</v>
      </c>
      <c r="I81" s="21" t="e">
        <f>SUM('360 GRP '!#REF!)*'360 GRP '!#REF!</f>
        <v>#REF!</v>
      </c>
      <c r="J81" s="21" t="e">
        <f>SUM('360 GRP '!#REF!)*'360 GRP '!#REF!</f>
        <v>#REF!</v>
      </c>
      <c r="K81" s="21" t="e">
        <f>'360 GRP '!#REF!</f>
        <v>#REF!</v>
      </c>
      <c r="L81" s="21" t="e">
        <f>'360 GRP '!#REF!*SUM('360 GRP '!#REF!)</f>
        <v>#REF!</v>
      </c>
    </row>
    <row r="82" spans="1:12">
      <c r="A82" s="1" t="e">
        <f>'360 GRP '!#REF!</f>
        <v>#REF!</v>
      </c>
      <c r="B82" s="19" t="e">
        <f>SUM('360 GRP '!#REF!)*'360 GRP '!#REF!</f>
        <v>#REF!</v>
      </c>
      <c r="C82" s="20" t="e">
        <f>SUM('360 GRP '!#REF!)*'360 GRP '!#REF!</f>
        <v>#REF!</v>
      </c>
      <c r="D82" s="21" t="e">
        <f>SUM('360 GRP '!#REF!)*'360 GRP '!#REF!</f>
        <v>#REF!</v>
      </c>
      <c r="E82" s="21" t="e">
        <f>SUM('360 GRP '!#REF!)*'360 GRP '!#REF!</f>
        <v>#REF!</v>
      </c>
      <c r="F82" s="21" t="e">
        <f>SUM('360 GRP '!#REF!)*'360 GRP '!#REF!</f>
        <v>#REF!</v>
      </c>
      <c r="G82" s="21" t="e">
        <f>SUM('360 GRP '!#REF!)*'360 GRP '!CD181</f>
        <v>#REF!</v>
      </c>
      <c r="H82" s="21" t="e">
        <f>SUM('360 GRP '!#REF!)*'360 GRP '!#REF!</f>
        <v>#REF!</v>
      </c>
      <c r="I82" s="21" t="e">
        <f>SUM('360 GRP '!#REF!)*'360 GRP '!#REF!</f>
        <v>#REF!</v>
      </c>
      <c r="J82" s="21" t="e">
        <f>SUM('360 GRP '!#REF!)*'360 GRP '!#REF!</f>
        <v>#REF!</v>
      </c>
      <c r="K82" s="21" t="e">
        <f>'360 GRP '!#REF!</f>
        <v>#REF!</v>
      </c>
      <c r="L82" s="21" t="e">
        <f>'360 GRP '!#REF!*SUM('360 GRP '!#REF!)</f>
        <v>#REF!</v>
      </c>
    </row>
    <row r="83" spans="1:12">
      <c r="A83" s="1" t="e">
        <f>'360 GRP '!#REF!</f>
        <v>#REF!</v>
      </c>
      <c r="B83" s="19" t="e">
        <f>SUM('360 GRP '!#REF!)*'360 GRP '!#REF!</f>
        <v>#REF!</v>
      </c>
      <c r="C83" s="20" t="e">
        <f>SUM('360 GRP '!#REF!)*'360 GRP '!#REF!</f>
        <v>#REF!</v>
      </c>
      <c r="D83" s="21" t="e">
        <f>SUM('360 GRP '!#REF!)*'360 GRP '!#REF!</f>
        <v>#REF!</v>
      </c>
      <c r="E83" s="21" t="e">
        <f>SUM('360 GRP '!#REF!)*'360 GRP '!#REF!</f>
        <v>#REF!</v>
      </c>
      <c r="F83" s="21" t="e">
        <f>SUM('360 GRP '!#REF!)*'360 GRP '!#REF!</f>
        <v>#REF!</v>
      </c>
      <c r="G83" s="21" t="e">
        <f>SUM('360 GRP '!#REF!)*'360 GRP '!CD182</f>
        <v>#REF!</v>
      </c>
      <c r="H83" s="21" t="e">
        <f>SUM('360 GRP '!#REF!)*'360 GRP '!#REF!</f>
        <v>#REF!</v>
      </c>
      <c r="I83" s="21" t="e">
        <f>SUM('360 GRP '!#REF!)*'360 GRP '!#REF!</f>
        <v>#REF!</v>
      </c>
      <c r="J83" s="21" t="e">
        <f>SUM('360 GRP '!#REF!)*'360 GRP '!#REF!</f>
        <v>#REF!</v>
      </c>
      <c r="K83" s="21" t="e">
        <f>'360 GRP '!#REF!</f>
        <v>#REF!</v>
      </c>
      <c r="L83" s="21" t="e">
        <f>'360 GRP '!#REF!*SUM('360 GRP '!#REF!)</f>
        <v>#REF!</v>
      </c>
    </row>
    <row r="84" spans="1:12">
      <c r="A84" s="1" t="e">
        <f>'360 GRP '!#REF!</f>
        <v>#REF!</v>
      </c>
      <c r="B84" s="19" t="e">
        <f>SUM('360 GRP '!#REF!)*'360 GRP '!#REF!</f>
        <v>#REF!</v>
      </c>
      <c r="C84" s="20" t="e">
        <f>SUM('360 GRP '!#REF!)*'360 GRP '!#REF!</f>
        <v>#REF!</v>
      </c>
      <c r="D84" s="21" t="e">
        <f>SUM('360 GRP '!#REF!)*'360 GRP '!#REF!</f>
        <v>#REF!</v>
      </c>
      <c r="E84" s="21" t="e">
        <f>SUM('360 GRP '!#REF!)*'360 GRP '!#REF!</f>
        <v>#REF!</v>
      </c>
      <c r="F84" s="21" t="e">
        <f>SUM('360 GRP '!#REF!)*'360 GRP '!#REF!</f>
        <v>#REF!</v>
      </c>
      <c r="G84" s="21" t="e">
        <f>SUM('360 GRP '!#REF!)*'360 GRP '!CD184</f>
        <v>#REF!</v>
      </c>
      <c r="H84" s="21" t="e">
        <f>SUM('360 GRP '!#REF!)*'360 GRP '!#REF!</f>
        <v>#REF!</v>
      </c>
      <c r="I84" s="21" t="e">
        <f>SUM('360 GRP '!#REF!)*'360 GRP '!#REF!</f>
        <v>#REF!</v>
      </c>
      <c r="J84" s="21" t="e">
        <f>SUM('360 GRP '!#REF!)*'360 GRP '!#REF!</f>
        <v>#REF!</v>
      </c>
      <c r="K84" s="21" t="e">
        <f>'360 GRP '!#REF!</f>
        <v>#REF!</v>
      </c>
      <c r="L84" s="21" t="e">
        <f>'360 GRP '!#REF!*SUM('360 GRP '!#REF!)</f>
        <v>#REF!</v>
      </c>
    </row>
    <row r="85" spans="1:12">
      <c r="A85" s="1" t="e">
        <f>'360 GRP '!#REF!</f>
        <v>#REF!</v>
      </c>
      <c r="B85" s="19" t="e">
        <f>SUM('360 GRP '!#REF!)*'360 GRP '!#REF!</f>
        <v>#REF!</v>
      </c>
      <c r="C85" s="20" t="e">
        <f>SUM('360 GRP '!#REF!)*'360 GRP '!#REF!</f>
        <v>#REF!</v>
      </c>
      <c r="D85" s="21" t="e">
        <f>SUM('360 GRP '!#REF!)*'360 GRP '!#REF!</f>
        <v>#REF!</v>
      </c>
      <c r="E85" s="21" t="e">
        <f>SUM('360 GRP '!#REF!)*'360 GRP '!#REF!</f>
        <v>#REF!</v>
      </c>
      <c r="F85" s="21" t="e">
        <f>SUM('360 GRP '!#REF!)*'360 GRP '!#REF!</f>
        <v>#REF!</v>
      </c>
      <c r="G85" s="21" t="e">
        <f>SUM('360 GRP '!#REF!)*'360 GRP '!CD185</f>
        <v>#REF!</v>
      </c>
      <c r="H85" s="21" t="e">
        <f>SUM('360 GRP '!#REF!)*'360 GRP '!#REF!</f>
        <v>#REF!</v>
      </c>
      <c r="I85" s="21" t="e">
        <f>SUM('360 GRP '!#REF!)*'360 GRP '!#REF!</f>
        <v>#REF!</v>
      </c>
      <c r="J85" s="21" t="e">
        <f>SUM('360 GRP '!#REF!)*'360 GRP '!#REF!</f>
        <v>#REF!</v>
      </c>
      <c r="K85" s="21" t="e">
        <f>'360 GRP '!#REF!</f>
        <v>#REF!</v>
      </c>
      <c r="L85" s="21" t="e">
        <f>'360 GRP '!#REF!*SUM('360 GRP '!#REF!)</f>
        <v>#REF!</v>
      </c>
    </row>
    <row r="86" spans="1:12">
      <c r="A86" s="1" t="e">
        <f>'360 GRP '!#REF!</f>
        <v>#REF!</v>
      </c>
      <c r="B86" s="19" t="e">
        <f>SUM('360 GRP '!#REF!)*'360 GRP '!#REF!</f>
        <v>#REF!</v>
      </c>
      <c r="C86" s="20" t="e">
        <f>SUM('360 GRP '!#REF!)*'360 GRP '!#REF!</f>
        <v>#REF!</v>
      </c>
      <c r="D86" s="21" t="e">
        <f>SUM('360 GRP '!#REF!)*'360 GRP '!#REF!</f>
        <v>#REF!</v>
      </c>
      <c r="E86" s="21" t="e">
        <f>SUM('360 GRP '!#REF!)*'360 GRP '!#REF!</f>
        <v>#REF!</v>
      </c>
      <c r="F86" s="21" t="e">
        <f>SUM('360 GRP '!#REF!)*'360 GRP '!#REF!</f>
        <v>#REF!</v>
      </c>
      <c r="G86" s="21" t="e">
        <f>SUM('360 GRP '!#REF!)*'360 GRP '!#REF!</f>
        <v>#REF!</v>
      </c>
      <c r="H86" s="21" t="e">
        <f>SUM('360 GRP '!#REF!)*'360 GRP '!#REF!</f>
        <v>#REF!</v>
      </c>
      <c r="I86" s="21" t="e">
        <f>SUM('360 GRP '!#REF!)*'360 GRP '!#REF!</f>
        <v>#REF!</v>
      </c>
      <c r="J86" s="21" t="e">
        <f>SUM('360 GRP '!#REF!)*'360 GRP '!#REF!</f>
        <v>#REF!</v>
      </c>
      <c r="K86" s="21" t="e">
        <f>'360 GRP '!#REF!</f>
        <v>#REF!</v>
      </c>
      <c r="L86" s="21" t="e">
        <f>'360 GRP '!#REF!*SUM('360 GRP '!#REF!)</f>
        <v>#REF!</v>
      </c>
    </row>
    <row r="87" spans="1:12">
      <c r="A87" s="1" t="e">
        <f>'360 GRP '!#REF!</f>
        <v>#REF!</v>
      </c>
      <c r="B87" s="19" t="e">
        <f>SUM('360 GRP '!#REF!)*'360 GRP '!#REF!</f>
        <v>#REF!</v>
      </c>
      <c r="C87" s="20" t="e">
        <f>SUM('360 GRP '!#REF!)*'360 GRP '!#REF!</f>
        <v>#REF!</v>
      </c>
      <c r="D87" s="21" t="e">
        <f>SUM('360 GRP '!#REF!)*'360 GRP '!#REF!</f>
        <v>#REF!</v>
      </c>
      <c r="E87" s="21" t="e">
        <f>SUM('360 GRP '!#REF!)*'360 GRP '!#REF!</f>
        <v>#REF!</v>
      </c>
      <c r="F87" s="21" t="e">
        <f>SUM('360 GRP '!#REF!)*'360 GRP '!#REF!</f>
        <v>#REF!</v>
      </c>
      <c r="G87" s="21" t="e">
        <f>SUM('360 GRP '!#REF!)*'360 GRP '!#REF!</f>
        <v>#REF!</v>
      </c>
      <c r="H87" s="21" t="e">
        <f>SUM('360 GRP '!#REF!)*'360 GRP '!#REF!</f>
        <v>#REF!</v>
      </c>
      <c r="I87" s="21" t="e">
        <f>SUM('360 GRP '!#REF!)*'360 GRP '!#REF!</f>
        <v>#REF!</v>
      </c>
      <c r="J87" s="21" t="e">
        <f>SUM('360 GRP '!#REF!)*'360 GRP '!#REF!</f>
        <v>#REF!</v>
      </c>
      <c r="K87" s="21" t="e">
        <f>'360 GRP '!#REF!</f>
        <v>#REF!</v>
      </c>
      <c r="L87" s="21" t="e">
        <f>'360 GRP '!#REF!*SUM('360 GRP '!#REF!)</f>
        <v>#REF!</v>
      </c>
    </row>
    <row r="88" spans="1:12">
      <c r="A88" s="1">
        <f>'360 GRP '!D173</f>
        <v>0</v>
      </c>
      <c r="B88" s="19">
        <f>SUM('360 GRP '!M173:W173)*'360 GRP '!BY173</f>
        <v>0</v>
      </c>
      <c r="C88" s="20">
        <f>SUM('360 GRP '!M173:W173)*'360 GRP '!BZ173</f>
        <v>0</v>
      </c>
      <c r="D88" s="21">
        <f>SUM('360 GRP '!M173:W173)*'360 GRP '!CA173</f>
        <v>0</v>
      </c>
      <c r="E88" s="21">
        <f>SUM('360 GRP '!M173:W173)*'360 GRP '!CB173</f>
        <v>0</v>
      </c>
      <c r="F88" s="21">
        <f>SUM('360 GRP '!M173:W173)*'360 GRP '!CC173</f>
        <v>0</v>
      </c>
      <c r="G88" s="21" t="e">
        <f>SUM('360 GRP '!M173:W173)*'360 GRP '!#REF!</f>
        <v>#REF!</v>
      </c>
      <c r="H88" s="21">
        <f>SUM('360 GRP '!M173:W173)*'360 GRP '!CE173</f>
        <v>0</v>
      </c>
      <c r="I88" s="21">
        <f>SUM('360 GRP '!M173:W173)*'360 GRP '!CF173</f>
        <v>0</v>
      </c>
      <c r="J88" s="21">
        <f>SUM('360 GRP '!M173:W173)*'360 GRP '!CG173</f>
        <v>0</v>
      </c>
      <c r="K88" s="21">
        <f>'360 GRP '!CH173</f>
        <v>0</v>
      </c>
      <c r="L88" s="21">
        <f>'360 GRP '!J173*SUM('360 GRP '!M173:W173)</f>
        <v>0</v>
      </c>
    </row>
    <row r="89" spans="1:12">
      <c r="A89" s="1" t="str">
        <f>'360 GRP '!D174</f>
        <v>360-381</v>
      </c>
      <c r="B89" s="19">
        <f>SUM('360 GRP '!M174:W174)*'360 GRP '!BY174</f>
        <v>0</v>
      </c>
      <c r="C89" s="20">
        <f>SUM('360 GRP '!M174:W174)*'360 GRP '!BZ174</f>
        <v>0</v>
      </c>
      <c r="D89" s="21">
        <f>SUM('360 GRP '!M174:W174)*'360 GRP '!CA174</f>
        <v>0</v>
      </c>
      <c r="E89" s="21">
        <f>SUM('360 GRP '!M174:W174)*'360 GRP '!CB174</f>
        <v>0</v>
      </c>
      <c r="F89" s="21">
        <f>SUM('360 GRP '!M174:W174)*'360 GRP '!CC174</f>
        <v>0</v>
      </c>
      <c r="G89" s="21" t="e">
        <f>SUM('360 GRP '!M174:W174)*'360 GRP '!#REF!</f>
        <v>#REF!</v>
      </c>
      <c r="H89" s="21">
        <f>SUM('360 GRP '!M174:W174)*'360 GRP '!CE174</f>
        <v>0</v>
      </c>
      <c r="I89" s="21">
        <f>SUM('360 GRP '!M174:W174)*'360 GRP '!CF174</f>
        <v>0</v>
      </c>
      <c r="J89" s="21">
        <f>SUM('360 GRP '!M174:W174)*'360 GRP '!CG174</f>
        <v>0</v>
      </c>
      <c r="K89" s="21">
        <f>'360 GRP '!CH174</f>
        <v>0</v>
      </c>
      <c r="L89" s="21">
        <f>'360 GRP '!J174*SUM('360 GRP '!M174:W174)</f>
        <v>0</v>
      </c>
    </row>
    <row r="90" spans="1:12">
      <c r="A90" s="1" t="str">
        <f>'360 GRP '!D175</f>
        <v>360-382</v>
      </c>
      <c r="B90" s="19">
        <f>SUM('360 GRP '!M175:W175)*'360 GRP '!BY175</f>
        <v>0</v>
      </c>
      <c r="C90" s="20">
        <f>SUM('360 GRP '!M175:W175)*'360 GRP '!BZ175</f>
        <v>0</v>
      </c>
      <c r="D90" s="21">
        <f>SUM('360 GRP '!M175:W175)*'360 GRP '!CA175</f>
        <v>0</v>
      </c>
      <c r="E90" s="21">
        <f>SUM('360 GRP '!M175:W175)*'360 GRP '!CB175</f>
        <v>0</v>
      </c>
      <c r="F90" s="21">
        <f>SUM('360 GRP '!M175:W175)*'360 GRP '!CC175</f>
        <v>0</v>
      </c>
      <c r="G90" s="21" t="e">
        <f>SUM('360 GRP '!M175:W175)*'360 GRP '!#REF!</f>
        <v>#REF!</v>
      </c>
      <c r="H90" s="21">
        <f>SUM('360 GRP '!M175:W175)*'360 GRP '!CE175</f>
        <v>0</v>
      </c>
      <c r="I90" s="21">
        <f>SUM('360 GRP '!M175:W175)*'360 GRP '!CF175</f>
        <v>0</v>
      </c>
      <c r="J90" s="21">
        <f>SUM('360 GRP '!M175:W175)*'360 GRP '!CG175</f>
        <v>0</v>
      </c>
      <c r="K90" s="21">
        <f>'360 GRP '!CH175</f>
        <v>0</v>
      </c>
      <c r="L90" s="21">
        <f>'360 GRP '!J175*SUM('360 GRP '!M175:W175)</f>
        <v>0</v>
      </c>
    </row>
    <row r="91" spans="1:12">
      <c r="A91" s="1" t="str">
        <f>'360 GRP '!D176</f>
        <v>360-384</v>
      </c>
      <c r="B91" s="19">
        <f>SUM('360 GRP '!M176:W176)*'360 GRP '!BY176</f>
        <v>0</v>
      </c>
      <c r="C91" s="20">
        <f>SUM('360 GRP '!M176:W176)*'360 GRP '!BZ176</f>
        <v>0</v>
      </c>
      <c r="D91" s="21">
        <f>SUM('360 GRP '!M176:W176)*'360 GRP '!CA176</f>
        <v>0</v>
      </c>
      <c r="E91" s="21">
        <f>SUM('360 GRP '!M176:W176)*'360 GRP '!CB176</f>
        <v>0</v>
      </c>
      <c r="F91" s="21">
        <f>SUM('360 GRP '!M176:W176)*'360 GRP '!CC176</f>
        <v>0</v>
      </c>
      <c r="G91" s="21" t="e">
        <f>SUM('360 GRP '!M176:W176)*'360 GRP '!#REF!</f>
        <v>#REF!</v>
      </c>
      <c r="H91" s="21">
        <f>SUM('360 GRP '!M176:W176)*'360 GRP '!CE176</f>
        <v>0</v>
      </c>
      <c r="I91" s="21">
        <f>SUM('360 GRP '!M176:W176)*'360 GRP '!CF176</f>
        <v>0</v>
      </c>
      <c r="J91" s="21">
        <f>SUM('360 GRP '!M176:W176)*'360 GRP '!CG176</f>
        <v>0</v>
      </c>
      <c r="K91" s="21">
        <f>'360 GRP '!CH176</f>
        <v>0</v>
      </c>
      <c r="L91" s="21">
        <f>'360 GRP '!J176*SUM('360 GRP '!M176:W176)</f>
        <v>0</v>
      </c>
    </row>
    <row r="92" spans="1:12">
      <c r="A92" s="1" t="str">
        <f>'360 GRP '!D177</f>
        <v>360-385</v>
      </c>
      <c r="B92" s="19">
        <f>SUM('360 GRP '!M177:W177)*'360 GRP '!BY177</f>
        <v>0</v>
      </c>
      <c r="C92" s="20">
        <f>SUM('360 GRP '!M177:W177)*'360 GRP '!BZ177</f>
        <v>0</v>
      </c>
      <c r="D92" s="21">
        <f>SUM('360 GRP '!M177:W177)*'360 GRP '!CA177</f>
        <v>0</v>
      </c>
      <c r="E92" s="21">
        <f>SUM('360 GRP '!M177:W177)*'360 GRP '!CB177</f>
        <v>0</v>
      </c>
      <c r="F92" s="21">
        <f>SUM('360 GRP '!M177:W177)*'360 GRP '!CC177</f>
        <v>0</v>
      </c>
      <c r="G92" s="21" t="e">
        <f>SUM('360 GRP '!M177:W177)*'360 GRP '!#REF!</f>
        <v>#REF!</v>
      </c>
      <c r="H92" s="21">
        <f>SUM('360 GRP '!M177:W177)*'360 GRP '!CE177</f>
        <v>0</v>
      </c>
      <c r="I92" s="21">
        <f>SUM('360 GRP '!M177:W177)*'360 GRP '!CF177</f>
        <v>0</v>
      </c>
      <c r="J92" s="21">
        <f>SUM('360 GRP '!M177:W177)*'360 GRP '!CG177</f>
        <v>0</v>
      </c>
      <c r="K92" s="21">
        <f>'360 GRP '!CH177</f>
        <v>0</v>
      </c>
      <c r="L92" s="21">
        <f>'360 GRP '!J177*SUM('360 GRP '!M177:W177)</f>
        <v>0</v>
      </c>
    </row>
    <row r="93" spans="1:12">
      <c r="A93" s="1" t="str">
        <f>'360 GRP '!D178</f>
        <v>360-388</v>
      </c>
      <c r="B93" s="19">
        <f>SUM('360 GRP '!M178:W178)*'360 GRP '!BY178</f>
        <v>0</v>
      </c>
      <c r="C93" s="20">
        <f>SUM('360 GRP '!M178:W178)*'360 GRP '!BZ178</f>
        <v>0</v>
      </c>
      <c r="D93" s="21">
        <f>SUM('360 GRP '!M178:W178)*'360 GRP '!CA178</f>
        <v>0</v>
      </c>
      <c r="E93" s="21">
        <f>SUM('360 GRP '!M178:W178)*'360 GRP '!CB178</f>
        <v>0</v>
      </c>
      <c r="F93" s="21">
        <f>SUM('360 GRP '!M178:W178)*'360 GRP '!CC178</f>
        <v>0</v>
      </c>
      <c r="G93" s="21" t="e">
        <f>SUM('360 GRP '!M178:W178)*'360 GRP '!#REF!</f>
        <v>#REF!</v>
      </c>
      <c r="H93" s="21">
        <f>SUM('360 GRP '!M178:W178)*'360 GRP '!CE178</f>
        <v>0</v>
      </c>
      <c r="I93" s="21">
        <f>SUM('360 GRP '!M178:W178)*'360 GRP '!CF178</f>
        <v>0</v>
      </c>
      <c r="J93" s="21">
        <f>SUM('360 GRP '!M178:W178)*'360 GRP '!CG178</f>
        <v>0</v>
      </c>
      <c r="K93" s="21">
        <f>'360 GRP '!CH178</f>
        <v>0</v>
      </c>
      <c r="L93" s="21">
        <f>'360 GRP '!J178*SUM('360 GRP '!M178:W178)</f>
        <v>0</v>
      </c>
    </row>
    <row r="94" spans="1:12">
      <c r="A94" s="1" t="str">
        <f>'360 GRP '!D179</f>
        <v>360-389</v>
      </c>
      <c r="B94" s="19">
        <f>SUM('360 GRP '!M179:W179)*'360 GRP '!BY179</f>
        <v>0</v>
      </c>
      <c r="C94" s="20">
        <f>SUM('360 GRP '!M179:W179)*'360 GRP '!BZ179</f>
        <v>0</v>
      </c>
      <c r="D94" s="21">
        <f>SUM('360 GRP '!M179:W179)*'360 GRP '!CA179</f>
        <v>0</v>
      </c>
      <c r="E94" s="21">
        <f>SUM('360 GRP '!M179:W179)*'360 GRP '!CB179</f>
        <v>0</v>
      </c>
      <c r="F94" s="21">
        <f>SUM('360 GRP '!M179:W179)*'360 GRP '!CC179</f>
        <v>0</v>
      </c>
      <c r="G94" s="21" t="e">
        <f>SUM('360 GRP '!M179:W179)*'360 GRP '!#REF!</f>
        <v>#REF!</v>
      </c>
      <c r="H94" s="21">
        <f>SUM('360 GRP '!M179:W179)*'360 GRP '!CE179</f>
        <v>0</v>
      </c>
      <c r="I94" s="21">
        <f>SUM('360 GRP '!M179:W179)*'360 GRP '!CF179</f>
        <v>0</v>
      </c>
      <c r="J94" s="21">
        <f>SUM('360 GRP '!M179:W179)*'360 GRP '!CG179</f>
        <v>0</v>
      </c>
      <c r="K94" s="21">
        <f>'360 GRP '!CH179</f>
        <v>0</v>
      </c>
      <c r="L94" s="21">
        <f>'360 GRP '!J179*SUM('360 GRP '!M179:W179)</f>
        <v>0</v>
      </c>
    </row>
    <row r="95" spans="1:12">
      <c r="A95" s="1" t="str">
        <f>'360 GRP '!D180</f>
        <v>360-392</v>
      </c>
      <c r="B95" s="19">
        <f>SUM('360 GRP '!M180:W180)*'360 GRP '!BY180</f>
        <v>0</v>
      </c>
      <c r="C95" s="20">
        <f>SUM('360 GRP '!M180:W180)*'360 GRP '!BZ180</f>
        <v>0</v>
      </c>
      <c r="D95" s="21">
        <f>SUM('360 GRP '!M180:W180)*'360 GRP '!CA180</f>
        <v>0</v>
      </c>
      <c r="E95" s="21">
        <f>SUM('360 GRP '!M180:W180)*'360 GRP '!CB180</f>
        <v>0</v>
      </c>
      <c r="F95" s="21">
        <f>SUM('360 GRP '!M180:W180)*'360 GRP '!CC180</f>
        <v>0</v>
      </c>
      <c r="G95" s="21" t="e">
        <f>SUM('360 GRP '!M180:W180)*'360 GRP '!#REF!</f>
        <v>#REF!</v>
      </c>
      <c r="H95" s="21">
        <f>SUM('360 GRP '!M180:W180)*'360 GRP '!CE180</f>
        <v>0</v>
      </c>
      <c r="I95" s="21">
        <f>SUM('360 GRP '!M180:W180)*'360 GRP '!CF180</f>
        <v>0</v>
      </c>
      <c r="J95" s="21">
        <f>SUM('360 GRP '!M180:W180)*'360 GRP '!CG180</f>
        <v>0</v>
      </c>
      <c r="K95" s="21">
        <f>'360 GRP '!CH180</f>
        <v>0</v>
      </c>
      <c r="L95" s="21">
        <f>'360 GRP '!J180*SUM('360 GRP '!M180:W180)</f>
        <v>0</v>
      </c>
    </row>
    <row r="96" spans="1:12">
      <c r="A96" s="1" t="str">
        <f>'360 GRP '!D181</f>
        <v>360-393</v>
      </c>
      <c r="B96" s="19">
        <f>SUM('360 GRP '!M181:W181)*'360 GRP '!BY181</f>
        <v>0</v>
      </c>
      <c r="C96" s="20">
        <f>SUM('360 GRP '!M181:W181)*'360 GRP '!BZ181</f>
        <v>0</v>
      </c>
      <c r="D96" s="21">
        <f>SUM('360 GRP '!M181:W181)*'360 GRP '!CA181</f>
        <v>0</v>
      </c>
      <c r="E96" s="21">
        <f>SUM('360 GRP '!M181:W181)*'360 GRP '!CB181</f>
        <v>0</v>
      </c>
      <c r="F96" s="21">
        <f>SUM('360 GRP '!M181:W181)*'360 GRP '!CC181</f>
        <v>0</v>
      </c>
      <c r="G96" s="21" t="e">
        <f>SUM('360 GRP '!M181:W181)*'360 GRP '!#REF!</f>
        <v>#REF!</v>
      </c>
      <c r="H96" s="21">
        <f>SUM('360 GRP '!M181:W181)*'360 GRP '!CE181</f>
        <v>0</v>
      </c>
      <c r="I96" s="21">
        <f>SUM('360 GRP '!M181:W181)*'360 GRP '!CF181</f>
        <v>0</v>
      </c>
      <c r="J96" s="21">
        <f>SUM('360 GRP '!M181:W181)*'360 GRP '!CG181</f>
        <v>0</v>
      </c>
      <c r="K96" s="21">
        <f>'360 GRP '!CH181</f>
        <v>0</v>
      </c>
      <c r="L96" s="21">
        <f>'360 GRP '!J181*SUM('360 GRP '!M181:W181)</f>
        <v>0</v>
      </c>
    </row>
    <row r="97" spans="1:12">
      <c r="A97" s="1" t="str">
        <f>'360 GRP '!D182</f>
        <v>360-396</v>
      </c>
      <c r="B97" s="19">
        <f>SUM('360 GRP '!M182:W182)*'360 GRP '!BY182</f>
        <v>0</v>
      </c>
      <c r="C97" s="20">
        <f>SUM('360 GRP '!M182:W182)*'360 GRP '!BZ182</f>
        <v>0</v>
      </c>
      <c r="D97" s="21">
        <f>SUM('360 GRP '!M182:W182)*'360 GRP '!CA182</f>
        <v>0</v>
      </c>
      <c r="E97" s="21">
        <f>SUM('360 GRP '!M182:W182)*'360 GRP '!CB182</f>
        <v>0</v>
      </c>
      <c r="F97" s="21">
        <f>SUM('360 GRP '!M182:W182)*'360 GRP '!CC182</f>
        <v>0</v>
      </c>
      <c r="G97" s="21" t="e">
        <f>SUM('360 GRP '!M182:W182)*'360 GRP '!#REF!</f>
        <v>#REF!</v>
      </c>
      <c r="H97" s="21">
        <f>SUM('360 GRP '!M182:W182)*'360 GRP '!CE182</f>
        <v>0</v>
      </c>
      <c r="I97" s="21">
        <f>SUM('360 GRP '!M182:W182)*'360 GRP '!CF182</f>
        <v>0</v>
      </c>
      <c r="J97" s="21">
        <f>SUM('360 GRP '!M182:W182)*'360 GRP '!CG182</f>
        <v>0</v>
      </c>
      <c r="K97" s="21">
        <f>'360 GRP '!CH182</f>
        <v>0</v>
      </c>
      <c r="L97" s="21">
        <f>'360 GRP '!J182*SUM('360 GRP '!M182:W182)</f>
        <v>0</v>
      </c>
    </row>
    <row r="98" spans="1:12">
      <c r="A98" s="1" t="str">
        <f>'360 GRP '!D184</f>
        <v>360-397</v>
      </c>
      <c r="B98" s="19">
        <f>SUM('360 GRP '!M184:W184)*'360 GRP '!BY184</f>
        <v>0</v>
      </c>
      <c r="C98" s="20">
        <f>SUM('360 GRP '!M184:W184)*'360 GRP '!BZ184</f>
        <v>0</v>
      </c>
      <c r="D98" s="21">
        <f>SUM('360 GRP '!M184:W184)*'360 GRP '!CA184</f>
        <v>0</v>
      </c>
      <c r="E98" s="21">
        <f>SUM('360 GRP '!M184:W184)*'360 GRP '!CB184</f>
        <v>0</v>
      </c>
      <c r="F98" s="21">
        <f>SUM('360 GRP '!M184:W184)*'360 GRP '!CC184</f>
        <v>0</v>
      </c>
      <c r="G98" s="21" t="e">
        <f>SUM('360 GRP '!M184:W184)*'360 GRP '!#REF!</f>
        <v>#REF!</v>
      </c>
      <c r="H98" s="21">
        <f>SUM('360 GRP '!M184:W184)*'360 GRP '!CE184</f>
        <v>0</v>
      </c>
      <c r="I98" s="21">
        <f>SUM('360 GRP '!M184:W184)*'360 GRP '!CF184</f>
        <v>0</v>
      </c>
      <c r="J98" s="21">
        <f>SUM('360 GRP '!M184:W184)*'360 GRP '!CG184</f>
        <v>0</v>
      </c>
      <c r="K98" s="21">
        <f>'360 GRP '!CH184</f>
        <v>0</v>
      </c>
      <c r="L98" s="21">
        <f>'360 GRP '!J184*SUM('360 GRP '!M184:W184)</f>
        <v>0</v>
      </c>
    </row>
    <row r="99" spans="1:12">
      <c r="A99" s="1" t="str">
        <f>'360 GRP '!D185</f>
        <v>360-400</v>
      </c>
      <c r="B99" s="19">
        <f>SUM('360 GRP '!M185:W185)*'360 GRP '!BY185</f>
        <v>0</v>
      </c>
      <c r="C99" s="20">
        <f>SUM('360 GRP '!M185:W185)*'360 GRP '!BZ185</f>
        <v>0</v>
      </c>
      <c r="D99" s="21">
        <f>SUM('360 GRP '!M185:W185)*'360 GRP '!CA185</f>
        <v>0</v>
      </c>
      <c r="E99" s="21">
        <f>SUM('360 GRP '!M185:W185)*'360 GRP '!CB185</f>
        <v>0</v>
      </c>
      <c r="F99" s="21">
        <f>SUM('360 GRP '!M185:W185)*'360 GRP '!CC185</f>
        <v>0</v>
      </c>
      <c r="G99" s="21" t="e">
        <f>SUM('360 GRP '!M185:W185)*'360 GRP '!#REF!</f>
        <v>#REF!</v>
      </c>
      <c r="H99" s="21">
        <f>SUM('360 GRP '!M185:W185)*'360 GRP '!CE185</f>
        <v>0</v>
      </c>
      <c r="I99" s="21">
        <f>SUM('360 GRP '!M185:W185)*'360 GRP '!CF185</f>
        <v>0</v>
      </c>
      <c r="J99" s="21">
        <f>SUM('360 GRP '!M185:W185)*'360 GRP '!CG185</f>
        <v>0</v>
      </c>
      <c r="K99" s="21">
        <f>'360 GRP '!CH185</f>
        <v>0</v>
      </c>
      <c r="L99" s="21">
        <f>'360 GRP '!J185*SUM('360 GRP '!M185:W185)</f>
        <v>0</v>
      </c>
    </row>
    <row r="100" spans="1:12">
      <c r="A100" s="1" t="e">
        <f>'360 GRP '!#REF!</f>
        <v>#REF!</v>
      </c>
      <c r="B100" s="19" t="e">
        <f>SUM('360 GRP '!#REF!)*'360 GRP '!#REF!</f>
        <v>#REF!</v>
      </c>
      <c r="C100" s="20" t="e">
        <f>SUM('360 GRP '!#REF!)*'360 GRP '!#REF!</f>
        <v>#REF!</v>
      </c>
      <c r="D100" s="21" t="e">
        <f>SUM('360 GRP '!#REF!)*'360 GRP '!#REF!</f>
        <v>#REF!</v>
      </c>
      <c r="E100" s="21" t="e">
        <f>SUM('360 GRP '!#REF!)*'360 GRP '!#REF!</f>
        <v>#REF!</v>
      </c>
      <c r="F100" s="21" t="e">
        <f>SUM('360 GRP '!#REF!)*'360 GRP '!#REF!</f>
        <v>#REF!</v>
      </c>
      <c r="G100" s="21" t="e">
        <f>SUM('360 GRP '!#REF!)*'360 GRP '!#REF!</f>
        <v>#REF!</v>
      </c>
      <c r="H100" s="21" t="e">
        <f>SUM('360 GRP '!#REF!)*'360 GRP '!#REF!</f>
        <v>#REF!</v>
      </c>
      <c r="I100" s="21" t="e">
        <f>SUM('360 GRP '!#REF!)*'360 GRP '!#REF!</f>
        <v>#REF!</v>
      </c>
      <c r="J100" s="21" t="e">
        <f>SUM('360 GRP '!#REF!)*'360 GRP '!#REF!</f>
        <v>#REF!</v>
      </c>
      <c r="K100" s="21" t="e">
        <f>'360 GRP '!#REF!</f>
        <v>#REF!</v>
      </c>
      <c r="L100" s="21" t="e">
        <f>'360 GRP '!#REF!*SUM('360 GRP '!#REF!)</f>
        <v>#REF!</v>
      </c>
    </row>
    <row r="101" spans="1:12">
      <c r="A101" s="1" t="e">
        <f>'360 GRP '!#REF!</f>
        <v>#REF!</v>
      </c>
      <c r="B101" s="19" t="e">
        <f>SUM('360 GRP '!#REF!)*'360 GRP '!#REF!</f>
        <v>#REF!</v>
      </c>
      <c r="C101" s="20" t="e">
        <f>SUM('360 GRP '!#REF!)*'360 GRP '!#REF!</f>
        <v>#REF!</v>
      </c>
      <c r="D101" s="21" t="e">
        <f>SUM('360 GRP '!#REF!)*'360 GRP '!#REF!</f>
        <v>#REF!</v>
      </c>
      <c r="E101" s="21" t="e">
        <f>SUM('360 GRP '!#REF!)*'360 GRP '!#REF!</f>
        <v>#REF!</v>
      </c>
      <c r="F101" s="21" t="e">
        <f>SUM('360 GRP '!#REF!)*'360 GRP '!#REF!</f>
        <v>#REF!</v>
      </c>
      <c r="G101" s="21" t="e">
        <f>SUM('360 GRP '!#REF!)*'360 GRP '!#REF!</f>
        <v>#REF!</v>
      </c>
      <c r="H101" s="21" t="e">
        <f>SUM('360 GRP '!#REF!)*'360 GRP '!#REF!</f>
        <v>#REF!</v>
      </c>
      <c r="I101" s="21" t="e">
        <f>SUM('360 GRP '!#REF!)*'360 GRP '!#REF!</f>
        <v>#REF!</v>
      </c>
      <c r="J101" s="21" t="e">
        <f>SUM('360 GRP '!#REF!)*'360 GRP '!#REF!</f>
        <v>#REF!</v>
      </c>
      <c r="K101" s="21" t="e">
        <f>'360 GRP '!#REF!</f>
        <v>#REF!</v>
      </c>
      <c r="L101" s="21" t="e">
        <f>'360 GRP '!#REF!*SUM('360 GRP '!#REF!)</f>
        <v>#REF!</v>
      </c>
    </row>
    <row r="102" spans="1:12">
      <c r="A102" s="1" t="e">
        <f>'360 GRP '!#REF!</f>
        <v>#REF!</v>
      </c>
      <c r="B102" s="19" t="e">
        <f>SUM('360 GRP '!#REF!)*'360 GRP '!#REF!</f>
        <v>#REF!</v>
      </c>
      <c r="C102" s="20" t="e">
        <f>SUM('360 GRP '!#REF!)*'360 GRP '!#REF!</f>
        <v>#REF!</v>
      </c>
      <c r="D102" s="21" t="e">
        <f>SUM('360 GRP '!#REF!)*'360 GRP '!#REF!</f>
        <v>#REF!</v>
      </c>
      <c r="E102" s="21" t="e">
        <f>SUM('360 GRP '!#REF!)*'360 GRP '!#REF!</f>
        <v>#REF!</v>
      </c>
      <c r="F102" s="21" t="e">
        <f>SUM('360 GRP '!#REF!)*'360 GRP '!#REF!</f>
        <v>#REF!</v>
      </c>
      <c r="G102" s="21" t="e">
        <f>SUM('360 GRP '!#REF!)*'360 GRP '!#REF!</f>
        <v>#REF!</v>
      </c>
      <c r="H102" s="21" t="e">
        <f>SUM('360 GRP '!#REF!)*'360 GRP '!#REF!</f>
        <v>#REF!</v>
      </c>
      <c r="I102" s="21" t="e">
        <f>SUM('360 GRP '!#REF!)*'360 GRP '!#REF!</f>
        <v>#REF!</v>
      </c>
      <c r="J102" s="21" t="e">
        <f>SUM('360 GRP '!#REF!)*'360 GRP '!#REF!</f>
        <v>#REF!</v>
      </c>
      <c r="K102" s="21" t="e">
        <f>'360 GRP '!#REF!</f>
        <v>#REF!</v>
      </c>
      <c r="L102" s="21" t="e">
        <f>'360 GRP '!#REF!*SUM('360 GRP '!#REF!)</f>
        <v>#REF!</v>
      </c>
    </row>
    <row r="103" spans="1:12">
      <c r="A103" s="1" t="e">
        <f>'360 GRP '!#REF!</f>
        <v>#REF!</v>
      </c>
      <c r="B103" s="19" t="e">
        <f>SUM('360 GRP '!#REF!)*'360 GRP '!#REF!</f>
        <v>#REF!</v>
      </c>
      <c r="C103" s="20" t="e">
        <f>SUM('360 GRP '!#REF!)*'360 GRP '!#REF!</f>
        <v>#REF!</v>
      </c>
      <c r="D103" s="21" t="e">
        <f>SUM('360 GRP '!#REF!)*'360 GRP '!#REF!</f>
        <v>#REF!</v>
      </c>
      <c r="E103" s="21" t="e">
        <f>SUM('360 GRP '!#REF!)*'360 GRP '!#REF!</f>
        <v>#REF!</v>
      </c>
      <c r="F103" s="21" t="e">
        <f>SUM('360 GRP '!#REF!)*'360 GRP '!#REF!</f>
        <v>#REF!</v>
      </c>
      <c r="G103" s="21" t="e">
        <f>SUM('360 GRP '!#REF!)*'360 GRP '!#REF!</f>
        <v>#REF!</v>
      </c>
      <c r="H103" s="21" t="e">
        <f>SUM('360 GRP '!#REF!)*'360 GRP '!#REF!</f>
        <v>#REF!</v>
      </c>
      <c r="I103" s="21" t="e">
        <f>SUM('360 GRP '!#REF!)*'360 GRP '!#REF!</f>
        <v>#REF!</v>
      </c>
      <c r="J103" s="21" t="e">
        <f>SUM('360 GRP '!#REF!)*'360 GRP '!#REF!</f>
        <v>#REF!</v>
      </c>
      <c r="K103" s="21" t="e">
        <f>'360 GRP '!#REF!</f>
        <v>#REF!</v>
      </c>
      <c r="L103" s="21" t="e">
        <f>'360 GRP '!#REF!*SUM('360 GRP '!#REF!)</f>
        <v>#REF!</v>
      </c>
    </row>
    <row r="104" spans="1:12">
      <c r="A104" s="1" t="e">
        <f>'360 GRP '!#REF!</f>
        <v>#REF!</v>
      </c>
      <c r="B104" s="19" t="e">
        <f>SUM('360 GRP '!#REF!)*'360 GRP '!#REF!</f>
        <v>#REF!</v>
      </c>
      <c r="C104" s="20" t="e">
        <f>SUM('360 GRP '!#REF!)*'360 GRP '!#REF!</f>
        <v>#REF!</v>
      </c>
      <c r="D104" s="21" t="e">
        <f>SUM('360 GRP '!#REF!)*'360 GRP '!#REF!</f>
        <v>#REF!</v>
      </c>
      <c r="E104" s="21" t="e">
        <f>SUM('360 GRP '!#REF!)*'360 GRP '!#REF!</f>
        <v>#REF!</v>
      </c>
      <c r="F104" s="21" t="e">
        <f>SUM('360 GRP '!#REF!)*'360 GRP '!#REF!</f>
        <v>#REF!</v>
      </c>
      <c r="G104" s="21" t="e">
        <f>SUM('360 GRP '!#REF!)*'360 GRP '!#REF!</f>
        <v>#REF!</v>
      </c>
      <c r="H104" s="21" t="e">
        <f>SUM('360 GRP '!#REF!)*'360 GRP '!#REF!</f>
        <v>#REF!</v>
      </c>
      <c r="I104" s="21" t="e">
        <f>SUM('360 GRP '!#REF!)*'360 GRP '!#REF!</f>
        <v>#REF!</v>
      </c>
      <c r="J104" s="21" t="e">
        <f>SUM('360 GRP '!#REF!)*'360 GRP '!#REF!</f>
        <v>#REF!</v>
      </c>
      <c r="K104" s="21" t="e">
        <f>'360 GRP '!#REF!</f>
        <v>#REF!</v>
      </c>
      <c r="L104" s="21" t="e">
        <f>'360 GRP '!#REF!*SUM('360 GRP '!#REF!)</f>
        <v>#REF!</v>
      </c>
    </row>
    <row r="105" spans="1:12">
      <c r="A105" s="1" t="e">
        <f>'360 GRP '!#REF!</f>
        <v>#REF!</v>
      </c>
      <c r="B105" s="19" t="e">
        <f>SUM('360 GRP '!#REF!)*'360 GRP '!#REF!</f>
        <v>#REF!</v>
      </c>
      <c r="C105" s="20" t="e">
        <f>SUM('360 GRP '!#REF!)*'360 GRP '!#REF!</f>
        <v>#REF!</v>
      </c>
      <c r="D105" s="21" t="e">
        <f>SUM('360 GRP '!#REF!)*'360 GRP '!#REF!</f>
        <v>#REF!</v>
      </c>
      <c r="E105" s="21" t="e">
        <f>SUM('360 GRP '!#REF!)*'360 GRP '!#REF!</f>
        <v>#REF!</v>
      </c>
      <c r="F105" s="21" t="e">
        <f>SUM('360 GRP '!#REF!)*'360 GRP '!#REF!</f>
        <v>#REF!</v>
      </c>
      <c r="G105" s="21" t="e">
        <f>SUM('360 GRP '!#REF!)*'360 GRP '!#REF!</f>
        <v>#REF!</v>
      </c>
      <c r="H105" s="21" t="e">
        <f>SUM('360 GRP '!#REF!)*'360 GRP '!#REF!</f>
        <v>#REF!</v>
      </c>
      <c r="I105" s="21" t="e">
        <f>SUM('360 GRP '!#REF!)*'360 GRP '!#REF!</f>
        <v>#REF!</v>
      </c>
      <c r="J105" s="21" t="e">
        <f>SUM('360 GRP '!#REF!)*'360 GRP '!#REF!</f>
        <v>#REF!</v>
      </c>
      <c r="K105" s="21" t="e">
        <f>'360 GRP '!#REF!</f>
        <v>#REF!</v>
      </c>
      <c r="L105" s="21" t="e">
        <f>'360 GRP '!#REF!*SUM('360 GRP '!#REF!)</f>
        <v>#REF!</v>
      </c>
    </row>
    <row r="106" spans="1:12">
      <c r="A106" s="1" t="e">
        <f>'360 GRP '!#REF!</f>
        <v>#REF!</v>
      </c>
      <c r="B106" s="19" t="e">
        <f>SUM('360 GRP '!#REF!)*'360 GRP '!#REF!</f>
        <v>#REF!</v>
      </c>
      <c r="C106" s="20" t="e">
        <f>SUM('360 GRP '!#REF!)*'360 GRP '!#REF!</f>
        <v>#REF!</v>
      </c>
      <c r="D106" s="21" t="e">
        <f>SUM('360 GRP '!#REF!)*'360 GRP '!#REF!</f>
        <v>#REF!</v>
      </c>
      <c r="E106" s="21" t="e">
        <f>SUM('360 GRP '!#REF!)*'360 GRP '!#REF!</f>
        <v>#REF!</v>
      </c>
      <c r="F106" s="21" t="e">
        <f>SUM('360 GRP '!#REF!)*'360 GRP '!#REF!</f>
        <v>#REF!</v>
      </c>
      <c r="G106" s="21" t="e">
        <f>SUM('360 GRP '!#REF!)*'360 GRP '!#REF!</f>
        <v>#REF!</v>
      </c>
      <c r="H106" s="21" t="e">
        <f>SUM('360 GRP '!#REF!)*'360 GRP '!#REF!</f>
        <v>#REF!</v>
      </c>
      <c r="I106" s="21" t="e">
        <f>SUM('360 GRP '!#REF!)*'360 GRP '!#REF!</f>
        <v>#REF!</v>
      </c>
      <c r="J106" s="21" t="e">
        <f>SUM('360 GRP '!#REF!)*'360 GRP '!#REF!</f>
        <v>#REF!</v>
      </c>
      <c r="K106" s="21" t="e">
        <f>'360 GRP '!#REF!</f>
        <v>#REF!</v>
      </c>
      <c r="L106" s="21" t="e">
        <f>'360 GRP '!#REF!*SUM('360 GRP '!#REF!)</f>
        <v>#REF!</v>
      </c>
    </row>
    <row r="107" spans="1:12">
      <c r="A107" s="1" t="e">
        <f>'360 GRP '!#REF!</f>
        <v>#REF!</v>
      </c>
      <c r="B107" s="19" t="e">
        <f>SUM('360 GRP '!#REF!)*'360 GRP '!#REF!</f>
        <v>#REF!</v>
      </c>
      <c r="C107" s="20" t="e">
        <f>SUM('360 GRP '!#REF!)*'360 GRP '!#REF!</f>
        <v>#REF!</v>
      </c>
      <c r="D107" s="21" t="e">
        <f>SUM('360 GRP '!#REF!)*'360 GRP '!#REF!</f>
        <v>#REF!</v>
      </c>
      <c r="E107" s="21" t="e">
        <f>SUM('360 GRP '!#REF!)*'360 GRP '!#REF!</f>
        <v>#REF!</v>
      </c>
      <c r="F107" s="21" t="e">
        <f>SUM('360 GRP '!#REF!)*'360 GRP '!#REF!</f>
        <v>#REF!</v>
      </c>
      <c r="G107" s="21" t="e">
        <f>SUM('360 GRP '!#REF!)*'360 GRP '!#REF!</f>
        <v>#REF!</v>
      </c>
      <c r="H107" s="21" t="e">
        <f>SUM('360 GRP '!#REF!)*'360 GRP '!#REF!</f>
        <v>#REF!</v>
      </c>
      <c r="I107" s="21" t="e">
        <f>SUM('360 GRP '!#REF!)*'360 GRP '!#REF!</f>
        <v>#REF!</v>
      </c>
      <c r="J107" s="21" t="e">
        <f>SUM('360 GRP '!#REF!)*'360 GRP '!#REF!</f>
        <v>#REF!</v>
      </c>
      <c r="K107" s="21" t="e">
        <f>'360 GRP '!#REF!</f>
        <v>#REF!</v>
      </c>
      <c r="L107" s="21" t="e">
        <f>'360 GRP '!#REF!*SUM('360 GRP '!#REF!)</f>
        <v>#REF!</v>
      </c>
    </row>
    <row r="108" spans="1:12">
      <c r="A108" s="1" t="e">
        <f>'360 GRP '!#REF!</f>
        <v>#REF!</v>
      </c>
      <c r="B108" s="19" t="e">
        <f>SUM('360 GRP '!#REF!)*'360 GRP '!#REF!</f>
        <v>#REF!</v>
      </c>
      <c r="C108" s="20" t="e">
        <f>SUM('360 GRP '!#REF!)*'360 GRP '!#REF!</f>
        <v>#REF!</v>
      </c>
      <c r="D108" s="21" t="e">
        <f>SUM('360 GRP '!#REF!)*'360 GRP '!#REF!</f>
        <v>#REF!</v>
      </c>
      <c r="E108" s="21" t="e">
        <f>SUM('360 GRP '!#REF!)*'360 GRP '!#REF!</f>
        <v>#REF!</v>
      </c>
      <c r="F108" s="21" t="e">
        <f>SUM('360 GRP '!#REF!)*'360 GRP '!#REF!</f>
        <v>#REF!</v>
      </c>
      <c r="G108" s="21" t="e">
        <f>SUM('360 GRP '!#REF!)*'360 GRP '!#REF!</f>
        <v>#REF!</v>
      </c>
      <c r="H108" s="21" t="e">
        <f>SUM('360 GRP '!#REF!)*'360 GRP '!#REF!</f>
        <v>#REF!</v>
      </c>
      <c r="I108" s="21" t="e">
        <f>SUM('360 GRP '!#REF!)*'360 GRP '!#REF!</f>
        <v>#REF!</v>
      </c>
      <c r="J108" s="21" t="e">
        <f>SUM('360 GRP '!#REF!)*'360 GRP '!#REF!</f>
        <v>#REF!</v>
      </c>
      <c r="K108" s="21" t="e">
        <f>'360 GRP '!#REF!</f>
        <v>#REF!</v>
      </c>
      <c r="L108" s="21" t="e">
        <f>'360 GRP '!#REF!*SUM('360 GRP '!#REF!)</f>
        <v>#REF!</v>
      </c>
    </row>
    <row r="109" spans="1:12">
      <c r="A109" s="1" t="e">
        <f>'360 GRP '!#REF!</f>
        <v>#REF!</v>
      </c>
      <c r="B109" s="19" t="e">
        <f>SUM('360 GRP '!#REF!)*'360 GRP '!#REF!</f>
        <v>#REF!</v>
      </c>
      <c r="C109" s="20" t="e">
        <f>SUM('360 GRP '!#REF!)*'360 GRP '!#REF!</f>
        <v>#REF!</v>
      </c>
      <c r="D109" s="21" t="e">
        <f>SUM('360 GRP '!#REF!)*'360 GRP '!#REF!</f>
        <v>#REF!</v>
      </c>
      <c r="E109" s="21" t="e">
        <f>SUM('360 GRP '!#REF!)*'360 GRP '!#REF!</f>
        <v>#REF!</v>
      </c>
      <c r="F109" s="21" t="e">
        <f>SUM('360 GRP '!#REF!)*'360 GRP '!#REF!</f>
        <v>#REF!</v>
      </c>
      <c r="G109" s="21" t="e">
        <f>SUM('360 GRP '!#REF!)*'360 GRP '!#REF!</f>
        <v>#REF!</v>
      </c>
      <c r="H109" s="21" t="e">
        <f>SUM('360 GRP '!#REF!)*'360 GRP '!#REF!</f>
        <v>#REF!</v>
      </c>
      <c r="I109" s="21" t="e">
        <f>SUM('360 GRP '!#REF!)*'360 GRP '!#REF!</f>
        <v>#REF!</v>
      </c>
      <c r="J109" s="21" t="e">
        <f>SUM('360 GRP '!#REF!)*'360 GRP '!#REF!</f>
        <v>#REF!</v>
      </c>
      <c r="K109" s="21" t="e">
        <f>'360 GRP '!#REF!</f>
        <v>#REF!</v>
      </c>
      <c r="L109" s="21" t="e">
        <f>'360 GRP '!#REF!*SUM('360 GRP '!#REF!)</f>
        <v>#REF!</v>
      </c>
    </row>
    <row r="110" spans="1:12">
      <c r="A110" s="1" t="e">
        <f>'360 GRP '!#REF!</f>
        <v>#REF!</v>
      </c>
      <c r="B110" s="19" t="e">
        <f>SUM('360 GRP '!#REF!)*'360 GRP '!#REF!</f>
        <v>#REF!</v>
      </c>
      <c r="C110" s="20" t="e">
        <f>SUM('360 GRP '!#REF!)*'360 GRP '!#REF!</f>
        <v>#REF!</v>
      </c>
      <c r="D110" s="21" t="e">
        <f>SUM('360 GRP '!#REF!)*'360 GRP '!#REF!</f>
        <v>#REF!</v>
      </c>
      <c r="E110" s="21" t="e">
        <f>SUM('360 GRP '!#REF!)*'360 GRP '!#REF!</f>
        <v>#REF!</v>
      </c>
      <c r="F110" s="21" t="e">
        <f>SUM('360 GRP '!#REF!)*'360 GRP '!#REF!</f>
        <v>#REF!</v>
      </c>
      <c r="G110" s="21" t="e">
        <f>SUM('360 GRP '!#REF!)*'360 GRP '!#REF!</f>
        <v>#REF!</v>
      </c>
      <c r="H110" s="21" t="e">
        <f>SUM('360 GRP '!#REF!)*'360 GRP '!#REF!</f>
        <v>#REF!</v>
      </c>
      <c r="I110" s="21" t="e">
        <f>SUM('360 GRP '!#REF!)*'360 GRP '!#REF!</f>
        <v>#REF!</v>
      </c>
      <c r="J110" s="21" t="e">
        <f>SUM('360 GRP '!#REF!)*'360 GRP '!#REF!</f>
        <v>#REF!</v>
      </c>
      <c r="K110" s="21" t="e">
        <f>'360 GRP '!#REF!</f>
        <v>#REF!</v>
      </c>
      <c r="L110" s="21" t="e">
        <f>'360 GRP '!#REF!*SUM('360 GRP '!#REF!)</f>
        <v>#REF!</v>
      </c>
    </row>
    <row r="111" spans="1:12">
      <c r="A111" s="1" t="e">
        <f>'360 GRP '!#REF!</f>
        <v>#REF!</v>
      </c>
      <c r="B111" s="19" t="e">
        <f>SUM('360 GRP '!#REF!)*'360 GRP '!#REF!</f>
        <v>#REF!</v>
      </c>
      <c r="C111" s="20" t="e">
        <f>SUM('360 GRP '!#REF!)*'360 GRP '!#REF!</f>
        <v>#REF!</v>
      </c>
      <c r="D111" s="21" t="e">
        <f>SUM('360 GRP '!#REF!)*'360 GRP '!#REF!</f>
        <v>#REF!</v>
      </c>
      <c r="E111" s="21" t="e">
        <f>SUM('360 GRP '!#REF!)*'360 GRP '!#REF!</f>
        <v>#REF!</v>
      </c>
      <c r="F111" s="21" t="e">
        <f>SUM('360 GRP '!#REF!)*'360 GRP '!#REF!</f>
        <v>#REF!</v>
      </c>
      <c r="G111" s="21" t="e">
        <f>SUM('360 GRP '!#REF!)*'360 GRP '!#REF!</f>
        <v>#REF!</v>
      </c>
      <c r="H111" s="21" t="e">
        <f>SUM('360 GRP '!#REF!)*'360 GRP '!#REF!</f>
        <v>#REF!</v>
      </c>
      <c r="I111" s="21" t="e">
        <f>SUM('360 GRP '!#REF!)*'360 GRP '!#REF!</f>
        <v>#REF!</v>
      </c>
      <c r="J111" s="21" t="e">
        <f>SUM('360 GRP '!#REF!)*'360 GRP '!#REF!</f>
        <v>#REF!</v>
      </c>
      <c r="K111" s="21" t="e">
        <f>'360 GRP '!#REF!</f>
        <v>#REF!</v>
      </c>
      <c r="L111" s="21" t="e">
        <f>'360 GRP '!#REF!*SUM('360 GRP '!#REF!)</f>
        <v>#REF!</v>
      </c>
    </row>
    <row r="112" spans="1:12">
      <c r="A112" s="1" t="e">
        <f>'360 GRP '!#REF!</f>
        <v>#REF!</v>
      </c>
      <c r="B112" s="19" t="e">
        <f>SUM('360 GRP '!#REF!)*'360 GRP '!#REF!</f>
        <v>#REF!</v>
      </c>
      <c r="C112" s="20" t="e">
        <f>SUM('360 GRP '!#REF!)*'360 GRP '!#REF!</f>
        <v>#REF!</v>
      </c>
      <c r="D112" s="21" t="e">
        <f>SUM('360 GRP '!#REF!)*'360 GRP '!#REF!</f>
        <v>#REF!</v>
      </c>
      <c r="E112" s="21" t="e">
        <f>SUM('360 GRP '!#REF!)*'360 GRP '!#REF!</f>
        <v>#REF!</v>
      </c>
      <c r="F112" s="21" t="e">
        <f>SUM('360 GRP '!#REF!)*'360 GRP '!#REF!</f>
        <v>#REF!</v>
      </c>
      <c r="G112" s="21" t="e">
        <f>SUM('360 GRP '!#REF!)*'360 GRP '!#REF!</f>
        <v>#REF!</v>
      </c>
      <c r="H112" s="21" t="e">
        <f>SUM('360 GRP '!#REF!)*'360 GRP '!#REF!</f>
        <v>#REF!</v>
      </c>
      <c r="I112" s="21" t="e">
        <f>SUM('360 GRP '!#REF!)*'360 GRP '!#REF!</f>
        <v>#REF!</v>
      </c>
      <c r="J112" s="21" t="e">
        <f>SUM('360 GRP '!#REF!)*'360 GRP '!#REF!</f>
        <v>#REF!</v>
      </c>
      <c r="K112" s="21" t="e">
        <f>'360 GRP '!#REF!</f>
        <v>#REF!</v>
      </c>
      <c r="L112" s="21" t="e">
        <f>'360 GRP '!#REF!*SUM('360 GRP '!#REF!)</f>
        <v>#REF!</v>
      </c>
    </row>
    <row r="113" spans="1:12">
      <c r="A113" s="1" t="e">
        <f>'360 GRP '!#REF!</f>
        <v>#REF!</v>
      </c>
      <c r="B113" s="19" t="e">
        <f>SUM('360 GRP '!#REF!)*'360 GRP '!#REF!</f>
        <v>#REF!</v>
      </c>
      <c r="C113" s="20" t="e">
        <f>SUM('360 GRP '!#REF!)*'360 GRP '!#REF!</f>
        <v>#REF!</v>
      </c>
      <c r="D113" s="21" t="e">
        <f>SUM('360 GRP '!#REF!)*'360 GRP '!#REF!</f>
        <v>#REF!</v>
      </c>
      <c r="E113" s="21" t="e">
        <f>SUM('360 GRP '!#REF!)*'360 GRP '!#REF!</f>
        <v>#REF!</v>
      </c>
      <c r="F113" s="21" t="e">
        <f>SUM('360 GRP '!#REF!)*'360 GRP '!#REF!</f>
        <v>#REF!</v>
      </c>
      <c r="G113" s="21" t="e">
        <f>SUM('360 GRP '!#REF!)*'360 GRP '!#REF!</f>
        <v>#REF!</v>
      </c>
      <c r="H113" s="21" t="e">
        <f>SUM('360 GRP '!#REF!)*'360 GRP '!#REF!</f>
        <v>#REF!</v>
      </c>
      <c r="I113" s="21" t="e">
        <f>SUM('360 GRP '!#REF!)*'360 GRP '!#REF!</f>
        <v>#REF!</v>
      </c>
      <c r="J113" s="21" t="e">
        <f>SUM('360 GRP '!#REF!)*'360 GRP '!#REF!</f>
        <v>#REF!</v>
      </c>
      <c r="K113" s="21" t="e">
        <f>'360 GRP '!#REF!</f>
        <v>#REF!</v>
      </c>
      <c r="L113" s="21" t="e">
        <f>'360 GRP '!#REF!*SUM('360 GRP '!#REF!)</f>
        <v>#REF!</v>
      </c>
    </row>
    <row r="114" spans="1:12">
      <c r="A114" s="1" t="e">
        <f>'360 GRP '!#REF!</f>
        <v>#REF!</v>
      </c>
      <c r="B114" s="19" t="e">
        <f>SUM('360 GRP '!#REF!)*'360 GRP '!#REF!</f>
        <v>#REF!</v>
      </c>
      <c r="C114" s="20" t="e">
        <f>SUM('360 GRP '!#REF!)*'360 GRP '!#REF!</f>
        <v>#REF!</v>
      </c>
      <c r="D114" s="21" t="e">
        <f>SUM('360 GRP '!#REF!)*'360 GRP '!#REF!</f>
        <v>#REF!</v>
      </c>
      <c r="E114" s="21" t="e">
        <f>SUM('360 GRP '!#REF!)*'360 GRP '!#REF!</f>
        <v>#REF!</v>
      </c>
      <c r="F114" s="21" t="e">
        <f>SUM('360 GRP '!#REF!)*'360 GRP '!#REF!</f>
        <v>#REF!</v>
      </c>
      <c r="G114" s="21" t="e">
        <f>SUM('360 GRP '!#REF!)*'360 GRP '!#REF!</f>
        <v>#REF!</v>
      </c>
      <c r="H114" s="21" t="e">
        <f>SUM('360 GRP '!#REF!)*'360 GRP '!#REF!</f>
        <v>#REF!</v>
      </c>
      <c r="I114" s="21" t="e">
        <f>SUM('360 GRP '!#REF!)*'360 GRP '!#REF!</f>
        <v>#REF!</v>
      </c>
      <c r="J114" s="21" t="e">
        <f>SUM('360 GRP '!#REF!)*'360 GRP '!#REF!</f>
        <v>#REF!</v>
      </c>
      <c r="K114" s="21" t="e">
        <f>'360 GRP '!#REF!</f>
        <v>#REF!</v>
      </c>
      <c r="L114" s="21" t="e">
        <f>'360 GRP '!#REF!*SUM('360 GRP '!#REF!)</f>
        <v>#REF!</v>
      </c>
    </row>
    <row r="115" spans="1:12">
      <c r="A115" s="1" t="e">
        <f>'360 GRP '!#REF!</f>
        <v>#REF!</v>
      </c>
      <c r="B115" s="19" t="e">
        <f>SUM('360 GRP '!#REF!)*'360 GRP '!#REF!</f>
        <v>#REF!</v>
      </c>
      <c r="C115" s="20" t="e">
        <f>SUM('360 GRP '!#REF!)*'360 GRP '!#REF!</f>
        <v>#REF!</v>
      </c>
      <c r="D115" s="21" t="e">
        <f>SUM('360 GRP '!#REF!)*'360 GRP '!#REF!</f>
        <v>#REF!</v>
      </c>
      <c r="E115" s="21" t="e">
        <f>SUM('360 GRP '!#REF!)*'360 GRP '!#REF!</f>
        <v>#REF!</v>
      </c>
      <c r="F115" s="21" t="e">
        <f>SUM('360 GRP '!#REF!)*'360 GRP '!#REF!</f>
        <v>#REF!</v>
      </c>
      <c r="G115" s="21" t="e">
        <f>SUM('360 GRP '!#REF!)*'360 GRP '!#REF!</f>
        <v>#REF!</v>
      </c>
      <c r="H115" s="21" t="e">
        <f>SUM('360 GRP '!#REF!)*'360 GRP '!#REF!</f>
        <v>#REF!</v>
      </c>
      <c r="I115" s="21" t="e">
        <f>SUM('360 GRP '!#REF!)*'360 GRP '!#REF!</f>
        <v>#REF!</v>
      </c>
      <c r="J115" s="21" t="e">
        <f>SUM('360 GRP '!#REF!)*'360 GRP '!#REF!</f>
        <v>#REF!</v>
      </c>
      <c r="K115" s="21" t="e">
        <f>'360 GRP '!#REF!</f>
        <v>#REF!</v>
      </c>
      <c r="L115" s="21" t="e">
        <f>'360 GRP '!#REF!*SUM('360 GRP '!#REF!)</f>
        <v>#REF!</v>
      </c>
    </row>
    <row r="116" spans="1:12">
      <c r="A116" s="1" t="e">
        <f>'360 GRP '!#REF!</f>
        <v>#REF!</v>
      </c>
      <c r="B116" s="19" t="e">
        <f>SUM('360 GRP '!#REF!)*'360 GRP '!#REF!</f>
        <v>#REF!</v>
      </c>
      <c r="C116" s="20" t="e">
        <f>SUM('360 GRP '!#REF!)*'360 GRP '!#REF!</f>
        <v>#REF!</v>
      </c>
      <c r="D116" s="21" t="e">
        <f>SUM('360 GRP '!#REF!)*'360 GRP '!#REF!</f>
        <v>#REF!</v>
      </c>
      <c r="E116" s="21" t="e">
        <f>SUM('360 GRP '!#REF!)*'360 GRP '!#REF!</f>
        <v>#REF!</v>
      </c>
      <c r="F116" s="21" t="e">
        <f>SUM('360 GRP '!#REF!)*'360 GRP '!#REF!</f>
        <v>#REF!</v>
      </c>
      <c r="G116" s="21" t="e">
        <f>SUM('360 GRP '!#REF!)*'360 GRP '!#REF!</f>
        <v>#REF!</v>
      </c>
      <c r="H116" s="21" t="e">
        <f>SUM('360 GRP '!#REF!)*'360 GRP '!#REF!</f>
        <v>#REF!</v>
      </c>
      <c r="I116" s="21" t="e">
        <f>SUM('360 GRP '!#REF!)*'360 GRP '!#REF!</f>
        <v>#REF!</v>
      </c>
      <c r="J116" s="21" t="e">
        <f>SUM('360 GRP '!#REF!)*'360 GRP '!#REF!</f>
        <v>#REF!</v>
      </c>
      <c r="K116" s="21" t="e">
        <f>'360 GRP '!#REF!</f>
        <v>#REF!</v>
      </c>
      <c r="L116" s="21" t="e">
        <f>'360 GRP '!#REF!*SUM('360 GRP '!#REF!)</f>
        <v>#REF!</v>
      </c>
    </row>
    <row r="117" spans="1:12" s="9" customFormat="1">
      <c r="A117" s="1" t="e">
        <f>'360 GRP '!#REF!</f>
        <v>#REF!</v>
      </c>
      <c r="B117" s="19" t="e">
        <f>SUM('360 GRP '!#REF!)*'360 GRP '!#REF!</f>
        <v>#REF!</v>
      </c>
      <c r="C117" s="20" t="e">
        <f>SUM('360 GRP '!#REF!)*'360 GRP '!#REF!</f>
        <v>#REF!</v>
      </c>
      <c r="D117" s="21" t="e">
        <f>SUM('360 GRP '!#REF!)*'360 GRP '!#REF!</f>
        <v>#REF!</v>
      </c>
      <c r="E117" s="21" t="e">
        <f>SUM('360 GRP '!#REF!)*'360 GRP '!#REF!</f>
        <v>#REF!</v>
      </c>
      <c r="F117" s="21" t="e">
        <f>SUM('360 GRP '!#REF!)*'360 GRP '!#REF!</f>
        <v>#REF!</v>
      </c>
      <c r="G117" s="21" t="e">
        <f>SUM('360 GRP '!#REF!)*'360 GRP '!#REF!</f>
        <v>#REF!</v>
      </c>
      <c r="H117" s="21" t="e">
        <f>SUM('360 GRP '!#REF!)*'360 GRP '!#REF!</f>
        <v>#REF!</v>
      </c>
      <c r="I117" s="21" t="e">
        <f>SUM('360 GRP '!#REF!)*'360 GRP '!#REF!</f>
        <v>#REF!</v>
      </c>
      <c r="J117" s="21" t="e">
        <f>SUM('360 GRP '!#REF!)*'360 GRP '!#REF!</f>
        <v>#REF!</v>
      </c>
      <c r="K117" s="21" t="e">
        <f>'360 GRP '!#REF!</f>
        <v>#REF!</v>
      </c>
      <c r="L117" s="21" t="e">
        <f>'360 GRP '!#REF!*SUM('360 GRP '!#REF!)</f>
        <v>#REF!</v>
      </c>
    </row>
    <row r="118" spans="1:12">
      <c r="A118" s="1" t="e">
        <f>'360 GRP '!#REF!</f>
        <v>#REF!</v>
      </c>
      <c r="B118" s="19" t="e">
        <f>SUM('360 GRP '!#REF!)*'360 GRP '!#REF!</f>
        <v>#REF!</v>
      </c>
      <c r="C118" s="20" t="e">
        <f>SUM('360 GRP '!#REF!)*'360 GRP '!#REF!</f>
        <v>#REF!</v>
      </c>
      <c r="D118" s="21" t="e">
        <f>SUM('360 GRP '!#REF!)*'360 GRP '!#REF!</f>
        <v>#REF!</v>
      </c>
      <c r="E118" s="21" t="e">
        <f>SUM('360 GRP '!#REF!)*'360 GRP '!#REF!</f>
        <v>#REF!</v>
      </c>
      <c r="F118" s="21" t="e">
        <f>SUM('360 GRP '!#REF!)*'360 GRP '!#REF!</f>
        <v>#REF!</v>
      </c>
      <c r="G118" s="21" t="e">
        <f>SUM('360 GRP '!#REF!)*'360 GRP '!#REF!</f>
        <v>#REF!</v>
      </c>
      <c r="H118" s="21" t="e">
        <f>SUM('360 GRP '!#REF!)*'360 GRP '!#REF!</f>
        <v>#REF!</v>
      </c>
      <c r="I118" s="21" t="e">
        <f>SUM('360 GRP '!#REF!)*'360 GRP '!#REF!</f>
        <v>#REF!</v>
      </c>
      <c r="J118" s="21" t="e">
        <f>SUM('360 GRP '!#REF!)*'360 GRP '!#REF!</f>
        <v>#REF!</v>
      </c>
      <c r="K118" s="21" t="e">
        <f>'360 GRP '!#REF!</f>
        <v>#REF!</v>
      </c>
      <c r="L118" s="21" t="e">
        <f>'360 GRP '!#REF!*SUM('360 GRP '!#REF!)</f>
        <v>#REF!</v>
      </c>
    </row>
    <row r="119" spans="1:12">
      <c r="A119" s="1" t="e">
        <f>'360 GRP '!#REF!</f>
        <v>#REF!</v>
      </c>
      <c r="B119" s="19" t="e">
        <f>SUM('360 GRP '!#REF!)*'360 GRP '!#REF!</f>
        <v>#REF!</v>
      </c>
      <c r="C119" s="20" t="e">
        <f>SUM('360 GRP '!#REF!)*'360 GRP '!#REF!</f>
        <v>#REF!</v>
      </c>
      <c r="D119" s="21" t="e">
        <f>SUM('360 GRP '!#REF!)*'360 GRP '!#REF!</f>
        <v>#REF!</v>
      </c>
      <c r="E119" s="21" t="e">
        <f>SUM('360 GRP '!#REF!)*'360 GRP '!#REF!</f>
        <v>#REF!</v>
      </c>
      <c r="F119" s="21" t="e">
        <f>SUM('360 GRP '!#REF!)*'360 GRP '!#REF!</f>
        <v>#REF!</v>
      </c>
      <c r="G119" s="21" t="e">
        <f>SUM('360 GRP '!#REF!)*'360 GRP '!#REF!</f>
        <v>#REF!</v>
      </c>
      <c r="H119" s="21" t="e">
        <f>SUM('360 GRP '!#REF!)*'360 GRP '!#REF!</f>
        <v>#REF!</v>
      </c>
      <c r="I119" s="21" t="e">
        <f>SUM('360 GRP '!#REF!)*'360 GRP '!#REF!</f>
        <v>#REF!</v>
      </c>
      <c r="J119" s="21" t="e">
        <f>SUM('360 GRP '!#REF!)*'360 GRP '!#REF!</f>
        <v>#REF!</v>
      </c>
      <c r="K119" s="21" t="e">
        <f>'360 GRP '!#REF!</f>
        <v>#REF!</v>
      </c>
      <c r="L119" s="21" t="e">
        <f>'360 GRP '!#REF!*SUM('360 GRP '!#REF!)</f>
        <v>#REF!</v>
      </c>
    </row>
    <row r="120" spans="1:12">
      <c r="A120" s="1" t="e">
        <f>'360 GRP '!#REF!</f>
        <v>#REF!</v>
      </c>
      <c r="B120" s="19" t="e">
        <f>SUM('360 GRP '!#REF!)*'360 GRP '!#REF!</f>
        <v>#REF!</v>
      </c>
      <c r="C120" s="20" t="e">
        <f>SUM('360 GRP '!#REF!)*'360 GRP '!#REF!</f>
        <v>#REF!</v>
      </c>
      <c r="D120" s="21" t="e">
        <f>SUM('360 GRP '!#REF!)*'360 GRP '!#REF!</f>
        <v>#REF!</v>
      </c>
      <c r="E120" s="21" t="e">
        <f>SUM('360 GRP '!#REF!)*'360 GRP '!#REF!</f>
        <v>#REF!</v>
      </c>
      <c r="F120" s="21" t="e">
        <f>SUM('360 GRP '!#REF!)*'360 GRP '!#REF!</f>
        <v>#REF!</v>
      </c>
      <c r="G120" s="21" t="e">
        <f>SUM('360 GRP '!#REF!)*'360 GRP '!#REF!</f>
        <v>#REF!</v>
      </c>
      <c r="H120" s="21" t="e">
        <f>SUM('360 GRP '!#REF!)*'360 GRP '!#REF!</f>
        <v>#REF!</v>
      </c>
      <c r="I120" s="21" t="e">
        <f>SUM('360 GRP '!#REF!)*'360 GRP '!#REF!</f>
        <v>#REF!</v>
      </c>
      <c r="J120" s="21" t="e">
        <f>SUM('360 GRP '!#REF!)*'360 GRP '!#REF!</f>
        <v>#REF!</v>
      </c>
      <c r="K120" s="21" t="e">
        <f>'360 GRP '!#REF!</f>
        <v>#REF!</v>
      </c>
      <c r="L120" s="21" t="e">
        <f>'360 GRP '!#REF!*SUM('360 GRP '!#REF!)</f>
        <v>#REF!</v>
      </c>
    </row>
    <row r="121" spans="1:12">
      <c r="A121" s="1" t="e">
        <f>'360 GRP '!#REF!</f>
        <v>#REF!</v>
      </c>
      <c r="B121" s="19" t="e">
        <f>SUM('360 GRP '!#REF!)*'360 GRP '!#REF!</f>
        <v>#REF!</v>
      </c>
      <c r="C121" s="20" t="e">
        <f>SUM('360 GRP '!#REF!)*'360 GRP '!#REF!</f>
        <v>#REF!</v>
      </c>
      <c r="D121" s="21" t="e">
        <f>SUM('360 GRP '!#REF!)*'360 GRP '!#REF!</f>
        <v>#REF!</v>
      </c>
      <c r="E121" s="21" t="e">
        <f>SUM('360 GRP '!#REF!)*'360 GRP '!#REF!</f>
        <v>#REF!</v>
      </c>
      <c r="F121" s="21" t="e">
        <f>SUM('360 GRP '!#REF!)*'360 GRP '!#REF!</f>
        <v>#REF!</v>
      </c>
      <c r="G121" s="21" t="e">
        <f>SUM('360 GRP '!#REF!)*'360 GRP '!#REF!</f>
        <v>#REF!</v>
      </c>
      <c r="H121" s="21" t="e">
        <f>SUM('360 GRP '!#REF!)*'360 GRP '!#REF!</f>
        <v>#REF!</v>
      </c>
      <c r="I121" s="21" t="e">
        <f>SUM('360 GRP '!#REF!)*'360 GRP '!#REF!</f>
        <v>#REF!</v>
      </c>
      <c r="J121" s="21" t="e">
        <f>SUM('360 GRP '!#REF!)*'360 GRP '!#REF!</f>
        <v>#REF!</v>
      </c>
      <c r="K121" s="21" t="e">
        <f>'360 GRP '!#REF!</f>
        <v>#REF!</v>
      </c>
      <c r="L121" s="21" t="e">
        <f>'360 GRP '!#REF!*SUM('360 GRP '!#REF!)</f>
        <v>#REF!</v>
      </c>
    </row>
    <row r="122" spans="1:12">
      <c r="A122" s="1" t="e">
        <f>'360 GRP '!#REF!</f>
        <v>#REF!</v>
      </c>
      <c r="B122" s="19" t="e">
        <f>SUM('360 GRP '!#REF!)*'360 GRP '!#REF!</f>
        <v>#REF!</v>
      </c>
      <c r="C122" s="20" t="e">
        <f>SUM('360 GRP '!#REF!)*'360 GRP '!#REF!</f>
        <v>#REF!</v>
      </c>
      <c r="D122" s="21" t="e">
        <f>SUM('360 GRP '!#REF!)*'360 GRP '!#REF!</f>
        <v>#REF!</v>
      </c>
      <c r="E122" s="21" t="e">
        <f>SUM('360 GRP '!#REF!)*'360 GRP '!#REF!</f>
        <v>#REF!</v>
      </c>
      <c r="F122" s="21" t="e">
        <f>SUM('360 GRP '!#REF!)*'360 GRP '!#REF!</f>
        <v>#REF!</v>
      </c>
      <c r="G122" s="21" t="e">
        <f>SUM('360 GRP '!#REF!)*'360 GRP '!#REF!</f>
        <v>#REF!</v>
      </c>
      <c r="H122" s="21" t="e">
        <f>SUM('360 GRP '!#REF!)*'360 GRP '!#REF!</f>
        <v>#REF!</v>
      </c>
      <c r="I122" s="21" t="e">
        <f>SUM('360 GRP '!#REF!)*'360 GRP '!#REF!</f>
        <v>#REF!</v>
      </c>
      <c r="J122" s="21" t="e">
        <f>SUM('360 GRP '!#REF!)*'360 GRP '!#REF!</f>
        <v>#REF!</v>
      </c>
      <c r="K122" s="21" t="e">
        <f>'360 GRP '!#REF!</f>
        <v>#REF!</v>
      </c>
      <c r="L122" s="21" t="e">
        <f>'360 GRP '!#REF!*SUM('360 GRP '!#REF!)</f>
        <v>#REF!</v>
      </c>
    </row>
    <row r="123" spans="1:12">
      <c r="A123" s="1" t="e">
        <f>'360 GRP '!#REF!</f>
        <v>#REF!</v>
      </c>
      <c r="B123" s="19" t="e">
        <f>SUM('360 GRP '!#REF!)*'360 GRP '!#REF!</f>
        <v>#REF!</v>
      </c>
      <c r="C123" s="20" t="e">
        <f>SUM('360 GRP '!#REF!)*'360 GRP '!#REF!</f>
        <v>#REF!</v>
      </c>
      <c r="D123" s="21" t="e">
        <f>SUM('360 GRP '!#REF!)*'360 GRP '!#REF!</f>
        <v>#REF!</v>
      </c>
      <c r="E123" s="21" t="e">
        <f>SUM('360 GRP '!#REF!)*'360 GRP '!#REF!</f>
        <v>#REF!</v>
      </c>
      <c r="F123" s="21" t="e">
        <f>SUM('360 GRP '!#REF!)*'360 GRP '!#REF!</f>
        <v>#REF!</v>
      </c>
      <c r="G123" s="21" t="e">
        <f>SUM('360 GRP '!#REF!)*'360 GRP '!#REF!</f>
        <v>#REF!</v>
      </c>
      <c r="H123" s="21" t="e">
        <f>SUM('360 GRP '!#REF!)*'360 GRP '!#REF!</f>
        <v>#REF!</v>
      </c>
      <c r="I123" s="21" t="e">
        <f>SUM('360 GRP '!#REF!)*'360 GRP '!#REF!</f>
        <v>#REF!</v>
      </c>
      <c r="J123" s="21" t="e">
        <f>SUM('360 GRP '!#REF!)*'360 GRP '!#REF!</f>
        <v>#REF!</v>
      </c>
      <c r="K123" s="21" t="e">
        <f>'360 GRP '!#REF!</f>
        <v>#REF!</v>
      </c>
      <c r="L123" s="21" t="e">
        <f>'360 GRP '!#REF!*SUM('360 GRP '!#REF!)</f>
        <v>#REF!</v>
      </c>
    </row>
    <row r="124" spans="1:12">
      <c r="A124" s="1" t="e">
        <f>'360 GRP '!#REF!</f>
        <v>#REF!</v>
      </c>
      <c r="B124" s="19" t="e">
        <f>SUM('360 GRP '!#REF!)*'360 GRP '!#REF!</f>
        <v>#REF!</v>
      </c>
      <c r="C124" s="20" t="e">
        <f>SUM('360 GRP '!#REF!)*'360 GRP '!#REF!</f>
        <v>#REF!</v>
      </c>
      <c r="D124" s="21" t="e">
        <f>SUM('360 GRP '!#REF!)*'360 GRP '!#REF!</f>
        <v>#REF!</v>
      </c>
      <c r="E124" s="21" t="e">
        <f>SUM('360 GRP '!#REF!)*'360 GRP '!#REF!</f>
        <v>#REF!</v>
      </c>
      <c r="F124" s="21" t="e">
        <f>SUM('360 GRP '!#REF!)*'360 GRP '!#REF!</f>
        <v>#REF!</v>
      </c>
      <c r="G124" s="21" t="e">
        <f>SUM('360 GRP '!#REF!)*'360 GRP '!#REF!</f>
        <v>#REF!</v>
      </c>
      <c r="H124" s="21" t="e">
        <f>SUM('360 GRP '!#REF!)*'360 GRP '!#REF!</f>
        <v>#REF!</v>
      </c>
      <c r="I124" s="21" t="e">
        <f>SUM('360 GRP '!#REF!)*'360 GRP '!#REF!</f>
        <v>#REF!</v>
      </c>
      <c r="J124" s="21" t="e">
        <f>SUM('360 GRP '!#REF!)*'360 GRP '!#REF!</f>
        <v>#REF!</v>
      </c>
      <c r="K124" s="21" t="e">
        <f>'360 GRP '!#REF!</f>
        <v>#REF!</v>
      </c>
      <c r="L124" s="21" t="e">
        <f>'360 GRP '!#REF!*SUM('360 GRP '!#REF!)</f>
        <v>#REF!</v>
      </c>
    </row>
    <row r="125" spans="1:12">
      <c r="A125" s="1" t="e">
        <f>'360 GRP '!#REF!</f>
        <v>#REF!</v>
      </c>
      <c r="B125" s="19" t="e">
        <f>SUM('360 GRP '!#REF!)*'360 GRP '!#REF!</f>
        <v>#REF!</v>
      </c>
      <c r="C125" s="20" t="e">
        <f>SUM('360 GRP '!#REF!)*'360 GRP '!#REF!</f>
        <v>#REF!</v>
      </c>
      <c r="D125" s="21" t="e">
        <f>SUM('360 GRP '!#REF!)*'360 GRP '!#REF!</f>
        <v>#REF!</v>
      </c>
      <c r="E125" s="21" t="e">
        <f>SUM('360 GRP '!#REF!)*'360 GRP '!#REF!</f>
        <v>#REF!</v>
      </c>
      <c r="F125" s="21" t="e">
        <f>SUM('360 GRP '!#REF!)*'360 GRP '!#REF!</f>
        <v>#REF!</v>
      </c>
      <c r="G125" s="21" t="e">
        <f>SUM('360 GRP '!#REF!)*'360 GRP '!#REF!</f>
        <v>#REF!</v>
      </c>
      <c r="H125" s="21" t="e">
        <f>SUM('360 GRP '!#REF!)*'360 GRP '!#REF!</f>
        <v>#REF!</v>
      </c>
      <c r="I125" s="21" t="e">
        <f>SUM('360 GRP '!#REF!)*'360 GRP '!#REF!</f>
        <v>#REF!</v>
      </c>
      <c r="J125" s="21" t="e">
        <f>SUM('360 GRP '!#REF!)*'360 GRP '!#REF!</f>
        <v>#REF!</v>
      </c>
      <c r="K125" s="21" t="e">
        <f>'360 GRP '!#REF!</f>
        <v>#REF!</v>
      </c>
      <c r="L125" s="21" t="e">
        <f>'360 GRP '!#REF!*SUM('360 GRP '!#REF!)</f>
        <v>#REF!</v>
      </c>
    </row>
    <row r="126" spans="1:12">
      <c r="A126" s="1" t="e">
        <f>'360 GRP '!#REF!</f>
        <v>#REF!</v>
      </c>
      <c r="B126" s="19" t="e">
        <f>SUM('360 GRP '!#REF!)*'360 GRP '!#REF!</f>
        <v>#REF!</v>
      </c>
      <c r="C126" s="20" t="e">
        <f>SUM('360 GRP '!#REF!)*'360 GRP '!#REF!</f>
        <v>#REF!</v>
      </c>
      <c r="D126" s="21" t="e">
        <f>SUM('360 GRP '!#REF!)*'360 GRP '!#REF!</f>
        <v>#REF!</v>
      </c>
      <c r="E126" s="21" t="e">
        <f>SUM('360 GRP '!#REF!)*'360 GRP '!#REF!</f>
        <v>#REF!</v>
      </c>
      <c r="F126" s="21" t="e">
        <f>SUM('360 GRP '!#REF!)*'360 GRP '!#REF!</f>
        <v>#REF!</v>
      </c>
      <c r="G126" s="21" t="e">
        <f>SUM('360 GRP '!#REF!)*'360 GRP '!#REF!</f>
        <v>#REF!</v>
      </c>
      <c r="H126" s="21" t="e">
        <f>SUM('360 GRP '!#REF!)*'360 GRP '!#REF!</f>
        <v>#REF!</v>
      </c>
      <c r="I126" s="21" t="e">
        <f>SUM('360 GRP '!#REF!)*'360 GRP '!#REF!</f>
        <v>#REF!</v>
      </c>
      <c r="J126" s="21" t="e">
        <f>SUM('360 GRP '!#REF!)*'360 GRP '!#REF!</f>
        <v>#REF!</v>
      </c>
      <c r="K126" s="21" t="e">
        <f>'360 GRP '!#REF!</f>
        <v>#REF!</v>
      </c>
      <c r="L126" s="21" t="e">
        <f>'360 GRP '!#REF!*SUM('360 GRP '!#REF!)</f>
        <v>#REF!</v>
      </c>
    </row>
    <row r="127" spans="1:12">
      <c r="A127" s="1" t="e">
        <f>'360 GRP '!#REF!</f>
        <v>#REF!</v>
      </c>
      <c r="B127" s="19" t="e">
        <f>SUM('360 GRP '!#REF!)*'360 GRP '!#REF!</f>
        <v>#REF!</v>
      </c>
      <c r="C127" s="20" t="e">
        <f>SUM('360 GRP '!#REF!)*'360 GRP '!#REF!</f>
        <v>#REF!</v>
      </c>
      <c r="D127" s="21" t="e">
        <f>SUM('360 GRP '!#REF!)*'360 GRP '!#REF!</f>
        <v>#REF!</v>
      </c>
      <c r="E127" s="21" t="e">
        <f>SUM('360 GRP '!#REF!)*'360 GRP '!#REF!</f>
        <v>#REF!</v>
      </c>
      <c r="F127" s="21" t="e">
        <f>SUM('360 GRP '!#REF!)*'360 GRP '!#REF!</f>
        <v>#REF!</v>
      </c>
      <c r="G127" s="21" t="e">
        <f>SUM('360 GRP '!#REF!)*'360 GRP '!#REF!</f>
        <v>#REF!</v>
      </c>
      <c r="H127" s="21" t="e">
        <f>SUM('360 GRP '!#REF!)*'360 GRP '!#REF!</f>
        <v>#REF!</v>
      </c>
      <c r="I127" s="21" t="e">
        <f>SUM('360 GRP '!#REF!)*'360 GRP '!#REF!</f>
        <v>#REF!</v>
      </c>
      <c r="J127" s="21" t="e">
        <f>SUM('360 GRP '!#REF!)*'360 GRP '!#REF!</f>
        <v>#REF!</v>
      </c>
      <c r="K127" s="21" t="e">
        <f>'360 GRP '!#REF!</f>
        <v>#REF!</v>
      </c>
      <c r="L127" s="21" t="e">
        <f>'360 GRP '!#REF!*SUM('360 GRP '!#REF!)</f>
        <v>#REF!</v>
      </c>
    </row>
    <row r="128" spans="1:12">
      <c r="A128" s="1" t="e">
        <f>'360 GRP '!#REF!</f>
        <v>#REF!</v>
      </c>
      <c r="B128" s="19" t="e">
        <f>SUM('360 GRP '!#REF!)*'360 GRP '!#REF!</f>
        <v>#REF!</v>
      </c>
      <c r="C128" s="20" t="e">
        <f>SUM('360 GRP '!#REF!)*'360 GRP '!#REF!</f>
        <v>#REF!</v>
      </c>
      <c r="D128" s="21" t="e">
        <f>SUM('360 GRP '!#REF!)*'360 GRP '!#REF!</f>
        <v>#REF!</v>
      </c>
      <c r="E128" s="21" t="e">
        <f>SUM('360 GRP '!#REF!)*'360 GRP '!#REF!</f>
        <v>#REF!</v>
      </c>
      <c r="F128" s="21" t="e">
        <f>SUM('360 GRP '!#REF!)*'360 GRP '!#REF!</f>
        <v>#REF!</v>
      </c>
      <c r="G128" s="21" t="e">
        <f>SUM('360 GRP '!#REF!)*'360 GRP '!#REF!</f>
        <v>#REF!</v>
      </c>
      <c r="H128" s="21" t="e">
        <f>SUM('360 GRP '!#REF!)*'360 GRP '!#REF!</f>
        <v>#REF!</v>
      </c>
      <c r="I128" s="21" t="e">
        <f>SUM('360 GRP '!#REF!)*'360 GRP '!#REF!</f>
        <v>#REF!</v>
      </c>
      <c r="J128" s="21" t="e">
        <f>SUM('360 GRP '!#REF!)*'360 GRP '!#REF!</f>
        <v>#REF!</v>
      </c>
      <c r="K128" s="21" t="e">
        <f>'360 GRP '!#REF!</f>
        <v>#REF!</v>
      </c>
      <c r="L128" s="21" t="e">
        <f>'360 GRP '!#REF!*SUM('360 GRP '!#REF!)</f>
        <v>#REF!</v>
      </c>
    </row>
    <row r="129" spans="1:12">
      <c r="A129" s="1" t="e">
        <f>'360 GRP '!#REF!</f>
        <v>#REF!</v>
      </c>
      <c r="B129" s="19" t="e">
        <f>SUM('360 GRP '!#REF!)*'360 GRP '!#REF!</f>
        <v>#REF!</v>
      </c>
      <c r="C129" s="20" t="e">
        <f>SUM('360 GRP '!#REF!)*'360 GRP '!#REF!</f>
        <v>#REF!</v>
      </c>
      <c r="D129" s="21" t="e">
        <f>SUM('360 GRP '!#REF!)*'360 GRP '!#REF!</f>
        <v>#REF!</v>
      </c>
      <c r="E129" s="21" t="e">
        <f>SUM('360 GRP '!#REF!)*'360 GRP '!#REF!</f>
        <v>#REF!</v>
      </c>
      <c r="F129" s="21" t="e">
        <f>SUM('360 GRP '!#REF!)*'360 GRP '!#REF!</f>
        <v>#REF!</v>
      </c>
      <c r="G129" s="21" t="e">
        <f>SUM('360 GRP '!#REF!)*'360 GRP '!#REF!</f>
        <v>#REF!</v>
      </c>
      <c r="H129" s="21" t="e">
        <f>SUM('360 GRP '!#REF!)*'360 GRP '!#REF!</f>
        <v>#REF!</v>
      </c>
      <c r="I129" s="21" t="e">
        <f>SUM('360 GRP '!#REF!)*'360 GRP '!#REF!</f>
        <v>#REF!</v>
      </c>
      <c r="J129" s="21" t="e">
        <f>SUM('360 GRP '!#REF!)*'360 GRP '!#REF!</f>
        <v>#REF!</v>
      </c>
      <c r="K129" s="21" t="e">
        <f>'360 GRP '!#REF!</f>
        <v>#REF!</v>
      </c>
      <c r="L129" s="21" t="e">
        <f>'360 GRP '!#REF!*SUM('360 GRP '!#REF!)</f>
        <v>#REF!</v>
      </c>
    </row>
    <row r="130" spans="1:12">
      <c r="A130" s="1" t="e">
        <f>'360 GRP '!#REF!</f>
        <v>#REF!</v>
      </c>
      <c r="B130" s="19" t="e">
        <f>SUM('360 GRP '!#REF!)*'360 GRP '!#REF!</f>
        <v>#REF!</v>
      </c>
      <c r="C130" s="20" t="e">
        <f>SUM('360 GRP '!#REF!)*'360 GRP '!#REF!</f>
        <v>#REF!</v>
      </c>
      <c r="D130" s="21" t="e">
        <f>SUM('360 GRP '!#REF!)*'360 GRP '!#REF!</f>
        <v>#REF!</v>
      </c>
      <c r="E130" s="21" t="e">
        <f>SUM('360 GRP '!#REF!)*'360 GRP '!#REF!</f>
        <v>#REF!</v>
      </c>
      <c r="F130" s="21" t="e">
        <f>SUM('360 GRP '!#REF!)*'360 GRP '!#REF!</f>
        <v>#REF!</v>
      </c>
      <c r="G130" s="21" t="e">
        <f>SUM('360 GRP '!#REF!)*'360 GRP '!#REF!</f>
        <v>#REF!</v>
      </c>
      <c r="H130" s="21" t="e">
        <f>SUM('360 GRP '!#REF!)*'360 GRP '!#REF!</f>
        <v>#REF!</v>
      </c>
      <c r="I130" s="21" t="e">
        <f>SUM('360 GRP '!#REF!)*'360 GRP '!#REF!</f>
        <v>#REF!</v>
      </c>
      <c r="J130" s="21" t="e">
        <f>SUM('360 GRP '!#REF!)*'360 GRP '!#REF!</f>
        <v>#REF!</v>
      </c>
      <c r="K130" s="21" t="e">
        <f>'360 GRP '!#REF!</f>
        <v>#REF!</v>
      </c>
      <c r="L130" s="21" t="e">
        <f>'360 GRP '!#REF!*SUM('360 GRP '!#REF!)</f>
        <v>#REF!</v>
      </c>
    </row>
    <row r="131" spans="1:12">
      <c r="A131" s="1" t="e">
        <f>'360 GRP '!#REF!</f>
        <v>#REF!</v>
      </c>
      <c r="B131" s="19" t="e">
        <f>SUM('360 GRP '!#REF!)*'360 GRP '!#REF!</f>
        <v>#REF!</v>
      </c>
      <c r="C131" s="20" t="e">
        <f>SUM('360 GRP '!#REF!)*'360 GRP '!#REF!</f>
        <v>#REF!</v>
      </c>
      <c r="D131" s="21" t="e">
        <f>SUM('360 GRP '!#REF!)*'360 GRP '!#REF!</f>
        <v>#REF!</v>
      </c>
      <c r="E131" s="21" t="e">
        <f>SUM('360 GRP '!#REF!)*'360 GRP '!#REF!</f>
        <v>#REF!</v>
      </c>
      <c r="F131" s="21" t="e">
        <f>SUM('360 GRP '!#REF!)*'360 GRP '!#REF!</f>
        <v>#REF!</v>
      </c>
      <c r="G131" s="21" t="e">
        <f>SUM('360 GRP '!#REF!)*'360 GRP '!#REF!</f>
        <v>#REF!</v>
      </c>
      <c r="H131" s="21" t="e">
        <f>SUM('360 GRP '!#REF!)*'360 GRP '!#REF!</f>
        <v>#REF!</v>
      </c>
      <c r="I131" s="21" t="e">
        <f>SUM('360 GRP '!#REF!)*'360 GRP '!#REF!</f>
        <v>#REF!</v>
      </c>
      <c r="J131" s="21" t="e">
        <f>SUM('360 GRP '!#REF!)*'360 GRP '!#REF!</f>
        <v>#REF!</v>
      </c>
      <c r="K131" s="21" t="e">
        <f>'360 GRP '!#REF!</f>
        <v>#REF!</v>
      </c>
      <c r="L131" s="21" t="e">
        <f>'360 GRP '!#REF!*SUM('360 GRP '!#REF!)</f>
        <v>#REF!</v>
      </c>
    </row>
    <row r="132" spans="1:12">
      <c r="A132" s="1" t="e">
        <f>'360 GRP '!#REF!</f>
        <v>#REF!</v>
      </c>
      <c r="B132" s="19" t="e">
        <f>SUM('360 GRP '!#REF!)*'360 GRP '!#REF!</f>
        <v>#REF!</v>
      </c>
      <c r="C132" s="20" t="e">
        <f>SUM('360 GRP '!#REF!)*'360 GRP '!#REF!</f>
        <v>#REF!</v>
      </c>
      <c r="D132" s="21" t="e">
        <f>SUM('360 GRP '!#REF!)*'360 GRP '!#REF!</f>
        <v>#REF!</v>
      </c>
      <c r="E132" s="21" t="e">
        <f>SUM('360 GRP '!#REF!)*'360 GRP '!#REF!</f>
        <v>#REF!</v>
      </c>
      <c r="F132" s="21" t="e">
        <f>SUM('360 GRP '!#REF!)*'360 GRP '!#REF!</f>
        <v>#REF!</v>
      </c>
      <c r="G132" s="21" t="e">
        <f>SUM('360 GRP '!#REF!)*'360 GRP '!#REF!</f>
        <v>#REF!</v>
      </c>
      <c r="H132" s="21" t="e">
        <f>SUM('360 GRP '!#REF!)*'360 GRP '!#REF!</f>
        <v>#REF!</v>
      </c>
      <c r="I132" s="21" t="e">
        <f>SUM('360 GRP '!#REF!)*'360 GRP '!#REF!</f>
        <v>#REF!</v>
      </c>
      <c r="J132" s="21" t="e">
        <f>SUM('360 GRP '!#REF!)*'360 GRP '!#REF!</f>
        <v>#REF!</v>
      </c>
      <c r="K132" s="21" t="e">
        <f>'360 GRP '!#REF!</f>
        <v>#REF!</v>
      </c>
      <c r="L132" s="21" t="e">
        <f>'360 GRP '!#REF!*SUM('360 GRP '!#REF!)</f>
        <v>#REF!</v>
      </c>
    </row>
    <row r="133" spans="1:12">
      <c r="A133" s="1" t="e">
        <f>'360 GRP '!#REF!</f>
        <v>#REF!</v>
      </c>
      <c r="B133" s="19" t="e">
        <f>SUM('360 GRP '!#REF!)*'360 GRP '!#REF!</f>
        <v>#REF!</v>
      </c>
      <c r="C133" s="20" t="e">
        <f>SUM('360 GRP '!#REF!)*'360 GRP '!#REF!</f>
        <v>#REF!</v>
      </c>
      <c r="D133" s="21" t="e">
        <f>SUM('360 GRP '!#REF!)*'360 GRP '!#REF!</f>
        <v>#REF!</v>
      </c>
      <c r="E133" s="21" t="e">
        <f>SUM('360 GRP '!#REF!)*'360 GRP '!#REF!</f>
        <v>#REF!</v>
      </c>
      <c r="F133" s="21" t="e">
        <f>SUM('360 GRP '!#REF!)*'360 GRP '!#REF!</f>
        <v>#REF!</v>
      </c>
      <c r="G133" s="21" t="e">
        <f>SUM('360 GRP '!#REF!)*'360 GRP '!#REF!</f>
        <v>#REF!</v>
      </c>
      <c r="H133" s="21" t="e">
        <f>SUM('360 GRP '!#REF!)*'360 GRP '!#REF!</f>
        <v>#REF!</v>
      </c>
      <c r="I133" s="21" t="e">
        <f>SUM('360 GRP '!#REF!)*'360 GRP '!#REF!</f>
        <v>#REF!</v>
      </c>
      <c r="J133" s="21" t="e">
        <f>SUM('360 GRP '!#REF!)*'360 GRP '!#REF!</f>
        <v>#REF!</v>
      </c>
      <c r="K133" s="21" t="e">
        <f>'360 GRP '!#REF!</f>
        <v>#REF!</v>
      </c>
      <c r="L133" s="21" t="e">
        <f>'360 GRP '!#REF!*SUM('360 GRP '!#REF!)</f>
        <v>#REF!</v>
      </c>
    </row>
    <row r="134" spans="1:12">
      <c r="A134" s="1" t="e">
        <f>'360 GRP '!#REF!</f>
        <v>#REF!</v>
      </c>
      <c r="B134" s="19" t="e">
        <f>SUM('360 GRP '!#REF!)*'360 GRP '!#REF!</f>
        <v>#REF!</v>
      </c>
      <c r="C134" s="20" t="e">
        <f>SUM('360 GRP '!#REF!)*'360 GRP '!#REF!</f>
        <v>#REF!</v>
      </c>
      <c r="D134" s="21" t="e">
        <f>SUM('360 GRP '!#REF!)*'360 GRP '!#REF!</f>
        <v>#REF!</v>
      </c>
      <c r="E134" s="21" t="e">
        <f>SUM('360 GRP '!#REF!)*'360 GRP '!#REF!</f>
        <v>#REF!</v>
      </c>
      <c r="F134" s="21" t="e">
        <f>SUM('360 GRP '!#REF!)*'360 GRP '!#REF!</f>
        <v>#REF!</v>
      </c>
      <c r="G134" s="21" t="e">
        <f>SUM('360 GRP '!#REF!)*'360 GRP '!#REF!</f>
        <v>#REF!</v>
      </c>
      <c r="H134" s="21" t="e">
        <f>SUM('360 GRP '!#REF!)*'360 GRP '!#REF!</f>
        <v>#REF!</v>
      </c>
      <c r="I134" s="21" t="e">
        <f>SUM('360 GRP '!#REF!)*'360 GRP '!#REF!</f>
        <v>#REF!</v>
      </c>
      <c r="J134" s="21" t="e">
        <f>SUM('360 GRP '!#REF!)*'360 GRP '!#REF!</f>
        <v>#REF!</v>
      </c>
      <c r="K134" s="21" t="e">
        <f>'360 GRP '!#REF!</f>
        <v>#REF!</v>
      </c>
      <c r="L134" s="21" t="e">
        <f>'360 GRP '!#REF!*SUM('360 GRP '!#REF!)</f>
        <v>#REF!</v>
      </c>
    </row>
    <row r="135" spans="1:12">
      <c r="A135" s="1" t="e">
        <f>'360 GRP '!#REF!</f>
        <v>#REF!</v>
      </c>
      <c r="B135" s="19" t="e">
        <f>SUM('360 GRP '!#REF!)*'360 GRP '!#REF!</f>
        <v>#REF!</v>
      </c>
      <c r="C135" s="20" t="e">
        <f>SUM('360 GRP '!#REF!)*'360 GRP '!#REF!</f>
        <v>#REF!</v>
      </c>
      <c r="D135" s="21" t="e">
        <f>SUM('360 GRP '!#REF!)*'360 GRP '!#REF!</f>
        <v>#REF!</v>
      </c>
      <c r="E135" s="21" t="e">
        <f>SUM('360 GRP '!#REF!)*'360 GRP '!#REF!</f>
        <v>#REF!</v>
      </c>
      <c r="F135" s="21" t="e">
        <f>SUM('360 GRP '!#REF!)*'360 GRP '!#REF!</f>
        <v>#REF!</v>
      </c>
      <c r="G135" s="21" t="e">
        <f>SUM('360 GRP '!#REF!)*'360 GRP '!#REF!</f>
        <v>#REF!</v>
      </c>
      <c r="H135" s="21" t="e">
        <f>SUM('360 GRP '!#REF!)*'360 GRP '!#REF!</f>
        <v>#REF!</v>
      </c>
      <c r="I135" s="21" t="e">
        <f>SUM('360 GRP '!#REF!)*'360 GRP '!#REF!</f>
        <v>#REF!</v>
      </c>
      <c r="J135" s="21" t="e">
        <f>SUM('360 GRP '!#REF!)*'360 GRP '!#REF!</f>
        <v>#REF!</v>
      </c>
      <c r="K135" s="21" t="e">
        <f>'360 GRP '!#REF!</f>
        <v>#REF!</v>
      </c>
      <c r="L135" s="21" t="e">
        <f>'360 GRP '!#REF!*SUM('360 GRP '!#REF!)</f>
        <v>#REF!</v>
      </c>
    </row>
    <row r="136" spans="1:12">
      <c r="A136" s="1" t="e">
        <f>'360 GRP '!#REF!</f>
        <v>#REF!</v>
      </c>
      <c r="B136" s="19" t="e">
        <f>SUM('360 GRP '!#REF!)*'360 GRP '!#REF!</f>
        <v>#REF!</v>
      </c>
      <c r="C136" s="20" t="e">
        <f>SUM('360 GRP '!#REF!)*'360 GRP '!#REF!</f>
        <v>#REF!</v>
      </c>
      <c r="D136" s="21" t="e">
        <f>SUM('360 GRP '!#REF!)*'360 GRP '!#REF!</f>
        <v>#REF!</v>
      </c>
      <c r="E136" s="21" t="e">
        <f>SUM('360 GRP '!#REF!)*'360 GRP '!#REF!</f>
        <v>#REF!</v>
      </c>
      <c r="F136" s="21" t="e">
        <f>SUM('360 GRP '!#REF!)*'360 GRP '!#REF!</f>
        <v>#REF!</v>
      </c>
      <c r="G136" s="21" t="e">
        <f>SUM('360 GRP '!#REF!)*'360 GRP '!#REF!</f>
        <v>#REF!</v>
      </c>
      <c r="H136" s="21" t="e">
        <f>SUM('360 GRP '!#REF!)*'360 GRP '!#REF!</f>
        <v>#REF!</v>
      </c>
      <c r="I136" s="21" t="e">
        <f>SUM('360 GRP '!#REF!)*'360 GRP '!#REF!</f>
        <v>#REF!</v>
      </c>
      <c r="J136" s="21" t="e">
        <f>SUM('360 GRP '!#REF!)*'360 GRP '!#REF!</f>
        <v>#REF!</v>
      </c>
      <c r="K136" s="21" t="e">
        <f>'360 GRP '!#REF!</f>
        <v>#REF!</v>
      </c>
      <c r="L136" s="21" t="e">
        <f>'360 GRP '!#REF!*SUM('360 GRP '!#REF!)</f>
        <v>#REF!</v>
      </c>
    </row>
    <row r="137" spans="1:12">
      <c r="A137" s="1" t="e">
        <f>'360 GRP '!#REF!</f>
        <v>#REF!</v>
      </c>
      <c r="B137" s="19" t="e">
        <f>SUM('360 GRP '!#REF!)*'360 GRP '!#REF!</f>
        <v>#REF!</v>
      </c>
      <c r="C137" s="20" t="e">
        <f>SUM('360 GRP '!#REF!)*'360 GRP '!#REF!</f>
        <v>#REF!</v>
      </c>
      <c r="D137" s="21" t="e">
        <f>SUM('360 GRP '!#REF!)*'360 GRP '!#REF!</f>
        <v>#REF!</v>
      </c>
      <c r="E137" s="21" t="e">
        <f>SUM('360 GRP '!#REF!)*'360 GRP '!#REF!</f>
        <v>#REF!</v>
      </c>
      <c r="F137" s="21" t="e">
        <f>SUM('360 GRP '!#REF!)*'360 GRP '!#REF!</f>
        <v>#REF!</v>
      </c>
      <c r="G137" s="21" t="e">
        <f>SUM('360 GRP '!#REF!)*'360 GRP '!#REF!</f>
        <v>#REF!</v>
      </c>
      <c r="H137" s="21" t="e">
        <f>SUM('360 GRP '!#REF!)*'360 GRP '!#REF!</f>
        <v>#REF!</v>
      </c>
      <c r="I137" s="21" t="e">
        <f>SUM('360 GRP '!#REF!)*'360 GRP '!#REF!</f>
        <v>#REF!</v>
      </c>
      <c r="J137" s="21" t="e">
        <f>SUM('360 GRP '!#REF!)*'360 GRP '!#REF!</f>
        <v>#REF!</v>
      </c>
      <c r="K137" s="21" t="e">
        <f>'360 GRP '!#REF!</f>
        <v>#REF!</v>
      </c>
      <c r="L137" s="21" t="e">
        <f>'360 GRP '!#REF!*SUM('360 GRP '!#REF!)</f>
        <v>#REF!</v>
      </c>
    </row>
    <row r="138" spans="1:12">
      <c r="A138" s="1" t="e">
        <f>'360 GRP '!#REF!</f>
        <v>#REF!</v>
      </c>
      <c r="B138" s="19" t="e">
        <f>SUM('360 GRP '!#REF!)*'360 GRP '!#REF!</f>
        <v>#REF!</v>
      </c>
      <c r="C138" s="20" t="e">
        <f>SUM('360 GRP '!#REF!)*'360 GRP '!#REF!</f>
        <v>#REF!</v>
      </c>
      <c r="D138" s="21" t="e">
        <f>SUM('360 GRP '!#REF!)*'360 GRP '!#REF!</f>
        <v>#REF!</v>
      </c>
      <c r="E138" s="21" t="e">
        <f>SUM('360 GRP '!#REF!)*'360 GRP '!#REF!</f>
        <v>#REF!</v>
      </c>
      <c r="F138" s="21" t="e">
        <f>SUM('360 GRP '!#REF!)*'360 GRP '!#REF!</f>
        <v>#REF!</v>
      </c>
      <c r="G138" s="21" t="e">
        <f>SUM('360 GRP '!#REF!)*'360 GRP '!#REF!</f>
        <v>#REF!</v>
      </c>
      <c r="H138" s="21" t="e">
        <f>SUM('360 GRP '!#REF!)*'360 GRP '!#REF!</f>
        <v>#REF!</v>
      </c>
      <c r="I138" s="21" t="e">
        <f>SUM('360 GRP '!#REF!)*'360 GRP '!#REF!</f>
        <v>#REF!</v>
      </c>
      <c r="J138" s="21" t="e">
        <f>SUM('360 GRP '!#REF!)*'360 GRP '!#REF!</f>
        <v>#REF!</v>
      </c>
      <c r="K138" s="21" t="e">
        <f>'360 GRP '!#REF!</f>
        <v>#REF!</v>
      </c>
      <c r="L138" s="21" t="e">
        <f>'360 GRP '!#REF!*SUM('360 GRP '!#REF!)</f>
        <v>#REF!</v>
      </c>
    </row>
    <row r="139" spans="1:12">
      <c r="A139" s="1" t="e">
        <f>'360 GRP '!#REF!</f>
        <v>#REF!</v>
      </c>
      <c r="B139" s="19" t="e">
        <f>SUM('360 GRP '!#REF!)*'360 GRP '!#REF!</f>
        <v>#REF!</v>
      </c>
      <c r="C139" s="20" t="e">
        <f>SUM('360 GRP '!#REF!)*'360 GRP '!#REF!</f>
        <v>#REF!</v>
      </c>
      <c r="D139" s="21" t="e">
        <f>SUM('360 GRP '!#REF!)*'360 GRP '!#REF!</f>
        <v>#REF!</v>
      </c>
      <c r="E139" s="21" t="e">
        <f>SUM('360 GRP '!#REF!)*'360 GRP '!#REF!</f>
        <v>#REF!</v>
      </c>
      <c r="F139" s="21" t="e">
        <f>SUM('360 GRP '!#REF!)*'360 GRP '!#REF!</f>
        <v>#REF!</v>
      </c>
      <c r="G139" s="21" t="e">
        <f>SUM('360 GRP '!#REF!)*'360 GRP '!#REF!</f>
        <v>#REF!</v>
      </c>
      <c r="H139" s="21" t="e">
        <f>SUM('360 GRP '!#REF!)*'360 GRP '!#REF!</f>
        <v>#REF!</v>
      </c>
      <c r="I139" s="21" t="e">
        <f>SUM('360 GRP '!#REF!)*'360 GRP '!#REF!</f>
        <v>#REF!</v>
      </c>
      <c r="J139" s="21" t="e">
        <f>SUM('360 GRP '!#REF!)*'360 GRP '!#REF!</f>
        <v>#REF!</v>
      </c>
      <c r="K139" s="21" t="e">
        <f>'360 GRP '!#REF!</f>
        <v>#REF!</v>
      </c>
      <c r="L139" s="21" t="e">
        <f>'360 GRP '!#REF!*SUM('360 GRP '!#REF!)</f>
        <v>#REF!</v>
      </c>
    </row>
    <row r="140" spans="1:12">
      <c r="A140" s="1" t="e">
        <f>'360 GRP '!#REF!</f>
        <v>#REF!</v>
      </c>
      <c r="B140" s="19" t="e">
        <f>SUM('360 GRP '!#REF!)*'360 GRP '!#REF!</f>
        <v>#REF!</v>
      </c>
      <c r="C140" s="20" t="e">
        <f>SUM('360 GRP '!#REF!)*'360 GRP '!#REF!</f>
        <v>#REF!</v>
      </c>
      <c r="D140" s="21" t="e">
        <f>SUM('360 GRP '!#REF!)*'360 GRP '!#REF!</f>
        <v>#REF!</v>
      </c>
      <c r="E140" s="21" t="e">
        <f>SUM('360 GRP '!#REF!)*'360 GRP '!#REF!</f>
        <v>#REF!</v>
      </c>
      <c r="F140" s="21" t="e">
        <f>SUM('360 GRP '!#REF!)*'360 GRP '!#REF!</f>
        <v>#REF!</v>
      </c>
      <c r="G140" s="21" t="e">
        <f>SUM('360 GRP '!#REF!)*'360 GRP '!#REF!</f>
        <v>#REF!</v>
      </c>
      <c r="H140" s="21" t="e">
        <f>SUM('360 GRP '!#REF!)*'360 GRP '!#REF!</f>
        <v>#REF!</v>
      </c>
      <c r="I140" s="21" t="e">
        <f>SUM('360 GRP '!#REF!)*'360 GRP '!#REF!</f>
        <v>#REF!</v>
      </c>
      <c r="J140" s="21" t="e">
        <f>SUM('360 GRP '!#REF!)*'360 GRP '!#REF!</f>
        <v>#REF!</v>
      </c>
      <c r="K140" s="21" t="e">
        <f>'360 GRP '!#REF!</f>
        <v>#REF!</v>
      </c>
      <c r="L140" s="21" t="e">
        <f>'360 GRP '!#REF!*SUM('360 GRP '!#REF!)</f>
        <v>#REF!</v>
      </c>
    </row>
    <row r="141" spans="1:12">
      <c r="A141" s="1" t="e">
        <f>'360 GRP '!#REF!</f>
        <v>#REF!</v>
      </c>
      <c r="B141" s="19" t="e">
        <f>SUM('360 GRP '!#REF!)*'360 GRP '!#REF!</f>
        <v>#REF!</v>
      </c>
      <c r="C141" s="20" t="e">
        <f>SUM('360 GRP '!#REF!)*'360 GRP '!#REF!</f>
        <v>#REF!</v>
      </c>
      <c r="D141" s="21" t="e">
        <f>SUM('360 GRP '!#REF!)*'360 GRP '!#REF!</f>
        <v>#REF!</v>
      </c>
      <c r="E141" s="21" t="e">
        <f>SUM('360 GRP '!#REF!)*'360 GRP '!#REF!</f>
        <v>#REF!</v>
      </c>
      <c r="F141" s="21" t="e">
        <f>SUM('360 GRP '!#REF!)*'360 GRP '!#REF!</f>
        <v>#REF!</v>
      </c>
      <c r="G141" s="21" t="e">
        <f>SUM('360 GRP '!#REF!)*'360 GRP '!#REF!</f>
        <v>#REF!</v>
      </c>
      <c r="H141" s="21" t="e">
        <f>SUM('360 GRP '!#REF!)*'360 GRP '!#REF!</f>
        <v>#REF!</v>
      </c>
      <c r="I141" s="21" t="e">
        <f>SUM('360 GRP '!#REF!)*'360 GRP '!#REF!</f>
        <v>#REF!</v>
      </c>
      <c r="J141" s="21" t="e">
        <f>SUM('360 GRP '!#REF!)*'360 GRP '!#REF!</f>
        <v>#REF!</v>
      </c>
      <c r="K141" s="21" t="e">
        <f>'360 GRP '!#REF!</f>
        <v>#REF!</v>
      </c>
      <c r="L141" s="21" t="e">
        <f>'360 GRP '!#REF!*SUM('360 GRP '!#REF!)</f>
        <v>#REF!</v>
      </c>
    </row>
    <row r="142" spans="1:12">
      <c r="A142" s="1" t="e">
        <f>'360 GRP '!#REF!</f>
        <v>#REF!</v>
      </c>
      <c r="B142" s="19" t="e">
        <f>SUM('360 GRP '!#REF!)*'360 GRP '!#REF!</f>
        <v>#REF!</v>
      </c>
      <c r="C142" s="20" t="e">
        <f>SUM('360 GRP '!#REF!)*'360 GRP '!#REF!</f>
        <v>#REF!</v>
      </c>
      <c r="D142" s="21" t="e">
        <f>SUM('360 GRP '!#REF!)*'360 GRP '!#REF!</f>
        <v>#REF!</v>
      </c>
      <c r="E142" s="21" t="e">
        <f>SUM('360 GRP '!#REF!)*'360 GRP '!#REF!</f>
        <v>#REF!</v>
      </c>
      <c r="F142" s="21" t="e">
        <f>SUM('360 GRP '!#REF!)*'360 GRP '!#REF!</f>
        <v>#REF!</v>
      </c>
      <c r="G142" s="21" t="e">
        <f>SUM('360 GRP '!#REF!)*'360 GRP '!#REF!</f>
        <v>#REF!</v>
      </c>
      <c r="H142" s="21" t="e">
        <f>SUM('360 GRP '!#REF!)*'360 GRP '!#REF!</f>
        <v>#REF!</v>
      </c>
      <c r="I142" s="21" t="e">
        <f>SUM('360 GRP '!#REF!)*'360 GRP '!#REF!</f>
        <v>#REF!</v>
      </c>
      <c r="J142" s="21" t="e">
        <f>SUM('360 GRP '!#REF!)*'360 GRP '!#REF!</f>
        <v>#REF!</v>
      </c>
      <c r="K142" s="21" t="e">
        <f>'360 GRP '!#REF!</f>
        <v>#REF!</v>
      </c>
      <c r="L142" s="21" t="e">
        <f>'360 GRP '!#REF!*SUM('360 GRP '!#REF!)</f>
        <v>#REF!</v>
      </c>
    </row>
    <row r="143" spans="1:12">
      <c r="A143" s="1" t="e">
        <f>'360 GRP '!#REF!</f>
        <v>#REF!</v>
      </c>
      <c r="B143" s="19" t="e">
        <f>SUM('360 GRP '!#REF!)*'360 GRP '!#REF!</f>
        <v>#REF!</v>
      </c>
      <c r="C143" s="20" t="e">
        <f>SUM('360 GRP '!#REF!)*'360 GRP '!#REF!</f>
        <v>#REF!</v>
      </c>
      <c r="D143" s="21" t="e">
        <f>SUM('360 GRP '!#REF!)*'360 GRP '!#REF!</f>
        <v>#REF!</v>
      </c>
      <c r="E143" s="21" t="e">
        <f>SUM('360 GRP '!#REF!)*'360 GRP '!#REF!</f>
        <v>#REF!</v>
      </c>
      <c r="F143" s="21" t="e">
        <f>SUM('360 GRP '!#REF!)*'360 GRP '!#REF!</f>
        <v>#REF!</v>
      </c>
      <c r="G143" s="21" t="e">
        <f>SUM('360 GRP '!#REF!)*'360 GRP '!#REF!</f>
        <v>#REF!</v>
      </c>
      <c r="H143" s="21" t="e">
        <f>SUM('360 GRP '!#REF!)*'360 GRP '!#REF!</f>
        <v>#REF!</v>
      </c>
      <c r="I143" s="21" t="e">
        <f>SUM('360 GRP '!#REF!)*'360 GRP '!#REF!</f>
        <v>#REF!</v>
      </c>
      <c r="J143" s="21" t="e">
        <f>SUM('360 GRP '!#REF!)*'360 GRP '!#REF!</f>
        <v>#REF!</v>
      </c>
      <c r="K143" s="21" t="e">
        <f>'360 GRP '!#REF!</f>
        <v>#REF!</v>
      </c>
      <c r="L143" s="21" t="e">
        <f>'360 GRP '!#REF!*SUM('360 GRP '!#REF!)</f>
        <v>#REF!</v>
      </c>
    </row>
    <row r="144" spans="1:12">
      <c r="A144" s="1" t="e">
        <f>'360 GRP '!#REF!</f>
        <v>#REF!</v>
      </c>
      <c r="B144" s="19" t="e">
        <f>SUM('360 GRP '!#REF!)*'360 GRP '!#REF!</f>
        <v>#REF!</v>
      </c>
      <c r="C144" s="20" t="e">
        <f>SUM('360 GRP '!#REF!)*'360 GRP '!#REF!</f>
        <v>#REF!</v>
      </c>
      <c r="D144" s="21" t="e">
        <f>SUM('360 GRP '!#REF!)*'360 GRP '!#REF!</f>
        <v>#REF!</v>
      </c>
      <c r="E144" s="21" t="e">
        <f>SUM('360 GRP '!#REF!)*'360 GRP '!#REF!</f>
        <v>#REF!</v>
      </c>
      <c r="F144" s="21" t="e">
        <f>SUM('360 GRP '!#REF!)*'360 GRP '!#REF!</f>
        <v>#REF!</v>
      </c>
      <c r="G144" s="21" t="e">
        <f>SUM('360 GRP '!#REF!)*'360 GRP '!#REF!</f>
        <v>#REF!</v>
      </c>
      <c r="H144" s="21" t="e">
        <f>SUM('360 GRP '!#REF!)*'360 GRP '!#REF!</f>
        <v>#REF!</v>
      </c>
      <c r="I144" s="21" t="e">
        <f>SUM('360 GRP '!#REF!)*'360 GRP '!#REF!</f>
        <v>#REF!</v>
      </c>
      <c r="J144" s="21" t="e">
        <f>SUM('360 GRP '!#REF!)*'360 GRP '!#REF!</f>
        <v>#REF!</v>
      </c>
      <c r="K144" s="21" t="e">
        <f>'360 GRP '!#REF!</f>
        <v>#REF!</v>
      </c>
      <c r="L144" s="21" t="e">
        <f>'360 GRP '!#REF!*SUM('360 GRP '!#REF!)</f>
        <v>#REF!</v>
      </c>
    </row>
    <row r="145" spans="1:12">
      <c r="A145" s="1" t="e">
        <f>'360 GRP '!#REF!</f>
        <v>#REF!</v>
      </c>
      <c r="B145" s="19" t="e">
        <f>SUM('360 GRP '!#REF!)*'360 GRP '!#REF!</f>
        <v>#REF!</v>
      </c>
      <c r="C145" s="20" t="e">
        <f>SUM('360 GRP '!#REF!)*'360 GRP '!#REF!</f>
        <v>#REF!</v>
      </c>
      <c r="D145" s="21" t="e">
        <f>SUM('360 GRP '!#REF!)*'360 GRP '!#REF!</f>
        <v>#REF!</v>
      </c>
      <c r="E145" s="21" t="e">
        <f>SUM('360 GRP '!#REF!)*'360 GRP '!#REF!</f>
        <v>#REF!</v>
      </c>
      <c r="F145" s="21" t="e">
        <f>SUM('360 GRP '!#REF!)*'360 GRP '!#REF!</f>
        <v>#REF!</v>
      </c>
      <c r="G145" s="21" t="e">
        <f>SUM('360 GRP '!#REF!)*'360 GRP '!#REF!</f>
        <v>#REF!</v>
      </c>
      <c r="H145" s="21" t="e">
        <f>SUM('360 GRP '!#REF!)*'360 GRP '!#REF!</f>
        <v>#REF!</v>
      </c>
      <c r="I145" s="21" t="e">
        <f>SUM('360 GRP '!#REF!)*'360 GRP '!#REF!</f>
        <v>#REF!</v>
      </c>
      <c r="J145" s="21" t="e">
        <f>SUM('360 GRP '!#REF!)*'360 GRP '!#REF!</f>
        <v>#REF!</v>
      </c>
      <c r="K145" s="21" t="e">
        <f>'360 GRP '!#REF!</f>
        <v>#REF!</v>
      </c>
      <c r="L145" s="21" t="e">
        <f>'360 GRP '!#REF!*SUM('360 GRP '!#REF!)</f>
        <v>#REF!</v>
      </c>
    </row>
    <row r="146" spans="1:12">
      <c r="A146" s="1" t="e">
        <f>'360 GRP '!#REF!</f>
        <v>#REF!</v>
      </c>
      <c r="B146" s="19" t="e">
        <f>SUM('360 GRP '!#REF!)*'360 GRP '!#REF!</f>
        <v>#REF!</v>
      </c>
      <c r="C146" s="20" t="e">
        <f>SUM('360 GRP '!#REF!)*'360 GRP '!#REF!</f>
        <v>#REF!</v>
      </c>
      <c r="D146" s="21" t="e">
        <f>SUM('360 GRP '!#REF!)*'360 GRP '!#REF!</f>
        <v>#REF!</v>
      </c>
      <c r="E146" s="21" t="e">
        <f>SUM('360 GRP '!#REF!)*'360 GRP '!#REF!</f>
        <v>#REF!</v>
      </c>
      <c r="F146" s="21" t="e">
        <f>SUM('360 GRP '!#REF!)*'360 GRP '!#REF!</f>
        <v>#REF!</v>
      </c>
      <c r="G146" s="21" t="e">
        <f>SUM('360 GRP '!#REF!)*'360 GRP '!#REF!</f>
        <v>#REF!</v>
      </c>
      <c r="H146" s="21" t="e">
        <f>SUM('360 GRP '!#REF!)*'360 GRP '!#REF!</f>
        <v>#REF!</v>
      </c>
      <c r="I146" s="21" t="e">
        <f>SUM('360 GRP '!#REF!)*'360 GRP '!#REF!</f>
        <v>#REF!</v>
      </c>
      <c r="J146" s="21" t="e">
        <f>SUM('360 GRP '!#REF!)*'360 GRP '!#REF!</f>
        <v>#REF!</v>
      </c>
      <c r="K146" s="21" t="e">
        <f>'360 GRP '!#REF!</f>
        <v>#REF!</v>
      </c>
      <c r="L146" s="21" t="e">
        <f>'360 GRP '!#REF!*SUM('360 GRP '!#REF!)</f>
        <v>#REF!</v>
      </c>
    </row>
    <row r="147" spans="1:12">
      <c r="A147" s="1" t="e">
        <f>'360 GRP '!#REF!</f>
        <v>#REF!</v>
      </c>
      <c r="B147" s="19" t="e">
        <f>SUM('360 GRP '!#REF!)*'360 GRP '!#REF!</f>
        <v>#REF!</v>
      </c>
      <c r="C147" s="20" t="e">
        <f>SUM('360 GRP '!#REF!)*'360 GRP '!#REF!</f>
        <v>#REF!</v>
      </c>
      <c r="D147" s="21" t="e">
        <f>SUM('360 GRP '!#REF!)*'360 GRP '!#REF!</f>
        <v>#REF!</v>
      </c>
      <c r="E147" s="21" t="e">
        <f>SUM('360 GRP '!#REF!)*'360 GRP '!#REF!</f>
        <v>#REF!</v>
      </c>
      <c r="F147" s="21" t="e">
        <f>SUM('360 GRP '!#REF!)*'360 GRP '!#REF!</f>
        <v>#REF!</v>
      </c>
      <c r="G147" s="21" t="e">
        <f>SUM('360 GRP '!#REF!)*'360 GRP '!#REF!</f>
        <v>#REF!</v>
      </c>
      <c r="H147" s="21" t="e">
        <f>SUM('360 GRP '!#REF!)*'360 GRP '!#REF!</f>
        <v>#REF!</v>
      </c>
      <c r="I147" s="21" t="e">
        <f>SUM('360 GRP '!#REF!)*'360 GRP '!#REF!</f>
        <v>#REF!</v>
      </c>
      <c r="J147" s="21" t="e">
        <f>SUM('360 GRP '!#REF!)*'360 GRP '!#REF!</f>
        <v>#REF!</v>
      </c>
      <c r="K147" s="21" t="e">
        <f>'360 GRP '!#REF!</f>
        <v>#REF!</v>
      </c>
      <c r="L147" s="21" t="e">
        <f>'360 GRP '!#REF!*SUM('360 GRP '!#REF!)</f>
        <v>#REF!</v>
      </c>
    </row>
    <row r="148" spans="1:12">
      <c r="A148" s="1" t="e">
        <f>'360 GRP '!#REF!</f>
        <v>#REF!</v>
      </c>
      <c r="B148" s="19" t="e">
        <f>SUM('360 GRP '!#REF!)*'360 GRP '!#REF!</f>
        <v>#REF!</v>
      </c>
      <c r="C148" s="20" t="e">
        <f>SUM('360 GRP '!#REF!)*'360 GRP '!#REF!</f>
        <v>#REF!</v>
      </c>
      <c r="D148" s="21" t="e">
        <f>SUM('360 GRP '!#REF!)*'360 GRP '!#REF!</f>
        <v>#REF!</v>
      </c>
      <c r="E148" s="21" t="e">
        <f>SUM('360 GRP '!#REF!)*'360 GRP '!#REF!</f>
        <v>#REF!</v>
      </c>
      <c r="F148" s="21" t="e">
        <f>SUM('360 GRP '!#REF!)*'360 GRP '!#REF!</f>
        <v>#REF!</v>
      </c>
      <c r="G148" s="21" t="e">
        <f>SUM('360 GRP '!#REF!)*'360 GRP '!#REF!</f>
        <v>#REF!</v>
      </c>
      <c r="H148" s="21" t="e">
        <f>SUM('360 GRP '!#REF!)*'360 GRP '!#REF!</f>
        <v>#REF!</v>
      </c>
      <c r="I148" s="21" t="e">
        <f>SUM('360 GRP '!#REF!)*'360 GRP '!#REF!</f>
        <v>#REF!</v>
      </c>
      <c r="J148" s="21" t="e">
        <f>SUM('360 GRP '!#REF!)*'360 GRP '!#REF!</f>
        <v>#REF!</v>
      </c>
      <c r="K148" s="21" t="e">
        <f>'360 GRP '!#REF!</f>
        <v>#REF!</v>
      </c>
      <c r="L148" s="21" t="e">
        <f>'360 GRP '!#REF!*SUM('360 GRP '!#REF!)</f>
        <v>#REF!</v>
      </c>
    </row>
    <row r="149" spans="1:12">
      <c r="A149" s="1" t="e">
        <f>'360 GRP '!#REF!</f>
        <v>#REF!</v>
      </c>
      <c r="B149" s="19" t="e">
        <f>SUM('360 GRP '!#REF!)*'360 GRP '!#REF!</f>
        <v>#REF!</v>
      </c>
      <c r="C149" s="20" t="e">
        <f>SUM('360 GRP '!#REF!)*'360 GRP '!#REF!</f>
        <v>#REF!</v>
      </c>
      <c r="D149" s="21" t="e">
        <f>SUM('360 GRP '!#REF!)*'360 GRP '!#REF!</f>
        <v>#REF!</v>
      </c>
      <c r="E149" s="21" t="e">
        <f>SUM('360 GRP '!#REF!)*'360 GRP '!#REF!</f>
        <v>#REF!</v>
      </c>
      <c r="F149" s="21" t="e">
        <f>SUM('360 GRP '!#REF!)*'360 GRP '!#REF!</f>
        <v>#REF!</v>
      </c>
      <c r="G149" s="21" t="e">
        <f>SUM('360 GRP '!#REF!)*'360 GRP '!#REF!</f>
        <v>#REF!</v>
      </c>
      <c r="H149" s="21" t="e">
        <f>SUM('360 GRP '!#REF!)*'360 GRP '!#REF!</f>
        <v>#REF!</v>
      </c>
      <c r="I149" s="21" t="e">
        <f>SUM('360 GRP '!#REF!)*'360 GRP '!#REF!</f>
        <v>#REF!</v>
      </c>
      <c r="J149" s="21" t="e">
        <f>SUM('360 GRP '!#REF!)*'360 GRP '!#REF!</f>
        <v>#REF!</v>
      </c>
      <c r="K149" s="21" t="e">
        <f>'360 GRP '!#REF!</f>
        <v>#REF!</v>
      </c>
      <c r="L149" s="21" t="e">
        <f>'360 GRP '!#REF!*SUM('360 GRP '!#REF!)</f>
        <v>#REF!</v>
      </c>
    </row>
    <row r="150" spans="1:12">
      <c r="A150" s="1" t="e">
        <f>'360 GRP '!#REF!</f>
        <v>#REF!</v>
      </c>
      <c r="B150" s="19" t="e">
        <f>SUM('360 GRP '!#REF!)*'360 GRP '!#REF!</f>
        <v>#REF!</v>
      </c>
      <c r="C150" s="20" t="e">
        <f>SUM('360 GRP '!#REF!)*'360 GRP '!#REF!</f>
        <v>#REF!</v>
      </c>
      <c r="D150" s="21" t="e">
        <f>SUM('360 GRP '!#REF!)*'360 GRP '!#REF!</f>
        <v>#REF!</v>
      </c>
      <c r="E150" s="21" t="e">
        <f>SUM('360 GRP '!#REF!)*'360 GRP '!#REF!</f>
        <v>#REF!</v>
      </c>
      <c r="F150" s="21" t="e">
        <f>SUM('360 GRP '!#REF!)*'360 GRP '!#REF!</f>
        <v>#REF!</v>
      </c>
      <c r="G150" s="21" t="e">
        <f>SUM('360 GRP '!#REF!)*'360 GRP '!#REF!</f>
        <v>#REF!</v>
      </c>
      <c r="H150" s="21" t="e">
        <f>SUM('360 GRP '!#REF!)*'360 GRP '!#REF!</f>
        <v>#REF!</v>
      </c>
      <c r="I150" s="21" t="e">
        <f>SUM('360 GRP '!#REF!)*'360 GRP '!#REF!</f>
        <v>#REF!</v>
      </c>
      <c r="J150" s="21" t="e">
        <f>SUM('360 GRP '!#REF!)*'360 GRP '!#REF!</f>
        <v>#REF!</v>
      </c>
      <c r="K150" s="21" t="e">
        <f>'360 GRP '!#REF!</f>
        <v>#REF!</v>
      </c>
      <c r="L150" s="21" t="e">
        <f>'360 GRP '!#REF!*SUM('360 GRP '!#REF!)</f>
        <v>#REF!</v>
      </c>
    </row>
    <row r="151" spans="1:12">
      <c r="A151" s="1" t="e">
        <f>'360 GRP '!#REF!</f>
        <v>#REF!</v>
      </c>
      <c r="B151" s="19" t="e">
        <f>SUM('360 GRP '!#REF!)*'360 GRP '!#REF!</f>
        <v>#REF!</v>
      </c>
      <c r="C151" s="20" t="e">
        <f>SUM('360 GRP '!#REF!)*'360 GRP '!#REF!</f>
        <v>#REF!</v>
      </c>
      <c r="D151" s="21" t="e">
        <f>SUM('360 GRP '!#REF!)*'360 GRP '!#REF!</f>
        <v>#REF!</v>
      </c>
      <c r="E151" s="21" t="e">
        <f>SUM('360 GRP '!#REF!)*'360 GRP '!#REF!</f>
        <v>#REF!</v>
      </c>
      <c r="F151" s="21" t="e">
        <f>SUM('360 GRP '!#REF!)*'360 GRP '!#REF!</f>
        <v>#REF!</v>
      </c>
      <c r="G151" s="21" t="e">
        <f>SUM('360 GRP '!#REF!)*'360 GRP '!#REF!</f>
        <v>#REF!</v>
      </c>
      <c r="H151" s="21" t="e">
        <f>SUM('360 GRP '!#REF!)*'360 GRP '!#REF!</f>
        <v>#REF!</v>
      </c>
      <c r="I151" s="21" t="e">
        <f>SUM('360 GRP '!#REF!)*'360 GRP '!#REF!</f>
        <v>#REF!</v>
      </c>
      <c r="J151" s="21" t="e">
        <f>SUM('360 GRP '!#REF!)*'360 GRP '!#REF!</f>
        <v>#REF!</v>
      </c>
      <c r="K151" s="21" t="e">
        <f>'360 GRP '!#REF!</f>
        <v>#REF!</v>
      </c>
      <c r="L151" s="21" t="e">
        <f>'360 GRP '!#REF!*SUM('360 GRP '!#REF!)</f>
        <v>#REF!</v>
      </c>
    </row>
    <row r="152" spans="1:12">
      <c r="A152" s="1" t="e">
        <f>'360 GRP '!#REF!</f>
        <v>#REF!</v>
      </c>
      <c r="B152" s="19" t="e">
        <f>SUM('360 GRP '!#REF!)*'360 GRP '!#REF!</f>
        <v>#REF!</v>
      </c>
      <c r="C152" s="20" t="e">
        <f>SUM('360 GRP '!#REF!)*'360 GRP '!#REF!</f>
        <v>#REF!</v>
      </c>
      <c r="D152" s="21" t="e">
        <f>SUM('360 GRP '!#REF!)*'360 GRP '!#REF!</f>
        <v>#REF!</v>
      </c>
      <c r="E152" s="21" t="e">
        <f>SUM('360 GRP '!#REF!)*'360 GRP '!#REF!</f>
        <v>#REF!</v>
      </c>
      <c r="F152" s="21" t="e">
        <f>SUM('360 GRP '!#REF!)*'360 GRP '!#REF!</f>
        <v>#REF!</v>
      </c>
      <c r="G152" s="21" t="e">
        <f>SUM('360 GRP '!#REF!)*'360 GRP '!#REF!</f>
        <v>#REF!</v>
      </c>
      <c r="H152" s="21" t="e">
        <f>SUM('360 GRP '!#REF!)*'360 GRP '!#REF!</f>
        <v>#REF!</v>
      </c>
      <c r="I152" s="21" t="e">
        <f>SUM('360 GRP '!#REF!)*'360 GRP '!#REF!</f>
        <v>#REF!</v>
      </c>
      <c r="J152" s="21" t="e">
        <f>SUM('360 GRP '!#REF!)*'360 GRP '!#REF!</f>
        <v>#REF!</v>
      </c>
      <c r="K152" s="21" t="e">
        <f>'360 GRP '!#REF!</f>
        <v>#REF!</v>
      </c>
      <c r="L152" s="21" t="e">
        <f>'360 GRP '!#REF!*SUM('360 GRP '!#REF!)</f>
        <v>#REF!</v>
      </c>
    </row>
    <row r="153" spans="1:12">
      <c r="A153" s="1" t="e">
        <f>'360 GRP '!#REF!</f>
        <v>#REF!</v>
      </c>
      <c r="B153" s="19" t="e">
        <f>SUM('360 GRP '!#REF!)*'360 GRP '!#REF!</f>
        <v>#REF!</v>
      </c>
      <c r="C153" s="20" t="e">
        <f>SUM('360 GRP '!#REF!)*'360 GRP '!#REF!</f>
        <v>#REF!</v>
      </c>
      <c r="D153" s="21" t="e">
        <f>SUM('360 GRP '!#REF!)*'360 GRP '!#REF!</f>
        <v>#REF!</v>
      </c>
      <c r="E153" s="21" t="e">
        <f>SUM('360 GRP '!#REF!)*'360 GRP '!#REF!</f>
        <v>#REF!</v>
      </c>
      <c r="F153" s="21" t="e">
        <f>SUM('360 GRP '!#REF!)*'360 GRP '!#REF!</f>
        <v>#REF!</v>
      </c>
      <c r="G153" s="21" t="e">
        <f>SUM('360 GRP '!#REF!)*'360 GRP '!#REF!</f>
        <v>#REF!</v>
      </c>
      <c r="H153" s="21" t="e">
        <f>SUM('360 GRP '!#REF!)*'360 GRP '!#REF!</f>
        <v>#REF!</v>
      </c>
      <c r="I153" s="21" t="e">
        <f>SUM('360 GRP '!#REF!)*'360 GRP '!#REF!</f>
        <v>#REF!</v>
      </c>
      <c r="J153" s="21" t="e">
        <f>SUM('360 GRP '!#REF!)*'360 GRP '!#REF!</f>
        <v>#REF!</v>
      </c>
      <c r="K153" s="21" t="e">
        <f>'360 GRP '!#REF!</f>
        <v>#REF!</v>
      </c>
      <c r="L153" s="21" t="e">
        <f>'360 GRP '!#REF!*SUM('360 GRP '!#REF!)</f>
        <v>#REF!</v>
      </c>
    </row>
    <row r="154" spans="1:12">
      <c r="A154" s="1" t="e">
        <f>'360 GRP '!#REF!</f>
        <v>#REF!</v>
      </c>
      <c r="B154" s="19" t="e">
        <f>SUM('360 GRP '!#REF!)*'360 GRP '!#REF!</f>
        <v>#REF!</v>
      </c>
      <c r="C154" s="20" t="e">
        <f>SUM('360 GRP '!#REF!)*'360 GRP '!#REF!</f>
        <v>#REF!</v>
      </c>
      <c r="D154" s="21" t="e">
        <f>SUM('360 GRP '!#REF!)*'360 GRP '!#REF!</f>
        <v>#REF!</v>
      </c>
      <c r="E154" s="21" t="e">
        <f>SUM('360 GRP '!#REF!)*'360 GRP '!#REF!</f>
        <v>#REF!</v>
      </c>
      <c r="F154" s="21" t="e">
        <f>SUM('360 GRP '!#REF!)*'360 GRP '!#REF!</f>
        <v>#REF!</v>
      </c>
      <c r="G154" s="21" t="e">
        <f>SUM('360 GRP '!#REF!)*'360 GRP '!#REF!</f>
        <v>#REF!</v>
      </c>
      <c r="H154" s="21" t="e">
        <f>SUM('360 GRP '!#REF!)*'360 GRP '!#REF!</f>
        <v>#REF!</v>
      </c>
      <c r="I154" s="21" t="e">
        <f>SUM('360 GRP '!#REF!)*'360 GRP '!#REF!</f>
        <v>#REF!</v>
      </c>
      <c r="J154" s="21" t="e">
        <f>SUM('360 GRP '!#REF!)*'360 GRP '!#REF!</f>
        <v>#REF!</v>
      </c>
      <c r="K154" s="21" t="e">
        <f>'360 GRP '!#REF!</f>
        <v>#REF!</v>
      </c>
      <c r="L154" s="21" t="e">
        <f>'360 GRP '!#REF!*SUM('360 GRP '!#REF!)</f>
        <v>#REF!</v>
      </c>
    </row>
    <row r="155" spans="1:12">
      <c r="A155" s="1" t="e">
        <f>'360 GRP '!#REF!</f>
        <v>#REF!</v>
      </c>
      <c r="B155" s="19" t="e">
        <f>SUM('360 GRP '!#REF!)*'360 GRP '!#REF!</f>
        <v>#REF!</v>
      </c>
      <c r="C155" s="20" t="e">
        <f>SUM('360 GRP '!#REF!)*'360 GRP '!#REF!</f>
        <v>#REF!</v>
      </c>
      <c r="D155" s="21" t="e">
        <f>SUM('360 GRP '!#REF!)*'360 GRP '!#REF!</f>
        <v>#REF!</v>
      </c>
      <c r="E155" s="21" t="e">
        <f>SUM('360 GRP '!#REF!)*'360 GRP '!#REF!</f>
        <v>#REF!</v>
      </c>
      <c r="F155" s="21" t="e">
        <f>SUM('360 GRP '!#REF!)*'360 GRP '!#REF!</f>
        <v>#REF!</v>
      </c>
      <c r="G155" s="21" t="e">
        <f>SUM('360 GRP '!#REF!)*'360 GRP '!#REF!</f>
        <v>#REF!</v>
      </c>
      <c r="H155" s="21" t="e">
        <f>SUM('360 GRP '!#REF!)*'360 GRP '!#REF!</f>
        <v>#REF!</v>
      </c>
      <c r="I155" s="21" t="e">
        <f>SUM('360 GRP '!#REF!)*'360 GRP '!#REF!</f>
        <v>#REF!</v>
      </c>
      <c r="J155" s="21" t="e">
        <f>SUM('360 GRP '!#REF!)*'360 GRP '!#REF!</f>
        <v>#REF!</v>
      </c>
      <c r="K155" s="21" t="e">
        <f>'360 GRP '!#REF!</f>
        <v>#REF!</v>
      </c>
      <c r="L155" s="21" t="e">
        <f>'360 GRP '!#REF!*SUM('360 GRP '!#REF!)</f>
        <v>#REF!</v>
      </c>
    </row>
    <row r="156" spans="1:12">
      <c r="A156" s="1" t="e">
        <f>'360 GRP '!#REF!</f>
        <v>#REF!</v>
      </c>
      <c r="B156" s="19" t="e">
        <f>SUM('360 GRP '!#REF!)*'360 GRP '!#REF!</f>
        <v>#REF!</v>
      </c>
      <c r="C156" s="20" t="e">
        <f>SUM('360 GRP '!#REF!)*'360 GRP '!#REF!</f>
        <v>#REF!</v>
      </c>
      <c r="D156" s="21" t="e">
        <f>SUM('360 GRP '!#REF!)*'360 GRP '!#REF!</f>
        <v>#REF!</v>
      </c>
      <c r="E156" s="21" t="e">
        <f>SUM('360 GRP '!#REF!)*'360 GRP '!#REF!</f>
        <v>#REF!</v>
      </c>
      <c r="F156" s="21" t="e">
        <f>SUM('360 GRP '!#REF!)*'360 GRP '!#REF!</f>
        <v>#REF!</v>
      </c>
      <c r="G156" s="21" t="e">
        <f>SUM('360 GRP '!#REF!)*'360 GRP '!#REF!</f>
        <v>#REF!</v>
      </c>
      <c r="H156" s="21" t="e">
        <f>SUM('360 GRP '!#REF!)*'360 GRP '!#REF!</f>
        <v>#REF!</v>
      </c>
      <c r="I156" s="21" t="e">
        <f>SUM('360 GRP '!#REF!)*'360 GRP '!#REF!</f>
        <v>#REF!</v>
      </c>
      <c r="J156" s="21" t="e">
        <f>SUM('360 GRP '!#REF!)*'360 GRP '!#REF!</f>
        <v>#REF!</v>
      </c>
      <c r="K156" s="21"/>
      <c r="L156" s="21" t="e">
        <f>'360 GRP '!#REF!*SUM('360 GRP '!#REF!)</f>
        <v>#REF!</v>
      </c>
    </row>
    <row r="157" spans="1:12">
      <c r="A157" s="1" t="e">
        <f>'360 GRP '!#REF!</f>
        <v>#REF!</v>
      </c>
      <c r="B157" s="19" t="e">
        <f>SUM('360 GRP '!#REF!)*'360 GRP '!#REF!</f>
        <v>#REF!</v>
      </c>
      <c r="C157" s="20" t="e">
        <f>SUM('360 GRP '!#REF!)*'360 GRP '!#REF!</f>
        <v>#REF!</v>
      </c>
      <c r="D157" s="21" t="e">
        <f>SUM('360 GRP '!#REF!)*'360 GRP '!#REF!</f>
        <v>#REF!</v>
      </c>
      <c r="E157" s="21" t="e">
        <f>SUM('360 GRP '!#REF!)*'360 GRP '!#REF!</f>
        <v>#REF!</v>
      </c>
      <c r="F157" s="21" t="e">
        <f>SUM('360 GRP '!#REF!)*'360 GRP '!#REF!</f>
        <v>#REF!</v>
      </c>
      <c r="G157" s="21" t="e">
        <f>SUM('360 GRP '!#REF!)*'360 GRP '!#REF!</f>
        <v>#REF!</v>
      </c>
      <c r="H157" s="21" t="e">
        <f>SUM('360 GRP '!#REF!)*'360 GRP '!#REF!</f>
        <v>#REF!</v>
      </c>
      <c r="I157" s="21" t="e">
        <f>SUM('360 GRP '!#REF!)*'360 GRP '!#REF!</f>
        <v>#REF!</v>
      </c>
      <c r="J157" s="21" t="e">
        <f>SUM('360 GRP '!#REF!)*'360 GRP '!#REF!</f>
        <v>#REF!</v>
      </c>
      <c r="K157" s="21" t="e">
        <f>'360 GRP '!#REF!</f>
        <v>#REF!</v>
      </c>
      <c r="L157" s="21" t="e">
        <f>'360 GRP '!#REF!*SUM('360 GRP '!#REF!)</f>
        <v>#REF!</v>
      </c>
    </row>
    <row r="158" spans="1:12">
      <c r="A158" s="1" t="e">
        <f>'360 GRP '!#REF!</f>
        <v>#REF!</v>
      </c>
      <c r="B158" s="19" t="e">
        <f>SUM('360 GRP '!#REF!)*'360 GRP '!#REF!</f>
        <v>#REF!</v>
      </c>
      <c r="C158" s="20" t="e">
        <f>SUM('360 GRP '!#REF!)*'360 GRP '!#REF!</f>
        <v>#REF!</v>
      </c>
      <c r="D158" s="21" t="e">
        <f>SUM('360 GRP '!#REF!)*'360 GRP '!#REF!</f>
        <v>#REF!</v>
      </c>
      <c r="E158" s="21" t="e">
        <f>SUM('360 GRP '!#REF!)*'360 GRP '!#REF!</f>
        <v>#REF!</v>
      </c>
      <c r="F158" s="21" t="e">
        <f>SUM('360 GRP '!#REF!)*'360 GRP '!#REF!</f>
        <v>#REF!</v>
      </c>
      <c r="G158" s="21" t="e">
        <f>SUM('360 GRP '!#REF!)*'360 GRP '!#REF!</f>
        <v>#REF!</v>
      </c>
      <c r="H158" s="21" t="e">
        <f>SUM('360 GRP '!#REF!)*'360 GRP '!#REF!</f>
        <v>#REF!</v>
      </c>
      <c r="I158" s="21" t="e">
        <f>SUM('360 GRP '!#REF!)*'360 GRP '!#REF!</f>
        <v>#REF!</v>
      </c>
      <c r="J158" s="21" t="e">
        <f>SUM('360 GRP '!#REF!)*'360 GRP '!#REF!</f>
        <v>#REF!</v>
      </c>
      <c r="K158" s="21" t="e">
        <f>'360 GRP '!#REF!</f>
        <v>#REF!</v>
      </c>
      <c r="L158" s="21" t="e">
        <f>'360 GRP '!#REF!*SUM('360 GRP '!#REF!)</f>
        <v>#REF!</v>
      </c>
    </row>
    <row r="159" spans="1:12">
      <c r="A159" s="1" t="e">
        <f>'360 GRP '!#REF!</f>
        <v>#REF!</v>
      </c>
      <c r="B159" s="19" t="e">
        <f>SUM('360 GRP '!#REF!)*'360 GRP '!#REF!</f>
        <v>#REF!</v>
      </c>
      <c r="C159" s="20" t="e">
        <f>SUM('360 GRP '!#REF!)*'360 GRP '!#REF!</f>
        <v>#REF!</v>
      </c>
      <c r="D159" s="21" t="e">
        <f>SUM('360 GRP '!#REF!)*'360 GRP '!#REF!</f>
        <v>#REF!</v>
      </c>
      <c r="E159" s="21" t="e">
        <f>SUM('360 GRP '!#REF!)*'360 GRP '!#REF!</f>
        <v>#REF!</v>
      </c>
      <c r="F159" s="21" t="e">
        <f>SUM('360 GRP '!#REF!)*'360 GRP '!#REF!</f>
        <v>#REF!</v>
      </c>
      <c r="G159" s="21" t="e">
        <f>SUM('360 GRP '!#REF!)*'360 GRP '!#REF!</f>
        <v>#REF!</v>
      </c>
      <c r="H159" s="21" t="e">
        <f>SUM('360 GRP '!#REF!)*'360 GRP '!#REF!</f>
        <v>#REF!</v>
      </c>
      <c r="I159" s="21" t="e">
        <f>SUM('360 GRP '!#REF!)*'360 GRP '!#REF!</f>
        <v>#REF!</v>
      </c>
      <c r="J159" s="21" t="e">
        <f>SUM('360 GRP '!#REF!)*'360 GRP '!#REF!</f>
        <v>#REF!</v>
      </c>
      <c r="K159" s="21" t="e">
        <f>'360 GRP '!#REF!</f>
        <v>#REF!</v>
      </c>
      <c r="L159" s="21" t="e">
        <f>'360 GRP '!#REF!*SUM('360 GRP '!#REF!)</f>
        <v>#REF!</v>
      </c>
    </row>
    <row r="160" spans="1:12">
      <c r="A160" s="1" t="e">
        <f>'360 GRP '!#REF!</f>
        <v>#REF!</v>
      </c>
      <c r="B160" s="19" t="e">
        <f>SUM('360 GRP '!#REF!)*'360 GRP '!#REF!</f>
        <v>#REF!</v>
      </c>
      <c r="C160" s="20" t="e">
        <f>SUM('360 GRP '!#REF!)*'360 GRP '!#REF!</f>
        <v>#REF!</v>
      </c>
      <c r="D160" s="21" t="e">
        <f>SUM('360 GRP '!#REF!)*'360 GRP '!#REF!</f>
        <v>#REF!</v>
      </c>
      <c r="E160" s="21" t="e">
        <f>SUM('360 GRP '!#REF!)*'360 GRP '!#REF!</f>
        <v>#REF!</v>
      </c>
      <c r="F160" s="21" t="e">
        <f>SUM('360 GRP '!#REF!)*'360 GRP '!#REF!</f>
        <v>#REF!</v>
      </c>
      <c r="G160" s="21" t="e">
        <f>SUM('360 GRP '!#REF!)*'360 GRP '!#REF!</f>
        <v>#REF!</v>
      </c>
      <c r="H160" s="21" t="e">
        <f>SUM('360 GRP '!#REF!)*'360 GRP '!#REF!</f>
        <v>#REF!</v>
      </c>
      <c r="I160" s="21" t="e">
        <f>SUM('360 GRP '!#REF!)*'360 GRP '!#REF!</f>
        <v>#REF!</v>
      </c>
      <c r="J160" s="21" t="e">
        <f>SUM('360 GRP '!#REF!)*'360 GRP '!#REF!</f>
        <v>#REF!</v>
      </c>
      <c r="K160" s="21" t="e">
        <f>'360 GRP '!#REF!</f>
        <v>#REF!</v>
      </c>
      <c r="L160" s="21" t="e">
        <f>'360 GRP '!#REF!*SUM('360 GRP '!#REF!)</f>
        <v>#REF!</v>
      </c>
    </row>
    <row r="161" spans="1:12">
      <c r="A161" s="1" t="e">
        <f>'360 GRP '!#REF!</f>
        <v>#REF!</v>
      </c>
      <c r="B161" s="19" t="e">
        <f>SUM('360 GRP '!#REF!)*'360 GRP '!#REF!</f>
        <v>#REF!</v>
      </c>
      <c r="C161" s="20" t="e">
        <f>SUM('360 GRP '!#REF!)*'360 GRP '!#REF!</f>
        <v>#REF!</v>
      </c>
      <c r="D161" s="21" t="e">
        <f>SUM('360 GRP '!#REF!)*'360 GRP '!#REF!</f>
        <v>#REF!</v>
      </c>
      <c r="E161" s="21" t="e">
        <f>SUM('360 GRP '!#REF!)*'360 GRP '!#REF!</f>
        <v>#REF!</v>
      </c>
      <c r="F161" s="21" t="e">
        <f>SUM('360 GRP '!#REF!)*'360 GRP '!#REF!</f>
        <v>#REF!</v>
      </c>
      <c r="G161" s="21" t="e">
        <f>SUM('360 GRP '!#REF!)*'360 GRP '!#REF!</f>
        <v>#REF!</v>
      </c>
      <c r="H161" s="21" t="e">
        <f>SUM('360 GRP '!#REF!)*'360 GRP '!#REF!</f>
        <v>#REF!</v>
      </c>
      <c r="I161" s="21" t="e">
        <f>SUM('360 GRP '!#REF!)*'360 GRP '!#REF!</f>
        <v>#REF!</v>
      </c>
      <c r="J161" s="21" t="e">
        <f>SUM('360 GRP '!#REF!)*'360 GRP '!#REF!</f>
        <v>#REF!</v>
      </c>
      <c r="K161" s="21" t="e">
        <f>'360 GRP '!#REF!</f>
        <v>#REF!</v>
      </c>
      <c r="L161" s="21" t="e">
        <f>'360 GRP '!#REF!*SUM('360 GRP '!#REF!)</f>
        <v>#REF!</v>
      </c>
    </row>
    <row r="162" spans="1:12">
      <c r="A162" s="1" t="e">
        <f>'360 GRP '!#REF!</f>
        <v>#REF!</v>
      </c>
      <c r="B162" s="19" t="e">
        <f>SUM('360 GRP '!#REF!)*'360 GRP '!#REF!</f>
        <v>#REF!</v>
      </c>
      <c r="C162" s="20" t="e">
        <f>SUM('360 GRP '!#REF!)*'360 GRP '!#REF!</f>
        <v>#REF!</v>
      </c>
      <c r="D162" s="21" t="e">
        <f>SUM('360 GRP '!#REF!)*'360 GRP '!#REF!</f>
        <v>#REF!</v>
      </c>
      <c r="E162" s="21" t="e">
        <f>SUM('360 GRP '!#REF!)*'360 GRP '!#REF!</f>
        <v>#REF!</v>
      </c>
      <c r="F162" s="21" t="e">
        <f>SUM('360 GRP '!#REF!)*'360 GRP '!#REF!</f>
        <v>#REF!</v>
      </c>
      <c r="G162" s="21" t="e">
        <f>SUM('360 GRP '!#REF!)*'360 GRP '!CD245</f>
        <v>#REF!</v>
      </c>
      <c r="H162" s="21" t="e">
        <f>SUM('360 GRP '!#REF!)*'360 GRP '!#REF!</f>
        <v>#REF!</v>
      </c>
      <c r="I162" s="21" t="e">
        <f>SUM('360 GRP '!#REF!)*'360 GRP '!#REF!</f>
        <v>#REF!</v>
      </c>
      <c r="J162" s="21" t="e">
        <f>SUM('360 GRP '!#REF!)*'360 GRP '!#REF!</f>
        <v>#REF!</v>
      </c>
      <c r="K162" s="21" t="e">
        <f>'360 GRP '!#REF!</f>
        <v>#REF!</v>
      </c>
      <c r="L162" s="21" t="e">
        <f>'360 GRP '!#REF!*SUM('360 GRP '!#REF!)</f>
        <v>#REF!</v>
      </c>
    </row>
    <row r="163" spans="1:12">
      <c r="A163" s="1" t="e">
        <f>'360 GRP '!#REF!</f>
        <v>#REF!</v>
      </c>
      <c r="B163" s="19" t="e">
        <f>SUM('360 GRP '!#REF!)*'360 GRP '!#REF!</f>
        <v>#REF!</v>
      </c>
      <c r="C163" s="20" t="e">
        <f>SUM('360 GRP '!#REF!)*'360 GRP '!#REF!</f>
        <v>#REF!</v>
      </c>
      <c r="D163" s="21" t="e">
        <f>SUM('360 GRP '!#REF!)*'360 GRP '!#REF!</f>
        <v>#REF!</v>
      </c>
      <c r="E163" s="21" t="e">
        <f>SUM('360 GRP '!#REF!)*'360 GRP '!#REF!</f>
        <v>#REF!</v>
      </c>
      <c r="F163" s="21" t="e">
        <f>SUM('360 GRP '!#REF!)*'360 GRP '!#REF!</f>
        <v>#REF!</v>
      </c>
      <c r="G163" s="21" t="e">
        <f>SUM('360 GRP '!#REF!)*'360 GRP '!CD246</f>
        <v>#REF!</v>
      </c>
      <c r="H163" s="21" t="e">
        <f>SUM('360 GRP '!#REF!)*'360 GRP '!#REF!</f>
        <v>#REF!</v>
      </c>
      <c r="I163" s="21" t="e">
        <f>SUM('360 GRP '!#REF!)*'360 GRP '!#REF!</f>
        <v>#REF!</v>
      </c>
      <c r="J163" s="21" t="e">
        <f>SUM('360 GRP '!#REF!)*'360 GRP '!#REF!</f>
        <v>#REF!</v>
      </c>
      <c r="K163" s="21" t="e">
        <f>'360 GRP '!#REF!</f>
        <v>#REF!</v>
      </c>
      <c r="L163" s="21" t="e">
        <f>'360 GRP '!#REF!*SUM('360 GRP '!#REF!)</f>
        <v>#REF!</v>
      </c>
    </row>
    <row r="164" spans="1:12">
      <c r="A164" s="1" t="e">
        <f>'360 GRP '!#REF!</f>
        <v>#REF!</v>
      </c>
      <c r="B164" s="19" t="e">
        <f>SUM('360 GRP '!#REF!)*'360 GRP '!#REF!</f>
        <v>#REF!</v>
      </c>
      <c r="C164" s="20" t="e">
        <f>SUM('360 GRP '!#REF!)*'360 GRP '!#REF!</f>
        <v>#REF!</v>
      </c>
      <c r="D164" s="21" t="e">
        <f>SUM('360 GRP '!#REF!)*'360 GRP '!#REF!</f>
        <v>#REF!</v>
      </c>
      <c r="E164" s="21" t="e">
        <f>SUM('360 GRP '!#REF!)*'360 GRP '!#REF!</f>
        <v>#REF!</v>
      </c>
      <c r="F164" s="21" t="e">
        <f>SUM('360 GRP '!#REF!)*'360 GRP '!#REF!</f>
        <v>#REF!</v>
      </c>
      <c r="G164" s="21" t="e">
        <f>SUM('360 GRP '!#REF!)*'360 GRP '!CD247</f>
        <v>#REF!</v>
      </c>
      <c r="H164" s="21" t="e">
        <f>SUM('360 GRP '!#REF!)*'360 GRP '!#REF!</f>
        <v>#REF!</v>
      </c>
      <c r="I164" s="21" t="e">
        <f>SUM('360 GRP '!#REF!)*'360 GRP '!#REF!</f>
        <v>#REF!</v>
      </c>
      <c r="J164" s="21" t="e">
        <f>SUM('360 GRP '!#REF!)*'360 GRP '!#REF!</f>
        <v>#REF!</v>
      </c>
      <c r="K164" s="21" t="e">
        <f>'360 GRP '!#REF!</f>
        <v>#REF!</v>
      </c>
      <c r="L164" s="21" t="e">
        <f>'360 GRP '!#REF!*SUM('360 GRP '!#REF!)</f>
        <v>#REF!</v>
      </c>
    </row>
    <row r="165" spans="1:12">
      <c r="A165" s="1" t="e">
        <f>'360 GRP '!#REF!</f>
        <v>#REF!</v>
      </c>
      <c r="B165" s="19" t="e">
        <f>SUM('360 GRP '!#REF!)*'360 GRP '!#REF!</f>
        <v>#REF!</v>
      </c>
      <c r="C165" s="20" t="e">
        <f>SUM('360 GRP '!#REF!)*'360 GRP '!#REF!</f>
        <v>#REF!</v>
      </c>
      <c r="D165" s="21" t="e">
        <f>SUM('360 GRP '!#REF!)*'360 GRP '!#REF!</f>
        <v>#REF!</v>
      </c>
      <c r="E165" s="21" t="e">
        <f>SUM('360 GRP '!#REF!)*'360 GRP '!#REF!</f>
        <v>#REF!</v>
      </c>
      <c r="F165" s="21" t="e">
        <f>SUM('360 GRP '!#REF!)*'360 GRP '!#REF!</f>
        <v>#REF!</v>
      </c>
      <c r="G165" s="21" t="e">
        <f>SUM('360 GRP '!#REF!)*'360 GRP '!CD248</f>
        <v>#REF!</v>
      </c>
      <c r="H165" s="21" t="e">
        <f>SUM('360 GRP '!#REF!)*'360 GRP '!#REF!</f>
        <v>#REF!</v>
      </c>
      <c r="I165" s="21" t="e">
        <f>SUM('360 GRP '!#REF!)*'360 GRP '!#REF!</f>
        <v>#REF!</v>
      </c>
      <c r="J165" s="21" t="e">
        <f>SUM('360 GRP '!#REF!)*'360 GRP '!#REF!</f>
        <v>#REF!</v>
      </c>
      <c r="K165" s="21" t="e">
        <f>'360 GRP '!#REF!</f>
        <v>#REF!</v>
      </c>
      <c r="L165" s="21" t="e">
        <f>'360 GRP '!#REF!*SUM('360 GRP '!#REF!)</f>
        <v>#REF!</v>
      </c>
    </row>
    <row r="166" spans="1:12">
      <c r="A166" s="1" t="e">
        <f>'360 GRP '!#REF!</f>
        <v>#REF!</v>
      </c>
      <c r="B166" s="19" t="e">
        <f>SUM('360 GRP '!#REF!)*'360 GRP '!#REF!</f>
        <v>#REF!</v>
      </c>
      <c r="C166" s="20" t="e">
        <f>SUM('360 GRP '!#REF!)*'360 GRP '!#REF!</f>
        <v>#REF!</v>
      </c>
      <c r="D166" s="21" t="e">
        <f>SUM('360 GRP '!#REF!)*'360 GRP '!#REF!</f>
        <v>#REF!</v>
      </c>
      <c r="E166" s="21" t="e">
        <f>SUM('360 GRP '!#REF!)*'360 GRP '!#REF!</f>
        <v>#REF!</v>
      </c>
      <c r="F166" s="21" t="e">
        <f>SUM('360 GRP '!#REF!)*'360 GRP '!#REF!</f>
        <v>#REF!</v>
      </c>
      <c r="G166" s="21" t="e">
        <f>SUM('360 GRP '!#REF!)*'360 GRP '!CD249</f>
        <v>#REF!</v>
      </c>
      <c r="H166" s="21" t="e">
        <f>SUM('360 GRP '!#REF!)*'360 GRP '!#REF!</f>
        <v>#REF!</v>
      </c>
      <c r="I166" s="21" t="e">
        <f>SUM('360 GRP '!#REF!)*'360 GRP '!#REF!</f>
        <v>#REF!</v>
      </c>
      <c r="J166" s="21" t="e">
        <f>SUM('360 GRP '!#REF!)*'360 GRP '!#REF!</f>
        <v>#REF!</v>
      </c>
      <c r="K166" s="21" t="e">
        <f>'360 GRP '!#REF!</f>
        <v>#REF!</v>
      </c>
      <c r="L166" s="21" t="e">
        <f>'360 GRP '!#REF!*SUM('360 GRP '!#REF!)</f>
        <v>#REF!</v>
      </c>
    </row>
    <row r="167" spans="1:12">
      <c r="A167" s="1" t="e">
        <f>'360 GRP '!#REF!</f>
        <v>#REF!</v>
      </c>
      <c r="B167" s="19" t="e">
        <f>SUM('360 GRP '!#REF!)*'360 GRP '!#REF!</f>
        <v>#REF!</v>
      </c>
      <c r="C167" s="20" t="e">
        <f>SUM('360 GRP '!#REF!)*'360 GRP '!#REF!</f>
        <v>#REF!</v>
      </c>
      <c r="D167" s="21" t="e">
        <f>SUM('360 GRP '!#REF!)*'360 GRP '!#REF!</f>
        <v>#REF!</v>
      </c>
      <c r="E167" s="21" t="e">
        <f>SUM('360 GRP '!#REF!)*'360 GRP '!#REF!</f>
        <v>#REF!</v>
      </c>
      <c r="F167" s="21" t="e">
        <f>SUM('360 GRP '!#REF!)*'360 GRP '!#REF!</f>
        <v>#REF!</v>
      </c>
      <c r="G167" s="21" t="e">
        <f>SUM('360 GRP '!#REF!)*'360 GRP '!CD250</f>
        <v>#REF!</v>
      </c>
      <c r="H167" s="21" t="e">
        <f>SUM('360 GRP '!#REF!)*'360 GRP '!#REF!</f>
        <v>#REF!</v>
      </c>
      <c r="I167" s="21" t="e">
        <f>SUM('360 GRP '!#REF!)*'360 GRP '!#REF!</f>
        <v>#REF!</v>
      </c>
      <c r="J167" s="21" t="e">
        <f>SUM('360 GRP '!#REF!)*'360 GRP '!#REF!</f>
        <v>#REF!</v>
      </c>
      <c r="K167" s="21" t="e">
        <f>'360 GRP '!#REF!</f>
        <v>#REF!</v>
      </c>
      <c r="L167" s="21" t="e">
        <f>'360 GRP '!#REF!*SUM('360 GRP '!#REF!)</f>
        <v>#REF!</v>
      </c>
    </row>
    <row r="168" spans="1:12">
      <c r="A168" s="1" t="e">
        <f>'360 GRP '!#REF!</f>
        <v>#REF!</v>
      </c>
      <c r="B168" s="19" t="e">
        <f>SUM('360 GRP '!#REF!)*'360 GRP '!#REF!</f>
        <v>#REF!</v>
      </c>
      <c r="C168" s="20" t="e">
        <f>SUM('360 GRP '!#REF!)*'360 GRP '!#REF!</f>
        <v>#REF!</v>
      </c>
      <c r="D168" s="21" t="e">
        <f>SUM('360 GRP '!#REF!)*'360 GRP '!#REF!</f>
        <v>#REF!</v>
      </c>
      <c r="E168" s="21" t="e">
        <f>SUM('360 GRP '!#REF!)*'360 GRP '!#REF!</f>
        <v>#REF!</v>
      </c>
      <c r="F168" s="21" t="e">
        <f>SUM('360 GRP '!#REF!)*'360 GRP '!#REF!</f>
        <v>#REF!</v>
      </c>
      <c r="G168" s="21" t="e">
        <f>SUM('360 GRP '!#REF!)*'360 GRP '!CD251</f>
        <v>#REF!</v>
      </c>
      <c r="H168" s="21" t="e">
        <f>SUM('360 GRP '!#REF!)*'360 GRP '!#REF!</f>
        <v>#REF!</v>
      </c>
      <c r="I168" s="21" t="e">
        <f>SUM('360 GRP '!#REF!)*'360 GRP '!#REF!</f>
        <v>#REF!</v>
      </c>
      <c r="J168" s="21" t="e">
        <f>SUM('360 GRP '!#REF!)*'360 GRP '!#REF!</f>
        <v>#REF!</v>
      </c>
      <c r="K168" s="21" t="e">
        <f>'360 GRP '!#REF!</f>
        <v>#REF!</v>
      </c>
      <c r="L168" s="21" t="e">
        <f>'360 GRP '!#REF!*SUM('360 GRP '!#REF!)</f>
        <v>#REF!</v>
      </c>
    </row>
    <row r="169" spans="1:12">
      <c r="A169" s="1" t="e">
        <f>'360 GRP '!#REF!</f>
        <v>#REF!</v>
      </c>
      <c r="B169" s="19" t="e">
        <f>SUM('360 GRP '!#REF!)*'360 GRP '!#REF!</f>
        <v>#REF!</v>
      </c>
      <c r="C169" s="20" t="e">
        <f>SUM('360 GRP '!#REF!)*'360 GRP '!#REF!</f>
        <v>#REF!</v>
      </c>
      <c r="D169" s="21" t="e">
        <f>SUM('360 GRP '!#REF!)*'360 GRP '!#REF!</f>
        <v>#REF!</v>
      </c>
      <c r="E169" s="21" t="e">
        <f>SUM('360 GRP '!#REF!)*'360 GRP '!#REF!</f>
        <v>#REF!</v>
      </c>
      <c r="F169" s="21" t="e">
        <f>SUM('360 GRP '!#REF!)*'360 GRP '!#REF!</f>
        <v>#REF!</v>
      </c>
      <c r="G169" s="21" t="e">
        <f>SUM('360 GRP '!#REF!)*'360 GRP '!CD252</f>
        <v>#REF!</v>
      </c>
      <c r="H169" s="21" t="e">
        <f>SUM('360 GRP '!#REF!)*'360 GRP '!#REF!</f>
        <v>#REF!</v>
      </c>
      <c r="I169" s="21" t="e">
        <f>SUM('360 GRP '!#REF!)*'360 GRP '!#REF!</f>
        <v>#REF!</v>
      </c>
      <c r="J169" s="21" t="e">
        <f>SUM('360 GRP '!#REF!)*'360 GRP '!#REF!</f>
        <v>#REF!</v>
      </c>
      <c r="K169" s="21" t="e">
        <f>'360 GRP '!#REF!</f>
        <v>#REF!</v>
      </c>
      <c r="L169" s="21" t="e">
        <f>'360 GRP '!#REF!*SUM('360 GRP '!#REF!)</f>
        <v>#REF!</v>
      </c>
    </row>
    <row r="170" spans="1:12">
      <c r="A170" s="1" t="e">
        <f>'360 GRP '!#REF!</f>
        <v>#REF!</v>
      </c>
      <c r="B170" s="19" t="e">
        <f>SUM('360 GRP '!#REF!)*'360 GRP '!#REF!</f>
        <v>#REF!</v>
      </c>
      <c r="C170" s="20" t="e">
        <f>SUM('360 GRP '!#REF!)*'360 GRP '!#REF!</f>
        <v>#REF!</v>
      </c>
      <c r="D170" s="21" t="e">
        <f>SUM('360 GRP '!#REF!)*'360 GRP '!#REF!</f>
        <v>#REF!</v>
      </c>
      <c r="E170" s="21" t="e">
        <f>SUM('360 GRP '!#REF!)*'360 GRP '!#REF!</f>
        <v>#REF!</v>
      </c>
      <c r="F170" s="21" t="e">
        <f>SUM('360 GRP '!#REF!)*'360 GRP '!#REF!</f>
        <v>#REF!</v>
      </c>
      <c r="G170" s="21" t="e">
        <f>SUM('360 GRP '!#REF!)*'360 GRP '!CD253</f>
        <v>#REF!</v>
      </c>
      <c r="H170" s="21" t="e">
        <f>SUM('360 GRP '!#REF!)*'360 GRP '!#REF!</f>
        <v>#REF!</v>
      </c>
      <c r="I170" s="21" t="e">
        <f>SUM('360 GRP '!#REF!)*'360 GRP '!#REF!</f>
        <v>#REF!</v>
      </c>
      <c r="J170" s="21" t="e">
        <f>SUM('360 GRP '!#REF!)*'360 GRP '!#REF!</f>
        <v>#REF!</v>
      </c>
      <c r="K170" s="21" t="e">
        <f>'360 GRP '!#REF!</f>
        <v>#REF!</v>
      </c>
      <c r="L170" s="21" t="e">
        <f>'360 GRP '!#REF!*SUM('360 GRP '!#REF!)</f>
        <v>#REF!</v>
      </c>
    </row>
    <row r="171" spans="1:12">
      <c r="A171" s="1" t="e">
        <f>'360 GRP '!#REF!</f>
        <v>#REF!</v>
      </c>
      <c r="B171" s="19" t="e">
        <f>SUM('360 GRP '!#REF!)*'360 GRP '!#REF!</f>
        <v>#REF!</v>
      </c>
      <c r="C171" s="20" t="e">
        <f>SUM('360 GRP '!#REF!)*'360 GRP '!#REF!</f>
        <v>#REF!</v>
      </c>
      <c r="D171" s="21" t="e">
        <f>SUM('360 GRP '!#REF!)*'360 GRP '!#REF!</f>
        <v>#REF!</v>
      </c>
      <c r="E171" s="21" t="e">
        <f>SUM('360 GRP '!#REF!)*'360 GRP '!#REF!</f>
        <v>#REF!</v>
      </c>
      <c r="F171" s="21" t="e">
        <f>SUM('360 GRP '!#REF!)*'360 GRP '!#REF!</f>
        <v>#REF!</v>
      </c>
      <c r="G171" s="21" t="e">
        <f>SUM('360 GRP '!#REF!)*'360 GRP '!CD254</f>
        <v>#REF!</v>
      </c>
      <c r="H171" s="21" t="e">
        <f>SUM('360 GRP '!#REF!)*'360 GRP '!#REF!</f>
        <v>#REF!</v>
      </c>
      <c r="I171" s="21" t="e">
        <f>SUM('360 GRP '!#REF!)*'360 GRP '!#REF!</f>
        <v>#REF!</v>
      </c>
      <c r="J171" s="21" t="e">
        <f>SUM('360 GRP '!#REF!)*'360 GRP '!#REF!</f>
        <v>#REF!</v>
      </c>
      <c r="K171" s="21" t="e">
        <f>'360 GRP '!#REF!</f>
        <v>#REF!</v>
      </c>
      <c r="L171" s="21" t="e">
        <f>'360 GRP '!#REF!*SUM('360 GRP '!#REF!)</f>
        <v>#REF!</v>
      </c>
    </row>
    <row r="172" spans="1:12">
      <c r="A172" s="1" t="e">
        <f>'360 GRP '!#REF!</f>
        <v>#REF!</v>
      </c>
      <c r="B172" s="19" t="e">
        <f>SUM('360 GRP '!#REF!)*'360 GRP '!#REF!</f>
        <v>#REF!</v>
      </c>
      <c r="C172" s="20" t="e">
        <f>SUM('360 GRP '!#REF!)*'360 GRP '!#REF!</f>
        <v>#REF!</v>
      </c>
      <c r="D172" s="21" t="e">
        <f>SUM('360 GRP '!#REF!)*'360 GRP '!#REF!</f>
        <v>#REF!</v>
      </c>
      <c r="E172" s="21" t="e">
        <f>SUM('360 GRP '!#REF!)*'360 GRP '!#REF!</f>
        <v>#REF!</v>
      </c>
      <c r="F172" s="21" t="e">
        <f>SUM('360 GRP '!#REF!)*'360 GRP '!#REF!</f>
        <v>#REF!</v>
      </c>
      <c r="G172" s="21" t="e">
        <f>SUM('360 GRP '!#REF!)*'360 GRP '!CD255</f>
        <v>#REF!</v>
      </c>
      <c r="H172" s="21" t="e">
        <f>SUM('360 GRP '!#REF!)*'360 GRP '!#REF!</f>
        <v>#REF!</v>
      </c>
      <c r="I172" s="21" t="e">
        <f>SUM('360 GRP '!#REF!)*'360 GRP '!#REF!</f>
        <v>#REF!</v>
      </c>
      <c r="J172" s="21" t="e">
        <f>SUM('360 GRP '!#REF!)*'360 GRP '!#REF!</f>
        <v>#REF!</v>
      </c>
      <c r="K172" s="21" t="e">
        <f>'360 GRP '!#REF!</f>
        <v>#REF!</v>
      </c>
      <c r="L172" s="21" t="e">
        <f>'360 GRP '!#REF!*SUM('360 GRP '!#REF!)</f>
        <v>#REF!</v>
      </c>
    </row>
    <row r="173" spans="1:12">
      <c r="A173" s="1" t="e">
        <f>'360 GRP '!#REF!</f>
        <v>#REF!</v>
      </c>
      <c r="B173" s="19" t="e">
        <f>SUM('360 GRP '!#REF!)*'360 GRP '!#REF!</f>
        <v>#REF!</v>
      </c>
      <c r="C173" s="20" t="e">
        <f>SUM('360 GRP '!#REF!)*'360 GRP '!#REF!</f>
        <v>#REF!</v>
      </c>
      <c r="D173" s="21" t="e">
        <f>SUM('360 GRP '!#REF!)*'360 GRP '!#REF!</f>
        <v>#REF!</v>
      </c>
      <c r="E173" s="21" t="e">
        <f>SUM('360 GRP '!#REF!)*'360 GRP '!#REF!</f>
        <v>#REF!</v>
      </c>
      <c r="F173" s="21" t="e">
        <f>SUM('360 GRP '!#REF!)*'360 GRP '!#REF!</f>
        <v>#REF!</v>
      </c>
      <c r="G173" s="21" t="e">
        <f>SUM('360 GRP '!#REF!)*'360 GRP '!CD256</f>
        <v>#REF!</v>
      </c>
      <c r="H173" s="21" t="e">
        <f>SUM('360 GRP '!#REF!)*'360 GRP '!#REF!</f>
        <v>#REF!</v>
      </c>
      <c r="I173" s="21" t="e">
        <f>SUM('360 GRP '!#REF!)*'360 GRP '!#REF!</f>
        <v>#REF!</v>
      </c>
      <c r="J173" s="21" t="e">
        <f>SUM('360 GRP '!#REF!)*'360 GRP '!#REF!</f>
        <v>#REF!</v>
      </c>
      <c r="K173" s="21" t="e">
        <f>'360 GRP '!#REF!</f>
        <v>#REF!</v>
      </c>
      <c r="L173" s="21" t="e">
        <f>'360 GRP '!#REF!*SUM('360 GRP '!#REF!)</f>
        <v>#REF!</v>
      </c>
    </row>
    <row r="174" spans="1:12">
      <c r="A174" s="1" t="e">
        <f>'360 GRP '!#REF!</f>
        <v>#REF!</v>
      </c>
      <c r="B174" s="19" t="e">
        <f>SUM('360 GRP '!#REF!)*'360 GRP '!#REF!</f>
        <v>#REF!</v>
      </c>
      <c r="C174" s="20" t="e">
        <f>SUM('360 GRP '!#REF!)*'360 GRP '!#REF!</f>
        <v>#REF!</v>
      </c>
      <c r="D174" s="21" t="e">
        <f>SUM('360 GRP '!#REF!)*'360 GRP '!#REF!</f>
        <v>#REF!</v>
      </c>
      <c r="E174" s="21" t="e">
        <f>SUM('360 GRP '!#REF!)*'360 GRP '!#REF!</f>
        <v>#REF!</v>
      </c>
      <c r="F174" s="21" t="e">
        <f>SUM('360 GRP '!#REF!)*'360 GRP '!#REF!</f>
        <v>#REF!</v>
      </c>
      <c r="G174" s="21" t="e">
        <f>SUM('360 GRP '!#REF!)*'360 GRP '!CD257</f>
        <v>#REF!</v>
      </c>
      <c r="H174" s="21" t="e">
        <f>SUM('360 GRP '!#REF!)*'360 GRP '!#REF!</f>
        <v>#REF!</v>
      </c>
      <c r="I174" s="21" t="e">
        <f>SUM('360 GRP '!#REF!)*'360 GRP '!#REF!</f>
        <v>#REF!</v>
      </c>
      <c r="J174" s="21" t="e">
        <f>SUM('360 GRP '!#REF!)*'360 GRP '!#REF!</f>
        <v>#REF!</v>
      </c>
      <c r="K174" s="21" t="e">
        <f>'360 GRP '!#REF!</f>
        <v>#REF!</v>
      </c>
      <c r="L174" s="21" t="e">
        <f>'360 GRP '!#REF!*SUM('360 GRP '!#REF!)</f>
        <v>#REF!</v>
      </c>
    </row>
    <row r="175" spans="1:12">
      <c r="A175" s="1" t="e">
        <f>'360 GRP '!#REF!</f>
        <v>#REF!</v>
      </c>
      <c r="B175" s="19" t="e">
        <f>SUM('360 GRP '!#REF!)*'360 GRP '!#REF!</f>
        <v>#REF!</v>
      </c>
      <c r="C175" s="20" t="e">
        <f>SUM('360 GRP '!#REF!)*'360 GRP '!#REF!</f>
        <v>#REF!</v>
      </c>
      <c r="D175" s="21" t="e">
        <f>SUM('360 GRP '!#REF!)*'360 GRP '!#REF!</f>
        <v>#REF!</v>
      </c>
      <c r="E175" s="21" t="e">
        <f>SUM('360 GRP '!#REF!)*'360 GRP '!#REF!</f>
        <v>#REF!</v>
      </c>
      <c r="F175" s="21" t="e">
        <f>SUM('360 GRP '!#REF!)*'360 GRP '!#REF!</f>
        <v>#REF!</v>
      </c>
      <c r="G175" s="21" t="e">
        <f>SUM('360 GRP '!#REF!)*'360 GRP '!CD258</f>
        <v>#REF!</v>
      </c>
      <c r="H175" s="21" t="e">
        <f>SUM('360 GRP '!#REF!)*'360 GRP '!#REF!</f>
        <v>#REF!</v>
      </c>
      <c r="I175" s="21" t="e">
        <f>SUM('360 GRP '!#REF!)*'360 GRP '!#REF!</f>
        <v>#REF!</v>
      </c>
      <c r="J175" s="21" t="e">
        <f>SUM('360 GRP '!#REF!)*'360 GRP '!#REF!</f>
        <v>#REF!</v>
      </c>
      <c r="K175" s="21" t="e">
        <f>'360 GRP '!#REF!</f>
        <v>#REF!</v>
      </c>
      <c r="L175" s="21" t="e">
        <f>'360 GRP '!#REF!*SUM('360 GRP '!#REF!)</f>
        <v>#REF!</v>
      </c>
    </row>
    <row r="176" spans="1:12">
      <c r="A176" s="1">
        <f>'360 GRP '!D245</f>
        <v>0</v>
      </c>
      <c r="B176" s="19">
        <f>SUM('360 GRP '!M245:W245)*'360 GRP '!BY245</f>
        <v>0</v>
      </c>
      <c r="C176" s="20">
        <f>SUM('360 GRP '!M245:W245)*'360 GRP '!BZ245</f>
        <v>0</v>
      </c>
      <c r="D176" s="21">
        <f>SUM('360 GRP '!M245:W245)*'360 GRP '!CA245</f>
        <v>0</v>
      </c>
      <c r="E176" s="21">
        <f>SUM('360 GRP '!M245:W245)*'360 GRP '!CB245</f>
        <v>0</v>
      </c>
      <c r="F176" s="21">
        <f>SUM('360 GRP '!M245:W245)*'360 GRP '!CC245</f>
        <v>0</v>
      </c>
      <c r="G176" s="21">
        <f>SUM('360 GRP '!M245:W245)*'360 GRP '!CD259</f>
        <v>0</v>
      </c>
      <c r="H176" s="21">
        <f>SUM('360 GRP '!M245:W245)*'360 GRP '!CE245</f>
        <v>0</v>
      </c>
      <c r="I176" s="21">
        <f>SUM('360 GRP '!M245:W245)*'360 GRP '!CF245</f>
        <v>0</v>
      </c>
      <c r="J176" s="21">
        <f>SUM('360 GRP '!M245:W245)*'360 GRP '!CG245</f>
        <v>0</v>
      </c>
      <c r="K176" s="21">
        <f>'360 GRP '!CH245</f>
        <v>0</v>
      </c>
      <c r="L176" s="21">
        <f>'360 GRP '!J245*SUM('360 GRP '!M245:W245)</f>
        <v>0</v>
      </c>
    </row>
    <row r="177" spans="1:12">
      <c r="A177" s="1">
        <f>'360 GRP '!D246</f>
        <v>0</v>
      </c>
      <c r="B177" s="19">
        <f>SUM('360 GRP '!M246:W246)*'360 GRP '!BY246</f>
        <v>0</v>
      </c>
      <c r="C177" s="20">
        <f>SUM('360 GRP '!M246:W246)*'360 GRP '!BZ246</f>
        <v>0</v>
      </c>
      <c r="D177" s="21">
        <f>SUM('360 GRP '!M246:W246)*'360 GRP '!CA246</f>
        <v>0</v>
      </c>
      <c r="E177" s="21">
        <f>SUM('360 GRP '!M246:W246)*'360 GRP '!CB246</f>
        <v>0</v>
      </c>
      <c r="F177" s="21">
        <f>SUM('360 GRP '!M246:W246)*'360 GRP '!CC246</f>
        <v>0</v>
      </c>
      <c r="G177" s="21">
        <f>SUM('360 GRP '!M246:W246)*'360 GRP '!CD260</f>
        <v>0</v>
      </c>
      <c r="H177" s="21">
        <f>SUM('360 GRP '!M246:W246)*'360 GRP '!CE246</f>
        <v>0</v>
      </c>
      <c r="I177" s="21">
        <f>SUM('360 GRP '!M246:W246)*'360 GRP '!CF246</f>
        <v>0</v>
      </c>
      <c r="J177" s="21">
        <f>SUM('360 GRP '!M246:W246)*'360 GRP '!CG246</f>
        <v>0</v>
      </c>
      <c r="K177" s="21">
        <f>'360 GRP '!CH246</f>
        <v>0</v>
      </c>
      <c r="L177" s="21">
        <f>'360 GRP '!J246*SUM('360 GRP '!M246:W246)</f>
        <v>0</v>
      </c>
    </row>
    <row r="178" spans="1:12">
      <c r="A178" s="1">
        <f>'360 GRP '!D247</f>
        <v>0</v>
      </c>
      <c r="B178" s="19">
        <f>SUM('360 GRP '!M247:W247)*'360 GRP '!BY247</f>
        <v>0</v>
      </c>
      <c r="C178" s="20">
        <f>SUM('360 GRP '!M247:W247)*'360 GRP '!BZ247</f>
        <v>0</v>
      </c>
      <c r="D178" s="21">
        <f>SUM('360 GRP '!M247:W247)*'360 GRP '!CA247</f>
        <v>0</v>
      </c>
      <c r="E178" s="21">
        <f>SUM('360 GRP '!M247:W247)*'360 GRP '!CB247</f>
        <v>0</v>
      </c>
      <c r="F178" s="21">
        <f>SUM('360 GRP '!M247:W247)*'360 GRP '!CC247</f>
        <v>0</v>
      </c>
      <c r="G178" s="21">
        <f>SUM('360 GRP '!M247:W247)*'360 GRP '!CD261</f>
        <v>0</v>
      </c>
      <c r="H178" s="21">
        <f>SUM('360 GRP '!M247:W247)*'360 GRP '!CE247</f>
        <v>0</v>
      </c>
      <c r="I178" s="21">
        <f>SUM('360 GRP '!M247:W247)*'360 GRP '!CF247</f>
        <v>0</v>
      </c>
      <c r="J178" s="21">
        <f>SUM('360 GRP '!M247:W247)*'360 GRP '!CG247</f>
        <v>0</v>
      </c>
      <c r="K178" s="21">
        <f>'360 GRP '!CH247</f>
        <v>0</v>
      </c>
      <c r="L178" s="21">
        <f>'360 GRP '!J247*SUM('360 GRP '!M247:W247)</f>
        <v>0</v>
      </c>
    </row>
    <row r="179" spans="1:12">
      <c r="A179" s="1">
        <f>'360 GRP '!D248</f>
        <v>0</v>
      </c>
      <c r="B179" s="19">
        <f>SUM('360 GRP '!M248:W248)*'360 GRP '!BY248</f>
        <v>0</v>
      </c>
      <c r="C179" s="20">
        <f>SUM('360 GRP '!M248:W248)*'360 GRP '!BZ248</f>
        <v>0</v>
      </c>
      <c r="D179" s="21">
        <f>SUM('360 GRP '!M248:W248)*'360 GRP '!CA248</f>
        <v>0</v>
      </c>
      <c r="E179" s="21">
        <f>SUM('360 GRP '!M248:W248)*'360 GRP '!CB248</f>
        <v>0</v>
      </c>
      <c r="F179" s="21">
        <f>SUM('360 GRP '!M248:W248)*'360 GRP '!CC248</f>
        <v>0</v>
      </c>
      <c r="G179" s="21">
        <f>SUM('360 GRP '!M248:W248)*'360 GRP '!CD262</f>
        <v>0</v>
      </c>
      <c r="H179" s="21">
        <f>SUM('360 GRP '!M248:W248)*'360 GRP '!CE248</f>
        <v>0</v>
      </c>
      <c r="I179" s="21">
        <f>SUM('360 GRP '!M248:W248)*'360 GRP '!CF248</f>
        <v>0</v>
      </c>
      <c r="J179" s="21">
        <f>SUM('360 GRP '!M248:W248)*'360 GRP '!CG248</f>
        <v>0</v>
      </c>
      <c r="K179" s="21">
        <f>'360 GRP '!CH248</f>
        <v>0</v>
      </c>
      <c r="L179" s="21">
        <f>'360 GRP '!J248*SUM('360 GRP '!M248:W248)</f>
        <v>0</v>
      </c>
    </row>
    <row r="180" spans="1:12">
      <c r="A180" s="1">
        <f>'360 GRP '!D249</f>
        <v>0</v>
      </c>
      <c r="B180" s="19">
        <f>SUM('360 GRP '!M249:W249)*'360 GRP '!BY249</f>
        <v>0</v>
      </c>
      <c r="C180" s="20">
        <f>SUM('360 GRP '!M249:W249)*'360 GRP '!BZ249</f>
        <v>0</v>
      </c>
      <c r="D180" s="21">
        <f>SUM('360 GRP '!M249:W249)*'360 GRP '!CA249</f>
        <v>0</v>
      </c>
      <c r="E180" s="21">
        <f>SUM('360 GRP '!M249:W249)*'360 GRP '!CB249</f>
        <v>0</v>
      </c>
      <c r="F180" s="21">
        <f>SUM('360 GRP '!M249:W249)*'360 GRP '!CC249</f>
        <v>0</v>
      </c>
      <c r="G180" s="21">
        <f>SUM('360 GRP '!M249:W249)*'360 GRP '!CD263</f>
        <v>0</v>
      </c>
      <c r="H180" s="21">
        <f>SUM('360 GRP '!M249:W249)*'360 GRP '!CE249</f>
        <v>0</v>
      </c>
      <c r="I180" s="21">
        <f>SUM('360 GRP '!M249:W249)*'360 GRP '!CF249</f>
        <v>0</v>
      </c>
      <c r="J180" s="21">
        <f>SUM('360 GRP '!M249:W249)*'360 GRP '!CG249</f>
        <v>0</v>
      </c>
      <c r="K180" s="21">
        <f>'360 GRP '!CH249</f>
        <v>0</v>
      </c>
      <c r="L180" s="21">
        <f>'360 GRP '!J249*SUM('360 GRP '!M249:W249)</f>
        <v>0</v>
      </c>
    </row>
    <row r="181" spans="1:12">
      <c r="A181" s="1">
        <f>'360 GRP '!D250</f>
        <v>0</v>
      </c>
      <c r="B181" s="19">
        <f>SUM('360 GRP '!M250:W250)*'360 GRP '!BY250</f>
        <v>0</v>
      </c>
      <c r="C181" s="20">
        <f>SUM('360 GRP '!M250:W250)*'360 GRP '!BZ250</f>
        <v>0</v>
      </c>
      <c r="D181" s="21">
        <f>SUM('360 GRP '!M250:W250)*'360 GRP '!CA250</f>
        <v>0</v>
      </c>
      <c r="E181" s="21">
        <f>SUM('360 GRP '!M250:W250)*'360 GRP '!CB250</f>
        <v>0</v>
      </c>
      <c r="F181" s="21">
        <f>SUM('360 GRP '!M250:W250)*'360 GRP '!CC250</f>
        <v>0</v>
      </c>
      <c r="G181" s="21">
        <f>SUM('360 GRP '!M250:W250)*'360 GRP '!CD264</f>
        <v>0</v>
      </c>
      <c r="H181" s="21">
        <f>SUM('360 GRP '!M250:W250)*'360 GRP '!CE250</f>
        <v>0</v>
      </c>
      <c r="I181" s="21">
        <f>SUM('360 GRP '!M250:W250)*'360 GRP '!CF250</f>
        <v>0</v>
      </c>
      <c r="J181" s="21">
        <f>SUM('360 GRP '!M250:W250)*'360 GRP '!CG250</f>
        <v>0</v>
      </c>
      <c r="K181" s="21">
        <f>'360 GRP '!CH250</f>
        <v>0</v>
      </c>
      <c r="L181" s="21">
        <f>'360 GRP '!J250*SUM('360 GRP '!M250:W250)</f>
        <v>0</v>
      </c>
    </row>
    <row r="182" spans="1:12">
      <c r="A182" s="1">
        <f>'360 GRP '!D251</f>
        <v>0</v>
      </c>
      <c r="B182" s="19">
        <f>SUM('360 GRP '!M251:W251)*'360 GRP '!BY251</f>
        <v>0</v>
      </c>
      <c r="C182" s="20">
        <f>SUM('360 GRP '!M251:W251)*'360 GRP '!BZ251</f>
        <v>0</v>
      </c>
      <c r="D182" s="21">
        <f>SUM('360 GRP '!M251:W251)*'360 GRP '!CA251</f>
        <v>0</v>
      </c>
      <c r="E182" s="21">
        <f>SUM('360 GRP '!M251:W251)*'360 GRP '!CB251</f>
        <v>0</v>
      </c>
      <c r="F182" s="21">
        <f>SUM('360 GRP '!M251:W251)*'360 GRP '!CC251</f>
        <v>0</v>
      </c>
      <c r="G182" s="21">
        <f>SUM('360 GRP '!M251:W251)*'360 GRP '!CD265</f>
        <v>0</v>
      </c>
      <c r="H182" s="21">
        <f>SUM('360 GRP '!M251:W251)*'360 GRP '!CE251</f>
        <v>0</v>
      </c>
      <c r="I182" s="21">
        <f>SUM('360 GRP '!M251:W251)*'360 GRP '!CF251</f>
        <v>0</v>
      </c>
      <c r="J182" s="21">
        <f>SUM('360 GRP '!M251:W251)*'360 GRP '!CG251</f>
        <v>0</v>
      </c>
      <c r="K182" s="21">
        <f>'360 GRP '!CH251</f>
        <v>0</v>
      </c>
      <c r="L182" s="21">
        <f>'360 GRP '!J251*SUM('360 GRP '!M251:W251)</f>
        <v>0</v>
      </c>
    </row>
    <row r="183" spans="1:12">
      <c r="A183" s="1">
        <f>'360 GRP '!D252</f>
        <v>0</v>
      </c>
      <c r="B183" s="19">
        <f>SUM('360 GRP '!M252:W252)*'360 GRP '!BY252</f>
        <v>0</v>
      </c>
      <c r="C183" s="20">
        <f>SUM('360 GRP '!M252:W252)*'360 GRP '!BZ252</f>
        <v>0</v>
      </c>
      <c r="D183" s="21">
        <f>SUM('360 GRP '!M252:W252)*'360 GRP '!CA252</f>
        <v>0</v>
      </c>
      <c r="E183" s="21">
        <f>SUM('360 GRP '!M252:W252)*'360 GRP '!CB252</f>
        <v>0</v>
      </c>
      <c r="F183" s="21">
        <f>SUM('360 GRP '!M252:W252)*'360 GRP '!CC252</f>
        <v>0</v>
      </c>
      <c r="G183" s="21">
        <f>SUM('360 GRP '!M252:W252)*'360 GRP '!CD266</f>
        <v>0</v>
      </c>
      <c r="H183" s="21">
        <f>SUM('360 GRP '!M252:W252)*'360 GRP '!CE252</f>
        <v>0</v>
      </c>
      <c r="I183" s="21">
        <f>SUM('360 GRP '!M252:W252)*'360 GRP '!CF252</f>
        <v>0</v>
      </c>
      <c r="J183" s="21">
        <f>SUM('360 GRP '!M252:W252)*'360 GRP '!CG252</f>
        <v>0</v>
      </c>
      <c r="K183" s="21">
        <f>'360 GRP '!CH252</f>
        <v>0</v>
      </c>
      <c r="L183" s="21">
        <f>'360 GRP '!J252*SUM('360 GRP '!M252:W252)</f>
        <v>0</v>
      </c>
    </row>
    <row r="184" spans="1:12">
      <c r="A184" s="1">
        <f>'360 GRP '!D253</f>
        <v>0</v>
      </c>
      <c r="B184" s="19">
        <f>SUM('360 GRP '!M253:W253)*'360 GRP '!BY253</f>
        <v>0</v>
      </c>
      <c r="C184" s="20">
        <f>SUM('360 GRP '!M253:W253)*'360 GRP '!BZ253</f>
        <v>0</v>
      </c>
      <c r="D184" s="21">
        <f>SUM('360 GRP '!M253:W253)*'360 GRP '!CA253</f>
        <v>0</v>
      </c>
      <c r="E184" s="21">
        <f>SUM('360 GRP '!M253:W253)*'360 GRP '!CB253</f>
        <v>0</v>
      </c>
      <c r="F184" s="21">
        <f>SUM('360 GRP '!M253:W253)*'360 GRP '!CC253</f>
        <v>0</v>
      </c>
      <c r="G184" s="21">
        <f>SUM('360 GRP '!M253:W253)*'360 GRP '!CD267</f>
        <v>0</v>
      </c>
      <c r="H184" s="21">
        <f>SUM('360 GRP '!M253:W253)*'360 GRP '!CE253</f>
        <v>0</v>
      </c>
      <c r="I184" s="21">
        <f>SUM('360 GRP '!M253:W253)*'360 GRP '!CF253</f>
        <v>0</v>
      </c>
      <c r="J184" s="21">
        <f>SUM('360 GRP '!M253:W253)*'360 GRP '!CG253</f>
        <v>0</v>
      </c>
      <c r="K184" s="21">
        <f>'360 GRP '!CH253</f>
        <v>0</v>
      </c>
      <c r="L184" s="21">
        <f>'360 GRP '!J253*SUM('360 GRP '!M253:W253)</f>
        <v>0</v>
      </c>
    </row>
    <row r="185" spans="1:12">
      <c r="A185" s="1">
        <f>'360 GRP '!D254</f>
        <v>0</v>
      </c>
      <c r="B185" s="19">
        <f>SUM('360 GRP '!M254:W254)*'360 GRP '!BY254</f>
        <v>0</v>
      </c>
      <c r="C185" s="20">
        <f>SUM('360 GRP '!M254:W254)*'360 GRP '!BZ254</f>
        <v>0</v>
      </c>
      <c r="D185" s="21">
        <f>SUM('360 GRP '!M254:W254)*'360 GRP '!CA254</f>
        <v>0</v>
      </c>
      <c r="E185" s="21">
        <f>SUM('360 GRP '!M254:W254)*'360 GRP '!CB254</f>
        <v>0</v>
      </c>
      <c r="F185" s="21">
        <f>SUM('360 GRP '!M254:W254)*'360 GRP '!CC254</f>
        <v>0</v>
      </c>
      <c r="G185" s="21">
        <f>SUM('360 GRP '!M254:W254)*'360 GRP '!CD268</f>
        <v>0</v>
      </c>
      <c r="H185" s="21">
        <f>SUM('360 GRP '!M254:W254)*'360 GRP '!CE254</f>
        <v>0</v>
      </c>
      <c r="I185" s="21">
        <f>SUM('360 GRP '!M254:W254)*'360 GRP '!CF254</f>
        <v>0</v>
      </c>
      <c r="J185" s="21">
        <f>SUM('360 GRP '!M254:W254)*'360 GRP '!CG254</f>
        <v>0</v>
      </c>
      <c r="K185" s="21">
        <f>'360 GRP '!CH254</f>
        <v>0</v>
      </c>
      <c r="L185" s="21">
        <f>'360 GRP '!J254*SUM('360 GRP '!M254:W254)</f>
        <v>0</v>
      </c>
    </row>
    <row r="186" spans="1:12">
      <c r="A186" s="1">
        <f>'360 GRP '!D255</f>
        <v>0</v>
      </c>
      <c r="B186" s="19">
        <f>SUM('360 GRP '!M255:W255)*'360 GRP '!BY255</f>
        <v>0</v>
      </c>
      <c r="C186" s="20">
        <f>SUM('360 GRP '!M255:W255)*'360 GRP '!BZ255</f>
        <v>0</v>
      </c>
      <c r="D186" s="21">
        <f>SUM('360 GRP '!M255:W255)*'360 GRP '!CA255</f>
        <v>0</v>
      </c>
      <c r="E186" s="21">
        <f>SUM('360 GRP '!M255:W255)*'360 GRP '!CB255</f>
        <v>0</v>
      </c>
      <c r="F186" s="21">
        <f>SUM('360 GRP '!M255:W255)*'360 GRP '!CC255</f>
        <v>0</v>
      </c>
      <c r="G186" s="21">
        <f>SUM('360 GRP '!M255:W255)*'360 GRP '!CD269</f>
        <v>0</v>
      </c>
      <c r="H186" s="21">
        <f>SUM('360 GRP '!M255:W255)*'360 GRP '!CE255</f>
        <v>0</v>
      </c>
      <c r="I186" s="21">
        <f>SUM('360 GRP '!M255:W255)*'360 GRP '!CF255</f>
        <v>0</v>
      </c>
      <c r="J186" s="21">
        <f>SUM('360 GRP '!M255:W255)*'360 GRP '!CG255</f>
        <v>0</v>
      </c>
      <c r="K186" s="21">
        <f>'360 GRP '!CH255</f>
        <v>0</v>
      </c>
      <c r="L186" s="21">
        <f>'360 GRP '!J255*SUM('360 GRP '!M255:W255)</f>
        <v>0</v>
      </c>
    </row>
    <row r="187" spans="1:12">
      <c r="A187" s="1">
        <f>'360 GRP '!D256</f>
        <v>0</v>
      </c>
      <c r="B187" s="19">
        <f>SUM('360 GRP '!M256:W256)*'360 GRP '!BY256</f>
        <v>0</v>
      </c>
      <c r="C187" s="20">
        <f>SUM('360 GRP '!M256:W256)*'360 GRP '!BZ256</f>
        <v>0</v>
      </c>
      <c r="D187" s="21">
        <f>SUM('360 GRP '!M256:W256)*'360 GRP '!CA256</f>
        <v>0</v>
      </c>
      <c r="E187" s="21">
        <f>SUM('360 GRP '!M256:W256)*'360 GRP '!CB256</f>
        <v>0</v>
      </c>
      <c r="F187" s="21">
        <f>SUM('360 GRP '!M256:W256)*'360 GRP '!CC256</f>
        <v>0</v>
      </c>
      <c r="G187" s="21">
        <f>SUM('360 GRP '!M256:W256)*'360 GRP '!CD270</f>
        <v>0</v>
      </c>
      <c r="H187" s="21">
        <f>SUM('360 GRP '!M256:W256)*'360 GRP '!CE256</f>
        <v>0</v>
      </c>
      <c r="I187" s="21">
        <f>SUM('360 GRP '!M256:W256)*'360 GRP '!CF256</f>
        <v>0</v>
      </c>
      <c r="J187" s="21">
        <f>SUM('360 GRP '!M256:W256)*'360 GRP '!CG256</f>
        <v>0</v>
      </c>
      <c r="K187" s="21">
        <f>'360 GRP '!CH256</f>
        <v>0</v>
      </c>
      <c r="L187" s="21">
        <f>'360 GRP '!J256*SUM('360 GRP '!M256:W256)</f>
        <v>0</v>
      </c>
    </row>
    <row r="188" spans="1:12">
      <c r="A188" s="1">
        <f>'360 GRP '!D257</f>
        <v>0</v>
      </c>
      <c r="B188" s="19">
        <f>SUM('360 GRP '!M257:W257)*'360 GRP '!BY257</f>
        <v>0</v>
      </c>
      <c r="C188" s="20">
        <f>SUM('360 GRP '!M257:W257)*'360 GRP '!BZ257</f>
        <v>0</v>
      </c>
      <c r="D188" s="21">
        <f>SUM('360 GRP '!M257:W257)*'360 GRP '!CA257</f>
        <v>0</v>
      </c>
      <c r="E188" s="21">
        <f>SUM('360 GRP '!M257:W257)*'360 GRP '!CB257</f>
        <v>0</v>
      </c>
      <c r="F188" s="21">
        <f>SUM('360 GRP '!M257:W257)*'360 GRP '!CC257</f>
        <v>0</v>
      </c>
      <c r="G188" s="21">
        <f>SUM('360 GRP '!M257:W257)*'360 GRP '!CD271</f>
        <v>0</v>
      </c>
      <c r="H188" s="21">
        <f>SUM('360 GRP '!M257:W257)*'360 GRP '!CE257</f>
        <v>0</v>
      </c>
      <c r="I188" s="21">
        <f>SUM('360 GRP '!M257:W257)*'360 GRP '!CF257</f>
        <v>0</v>
      </c>
      <c r="J188" s="21">
        <f>SUM('360 GRP '!M257:W257)*'360 GRP '!CG257</f>
        <v>0</v>
      </c>
      <c r="K188" s="21">
        <f>'360 GRP '!CH257</f>
        <v>0</v>
      </c>
      <c r="L188" s="21">
        <f>'360 GRP '!J257*SUM('360 GRP '!M257:W257)</f>
        <v>0</v>
      </c>
    </row>
    <row r="189" spans="1:12">
      <c r="A189" s="1">
        <f>'360 GRP '!D258</f>
        <v>0</v>
      </c>
      <c r="B189" s="19">
        <f>SUM('360 GRP '!M258:W258)*'360 GRP '!BY258</f>
        <v>0</v>
      </c>
      <c r="C189" s="20">
        <f>SUM('360 GRP '!M258:W258)*'360 GRP '!BZ258</f>
        <v>0</v>
      </c>
      <c r="D189" s="21">
        <f>SUM('360 GRP '!M258:W258)*'360 GRP '!CA258</f>
        <v>0</v>
      </c>
      <c r="E189" s="21">
        <f>SUM('360 GRP '!M258:W258)*'360 GRP '!CB258</f>
        <v>0</v>
      </c>
      <c r="F189" s="21">
        <f>SUM('360 GRP '!M258:W258)*'360 GRP '!CC258</f>
        <v>0</v>
      </c>
      <c r="G189" s="21">
        <f>SUM('360 GRP '!M258:W258)*'360 GRP '!CD272</f>
        <v>0</v>
      </c>
      <c r="H189" s="21">
        <f>SUM('360 GRP '!M258:W258)*'360 GRP '!CE258</f>
        <v>0</v>
      </c>
      <c r="I189" s="21">
        <f>SUM('360 GRP '!M258:W258)*'360 GRP '!CF258</f>
        <v>0</v>
      </c>
      <c r="J189" s="21">
        <f>SUM('360 GRP '!M258:W258)*'360 GRP '!CG258</f>
        <v>0</v>
      </c>
      <c r="K189" s="21">
        <f>'360 GRP '!CH258</f>
        <v>0</v>
      </c>
      <c r="L189" s="21">
        <f>'360 GRP '!J258*SUM('360 GRP '!M258:W258)</f>
        <v>0</v>
      </c>
    </row>
    <row r="190" spans="1:12">
      <c r="A190" s="1">
        <f>'360 GRP '!D259</f>
        <v>0</v>
      </c>
      <c r="B190" s="19">
        <f>SUM('360 GRP '!M259:W259)*'360 GRP '!BY259</f>
        <v>0</v>
      </c>
      <c r="C190" s="20">
        <f>SUM('360 GRP '!M259:W259)*'360 GRP '!BZ259</f>
        <v>0</v>
      </c>
      <c r="D190" s="21">
        <f>SUM('360 GRP '!M259:W259)*'360 GRP '!CA259</f>
        <v>0</v>
      </c>
      <c r="E190" s="21">
        <f>SUM('360 GRP '!M259:W259)*'360 GRP '!CB259</f>
        <v>0</v>
      </c>
      <c r="F190" s="21">
        <f>SUM('360 GRP '!M259:W259)*'360 GRP '!CC259</f>
        <v>0</v>
      </c>
      <c r="G190" s="21">
        <f>SUM('360 GRP '!M259:W259)*'360 GRP '!CD273</f>
        <v>0</v>
      </c>
      <c r="H190" s="21">
        <f>SUM('360 GRP '!M259:W259)*'360 GRP '!CE259</f>
        <v>0</v>
      </c>
      <c r="I190" s="21">
        <f>SUM('360 GRP '!M259:W259)*'360 GRP '!CF259</f>
        <v>0</v>
      </c>
      <c r="J190" s="21">
        <f>SUM('360 GRP '!M259:W259)*'360 GRP '!CG259</f>
        <v>0</v>
      </c>
      <c r="K190" s="21">
        <f>'360 GRP '!CH259</f>
        <v>0</v>
      </c>
      <c r="L190" s="21">
        <f>'360 GRP '!J259*SUM('360 GRP '!M259:W259)</f>
        <v>0</v>
      </c>
    </row>
    <row r="191" spans="1:12">
      <c r="A191" s="1">
        <f>'360 GRP '!D260</f>
        <v>0</v>
      </c>
      <c r="B191" s="19">
        <f>SUM('360 GRP '!M260:W260)*'360 GRP '!BY260</f>
        <v>0</v>
      </c>
      <c r="C191" s="20">
        <f>SUM('360 GRP '!M260:W260)*'360 GRP '!BZ260</f>
        <v>0</v>
      </c>
      <c r="D191" s="21">
        <f>SUM('360 GRP '!M260:W260)*'360 GRP '!CA260</f>
        <v>0</v>
      </c>
      <c r="E191" s="21">
        <f>SUM('360 GRP '!M260:W260)*'360 GRP '!CB260</f>
        <v>0</v>
      </c>
      <c r="F191" s="21">
        <f>SUM('360 GRP '!M260:W260)*'360 GRP '!CC260</f>
        <v>0</v>
      </c>
      <c r="G191" s="21">
        <f>SUM('360 GRP '!M260:W260)*'360 GRP '!CD274</f>
        <v>0</v>
      </c>
      <c r="H191" s="21">
        <f>SUM('360 GRP '!M260:W260)*'360 GRP '!CE260</f>
        <v>0</v>
      </c>
      <c r="I191" s="21">
        <f>SUM('360 GRP '!M260:W260)*'360 GRP '!CF260</f>
        <v>0</v>
      </c>
      <c r="J191" s="21">
        <f>SUM('360 GRP '!M260:W260)*'360 GRP '!CG260</f>
        <v>0</v>
      </c>
      <c r="K191" s="21">
        <f>'360 GRP '!CH260</f>
        <v>0</v>
      </c>
      <c r="L191" s="21">
        <f>'360 GRP '!J260*SUM('360 GRP '!M260:W260)</f>
        <v>0</v>
      </c>
    </row>
    <row r="192" spans="1:12">
      <c r="A192" s="1">
        <f>'360 GRP '!D261</f>
        <v>0</v>
      </c>
      <c r="B192" s="19">
        <f>SUM('360 GRP '!M261:W261)*'360 GRP '!BY261</f>
        <v>0</v>
      </c>
      <c r="C192" s="20">
        <f>SUM('360 GRP '!M261:W261)*'360 GRP '!BZ261</f>
        <v>0</v>
      </c>
      <c r="D192" s="21">
        <f>SUM('360 GRP '!M261:W261)*'360 GRP '!CA261</f>
        <v>0</v>
      </c>
      <c r="E192" s="21">
        <f>SUM('360 GRP '!M261:W261)*'360 GRP '!CB261</f>
        <v>0</v>
      </c>
      <c r="F192" s="21">
        <f>SUM('360 GRP '!M261:W261)*'360 GRP '!CC261</f>
        <v>0</v>
      </c>
      <c r="G192" s="21">
        <f>SUM('360 GRP '!M261:W261)*'360 GRP '!CD275</f>
        <v>0</v>
      </c>
      <c r="H192" s="21">
        <f>SUM('360 GRP '!M261:W261)*'360 GRP '!CE261</f>
        <v>0</v>
      </c>
      <c r="I192" s="21">
        <f>SUM('360 GRP '!M261:W261)*'360 GRP '!CF261</f>
        <v>0</v>
      </c>
      <c r="J192" s="21">
        <f>SUM('360 GRP '!M261:W261)*'360 GRP '!CG261</f>
        <v>0</v>
      </c>
      <c r="K192" s="21">
        <f>'360 GRP '!CH261</f>
        <v>0</v>
      </c>
      <c r="L192" s="21">
        <f>'360 GRP '!J261*SUM('360 GRP '!M261:W261)</f>
        <v>0</v>
      </c>
    </row>
    <row r="193" spans="1:12">
      <c r="A193" s="1">
        <f>'360 GRP '!D262</f>
        <v>0</v>
      </c>
      <c r="B193" s="19">
        <f>SUM('360 GRP '!M262:W262)*'360 GRP '!BY262</f>
        <v>0</v>
      </c>
      <c r="C193" s="20">
        <f>SUM('360 GRP '!M262:W262)*'360 GRP '!BZ262</f>
        <v>0</v>
      </c>
      <c r="D193" s="21">
        <f>SUM('360 GRP '!M262:W262)*'360 GRP '!CA262</f>
        <v>0</v>
      </c>
      <c r="E193" s="21">
        <f>SUM('360 GRP '!M262:W262)*'360 GRP '!CB262</f>
        <v>0</v>
      </c>
      <c r="F193" s="21">
        <f>SUM('360 GRP '!M262:W262)*'360 GRP '!CC262</f>
        <v>0</v>
      </c>
      <c r="G193" s="21">
        <f>SUM('360 GRP '!M262:W262)*'360 GRP '!CD276</f>
        <v>0</v>
      </c>
      <c r="H193" s="21">
        <f>SUM('360 GRP '!M262:W262)*'360 GRP '!CE262</f>
        <v>0</v>
      </c>
      <c r="I193" s="21">
        <f>SUM('360 GRP '!M262:W262)*'360 GRP '!CF262</f>
        <v>0</v>
      </c>
      <c r="J193" s="21">
        <f>SUM('360 GRP '!M262:W262)*'360 GRP '!CG262</f>
        <v>0</v>
      </c>
      <c r="K193" s="21">
        <f>'360 GRP '!CH262</f>
        <v>0</v>
      </c>
      <c r="L193" s="21">
        <f>'360 GRP '!J262*SUM('360 GRP '!M262:W262)</f>
        <v>0</v>
      </c>
    </row>
    <row r="194" spans="1:12">
      <c r="A194" s="1">
        <f>'360 GRP '!D263</f>
        <v>0</v>
      </c>
      <c r="B194" s="19">
        <f>SUM('360 GRP '!M263:W263)*'360 GRP '!BY263</f>
        <v>0</v>
      </c>
      <c r="C194" s="20">
        <f>SUM('360 GRP '!M263:W263)*'360 GRP '!BZ263</f>
        <v>0</v>
      </c>
      <c r="D194" s="21">
        <f>SUM('360 GRP '!M263:W263)*'360 GRP '!CA263</f>
        <v>0</v>
      </c>
      <c r="E194" s="21">
        <f>SUM('360 GRP '!M263:W263)*'360 GRP '!CB263</f>
        <v>0</v>
      </c>
      <c r="F194" s="21">
        <f>SUM('360 GRP '!M263:W263)*'360 GRP '!CC263</f>
        <v>0</v>
      </c>
      <c r="G194" s="21">
        <f>SUM('360 GRP '!M263:W263)*'360 GRP '!CD277</f>
        <v>0</v>
      </c>
      <c r="H194" s="21">
        <f>SUM('360 GRP '!M263:W263)*'360 GRP '!CE263</f>
        <v>0</v>
      </c>
      <c r="I194" s="21">
        <f>SUM('360 GRP '!M263:W263)*'360 GRP '!CF263</f>
        <v>0</v>
      </c>
      <c r="J194" s="21">
        <f>SUM('360 GRP '!M263:W263)*'360 GRP '!CG263</f>
        <v>0</v>
      </c>
      <c r="K194" s="21">
        <f>'360 GRP '!CH263</f>
        <v>0</v>
      </c>
      <c r="L194" s="21">
        <f>'360 GRP '!J263*SUM('360 GRP '!M263:W263)</f>
        <v>0</v>
      </c>
    </row>
    <row r="195" spans="1:12">
      <c r="A195" s="1">
        <f>'360 GRP '!D264</f>
        <v>0</v>
      </c>
      <c r="B195" s="19">
        <f>SUM('360 GRP '!M264:W264)*'360 GRP '!BY264</f>
        <v>0</v>
      </c>
      <c r="C195" s="20">
        <f>SUM('360 GRP '!M264:W264)*'360 GRP '!BZ264</f>
        <v>0</v>
      </c>
      <c r="D195" s="21">
        <f>SUM('360 GRP '!M264:W264)*'360 GRP '!CA264</f>
        <v>0</v>
      </c>
      <c r="E195" s="21">
        <f>SUM('360 GRP '!M264:W264)*'360 GRP '!CB264</f>
        <v>0</v>
      </c>
      <c r="F195" s="21">
        <f>SUM('360 GRP '!M264:W264)*'360 GRP '!CC264</f>
        <v>0</v>
      </c>
      <c r="G195" s="21">
        <f>SUM('360 GRP '!M264:W264)*'360 GRP '!CD278</f>
        <v>0</v>
      </c>
      <c r="H195" s="21">
        <f>SUM('360 GRP '!M264:W264)*'360 GRP '!CE264</f>
        <v>0</v>
      </c>
      <c r="I195" s="21">
        <f>SUM('360 GRP '!M264:W264)*'360 GRP '!CF264</f>
        <v>0</v>
      </c>
      <c r="J195" s="21">
        <f>SUM('360 GRP '!M264:W264)*'360 GRP '!CG264</f>
        <v>0</v>
      </c>
      <c r="K195" s="21">
        <f>'360 GRP '!CH264</f>
        <v>0</v>
      </c>
      <c r="L195" s="21">
        <f>'360 GRP '!J264*SUM('360 GRP '!M264:W264)</f>
        <v>0</v>
      </c>
    </row>
    <row r="196" spans="1:12">
      <c r="A196" s="1">
        <f>'360 GRP '!D265</f>
        <v>0</v>
      </c>
      <c r="B196" s="19">
        <f>SUM('360 GRP '!M265:W265)*'360 GRP '!BY265</f>
        <v>0</v>
      </c>
      <c r="C196" s="20">
        <f>SUM('360 GRP '!M265:W265)*'360 GRP '!BZ265</f>
        <v>0</v>
      </c>
      <c r="D196" s="21">
        <f>SUM('360 GRP '!M265:W265)*'360 GRP '!CA265</f>
        <v>0</v>
      </c>
      <c r="E196" s="21">
        <f>SUM('360 GRP '!M265:W265)*'360 GRP '!CB265</f>
        <v>0</v>
      </c>
      <c r="F196" s="21">
        <f>SUM('360 GRP '!M265:W265)*'360 GRP '!CC265</f>
        <v>0</v>
      </c>
      <c r="G196" s="21">
        <f>SUM('360 GRP '!M265:W265)*'360 GRP '!CD279</f>
        <v>0</v>
      </c>
      <c r="H196" s="21">
        <f>SUM('360 GRP '!M265:W265)*'360 GRP '!CE265</f>
        <v>0</v>
      </c>
      <c r="I196" s="21">
        <f>SUM('360 GRP '!M265:W265)*'360 GRP '!CF265</f>
        <v>0</v>
      </c>
      <c r="J196" s="21">
        <f>SUM('360 GRP '!M265:W265)*'360 GRP '!CG265</f>
        <v>0</v>
      </c>
      <c r="K196" s="21">
        <f>'360 GRP '!CH265</f>
        <v>0</v>
      </c>
      <c r="L196" s="21">
        <f>'360 GRP '!J265*SUM('360 GRP '!M265:W265)</f>
        <v>0</v>
      </c>
    </row>
    <row r="197" spans="1:12">
      <c r="A197" s="1">
        <f>'360 GRP '!D266</f>
        <v>0</v>
      </c>
      <c r="B197" s="19">
        <f>SUM('360 GRP '!M266:W266)*'360 GRP '!BY266</f>
        <v>0</v>
      </c>
      <c r="C197" s="20">
        <f>SUM('360 GRP '!M266:W266)*'360 GRP '!BZ266</f>
        <v>0</v>
      </c>
      <c r="D197" s="21">
        <f>SUM('360 GRP '!M266:W266)*'360 GRP '!CA266</f>
        <v>0</v>
      </c>
      <c r="E197" s="21">
        <f>SUM('360 GRP '!M266:W266)*'360 GRP '!CB266</f>
        <v>0</v>
      </c>
      <c r="F197" s="21">
        <f>SUM('360 GRP '!M266:W266)*'360 GRP '!CC266</f>
        <v>0</v>
      </c>
      <c r="G197" s="21">
        <f>SUM('360 GRP '!M266:W266)*'360 GRP '!CD280</f>
        <v>0</v>
      </c>
      <c r="H197" s="21">
        <f>SUM('360 GRP '!M266:W266)*'360 GRP '!CE266</f>
        <v>0</v>
      </c>
      <c r="I197" s="21">
        <f>SUM('360 GRP '!M266:W266)*'360 GRP '!CF266</f>
        <v>0</v>
      </c>
      <c r="J197" s="21">
        <f>SUM('360 GRP '!M266:W266)*'360 GRP '!CG266</f>
        <v>0</v>
      </c>
      <c r="K197" s="21">
        <f>'360 GRP '!CH266</f>
        <v>0</v>
      </c>
      <c r="L197" s="21">
        <f>'360 GRP '!J266*SUM('360 GRP '!M266:W266)</f>
        <v>0</v>
      </c>
    </row>
    <row r="198" spans="1:12">
      <c r="A198" s="1">
        <f>'360 GRP '!D267</f>
        <v>0</v>
      </c>
      <c r="B198" s="19">
        <f>SUM('360 GRP '!M267:W267)*'360 GRP '!BY267</f>
        <v>0</v>
      </c>
      <c r="C198" s="20">
        <f>SUM('360 GRP '!M267:W267)*'360 GRP '!BZ267</f>
        <v>0</v>
      </c>
      <c r="D198" s="21">
        <f>SUM('360 GRP '!M267:W267)*'360 GRP '!CA267</f>
        <v>0</v>
      </c>
      <c r="E198" s="21">
        <f>SUM('360 GRP '!M267:W267)*'360 GRP '!CB267</f>
        <v>0</v>
      </c>
      <c r="F198" s="21">
        <f>SUM('360 GRP '!M267:W267)*'360 GRP '!CC267</f>
        <v>0</v>
      </c>
      <c r="G198" s="21">
        <f>SUM('360 GRP '!M267:W267)*'360 GRP '!CD281</f>
        <v>0</v>
      </c>
      <c r="H198" s="21">
        <f>SUM('360 GRP '!M267:W267)*'360 GRP '!CE267</f>
        <v>0</v>
      </c>
      <c r="I198" s="21">
        <f>SUM('360 GRP '!M267:W267)*'360 GRP '!CF267</f>
        <v>0</v>
      </c>
      <c r="J198" s="21">
        <f>SUM('360 GRP '!M267:W267)*'360 GRP '!CG267</f>
        <v>0</v>
      </c>
      <c r="K198" s="21">
        <f>'360 GRP '!CH267</f>
        <v>0</v>
      </c>
      <c r="L198" s="21">
        <f>'360 GRP '!J267*SUM('360 GRP '!M267:W267)</f>
        <v>0</v>
      </c>
    </row>
    <row r="199" spans="1:12">
      <c r="A199" s="1">
        <f>'360 GRP '!D268</f>
        <v>0</v>
      </c>
      <c r="B199" s="19">
        <f>SUM('360 GRP '!M268:W268)*'360 GRP '!BY268</f>
        <v>0</v>
      </c>
      <c r="C199" s="20">
        <f>SUM('360 GRP '!M268:W268)*'360 GRP '!BZ268</f>
        <v>0</v>
      </c>
      <c r="D199" s="21">
        <f>SUM('360 GRP '!M268:W268)*'360 GRP '!CA268</f>
        <v>0</v>
      </c>
      <c r="E199" s="21">
        <f>SUM('360 GRP '!M268:W268)*'360 GRP '!CB268</f>
        <v>0</v>
      </c>
      <c r="F199" s="21">
        <f>SUM('360 GRP '!M268:W268)*'360 GRP '!CC268</f>
        <v>0</v>
      </c>
      <c r="G199" s="21">
        <f>SUM('360 GRP '!M268:W268)*'360 GRP '!CD282</f>
        <v>0</v>
      </c>
      <c r="H199" s="21">
        <f>SUM('360 GRP '!M268:W268)*'360 GRP '!CE268</f>
        <v>0</v>
      </c>
      <c r="I199" s="21">
        <f>SUM('360 GRP '!M268:W268)*'360 GRP '!CF268</f>
        <v>0</v>
      </c>
      <c r="J199" s="21">
        <f>SUM('360 GRP '!M268:W268)*'360 GRP '!CG268</f>
        <v>0</v>
      </c>
      <c r="K199" s="21">
        <f>'360 GRP '!CH268</f>
        <v>0</v>
      </c>
      <c r="L199" s="21">
        <f>'360 GRP '!J268*SUM('360 GRP '!M268:W268)</f>
        <v>0</v>
      </c>
    </row>
    <row r="200" spans="1:12">
      <c r="A200" s="1">
        <f>'360 GRP '!D275</f>
        <v>0</v>
      </c>
      <c r="B200" s="19">
        <f>SUM('360 GRP '!M275:W275)*'360 GRP '!BY275</f>
        <v>0</v>
      </c>
      <c r="C200" s="20">
        <f>SUM('360 GRP '!M275:W275)*'360 GRP '!BZ275</f>
        <v>0</v>
      </c>
      <c r="D200" s="21">
        <f>SUM('360 GRP '!M275:W275)*'360 GRP '!CA275</f>
        <v>0</v>
      </c>
      <c r="E200" s="21">
        <f>SUM('360 GRP '!M275:W275)*'360 GRP '!CB275</f>
        <v>0</v>
      </c>
      <c r="F200" s="21">
        <f>SUM('360 GRP '!M275:W275)*'360 GRP '!CC275</f>
        <v>0</v>
      </c>
      <c r="G200" s="21">
        <f>SUM('360 GRP '!M275:W275)*'360 GRP '!CD287</f>
        <v>0</v>
      </c>
      <c r="H200" s="21">
        <f>SUM('360 GRP '!M275:W275)*'360 GRP '!CE275</f>
        <v>0</v>
      </c>
      <c r="I200" s="21">
        <f>SUM('360 GRP '!M275:W275)*'360 GRP '!CF275</f>
        <v>0</v>
      </c>
      <c r="J200" s="21">
        <f>SUM('360 GRP '!M275:W275)*'360 GRP '!CG275</f>
        <v>0</v>
      </c>
      <c r="K200" s="21">
        <f>'360 GRP '!CH275</f>
        <v>0</v>
      </c>
      <c r="L200" s="21">
        <f>'360 GRP '!J275*SUM('360 GRP '!M275:W275)</f>
        <v>0</v>
      </c>
    </row>
    <row r="201" spans="1:12">
      <c r="A201" s="1">
        <f>'360 GRP '!D276</f>
        <v>0</v>
      </c>
      <c r="B201" s="19">
        <f>SUM('360 GRP '!M276:W276)*'360 GRP '!BY276</f>
        <v>0</v>
      </c>
      <c r="C201" s="20">
        <f>SUM('360 GRP '!M276:W276)*'360 GRP '!BZ276</f>
        <v>0</v>
      </c>
      <c r="D201" s="21">
        <f>SUM('360 GRP '!M276:W276)*'360 GRP '!CA276</f>
        <v>0</v>
      </c>
      <c r="E201" s="21">
        <f>SUM('360 GRP '!M276:W276)*'360 GRP '!CB276</f>
        <v>0</v>
      </c>
      <c r="F201" s="21">
        <f>SUM('360 GRP '!M276:W276)*'360 GRP '!CC276</f>
        <v>0</v>
      </c>
      <c r="G201" s="21">
        <f>SUM('360 GRP '!M276:W276)*'360 GRP '!CD288</f>
        <v>0</v>
      </c>
      <c r="H201" s="21">
        <f>SUM('360 GRP '!M276:W276)*'360 GRP '!CE276</f>
        <v>0</v>
      </c>
      <c r="I201" s="21">
        <f>SUM('360 GRP '!M276:W276)*'360 GRP '!CF276</f>
        <v>0</v>
      </c>
      <c r="J201" s="21">
        <f>SUM('360 GRP '!M276:W276)*'360 GRP '!CG276</f>
        <v>0</v>
      </c>
      <c r="K201" s="21">
        <f>'360 GRP '!CH276</f>
        <v>0</v>
      </c>
      <c r="L201" s="21">
        <f>'360 GRP '!J276*SUM('360 GRP '!M276:W276)</f>
        <v>0</v>
      </c>
    </row>
    <row r="202" spans="1:12">
      <c r="A202" s="1">
        <f>'360 GRP '!D277</f>
        <v>0</v>
      </c>
      <c r="B202" s="19">
        <f>SUM('360 GRP '!M277:W277)*'360 GRP '!BY277</f>
        <v>0</v>
      </c>
      <c r="C202" s="20">
        <f>SUM('360 GRP '!M277:W277)*'360 GRP '!BZ277</f>
        <v>0</v>
      </c>
      <c r="D202" s="21">
        <f>SUM('360 GRP '!M277:W277)*'360 GRP '!CA277</f>
        <v>0</v>
      </c>
      <c r="E202" s="21">
        <f>SUM('360 GRP '!M277:W277)*'360 GRP '!CB277</f>
        <v>0</v>
      </c>
      <c r="F202" s="21">
        <f>SUM('360 GRP '!M277:W277)*'360 GRP '!CC277</f>
        <v>0</v>
      </c>
      <c r="G202" s="21">
        <f>SUM('360 GRP '!M277:W277)*'360 GRP '!CD289</f>
        <v>0</v>
      </c>
      <c r="H202" s="21">
        <f>SUM('360 GRP '!M277:W277)*'360 GRP '!CE277</f>
        <v>0</v>
      </c>
      <c r="I202" s="21">
        <f>SUM('360 GRP '!M277:W277)*'360 GRP '!CF277</f>
        <v>0</v>
      </c>
      <c r="J202" s="21">
        <f>SUM('360 GRP '!M277:W277)*'360 GRP '!CG277</f>
        <v>0</v>
      </c>
      <c r="K202" s="21">
        <f>'360 GRP '!CH277</f>
        <v>0</v>
      </c>
      <c r="L202" s="21">
        <f>'360 GRP '!J277*SUM('360 GRP '!M277:W277)</f>
        <v>0</v>
      </c>
    </row>
    <row r="203" spans="1:12">
      <c r="A203" s="1">
        <f>'360 GRP '!D278</f>
        <v>0</v>
      </c>
      <c r="B203" s="19">
        <f>SUM('360 GRP '!M278:W278)*'360 GRP '!BY278</f>
        <v>0</v>
      </c>
      <c r="C203" s="20">
        <f>SUM('360 GRP '!M278:W278)*'360 GRP '!BZ278</f>
        <v>0</v>
      </c>
      <c r="D203" s="21">
        <f>SUM('360 GRP '!M278:W278)*'360 GRP '!CA278</f>
        <v>0</v>
      </c>
      <c r="E203" s="21">
        <f>SUM('360 GRP '!M278:W278)*'360 GRP '!CB278</f>
        <v>0</v>
      </c>
      <c r="F203" s="21">
        <f>SUM('360 GRP '!M278:W278)*'360 GRP '!CC278</f>
        <v>0</v>
      </c>
      <c r="G203" s="21">
        <f>SUM('360 GRP '!M278:W278)*'360 GRP '!CD290</f>
        <v>0</v>
      </c>
      <c r="H203" s="21">
        <f>SUM('360 GRP '!M278:W278)*'360 GRP '!CE278</f>
        <v>0</v>
      </c>
      <c r="I203" s="21">
        <f>SUM('360 GRP '!M278:W278)*'360 GRP '!CF278</f>
        <v>0</v>
      </c>
      <c r="J203" s="21">
        <f>SUM('360 GRP '!M278:W278)*'360 GRP '!CG278</f>
        <v>0</v>
      </c>
      <c r="K203" s="21">
        <f>'360 GRP '!CH278</f>
        <v>0</v>
      </c>
      <c r="L203" s="21">
        <f>'360 GRP '!J278*SUM('360 GRP '!M278:W278)</f>
        <v>0</v>
      </c>
    </row>
    <row r="204" spans="1:12">
      <c r="A204" s="1">
        <f>'360 GRP '!D279</f>
        <v>0</v>
      </c>
      <c r="B204" s="19">
        <f>SUM('360 GRP '!M279:W279)*'360 GRP '!BY279</f>
        <v>0</v>
      </c>
      <c r="C204" s="20">
        <f>SUM('360 GRP '!M279:W279)*'360 GRP '!BZ279</f>
        <v>0</v>
      </c>
      <c r="D204" s="21">
        <f>SUM('360 GRP '!M279:W279)*'360 GRP '!CA279</f>
        <v>0</v>
      </c>
      <c r="E204" s="21">
        <f>SUM('360 GRP '!M279:W279)*'360 GRP '!CB279</f>
        <v>0</v>
      </c>
      <c r="F204" s="21">
        <f>SUM('360 GRP '!M279:W279)*'360 GRP '!CC279</f>
        <v>0</v>
      </c>
      <c r="G204" s="21">
        <f>SUM('360 GRP '!M279:W279)*'360 GRP '!CD291</f>
        <v>0</v>
      </c>
      <c r="H204" s="21">
        <f>SUM('360 GRP '!M279:W279)*'360 GRP '!CE279</f>
        <v>0</v>
      </c>
      <c r="I204" s="21">
        <f>SUM('360 GRP '!M279:W279)*'360 GRP '!CF279</f>
        <v>0</v>
      </c>
      <c r="J204" s="21">
        <f>SUM('360 GRP '!M279:W279)*'360 GRP '!CG279</f>
        <v>0</v>
      </c>
      <c r="K204" s="21">
        <f>'360 GRP '!CH279</f>
        <v>0</v>
      </c>
      <c r="L204" s="21">
        <f>'360 GRP '!J279*SUM('360 GRP '!M279:W279)</f>
        <v>0</v>
      </c>
    </row>
    <row r="205" spans="1:12">
      <c r="A205" s="1">
        <f>'360 GRP '!D280</f>
        <v>0</v>
      </c>
      <c r="B205" s="19">
        <f>SUM('360 GRP '!M280:W280)*'360 GRP '!BY280</f>
        <v>0</v>
      </c>
      <c r="C205" s="20">
        <f>SUM('360 GRP '!M280:W280)*'360 GRP '!BZ280</f>
        <v>0</v>
      </c>
      <c r="D205" s="21">
        <f>SUM('360 GRP '!M280:W280)*'360 GRP '!CA280</f>
        <v>0</v>
      </c>
      <c r="E205" s="21">
        <f>SUM('360 GRP '!M280:W280)*'360 GRP '!CB280</f>
        <v>0</v>
      </c>
      <c r="F205" s="21">
        <f>SUM('360 GRP '!M280:W280)*'360 GRP '!CC280</f>
        <v>0</v>
      </c>
      <c r="G205" s="21">
        <f>SUM('360 GRP '!M280:W280)*'360 GRP '!CD292</f>
        <v>0</v>
      </c>
      <c r="H205" s="21">
        <f>SUM('360 GRP '!M280:W280)*'360 GRP '!CE280</f>
        <v>0</v>
      </c>
      <c r="I205" s="21">
        <f>SUM('360 GRP '!M280:W280)*'360 GRP '!CF280</f>
        <v>0</v>
      </c>
      <c r="J205" s="21">
        <f>SUM('360 GRP '!M280:W280)*'360 GRP '!CG280</f>
        <v>0</v>
      </c>
      <c r="K205" s="21">
        <f>'360 GRP '!CH280</f>
        <v>0</v>
      </c>
      <c r="L205" s="21">
        <f>'360 GRP '!J280*SUM('360 GRP '!M280:W280)</f>
        <v>0</v>
      </c>
    </row>
    <row r="206" spans="1:12">
      <c r="A206" s="1">
        <f>'360 GRP '!D281</f>
        <v>0</v>
      </c>
      <c r="B206" s="19">
        <f>SUM('360 GRP '!M281:W281)*'360 GRP '!BY281</f>
        <v>0</v>
      </c>
      <c r="C206" s="20">
        <f>SUM('360 GRP '!M281:W281)*'360 GRP '!BZ281</f>
        <v>0</v>
      </c>
      <c r="D206" s="21">
        <f>SUM('360 GRP '!M281:W281)*'360 GRP '!CA281</f>
        <v>0</v>
      </c>
      <c r="E206" s="21">
        <f>SUM('360 GRP '!M281:W281)*'360 GRP '!CB281</f>
        <v>0</v>
      </c>
      <c r="F206" s="21">
        <f>SUM('360 GRP '!M281:W281)*'360 GRP '!CC281</f>
        <v>0</v>
      </c>
      <c r="G206" s="21">
        <f>SUM('360 GRP '!M281:W281)*'360 GRP '!CD293</f>
        <v>0</v>
      </c>
      <c r="H206" s="21">
        <f>SUM('360 GRP '!M281:W281)*'360 GRP '!CE281</f>
        <v>0</v>
      </c>
      <c r="I206" s="21">
        <f>SUM('360 GRP '!M281:W281)*'360 GRP '!CF281</f>
        <v>0</v>
      </c>
      <c r="J206" s="21">
        <f>SUM('360 GRP '!M281:W281)*'360 GRP '!CG281</f>
        <v>0</v>
      </c>
      <c r="K206" s="21">
        <f>'360 GRP '!CH281</f>
        <v>0</v>
      </c>
      <c r="L206" s="21">
        <f>'360 GRP '!J281*SUM('360 GRP '!M281:W281)</f>
        <v>0</v>
      </c>
    </row>
    <row r="207" spans="1:12">
      <c r="A207" s="1">
        <f>'360 GRP '!D282</f>
        <v>0</v>
      </c>
      <c r="B207" s="19">
        <f>SUM('360 GRP '!M282:W282)*'360 GRP '!BY282</f>
        <v>0</v>
      </c>
      <c r="C207" s="20">
        <f>SUM('360 GRP '!M282:W282)*'360 GRP '!BZ282</f>
        <v>0</v>
      </c>
      <c r="D207" s="21">
        <f>SUM('360 GRP '!M282:W282)*'360 GRP '!CA282</f>
        <v>0</v>
      </c>
      <c r="E207" s="21">
        <f>SUM('360 GRP '!M282:W282)*'360 GRP '!CB282</f>
        <v>0</v>
      </c>
      <c r="F207" s="21">
        <f>SUM('360 GRP '!M282:W282)*'360 GRP '!CC282</f>
        <v>0</v>
      </c>
      <c r="G207" s="21">
        <f>SUM('360 GRP '!M282:W282)*'360 GRP '!CD294</f>
        <v>0</v>
      </c>
      <c r="H207" s="21">
        <f>SUM('360 GRP '!M282:W282)*'360 GRP '!CE282</f>
        <v>0</v>
      </c>
      <c r="I207" s="21">
        <f>SUM('360 GRP '!M282:W282)*'360 GRP '!CF282</f>
        <v>0</v>
      </c>
      <c r="J207" s="21">
        <f>SUM('360 GRP '!M282:W282)*'360 GRP '!CG282</f>
        <v>0</v>
      </c>
      <c r="K207" s="21">
        <f>'360 GRP '!CH282</f>
        <v>0</v>
      </c>
      <c r="L207" s="21">
        <f>'360 GRP '!J282*SUM('360 GRP '!M282:W282)</f>
        <v>0</v>
      </c>
    </row>
    <row r="208" spans="1:12">
      <c r="A208" s="1">
        <f>'360 GRP '!D283</f>
        <v>0</v>
      </c>
      <c r="B208" s="19">
        <f>SUM('360 GRP '!M283:W283)*'360 GRP '!BY283</f>
        <v>0</v>
      </c>
      <c r="C208" s="20">
        <f>SUM('360 GRP '!M283:W283)*'360 GRP '!BZ283</f>
        <v>0</v>
      </c>
      <c r="D208" s="21">
        <f>SUM('360 GRP '!M283:W283)*'360 GRP '!CA283</f>
        <v>0</v>
      </c>
      <c r="E208" s="21">
        <f>SUM('360 GRP '!M283:W283)*'360 GRP '!CB283</f>
        <v>0</v>
      </c>
      <c r="F208" s="21">
        <f>SUM('360 GRP '!M283:W283)*'360 GRP '!CC283</f>
        <v>0</v>
      </c>
      <c r="G208" s="21">
        <f>SUM('360 GRP '!M283:W283)*'360 GRP '!CD295</f>
        <v>0</v>
      </c>
      <c r="H208" s="21">
        <f>SUM('360 GRP '!M283:W283)*'360 GRP '!CE283</f>
        <v>0</v>
      </c>
      <c r="I208" s="21">
        <f>SUM('360 GRP '!M283:W283)*'360 GRP '!CF283</f>
        <v>0</v>
      </c>
      <c r="J208" s="21">
        <f>SUM('360 GRP '!M283:W283)*'360 GRP '!CG283</f>
        <v>0</v>
      </c>
      <c r="K208" s="21">
        <f>'360 GRP '!CH283</f>
        <v>0</v>
      </c>
      <c r="L208" s="21">
        <f>'360 GRP '!J283*SUM('360 GRP '!M283:W283)</f>
        <v>0</v>
      </c>
    </row>
    <row r="209" spans="1:12">
      <c r="A209" s="1">
        <f>'360 GRP '!D284</f>
        <v>0</v>
      </c>
      <c r="B209" s="19">
        <f>SUM('360 GRP '!M284:W284)*'360 GRP '!BY284</f>
        <v>0</v>
      </c>
      <c r="C209" s="20">
        <f>SUM('360 GRP '!M284:W284)*'360 GRP '!BZ284</f>
        <v>0</v>
      </c>
      <c r="D209" s="21">
        <f>SUM('360 GRP '!M284:W284)*'360 GRP '!CA284</f>
        <v>0</v>
      </c>
      <c r="E209" s="21">
        <f>SUM('360 GRP '!M284:W284)*'360 GRP '!CB284</f>
        <v>0</v>
      </c>
      <c r="F209" s="21">
        <f>SUM('360 GRP '!M284:W284)*'360 GRP '!CC284</f>
        <v>0</v>
      </c>
      <c r="G209" s="21">
        <f>SUM('360 GRP '!M284:W284)*'360 GRP '!CD296</f>
        <v>0</v>
      </c>
      <c r="H209" s="21">
        <f>SUM('360 GRP '!M284:W284)*'360 GRP '!CE284</f>
        <v>0</v>
      </c>
      <c r="I209" s="21">
        <f>SUM('360 GRP '!M284:W284)*'360 GRP '!CF284</f>
        <v>0</v>
      </c>
      <c r="J209" s="21">
        <f>SUM('360 GRP '!M284:W284)*'360 GRP '!CG284</f>
        <v>0</v>
      </c>
      <c r="K209" s="21">
        <f>'360 GRP '!CH284</f>
        <v>0</v>
      </c>
      <c r="L209" s="21">
        <f>'360 GRP '!J284*SUM('360 GRP '!M284:W284)</f>
        <v>0</v>
      </c>
    </row>
    <row r="210" spans="1:12">
      <c r="A210" s="1">
        <f>'360 GRP '!D285</f>
        <v>0</v>
      </c>
      <c r="B210" s="19">
        <f>SUM('360 GRP '!M285:W285)*'360 GRP '!BY285</f>
        <v>0</v>
      </c>
      <c r="C210" s="20">
        <f>SUM('360 GRP '!M285:W285)*'360 GRP '!BZ285</f>
        <v>0</v>
      </c>
      <c r="D210" s="21">
        <f>SUM('360 GRP '!M285:W285)*'360 GRP '!CA285</f>
        <v>0</v>
      </c>
      <c r="E210" s="21">
        <f>SUM('360 GRP '!M285:W285)*'360 GRP '!CB285</f>
        <v>0</v>
      </c>
      <c r="F210" s="21">
        <f>SUM('360 GRP '!M285:W285)*'360 GRP '!CC285</f>
        <v>0</v>
      </c>
      <c r="G210" s="21">
        <f>SUM('360 GRP '!M285:W285)*'360 GRP '!CD297</f>
        <v>0</v>
      </c>
      <c r="H210" s="21">
        <f>SUM('360 GRP '!M285:W285)*'360 GRP '!CE285</f>
        <v>0</v>
      </c>
      <c r="I210" s="21">
        <f>SUM('360 GRP '!M285:W285)*'360 GRP '!CF285</f>
        <v>0</v>
      </c>
      <c r="J210" s="21">
        <f>SUM('360 GRP '!M285:W285)*'360 GRP '!CG285</f>
        <v>0</v>
      </c>
      <c r="K210" s="21">
        <f>'360 GRP '!CH285</f>
        <v>0</v>
      </c>
      <c r="L210" s="21">
        <f>'360 GRP '!J285*SUM('360 GRP '!M285:W285)</f>
        <v>0</v>
      </c>
    </row>
    <row r="211" spans="1:12">
      <c r="A211" s="1">
        <f>'360 GRP '!D286</f>
        <v>0</v>
      </c>
      <c r="B211" s="19">
        <f>SUM('360 GRP '!M286:W286)*'360 GRP '!BY286</f>
        <v>0</v>
      </c>
      <c r="C211" s="20">
        <f>SUM('360 GRP '!M286:W286)*'360 GRP '!BZ286</f>
        <v>0</v>
      </c>
      <c r="D211" s="21">
        <f>SUM('360 GRP '!M286:W286)*'360 GRP '!CA286</f>
        <v>0</v>
      </c>
      <c r="E211" s="21">
        <f>SUM('360 GRP '!M286:W286)*'360 GRP '!CB286</f>
        <v>0</v>
      </c>
      <c r="F211" s="21">
        <f>SUM('360 GRP '!M286:W286)*'360 GRP '!CC286</f>
        <v>0</v>
      </c>
      <c r="G211" s="21">
        <f>SUM('360 GRP '!M286:W286)*'360 GRP '!CD298</f>
        <v>0</v>
      </c>
      <c r="H211" s="21">
        <f>SUM('360 GRP '!M286:W286)*'360 GRP '!CE286</f>
        <v>0</v>
      </c>
      <c r="I211" s="21">
        <f>SUM('360 GRP '!M286:W286)*'360 GRP '!CF286</f>
        <v>0</v>
      </c>
      <c r="J211" s="21">
        <f>SUM('360 GRP '!M286:W286)*'360 GRP '!CG286</f>
        <v>0</v>
      </c>
      <c r="K211" s="21">
        <f>'360 GRP '!CH286</f>
        <v>0</v>
      </c>
      <c r="L211" s="21">
        <f>'360 GRP '!J286*SUM('360 GRP '!M286:W286)</f>
        <v>0</v>
      </c>
    </row>
    <row r="212" spans="1:12">
      <c r="A212" s="1">
        <f>'360 GRP '!D287</f>
        <v>0</v>
      </c>
      <c r="B212" s="19">
        <f>SUM('360 GRP '!M287:W287)*'360 GRP '!BY287</f>
        <v>0</v>
      </c>
      <c r="C212" s="20">
        <f>SUM('360 GRP '!M287:W287)*'360 GRP '!BZ287</f>
        <v>0</v>
      </c>
      <c r="D212" s="21">
        <f>SUM('360 GRP '!M287:W287)*'360 GRP '!CA287</f>
        <v>0</v>
      </c>
      <c r="E212" s="21">
        <f>SUM('360 GRP '!M287:W287)*'360 GRP '!CB287</f>
        <v>0</v>
      </c>
      <c r="F212" s="21">
        <f>SUM('360 GRP '!M287:W287)*'360 GRP '!CC287</f>
        <v>0</v>
      </c>
      <c r="G212" s="21">
        <f>SUM('360 GRP '!M287:W287)*'360 GRP '!CD299</f>
        <v>0</v>
      </c>
      <c r="H212" s="21">
        <f>SUM('360 GRP '!M287:W287)*'360 GRP '!CE287</f>
        <v>0</v>
      </c>
      <c r="I212" s="21">
        <f>SUM('360 GRP '!M287:W287)*'360 GRP '!CF287</f>
        <v>0</v>
      </c>
      <c r="J212" s="21">
        <f>SUM('360 GRP '!M287:W287)*'360 GRP '!CG287</f>
        <v>0</v>
      </c>
      <c r="K212" s="21">
        <f>'360 GRP '!CH287</f>
        <v>0</v>
      </c>
      <c r="L212" s="21">
        <f>'360 GRP '!J287*SUM('360 GRP '!M287:W287)</f>
        <v>0</v>
      </c>
    </row>
    <row r="213" spans="1:12">
      <c r="A213" s="1">
        <f>'360 GRP '!D288</f>
        <v>0</v>
      </c>
      <c r="B213" s="19">
        <f>SUM('360 GRP '!M288:W288)*'360 GRP '!BY288</f>
        <v>0</v>
      </c>
      <c r="C213" s="20">
        <f>SUM('360 GRP '!M288:W288)*'360 GRP '!BZ288</f>
        <v>0</v>
      </c>
      <c r="D213" s="21">
        <f>SUM('360 GRP '!M288:W288)*'360 GRP '!CA288</f>
        <v>0</v>
      </c>
      <c r="E213" s="21">
        <f>SUM('360 GRP '!M288:W288)*'360 GRP '!CB288</f>
        <v>0</v>
      </c>
      <c r="F213" s="21">
        <f>SUM('360 GRP '!M288:W288)*'360 GRP '!CC288</f>
        <v>0</v>
      </c>
      <c r="G213" s="21">
        <f>SUM('360 GRP '!M288:W288)*'360 GRP '!CD300</f>
        <v>0</v>
      </c>
      <c r="H213" s="21">
        <f>SUM('360 GRP '!M288:W288)*'360 GRP '!CE288</f>
        <v>0</v>
      </c>
      <c r="I213" s="21">
        <f>SUM('360 GRP '!M288:W288)*'360 GRP '!CF288</f>
        <v>0</v>
      </c>
      <c r="J213" s="21">
        <f>SUM('360 GRP '!M288:W288)*'360 GRP '!CG288</f>
        <v>0</v>
      </c>
      <c r="K213" s="21">
        <f>'360 GRP '!CH288</f>
        <v>0</v>
      </c>
      <c r="L213" s="21">
        <f>'360 GRP '!J288*SUM('360 GRP '!M288:W288)</f>
        <v>0</v>
      </c>
    </row>
    <row r="214" spans="1:12">
      <c r="A214" s="1">
        <f>'360 GRP '!D289</f>
        <v>0</v>
      </c>
      <c r="B214" s="19">
        <f>SUM('360 GRP '!M289:W289)*'360 GRP '!BY289</f>
        <v>0</v>
      </c>
      <c r="C214" s="20">
        <f>SUM('360 GRP '!M289:W289)*'360 GRP '!BZ289</f>
        <v>0</v>
      </c>
      <c r="D214" s="21">
        <f>SUM('360 GRP '!M289:W289)*'360 GRP '!CA289</f>
        <v>0</v>
      </c>
      <c r="E214" s="21">
        <f>SUM('360 GRP '!M289:W289)*'360 GRP '!CB289</f>
        <v>0</v>
      </c>
      <c r="F214" s="21">
        <f>SUM('360 GRP '!M289:W289)*'360 GRP '!CC289</f>
        <v>0</v>
      </c>
      <c r="G214" s="21">
        <f>SUM('360 GRP '!M289:W289)*'360 GRP '!CD301</f>
        <v>0</v>
      </c>
      <c r="H214" s="21">
        <f>SUM('360 GRP '!M289:W289)*'360 GRP '!CE289</f>
        <v>0</v>
      </c>
      <c r="I214" s="21">
        <f>SUM('360 GRP '!M289:W289)*'360 GRP '!CF289</f>
        <v>0</v>
      </c>
      <c r="J214" s="21">
        <f>SUM('360 GRP '!M289:W289)*'360 GRP '!CG289</f>
        <v>0</v>
      </c>
      <c r="K214" s="21">
        <f>'360 GRP '!CH289</f>
        <v>0</v>
      </c>
      <c r="L214" s="21">
        <f>'360 GRP '!J289*SUM('360 GRP '!M289:W289)</f>
        <v>0</v>
      </c>
    </row>
    <row r="215" spans="1:12">
      <c r="A215" s="1" t="e">
        <f>'360 GRP '!#REF!</f>
        <v>#REF!</v>
      </c>
      <c r="B215" s="19">
        <f>SUM('360 GRP '!M275:W275)*'360 GRP '!BY275</f>
        <v>0</v>
      </c>
      <c r="C215" s="20">
        <f>SUM('360 GRP '!M275:W275)*'360 GRP '!BZ275</f>
        <v>0</v>
      </c>
      <c r="D215" s="21">
        <f>SUM('360 GRP '!M275:W275)*'360 GRP '!CA275</f>
        <v>0</v>
      </c>
      <c r="E215" s="21">
        <f>SUM('360 GRP '!M275:W275)*'360 GRP '!CB275</f>
        <v>0</v>
      </c>
      <c r="F215" s="21">
        <f>SUM('360 GRP '!M275:W275)*'360 GRP '!CC275</f>
        <v>0</v>
      </c>
      <c r="G215" s="21">
        <f>SUM('360 GRP '!M275:W275)*'360 GRP '!CD275</f>
        <v>0</v>
      </c>
      <c r="H215" s="21">
        <f>SUM('360 GRP '!M275:W275)*'360 GRP '!CE275</f>
        <v>0</v>
      </c>
      <c r="I215" s="21">
        <f>SUM('360 GRP '!M275:W275)*'360 GRP '!CF275</f>
        <v>0</v>
      </c>
      <c r="J215" s="21">
        <f>SUM('360 GRP '!M275:W275)*'360 GRP '!CG275</f>
        <v>0</v>
      </c>
      <c r="K215" s="21">
        <f>'360 GRP '!CH275</f>
        <v>0</v>
      </c>
      <c r="L215" s="21">
        <f>'360 GRP '!J275*SUM('360 GRP '!M275:W275)</f>
        <v>0</v>
      </c>
    </row>
    <row r="216" spans="1:12">
      <c r="A216" s="1" t="e">
        <f>'360 GRP '!#REF!</f>
        <v>#REF!</v>
      </c>
      <c r="B216" s="19">
        <f>SUM('360 GRP '!M276:W276)*'360 GRP '!BY276</f>
        <v>0</v>
      </c>
      <c r="C216" s="20">
        <f>SUM('360 GRP '!M276:W276)*'360 GRP '!BZ276</f>
        <v>0</v>
      </c>
      <c r="D216" s="21">
        <f>SUM('360 GRP '!M276:W276)*'360 GRP '!CA276</f>
        <v>0</v>
      </c>
      <c r="E216" s="21">
        <f>SUM('360 GRP '!M276:W276)*'360 GRP '!CB276</f>
        <v>0</v>
      </c>
      <c r="F216" s="21">
        <f>SUM('360 GRP '!M276:W276)*'360 GRP '!CC276</f>
        <v>0</v>
      </c>
      <c r="G216" s="21">
        <f>SUM('360 GRP '!M276:W276)*'360 GRP '!CD276</f>
        <v>0</v>
      </c>
      <c r="H216" s="21">
        <f>SUM('360 GRP '!M276:W276)*'360 GRP '!CE276</f>
        <v>0</v>
      </c>
      <c r="I216" s="21">
        <f>SUM('360 GRP '!M276:W276)*'360 GRP '!CF276</f>
        <v>0</v>
      </c>
      <c r="J216" s="21">
        <f>SUM('360 GRP '!M276:W276)*'360 GRP '!CG276</f>
        <v>0</v>
      </c>
      <c r="K216" s="21">
        <f>'360 GRP '!CH276</f>
        <v>0</v>
      </c>
      <c r="L216" s="21">
        <f>'360 GRP '!J276*SUM('360 GRP '!M276:W276)</f>
        <v>0</v>
      </c>
    </row>
    <row r="217" spans="1:12">
      <c r="A217" s="1" t="e">
        <f>'360 GRP '!#REF!</f>
        <v>#REF!</v>
      </c>
      <c r="B217" s="19">
        <f>SUM('360 GRP '!M277:W277)*'360 GRP '!BY277</f>
        <v>0</v>
      </c>
      <c r="C217" s="20">
        <f>SUM('360 GRP '!M277:W277)*'360 GRP '!BZ277</f>
        <v>0</v>
      </c>
      <c r="D217" s="21">
        <f>SUM('360 GRP '!M277:W277)*'360 GRP '!CA277</f>
        <v>0</v>
      </c>
      <c r="E217" s="21">
        <f>SUM('360 GRP '!M277:W277)*'360 GRP '!CB277</f>
        <v>0</v>
      </c>
      <c r="F217" s="21">
        <f>SUM('360 GRP '!M277:W277)*'360 GRP '!CC277</f>
        <v>0</v>
      </c>
      <c r="G217" s="21">
        <f>SUM('360 GRP '!M277:W277)*'360 GRP '!CD277</f>
        <v>0</v>
      </c>
      <c r="H217" s="21">
        <f>SUM('360 GRP '!M277:W277)*'360 GRP '!CE277</f>
        <v>0</v>
      </c>
      <c r="I217" s="21">
        <f>SUM('360 GRP '!M277:W277)*'360 GRP '!CF277</f>
        <v>0</v>
      </c>
      <c r="J217" s="21">
        <f>SUM('360 GRP '!M277:W277)*'360 GRP '!CG277</f>
        <v>0</v>
      </c>
      <c r="K217" s="21">
        <f>'360 GRP '!CH277</f>
        <v>0</v>
      </c>
      <c r="L217" s="21">
        <f>'360 GRP '!J277*SUM('360 GRP '!M277:W277)</f>
        <v>0</v>
      </c>
    </row>
    <row r="218" spans="1:12">
      <c r="A218" s="1" t="e">
        <f>'360 GRP '!#REF!</f>
        <v>#REF!</v>
      </c>
      <c r="B218" s="19">
        <f>SUM('360 GRP '!M278:W278)*'360 GRP '!BY278</f>
        <v>0</v>
      </c>
      <c r="C218" s="20">
        <f>SUM('360 GRP '!M278:W278)*'360 GRP '!BZ278</f>
        <v>0</v>
      </c>
      <c r="D218" s="21">
        <f>SUM('360 GRP '!M278:W278)*'360 GRP '!CA278</f>
        <v>0</v>
      </c>
      <c r="E218" s="21">
        <f>SUM('360 GRP '!M278:W278)*'360 GRP '!CB278</f>
        <v>0</v>
      </c>
      <c r="F218" s="21">
        <f>SUM('360 GRP '!M278:W278)*'360 GRP '!CC278</f>
        <v>0</v>
      </c>
      <c r="G218" s="21">
        <f>SUM('360 GRP '!M278:W278)*'360 GRP '!CD278</f>
        <v>0</v>
      </c>
      <c r="H218" s="21">
        <f>SUM('360 GRP '!M278:W278)*'360 GRP '!CE278</f>
        <v>0</v>
      </c>
      <c r="I218" s="21">
        <f>SUM('360 GRP '!M278:W278)*'360 GRP '!CF278</f>
        <v>0</v>
      </c>
      <c r="J218" s="21">
        <f>SUM('360 GRP '!M278:W278)*'360 GRP '!CG278</f>
        <v>0</v>
      </c>
      <c r="K218" s="21">
        <f>'360 GRP '!CH278</f>
        <v>0</v>
      </c>
      <c r="L218" s="21">
        <f>'360 GRP '!J278*SUM('360 GRP '!M278:W278)</f>
        <v>0</v>
      </c>
    </row>
    <row r="219" spans="1:12">
      <c r="A219" s="1" t="e">
        <f>'360 GRP '!#REF!</f>
        <v>#REF!</v>
      </c>
      <c r="B219" s="19">
        <f>SUM('360 GRP '!M279:W279)*'360 GRP '!BY279</f>
        <v>0</v>
      </c>
      <c r="C219" s="20">
        <f>SUM('360 GRP '!M279:W279)*'360 GRP '!BZ279</f>
        <v>0</v>
      </c>
      <c r="D219" s="21">
        <f>SUM('360 GRP '!M279:W279)*'360 GRP '!CA279</f>
        <v>0</v>
      </c>
      <c r="E219" s="21">
        <f>SUM('360 GRP '!M279:W279)*'360 GRP '!CB279</f>
        <v>0</v>
      </c>
      <c r="F219" s="21">
        <f>SUM('360 GRP '!M279:W279)*'360 GRP '!CC279</f>
        <v>0</v>
      </c>
      <c r="G219" s="21">
        <f>SUM('360 GRP '!M279:W279)*'360 GRP '!CD279</f>
        <v>0</v>
      </c>
      <c r="H219" s="21">
        <f>SUM('360 GRP '!M279:W279)*'360 GRP '!CE279</f>
        <v>0</v>
      </c>
      <c r="I219" s="21">
        <f>SUM('360 GRP '!M279:W279)*'360 GRP '!CF279</f>
        <v>0</v>
      </c>
      <c r="J219" s="21">
        <f>SUM('360 GRP '!M279:W279)*'360 GRP '!CG279</f>
        <v>0</v>
      </c>
      <c r="K219" s="21">
        <f>'360 GRP '!CH279</f>
        <v>0</v>
      </c>
      <c r="L219" s="21">
        <f>'360 GRP '!J279*SUM('360 GRP '!M279:W279)</f>
        <v>0</v>
      </c>
    </row>
    <row r="220" spans="1:12">
      <c r="A220" s="1" t="e">
        <f>'360 GRP '!#REF!</f>
        <v>#REF!</v>
      </c>
      <c r="B220" s="19">
        <f>SUM('360 GRP '!M280:W280)*'360 GRP '!BY280</f>
        <v>0</v>
      </c>
      <c r="C220" s="20">
        <f>SUM('360 GRP '!M280:W280)*'360 GRP '!BZ280</f>
        <v>0</v>
      </c>
      <c r="D220" s="21">
        <f>SUM('360 GRP '!M280:W280)*'360 GRP '!CA280</f>
        <v>0</v>
      </c>
      <c r="E220" s="21">
        <f>SUM('360 GRP '!M280:W280)*'360 GRP '!CB280</f>
        <v>0</v>
      </c>
      <c r="F220" s="21">
        <f>SUM('360 GRP '!M280:W280)*'360 GRP '!CC280</f>
        <v>0</v>
      </c>
      <c r="G220" s="21">
        <f>SUM('360 GRP '!M280:W280)*'360 GRP '!CD280</f>
        <v>0</v>
      </c>
      <c r="H220" s="21">
        <f>SUM('360 GRP '!M280:W280)*'360 GRP '!CE280</f>
        <v>0</v>
      </c>
      <c r="I220" s="21">
        <f>SUM('360 GRP '!M280:W280)*'360 GRP '!CF280</f>
        <v>0</v>
      </c>
      <c r="J220" s="21">
        <f>SUM('360 GRP '!M280:W280)*'360 GRP '!CG280</f>
        <v>0</v>
      </c>
      <c r="K220" s="21">
        <f>'360 GRP '!CH280</f>
        <v>0</v>
      </c>
      <c r="L220" s="21">
        <f>'360 GRP '!J280*SUM('360 GRP '!M280:W280)</f>
        <v>0</v>
      </c>
    </row>
    <row r="221" spans="1:12">
      <c r="A221" s="1" t="e">
        <f>'360 GRP '!#REF!</f>
        <v>#REF!</v>
      </c>
      <c r="B221" s="19">
        <f>SUM('360 GRP '!M281:W281)*'360 GRP '!BY281</f>
        <v>0</v>
      </c>
      <c r="C221" s="20">
        <f>SUM('360 GRP '!M281:W281)*'360 GRP '!BZ281</f>
        <v>0</v>
      </c>
      <c r="D221" s="21">
        <f>SUM('360 GRP '!M281:W281)*'360 GRP '!CA281</f>
        <v>0</v>
      </c>
      <c r="E221" s="21">
        <f>SUM('360 GRP '!M281:W281)*'360 GRP '!CB281</f>
        <v>0</v>
      </c>
      <c r="F221" s="21">
        <f>SUM('360 GRP '!M281:W281)*'360 GRP '!CC281</f>
        <v>0</v>
      </c>
      <c r="G221" s="21">
        <f>SUM('360 GRP '!M281:W281)*'360 GRP '!CD281</f>
        <v>0</v>
      </c>
      <c r="H221" s="21">
        <f>SUM('360 GRP '!M281:W281)*'360 GRP '!CE281</f>
        <v>0</v>
      </c>
      <c r="I221" s="21">
        <f>SUM('360 GRP '!M281:W281)*'360 GRP '!CF281</f>
        <v>0</v>
      </c>
      <c r="J221" s="21">
        <f>SUM('360 GRP '!M281:W281)*'360 GRP '!CG281</f>
        <v>0</v>
      </c>
      <c r="K221" s="21">
        <f>'360 GRP '!CH281</f>
        <v>0</v>
      </c>
      <c r="L221" s="21">
        <f>'360 GRP '!J281*SUM('360 GRP '!M281:W281)</f>
        <v>0</v>
      </c>
    </row>
    <row r="222" spans="1:12">
      <c r="A222" s="1" t="e">
        <f>'360 GRP '!#REF!</f>
        <v>#REF!</v>
      </c>
      <c r="B222" s="19">
        <f>SUM('360 GRP '!M282:W282)*'360 GRP '!BY282</f>
        <v>0</v>
      </c>
      <c r="C222" s="20">
        <f>SUM('360 GRP '!M282:W282)*'360 GRP '!BZ282</f>
        <v>0</v>
      </c>
      <c r="D222" s="21">
        <f>SUM('360 GRP '!M282:W282)*'360 GRP '!CA282</f>
        <v>0</v>
      </c>
      <c r="E222" s="21">
        <f>SUM('360 GRP '!M282:W282)*'360 GRP '!CB282</f>
        <v>0</v>
      </c>
      <c r="F222" s="21">
        <f>SUM('360 GRP '!M282:W282)*'360 GRP '!CC282</f>
        <v>0</v>
      </c>
      <c r="G222" s="21">
        <f>SUM('360 GRP '!M282:W282)*'360 GRP '!CD282</f>
        <v>0</v>
      </c>
      <c r="H222" s="21">
        <f>SUM('360 GRP '!M282:W282)*'360 GRP '!CE282</f>
        <v>0</v>
      </c>
      <c r="I222" s="21">
        <f>SUM('360 GRP '!M282:W282)*'360 GRP '!CF282</f>
        <v>0</v>
      </c>
      <c r="J222" s="21">
        <f>SUM('360 GRP '!M282:W282)*'360 GRP '!CG282</f>
        <v>0</v>
      </c>
      <c r="K222" s="21">
        <f>'360 GRP '!CH282</f>
        <v>0</v>
      </c>
      <c r="L222" s="21">
        <f>'360 GRP '!J282*SUM('360 GRP '!M282:W282)</f>
        <v>0</v>
      </c>
    </row>
    <row r="223" spans="1:12">
      <c r="A223" s="1" t="e">
        <f>'360 GRP '!#REF!</f>
        <v>#REF!</v>
      </c>
      <c r="B223" s="19">
        <f>SUM('360 GRP '!M283:W283)*'360 GRP '!BY283</f>
        <v>0</v>
      </c>
      <c r="C223" s="20">
        <f>SUM('360 GRP '!M283:W283)*'360 GRP '!BZ283</f>
        <v>0</v>
      </c>
      <c r="D223" s="21">
        <f>SUM('360 GRP '!M283:W283)*'360 GRP '!CA283</f>
        <v>0</v>
      </c>
      <c r="E223" s="21">
        <f>SUM('360 GRP '!M283:W283)*'360 GRP '!CB283</f>
        <v>0</v>
      </c>
      <c r="F223" s="21">
        <f>SUM('360 GRP '!M283:W283)*'360 GRP '!CC283</f>
        <v>0</v>
      </c>
      <c r="G223" s="21">
        <f>SUM('360 GRP '!M283:W283)*'360 GRP '!CD283</f>
        <v>0</v>
      </c>
      <c r="H223" s="21">
        <f>SUM('360 GRP '!M283:W283)*'360 GRP '!CE283</f>
        <v>0</v>
      </c>
      <c r="I223" s="21">
        <f>SUM('360 GRP '!M283:W283)*'360 GRP '!CF283</f>
        <v>0</v>
      </c>
      <c r="J223" s="21">
        <f>SUM('360 GRP '!M283:W283)*'360 GRP '!CG283</f>
        <v>0</v>
      </c>
      <c r="K223" s="21">
        <f>'360 GRP '!CH283</f>
        <v>0</v>
      </c>
      <c r="L223" s="21">
        <f>'360 GRP '!J283*SUM('360 GRP '!M283:W283)</f>
        <v>0</v>
      </c>
    </row>
    <row r="224" spans="1:12">
      <c r="A224" s="1" t="e">
        <f>'360 GRP '!#REF!</f>
        <v>#REF!</v>
      </c>
      <c r="B224" s="19">
        <f>SUM('360 GRP '!M284:W284)*'360 GRP '!BY284</f>
        <v>0</v>
      </c>
      <c r="C224" s="20">
        <f>SUM('360 GRP '!M284:W284)*'360 GRP '!BZ284</f>
        <v>0</v>
      </c>
      <c r="D224" s="21">
        <f>SUM('360 GRP '!M284:W284)*'360 GRP '!CA284</f>
        <v>0</v>
      </c>
      <c r="E224" s="21">
        <f>SUM('360 GRP '!M284:W284)*'360 GRP '!CB284</f>
        <v>0</v>
      </c>
      <c r="F224" s="21">
        <f>SUM('360 GRP '!M284:W284)*'360 GRP '!CC284</f>
        <v>0</v>
      </c>
      <c r="G224" s="21">
        <f>SUM('360 GRP '!M284:W284)*'360 GRP '!CD284</f>
        <v>0</v>
      </c>
      <c r="H224" s="21">
        <f>SUM('360 GRP '!M284:W284)*'360 GRP '!CE284</f>
        <v>0</v>
      </c>
      <c r="I224" s="21">
        <f>SUM('360 GRP '!M284:W284)*'360 GRP '!CF284</f>
        <v>0</v>
      </c>
      <c r="J224" s="21">
        <f>SUM('360 GRP '!M284:W284)*'360 GRP '!CG284</f>
        <v>0</v>
      </c>
      <c r="K224" s="21">
        <f>'360 GRP '!CH284</f>
        <v>0</v>
      </c>
      <c r="L224" s="21">
        <f>'360 GRP '!J284*SUM('360 GRP '!M284:W284)</f>
        <v>0</v>
      </c>
    </row>
    <row r="225" spans="1:12">
      <c r="A225" s="1" t="e">
        <f>'360 GRP '!#REF!</f>
        <v>#REF!</v>
      </c>
      <c r="B225" s="19">
        <f>SUM('360 GRP '!M285:W285)*'360 GRP '!BY285</f>
        <v>0</v>
      </c>
      <c r="C225" s="20">
        <f>SUM('360 GRP '!M285:W285)*'360 GRP '!BZ285</f>
        <v>0</v>
      </c>
      <c r="D225" s="21">
        <f>SUM('360 GRP '!M285:W285)*'360 GRP '!CA285</f>
        <v>0</v>
      </c>
      <c r="E225" s="21">
        <f>SUM('360 GRP '!M285:W285)*'360 GRP '!CB285</f>
        <v>0</v>
      </c>
      <c r="F225" s="21">
        <f>SUM('360 GRP '!M285:W285)*'360 GRP '!CC285</f>
        <v>0</v>
      </c>
      <c r="G225" s="21">
        <f>SUM('360 GRP '!M285:W285)*'360 GRP '!CD285</f>
        <v>0</v>
      </c>
      <c r="H225" s="21">
        <f>SUM('360 GRP '!M285:W285)*'360 GRP '!CE285</f>
        <v>0</v>
      </c>
      <c r="I225" s="21">
        <f>SUM('360 GRP '!M285:W285)*'360 GRP '!CF285</f>
        <v>0</v>
      </c>
      <c r="J225" s="21">
        <f>SUM('360 GRP '!M285:W285)*'360 GRP '!CG285</f>
        <v>0</v>
      </c>
      <c r="K225" s="21">
        <f>'360 GRP '!CH285</f>
        <v>0</v>
      </c>
      <c r="L225" s="21">
        <f>'360 GRP '!J285*SUM('360 GRP '!M285:W285)</f>
        <v>0</v>
      </c>
    </row>
    <row r="226" spans="1:12">
      <c r="A226" s="1" t="e">
        <f>'360 GRP '!#REF!</f>
        <v>#REF!</v>
      </c>
      <c r="B226" s="19">
        <f>SUM('360 GRP '!M286:W286)*'360 GRP '!BY286</f>
        <v>0</v>
      </c>
      <c r="C226" s="20">
        <f>SUM('360 GRP '!M286:W286)*'360 GRP '!BZ286</f>
        <v>0</v>
      </c>
      <c r="D226" s="21">
        <f>SUM('360 GRP '!M286:W286)*'360 GRP '!CA286</f>
        <v>0</v>
      </c>
      <c r="E226" s="21">
        <f>SUM('360 GRP '!M286:W286)*'360 GRP '!CB286</f>
        <v>0</v>
      </c>
      <c r="F226" s="21">
        <f>SUM('360 GRP '!M286:W286)*'360 GRP '!CC286</f>
        <v>0</v>
      </c>
      <c r="G226" s="21">
        <f>SUM('360 GRP '!M286:W286)*'360 GRP '!CD286</f>
        <v>0</v>
      </c>
      <c r="H226" s="21">
        <f>SUM('360 GRP '!M286:W286)*'360 GRP '!CE286</f>
        <v>0</v>
      </c>
      <c r="I226" s="21">
        <f>SUM('360 GRP '!M286:W286)*'360 GRP '!CF286</f>
        <v>0</v>
      </c>
      <c r="J226" s="21">
        <f>SUM('360 GRP '!M286:W286)*'360 GRP '!CG286</f>
        <v>0</v>
      </c>
      <c r="K226" s="21">
        <f>'360 GRP '!CH286</f>
        <v>0</v>
      </c>
      <c r="L226" s="21">
        <f>'360 GRP '!J286*SUM('360 GRP '!M286:W286)</f>
        <v>0</v>
      </c>
    </row>
    <row r="227" spans="1:12">
      <c r="A227" s="1" t="e">
        <f>'360 GRP '!#REF!</f>
        <v>#REF!</v>
      </c>
      <c r="B227" s="19">
        <f>SUM('360 GRP '!M287:W287)*'360 GRP '!BY287</f>
        <v>0</v>
      </c>
      <c r="C227" s="20">
        <f>SUM('360 GRP '!M287:W287)*'360 GRP '!BZ287</f>
        <v>0</v>
      </c>
      <c r="D227" s="21">
        <f>SUM('360 GRP '!M287:W287)*'360 GRP '!CA287</f>
        <v>0</v>
      </c>
      <c r="E227" s="21">
        <f>SUM('360 GRP '!M287:W287)*'360 GRP '!CB287</f>
        <v>0</v>
      </c>
      <c r="F227" s="21">
        <f>SUM('360 GRP '!M287:W287)*'360 GRP '!CC287</f>
        <v>0</v>
      </c>
      <c r="G227" s="21">
        <f>SUM('360 GRP '!M287:W287)*'360 GRP '!CD287</f>
        <v>0</v>
      </c>
      <c r="H227" s="21">
        <f>SUM('360 GRP '!M287:W287)*'360 GRP '!CE287</f>
        <v>0</v>
      </c>
      <c r="I227" s="21">
        <f>SUM('360 GRP '!M287:W287)*'360 GRP '!CF287</f>
        <v>0</v>
      </c>
      <c r="J227" s="21">
        <f>SUM('360 GRP '!M287:W287)*'360 GRP '!CG287</f>
        <v>0</v>
      </c>
      <c r="K227" s="21">
        <f>'360 GRP '!CH287</f>
        <v>0</v>
      </c>
      <c r="L227" s="21">
        <f>'360 GRP '!J287*SUM('360 GRP '!M287:W287)</f>
        <v>0</v>
      </c>
    </row>
    <row r="228" spans="1:12">
      <c r="A228" s="1" t="e">
        <f>'360 GRP '!#REF!</f>
        <v>#REF!</v>
      </c>
      <c r="B228" s="19">
        <f>SUM('360 GRP '!M288:W288)*'360 GRP '!BY288</f>
        <v>0</v>
      </c>
      <c r="C228" s="20">
        <f>SUM('360 GRP '!M288:W288)*'360 GRP '!BZ288</f>
        <v>0</v>
      </c>
      <c r="D228" s="21">
        <f>SUM('360 GRP '!M288:W288)*'360 GRP '!CA288</f>
        <v>0</v>
      </c>
      <c r="E228" s="21">
        <f>SUM('360 GRP '!M288:W288)*'360 GRP '!CB288</f>
        <v>0</v>
      </c>
      <c r="F228" s="21">
        <f>SUM('360 GRP '!M288:W288)*'360 GRP '!CC288</f>
        <v>0</v>
      </c>
      <c r="G228" s="21">
        <f>SUM('360 GRP '!M288:W288)*'360 GRP '!CD288</f>
        <v>0</v>
      </c>
      <c r="H228" s="21">
        <f>SUM('360 GRP '!M288:W288)*'360 GRP '!CE288</f>
        <v>0</v>
      </c>
      <c r="I228" s="21">
        <f>SUM('360 GRP '!M288:W288)*'360 GRP '!CF288</f>
        <v>0</v>
      </c>
      <c r="J228" s="21">
        <f>SUM('360 GRP '!M288:W288)*'360 GRP '!CG288</f>
        <v>0</v>
      </c>
      <c r="K228" s="21">
        <f>'360 GRP '!CH288</f>
        <v>0</v>
      </c>
      <c r="L228" s="21">
        <f>'360 GRP '!J288*SUM('360 GRP '!M288:W288)</f>
        <v>0</v>
      </c>
    </row>
    <row r="229" spans="1:12">
      <c r="A229" s="1" t="e">
        <f>'360 GRP '!#REF!</f>
        <v>#REF!</v>
      </c>
      <c r="B229" s="19">
        <f>SUM('360 GRP '!M289:W289)*'360 GRP '!BY289</f>
        <v>0</v>
      </c>
      <c r="C229" s="20">
        <f>SUM('360 GRP '!M289:W289)*'360 GRP '!BZ289</f>
        <v>0</v>
      </c>
      <c r="D229" s="21">
        <f>SUM('360 GRP '!M289:W289)*'360 GRP '!CA289</f>
        <v>0</v>
      </c>
      <c r="E229" s="21">
        <f>SUM('360 GRP '!M289:W289)*'360 GRP '!CB289</f>
        <v>0</v>
      </c>
      <c r="F229" s="21">
        <f>SUM('360 GRP '!M289:W289)*'360 GRP '!CC289</f>
        <v>0</v>
      </c>
      <c r="G229" s="21">
        <f>SUM('360 GRP '!M289:W289)*'360 GRP '!CD289</f>
        <v>0</v>
      </c>
      <c r="H229" s="21">
        <f>SUM('360 GRP '!M289:W289)*'360 GRP '!CE289</f>
        <v>0</v>
      </c>
      <c r="I229" s="21">
        <f>SUM('360 GRP '!M289:W289)*'360 GRP '!CF289</f>
        <v>0</v>
      </c>
      <c r="J229" s="21">
        <f>SUM('360 GRP '!M289:W289)*'360 GRP '!CG289</f>
        <v>0</v>
      </c>
      <c r="K229" s="21">
        <f>'360 GRP '!CH289</f>
        <v>0</v>
      </c>
      <c r="L229" s="21">
        <f>'360 GRP '!J289*SUM('360 GRP '!M289:W289)</f>
        <v>0</v>
      </c>
    </row>
    <row r="230" spans="1:12">
      <c r="A230" s="1" t="e">
        <f>'360 GRP '!#REF!</f>
        <v>#REF!</v>
      </c>
      <c r="B230" s="19">
        <f>SUM('360 GRP '!M290:W290)*'360 GRP '!BY290</f>
        <v>0</v>
      </c>
      <c r="C230" s="20">
        <f>SUM('360 GRP '!M290:W290)*'360 GRP '!BZ290</f>
        <v>0</v>
      </c>
      <c r="D230" s="21">
        <f>SUM('360 GRP '!M290:W290)*'360 GRP '!CA290</f>
        <v>0</v>
      </c>
      <c r="E230" s="21">
        <f>SUM('360 GRP '!M290:W290)*'360 GRP '!CB290</f>
        <v>0</v>
      </c>
      <c r="F230" s="21">
        <f>SUM('360 GRP '!M290:W290)*'360 GRP '!CC290</f>
        <v>0</v>
      </c>
      <c r="G230" s="21">
        <f>SUM('360 GRP '!M290:W290)*'360 GRP '!CD290</f>
        <v>0</v>
      </c>
      <c r="H230" s="21">
        <f>SUM('360 GRP '!M290:W290)*'360 GRP '!CE290</f>
        <v>0</v>
      </c>
      <c r="I230" s="21">
        <f>SUM('360 GRP '!M290:W290)*'360 GRP '!CF290</f>
        <v>0</v>
      </c>
      <c r="J230" s="21">
        <f>SUM('360 GRP '!M290:W290)*'360 GRP '!CG290</f>
        <v>0</v>
      </c>
      <c r="K230" s="21">
        <f>'360 GRP '!CH290</f>
        <v>0</v>
      </c>
      <c r="L230" s="21">
        <f>'360 GRP '!J290*SUM('360 GRP '!M290:W290)</f>
        <v>0</v>
      </c>
    </row>
    <row r="231" spans="1:12">
      <c r="A231" s="1" t="e">
        <f>'360 GRP '!#REF!</f>
        <v>#REF!</v>
      </c>
      <c r="B231" s="19">
        <f>SUM('360 GRP '!M291:W291)*'360 GRP '!BY291</f>
        <v>0</v>
      </c>
      <c r="C231" s="20">
        <f>SUM('360 GRP '!M291:W291)*'360 GRP '!BZ291</f>
        <v>0</v>
      </c>
      <c r="D231" s="21">
        <f>SUM('360 GRP '!M291:W291)*'360 GRP '!CA291</f>
        <v>0</v>
      </c>
      <c r="E231" s="21">
        <f>SUM('360 GRP '!M291:W291)*'360 GRP '!CB291</f>
        <v>0</v>
      </c>
      <c r="F231" s="21">
        <f>SUM('360 GRP '!M291:W291)*'360 GRP '!CC291</f>
        <v>0</v>
      </c>
      <c r="G231" s="21">
        <f>SUM('360 GRP '!M291:W291)*'360 GRP '!CD291</f>
        <v>0</v>
      </c>
      <c r="H231" s="21">
        <f>SUM('360 GRP '!M291:W291)*'360 GRP '!CE291</f>
        <v>0</v>
      </c>
      <c r="I231" s="21">
        <f>SUM('360 GRP '!M291:W291)*'360 GRP '!CF291</f>
        <v>0</v>
      </c>
      <c r="J231" s="21">
        <f>SUM('360 GRP '!M291:W291)*'360 GRP '!CG291</f>
        <v>0</v>
      </c>
      <c r="K231" s="21">
        <f>'360 GRP '!CH291</f>
        <v>0</v>
      </c>
      <c r="L231" s="21">
        <f>'360 GRP '!J291*SUM('360 GRP '!M291:W291)</f>
        <v>0</v>
      </c>
    </row>
    <row r="232" spans="1:12">
      <c r="A232" s="1" t="e">
        <f>'360 GRP '!#REF!</f>
        <v>#REF!</v>
      </c>
      <c r="B232" s="19">
        <f>SUM('360 GRP '!M292:W292)*'360 GRP '!BY292</f>
        <v>0</v>
      </c>
      <c r="C232" s="20">
        <f>SUM('360 GRP '!M292:W292)*'360 GRP '!BZ292</f>
        <v>0</v>
      </c>
      <c r="D232" s="21">
        <f>SUM('360 GRP '!M292:W292)*'360 GRP '!CA292</f>
        <v>0</v>
      </c>
      <c r="E232" s="21">
        <f>SUM('360 GRP '!M292:W292)*'360 GRP '!CB292</f>
        <v>0</v>
      </c>
      <c r="F232" s="21">
        <f>SUM('360 GRP '!M292:W292)*'360 GRP '!CC292</f>
        <v>0</v>
      </c>
      <c r="G232" s="21">
        <f>SUM('360 GRP '!M292:W292)*'360 GRP '!CD292</f>
        <v>0</v>
      </c>
      <c r="H232" s="21">
        <f>SUM('360 GRP '!M292:W292)*'360 GRP '!CE292</f>
        <v>0</v>
      </c>
      <c r="I232" s="21">
        <f>SUM('360 GRP '!M292:W292)*'360 GRP '!CF292</f>
        <v>0</v>
      </c>
      <c r="J232" s="21">
        <f>SUM('360 GRP '!M292:W292)*'360 GRP '!CG292</f>
        <v>0</v>
      </c>
      <c r="K232" s="21">
        <f>'360 GRP '!CH292</f>
        <v>0</v>
      </c>
      <c r="L232" s="21">
        <f>'360 GRP '!J292*SUM('360 GRP '!M292:W292)</f>
        <v>0</v>
      </c>
    </row>
    <row r="233" spans="1:12">
      <c r="A233" s="1" t="e">
        <f>'360 GRP '!#REF!</f>
        <v>#REF!</v>
      </c>
      <c r="B233" s="19">
        <f>SUM('360 GRP '!M293:W293)*'360 GRP '!BY293</f>
        <v>0</v>
      </c>
      <c r="C233" s="20">
        <f>SUM('360 GRP '!M293:W293)*'360 GRP '!BZ293</f>
        <v>0</v>
      </c>
      <c r="D233" s="21">
        <f>SUM('360 GRP '!M293:W293)*'360 GRP '!CA293</f>
        <v>0</v>
      </c>
      <c r="E233" s="21">
        <f>SUM('360 GRP '!M293:W293)*'360 GRP '!CB293</f>
        <v>0</v>
      </c>
      <c r="F233" s="21">
        <f>SUM('360 GRP '!M293:W293)*'360 GRP '!CC293</f>
        <v>0</v>
      </c>
      <c r="G233" s="21">
        <f>SUM('360 GRP '!M293:W293)*'360 GRP '!CD293</f>
        <v>0</v>
      </c>
      <c r="H233" s="21">
        <f>SUM('360 GRP '!M293:W293)*'360 GRP '!CE293</f>
        <v>0</v>
      </c>
      <c r="I233" s="21">
        <f>SUM('360 GRP '!M293:W293)*'360 GRP '!CF293</f>
        <v>0</v>
      </c>
      <c r="J233" s="21">
        <f>SUM('360 GRP '!M293:W293)*'360 GRP '!CG293</f>
        <v>0</v>
      </c>
      <c r="K233" s="21">
        <f>'360 GRP '!CH293</f>
        <v>0</v>
      </c>
      <c r="L233" s="21">
        <f>'360 GRP '!J293*SUM('360 GRP '!M293:W293)</f>
        <v>0</v>
      </c>
    </row>
    <row r="234" spans="1:12">
      <c r="A234" s="1" t="e">
        <f>'360 GRP '!#REF!</f>
        <v>#REF!</v>
      </c>
      <c r="B234" s="19">
        <f>SUM('360 GRP '!M294:W294)*'360 GRP '!BY294</f>
        <v>0</v>
      </c>
      <c r="C234" s="20">
        <f>SUM('360 GRP '!M294:W294)*'360 GRP '!BZ294</f>
        <v>0</v>
      </c>
      <c r="D234" s="21">
        <f>SUM('360 GRP '!M294:W294)*'360 GRP '!CA294</f>
        <v>0</v>
      </c>
      <c r="E234" s="21">
        <f>SUM('360 GRP '!M294:W294)*'360 GRP '!CB294</f>
        <v>0</v>
      </c>
      <c r="F234" s="21">
        <f>SUM('360 GRP '!M294:W294)*'360 GRP '!CC294</f>
        <v>0</v>
      </c>
      <c r="G234" s="21">
        <f>SUM('360 GRP '!M294:W294)*'360 GRP '!CD294</f>
        <v>0</v>
      </c>
      <c r="H234" s="21">
        <f>SUM('360 GRP '!M294:W294)*'360 GRP '!CE294</f>
        <v>0</v>
      </c>
      <c r="I234" s="21">
        <f>SUM('360 GRP '!M294:W294)*'360 GRP '!CF294</f>
        <v>0</v>
      </c>
      <c r="J234" s="21">
        <f>SUM('360 GRP '!M294:W294)*'360 GRP '!CG294</f>
        <v>0</v>
      </c>
      <c r="K234" s="21">
        <f>'360 GRP '!CH294</f>
        <v>0</v>
      </c>
      <c r="L234" s="21">
        <f>'360 GRP '!J294*SUM('360 GRP '!M294:W294)</f>
        <v>0</v>
      </c>
    </row>
    <row r="235" spans="1:12">
      <c r="A235" s="1" t="e">
        <f>'360 GRP '!#REF!</f>
        <v>#REF!</v>
      </c>
      <c r="B235" s="19">
        <f>SUM('360 GRP '!M295:W295)*'360 GRP '!BY295</f>
        <v>0</v>
      </c>
      <c r="C235" s="20">
        <f>SUM('360 GRP '!M295:W295)*'360 GRP '!BZ295</f>
        <v>0</v>
      </c>
      <c r="D235" s="21">
        <f>SUM('360 GRP '!M295:W295)*'360 GRP '!CA295</f>
        <v>0</v>
      </c>
      <c r="E235" s="21">
        <f>SUM('360 GRP '!M295:W295)*'360 GRP '!CB295</f>
        <v>0</v>
      </c>
      <c r="F235" s="21">
        <f>SUM('360 GRP '!M295:W295)*'360 GRP '!CC295</f>
        <v>0</v>
      </c>
      <c r="G235" s="21">
        <f>SUM('360 GRP '!M295:W295)*'360 GRP '!CD295</f>
        <v>0</v>
      </c>
      <c r="H235" s="21">
        <f>SUM('360 GRP '!M295:W295)*'360 GRP '!CE295</f>
        <v>0</v>
      </c>
      <c r="I235" s="21">
        <f>SUM('360 GRP '!M295:W295)*'360 GRP '!CF295</f>
        <v>0</v>
      </c>
      <c r="J235" s="21">
        <f>SUM('360 GRP '!M295:W295)*'360 GRP '!CG295</f>
        <v>0</v>
      </c>
      <c r="K235" s="21">
        <f>'360 GRP '!CH295</f>
        <v>0</v>
      </c>
      <c r="L235" s="21">
        <f>'360 GRP '!J295*SUM('360 GRP '!M295:W295)</f>
        <v>0</v>
      </c>
    </row>
    <row r="236" spans="1:12">
      <c r="A236" s="1" t="e">
        <f>'360 GRP '!#REF!</f>
        <v>#REF!</v>
      </c>
      <c r="B236" s="19">
        <f>SUM('360 GRP '!M296:W296)*'360 GRP '!BY296</f>
        <v>0</v>
      </c>
      <c r="C236" s="20">
        <f>SUM('360 GRP '!M296:W296)*'360 GRP '!BZ296</f>
        <v>0</v>
      </c>
      <c r="D236" s="21">
        <f>SUM('360 GRP '!M296:W296)*'360 GRP '!CA296</f>
        <v>0</v>
      </c>
      <c r="E236" s="21">
        <f>SUM('360 GRP '!M296:W296)*'360 GRP '!CB296</f>
        <v>0</v>
      </c>
      <c r="F236" s="21">
        <f>SUM('360 GRP '!M296:W296)*'360 GRP '!CC296</f>
        <v>0</v>
      </c>
      <c r="G236" s="21">
        <f>SUM('360 GRP '!M296:W296)*'360 GRP '!CD296</f>
        <v>0</v>
      </c>
      <c r="H236" s="21">
        <f>SUM('360 GRP '!M296:W296)*'360 GRP '!CE296</f>
        <v>0</v>
      </c>
      <c r="I236" s="21">
        <f>SUM('360 GRP '!M296:W296)*'360 GRP '!CF296</f>
        <v>0</v>
      </c>
      <c r="J236" s="21">
        <f>SUM('360 GRP '!M296:W296)*'360 GRP '!CG296</f>
        <v>0</v>
      </c>
      <c r="K236" s="21">
        <f>'360 GRP '!CH296</f>
        <v>0</v>
      </c>
      <c r="L236" s="21">
        <f>'360 GRP '!J296*SUM('360 GRP '!M296:W296)</f>
        <v>0</v>
      </c>
    </row>
    <row r="237" spans="1:12">
      <c r="A237" s="1" t="e">
        <f>'360 GRP '!#REF!</f>
        <v>#REF!</v>
      </c>
      <c r="B237" s="19">
        <f>SUM('360 GRP '!M297:W297)*'360 GRP '!BY297</f>
        <v>0</v>
      </c>
      <c r="C237" s="20">
        <f>SUM('360 GRP '!M297:W297)*'360 GRP '!BZ297</f>
        <v>0</v>
      </c>
      <c r="D237" s="21">
        <f>SUM('360 GRP '!M297:W297)*'360 GRP '!CA297</f>
        <v>0</v>
      </c>
      <c r="E237" s="21">
        <f>SUM('360 GRP '!M297:W297)*'360 GRP '!CB297</f>
        <v>0</v>
      </c>
      <c r="F237" s="21">
        <f>SUM('360 GRP '!M297:W297)*'360 GRP '!CC297</f>
        <v>0</v>
      </c>
      <c r="G237" s="21">
        <f>SUM('360 GRP '!M297:W297)*'360 GRP '!CD297</f>
        <v>0</v>
      </c>
      <c r="H237" s="21">
        <f>SUM('360 GRP '!M297:W297)*'360 GRP '!CE297</f>
        <v>0</v>
      </c>
      <c r="I237" s="21">
        <f>SUM('360 GRP '!M297:W297)*'360 GRP '!CF297</f>
        <v>0</v>
      </c>
      <c r="J237" s="21">
        <f>SUM('360 GRP '!M297:W297)*'360 GRP '!CG297</f>
        <v>0</v>
      </c>
      <c r="K237" s="21">
        <f>'360 GRP '!CH297</f>
        <v>0</v>
      </c>
      <c r="L237" s="21">
        <f>'360 GRP '!J297*SUM('360 GRP '!M297:W297)</f>
        <v>0</v>
      </c>
    </row>
    <row r="238" spans="1:12">
      <c r="A238" s="1" t="e">
        <f>'360 GRP '!#REF!</f>
        <v>#REF!</v>
      </c>
      <c r="B238" s="19">
        <f>SUM('360 GRP '!M298:W298)*'360 GRP '!BY298</f>
        <v>0</v>
      </c>
      <c r="C238" s="20">
        <f>SUM('360 GRP '!M298:W298)*'360 GRP '!BZ298</f>
        <v>0</v>
      </c>
      <c r="D238" s="21">
        <f>SUM('360 GRP '!M298:W298)*'360 GRP '!CA298</f>
        <v>0</v>
      </c>
      <c r="E238" s="21">
        <f>SUM('360 GRP '!M298:W298)*'360 GRP '!CB298</f>
        <v>0</v>
      </c>
      <c r="F238" s="21">
        <f>SUM('360 GRP '!M298:W298)*'360 GRP '!CC298</f>
        <v>0</v>
      </c>
      <c r="G238" s="21">
        <f>SUM('360 GRP '!M298:W298)*'360 GRP '!CD298</f>
        <v>0</v>
      </c>
      <c r="H238" s="21">
        <f>SUM('360 GRP '!M298:W298)*'360 GRP '!CE298</f>
        <v>0</v>
      </c>
      <c r="I238" s="21">
        <f>SUM('360 GRP '!M298:W298)*'360 GRP '!CF298</f>
        <v>0</v>
      </c>
      <c r="J238" s="21">
        <f>SUM('360 GRP '!M298:W298)*'360 GRP '!CG298</f>
        <v>0</v>
      </c>
      <c r="K238" s="21">
        <f>'360 GRP '!CH298</f>
        <v>0</v>
      </c>
      <c r="L238" s="21">
        <f>'360 GRP '!J298*SUM('360 GRP '!M298:W298)</f>
        <v>0</v>
      </c>
    </row>
    <row r="239" spans="1:12">
      <c r="A239" s="1" t="e">
        <f>'360 GRP '!#REF!</f>
        <v>#REF!</v>
      </c>
      <c r="B239" s="19">
        <f>SUM('360 GRP '!M299:W299)*'360 GRP '!BY299</f>
        <v>0</v>
      </c>
      <c r="C239" s="20">
        <f>SUM('360 GRP '!M299:W299)*'360 GRP '!BZ299</f>
        <v>0</v>
      </c>
      <c r="D239" s="21">
        <f>SUM('360 GRP '!M299:W299)*'360 GRP '!CA299</f>
        <v>0</v>
      </c>
      <c r="E239" s="21">
        <f>SUM('360 GRP '!M299:W299)*'360 GRP '!CB299</f>
        <v>0</v>
      </c>
      <c r="F239" s="21">
        <f>SUM('360 GRP '!M299:W299)*'360 GRP '!CC299</f>
        <v>0</v>
      </c>
      <c r="G239" s="21">
        <f>SUM('360 GRP '!M299:W299)*'360 GRP '!CD299</f>
        <v>0</v>
      </c>
      <c r="H239" s="21">
        <f>SUM('360 GRP '!M299:W299)*'360 GRP '!CE299</f>
        <v>0</v>
      </c>
      <c r="I239" s="21">
        <f>SUM('360 GRP '!M299:W299)*'360 GRP '!CF299</f>
        <v>0</v>
      </c>
      <c r="J239" s="21">
        <f>SUM('360 GRP '!M299:W299)*'360 GRP '!CG299</f>
        <v>0</v>
      </c>
      <c r="K239" s="21">
        <f>'360 GRP '!CH299</f>
        <v>0</v>
      </c>
      <c r="L239" s="21">
        <f>'360 GRP '!J299*SUM('360 GRP '!M299:W299)</f>
        <v>0</v>
      </c>
    </row>
    <row r="240" spans="1:12">
      <c r="A240" s="1" t="e">
        <f>'360 GRP '!#REF!</f>
        <v>#REF!</v>
      </c>
      <c r="B240" s="19">
        <f>SUM('360 GRP '!M300:W300)*'360 GRP '!BY300</f>
        <v>0</v>
      </c>
      <c r="C240" s="20">
        <f>SUM('360 GRP '!M300:W300)*'360 GRP '!BZ300</f>
        <v>0</v>
      </c>
      <c r="D240" s="21">
        <f>SUM('360 GRP '!M300:W300)*'360 GRP '!CA300</f>
        <v>0</v>
      </c>
      <c r="E240" s="21">
        <f>SUM('360 GRP '!M300:W300)*'360 GRP '!CB300</f>
        <v>0</v>
      </c>
      <c r="F240" s="21">
        <f>SUM('360 GRP '!M300:W300)*'360 GRP '!CC300</f>
        <v>0</v>
      </c>
      <c r="G240" s="21">
        <f>SUM('360 GRP '!M300:W300)*'360 GRP '!CD300</f>
        <v>0</v>
      </c>
      <c r="H240" s="21">
        <f>SUM('360 GRP '!M300:W300)*'360 GRP '!CE300</f>
        <v>0</v>
      </c>
      <c r="I240" s="21">
        <f>SUM('360 GRP '!M300:W300)*'360 GRP '!CF300</f>
        <v>0</v>
      </c>
      <c r="J240" s="21">
        <f>SUM('360 GRP '!M300:W300)*'360 GRP '!CG300</f>
        <v>0</v>
      </c>
      <c r="K240" s="21">
        <f>'360 GRP '!CH300</f>
        <v>0</v>
      </c>
      <c r="L240" s="21">
        <f>'360 GRP '!J300*SUM('360 GRP '!M300:W300)</f>
        <v>0</v>
      </c>
    </row>
    <row r="241" spans="1:12">
      <c r="A241" s="1" t="e">
        <f>'360 GRP '!#REF!</f>
        <v>#REF!</v>
      </c>
      <c r="B241" s="19">
        <f>SUM('360 GRP '!M301:W301)*'360 GRP '!BY301</f>
        <v>0</v>
      </c>
      <c r="C241" s="20">
        <f>SUM('360 GRP '!M301:W301)*'360 GRP '!BZ301</f>
        <v>0</v>
      </c>
      <c r="D241" s="21">
        <f>SUM('360 GRP '!M301:W301)*'360 GRP '!CA301</f>
        <v>0</v>
      </c>
      <c r="E241" s="21">
        <f>SUM('360 GRP '!M301:W301)*'360 GRP '!CB301</f>
        <v>0</v>
      </c>
      <c r="F241" s="21">
        <f>SUM('360 GRP '!M301:W301)*'360 GRP '!CC301</f>
        <v>0</v>
      </c>
      <c r="G241" s="21">
        <f>SUM('360 GRP '!M301:W301)*'360 GRP '!CD301</f>
        <v>0</v>
      </c>
      <c r="H241" s="21">
        <f>SUM('360 GRP '!M301:W301)*'360 GRP '!CE301</f>
        <v>0</v>
      </c>
      <c r="I241" s="21">
        <f>SUM('360 GRP '!M301:W301)*'360 GRP '!CF301</f>
        <v>0</v>
      </c>
      <c r="J241" s="21">
        <f>SUM('360 GRP '!M301:W301)*'360 GRP '!CG301</f>
        <v>0</v>
      </c>
      <c r="K241" s="21">
        <f>'360 GRP '!CH301</f>
        <v>0</v>
      </c>
      <c r="L241" s="21">
        <f>'360 GRP '!J301*SUM('360 GRP '!M301:W301)</f>
        <v>0</v>
      </c>
    </row>
    <row r="242" spans="1:12">
      <c r="A242" s="1" t="e">
        <f>'360 GRP '!#REF!</f>
        <v>#REF!</v>
      </c>
      <c r="B242" s="19">
        <f>SUM('360 GRP '!M302:W302)*'360 GRP '!BY302</f>
        <v>0</v>
      </c>
      <c r="C242" s="20">
        <f>SUM('360 GRP '!M302:W302)*'360 GRP '!BZ302</f>
        <v>0</v>
      </c>
      <c r="D242" s="21">
        <f>SUM('360 GRP '!M302:W302)*'360 GRP '!CA302</f>
        <v>0</v>
      </c>
      <c r="E242" s="21">
        <f>SUM('360 GRP '!M302:W302)*'360 GRP '!CB302</f>
        <v>0</v>
      </c>
      <c r="F242" s="21">
        <f>SUM('360 GRP '!M302:W302)*'360 GRP '!CC302</f>
        <v>0</v>
      </c>
      <c r="G242" s="21">
        <f>SUM('360 GRP '!M302:W302)*'360 GRP '!CD302</f>
        <v>0</v>
      </c>
      <c r="H242" s="21">
        <f>SUM('360 GRP '!M302:W302)*'360 GRP '!CE302</f>
        <v>0</v>
      </c>
      <c r="I242" s="21">
        <f>SUM('360 GRP '!M302:W302)*'360 GRP '!CF302</f>
        <v>0</v>
      </c>
      <c r="J242" s="21">
        <f>SUM('360 GRP '!M302:W302)*'360 GRP '!CG302</f>
        <v>0</v>
      </c>
      <c r="K242" s="21">
        <f>'360 GRP '!CH302</f>
        <v>0</v>
      </c>
      <c r="L242" s="21">
        <f>'360 GRP '!J302*SUM('360 GRP '!M302:W302)</f>
        <v>0</v>
      </c>
    </row>
    <row r="243" spans="1:12">
      <c r="A243" s="1" t="e">
        <f>'360 GRP '!#REF!</f>
        <v>#REF!</v>
      </c>
      <c r="B243" s="19">
        <f>SUM('360 GRP '!M303:W303)*'360 GRP '!BY303</f>
        <v>0</v>
      </c>
      <c r="C243" s="20">
        <f>SUM('360 GRP '!M303:W303)*'360 GRP '!BZ303</f>
        <v>0</v>
      </c>
      <c r="D243" s="21">
        <f>SUM('360 GRP '!M303:W303)*'360 GRP '!CA303</f>
        <v>0</v>
      </c>
      <c r="E243" s="21">
        <f>SUM('360 GRP '!M303:W303)*'360 GRP '!CB303</f>
        <v>0</v>
      </c>
      <c r="F243" s="21">
        <f>SUM('360 GRP '!M303:W303)*'360 GRP '!CC303</f>
        <v>0</v>
      </c>
      <c r="G243" s="21">
        <f>SUM('360 GRP '!M303:W303)*'360 GRP '!CD303</f>
        <v>0</v>
      </c>
      <c r="H243" s="21">
        <f>SUM('360 GRP '!M303:W303)*'360 GRP '!CE303</f>
        <v>0</v>
      </c>
      <c r="I243" s="21">
        <f>SUM('360 GRP '!M303:W303)*'360 GRP '!CF303</f>
        <v>0</v>
      </c>
      <c r="J243" s="21">
        <f>SUM('360 GRP '!M303:W303)*'360 GRP '!CG303</f>
        <v>0</v>
      </c>
      <c r="K243" s="21">
        <f>'360 GRP '!CH303</f>
        <v>0</v>
      </c>
      <c r="L243" s="21">
        <f>'360 GRP '!J303*SUM('360 GRP '!M303:W303)</f>
        <v>0</v>
      </c>
    </row>
    <row r="244" spans="1:12">
      <c r="A244" s="1" t="e">
        <f>'360 GRP '!#REF!</f>
        <v>#REF!</v>
      </c>
      <c r="B244" s="19">
        <f>SUM('360 GRP '!M304:W304)*'360 GRP '!BY304</f>
        <v>0</v>
      </c>
      <c r="C244" s="20">
        <f>SUM('360 GRP '!M304:W304)*'360 GRP '!BZ304</f>
        <v>0</v>
      </c>
      <c r="D244" s="21">
        <f>SUM('360 GRP '!M304:W304)*'360 GRP '!CA304</f>
        <v>0</v>
      </c>
      <c r="E244" s="21">
        <f>SUM('360 GRP '!M304:W304)*'360 GRP '!CB304</f>
        <v>0</v>
      </c>
      <c r="F244" s="21">
        <f>SUM('360 GRP '!M304:W304)*'360 GRP '!CC304</f>
        <v>0</v>
      </c>
      <c r="G244" s="21">
        <f>SUM('360 GRP '!M304:W304)*'360 GRP '!CD304</f>
        <v>0</v>
      </c>
      <c r="H244" s="21">
        <f>SUM('360 GRP '!M304:W304)*'360 GRP '!CE304</f>
        <v>0</v>
      </c>
      <c r="I244" s="21">
        <f>SUM('360 GRP '!M304:W304)*'360 GRP '!CF304</f>
        <v>0</v>
      </c>
      <c r="J244" s="21">
        <f>SUM('360 GRP '!M304:W304)*'360 GRP '!CG304</f>
        <v>0</v>
      </c>
      <c r="K244" s="21">
        <f>'360 GRP '!CH304</f>
        <v>0</v>
      </c>
      <c r="L244" s="21">
        <f>'360 GRP '!J304*SUM('360 GRP '!M304:W304)</f>
        <v>0</v>
      </c>
    </row>
    <row r="245" spans="1:12">
      <c r="A245" s="1" t="e">
        <f>'360 GRP '!#REF!</f>
        <v>#REF!</v>
      </c>
      <c r="B245" s="19">
        <f>SUM('360 GRP '!M305:W305)*'360 GRP '!BY305</f>
        <v>0</v>
      </c>
      <c r="C245" s="20">
        <f>SUM('360 GRP '!M305:W305)*'360 GRP '!BZ305</f>
        <v>0</v>
      </c>
      <c r="D245" s="21">
        <f>SUM('360 GRP '!M305:W305)*'360 GRP '!CA305</f>
        <v>0</v>
      </c>
      <c r="E245" s="21">
        <f>SUM('360 GRP '!M305:W305)*'360 GRP '!CB305</f>
        <v>0</v>
      </c>
      <c r="F245" s="21">
        <f>SUM('360 GRP '!M305:W305)*'360 GRP '!CC305</f>
        <v>0</v>
      </c>
      <c r="G245" s="21">
        <f>SUM('360 GRP '!M305:W305)*'360 GRP '!CD305</f>
        <v>0</v>
      </c>
      <c r="H245" s="21">
        <f>SUM('360 GRP '!M305:W305)*'360 GRP '!CE305</f>
        <v>0</v>
      </c>
      <c r="I245" s="21">
        <f>SUM('360 GRP '!M305:W305)*'360 GRP '!CF305</f>
        <v>0</v>
      </c>
      <c r="J245" s="21">
        <f>SUM('360 GRP '!M305:W305)*'360 GRP '!CG305</f>
        <v>0</v>
      </c>
      <c r="K245" s="21">
        <f>'360 GRP '!CH305</f>
        <v>0</v>
      </c>
      <c r="L245" s="21">
        <f>'360 GRP '!J305*SUM('360 GRP '!M305:W305)</f>
        <v>0</v>
      </c>
    </row>
    <row r="246" spans="1:12">
      <c r="A246" s="1" t="e">
        <f>'360 GRP '!#REF!</f>
        <v>#REF!</v>
      </c>
      <c r="B246" s="19">
        <f>SUM('360 GRP '!M306:W306)*'360 GRP '!BY306</f>
        <v>0</v>
      </c>
      <c r="C246" s="20">
        <f>SUM('360 GRP '!M306:W306)*'360 GRP '!BZ306</f>
        <v>0</v>
      </c>
      <c r="D246" s="21">
        <f>SUM('360 GRP '!M306:W306)*'360 GRP '!CA306</f>
        <v>0</v>
      </c>
      <c r="E246" s="21">
        <f>SUM('360 GRP '!M306:W306)*'360 GRP '!CB306</f>
        <v>0</v>
      </c>
      <c r="F246" s="21">
        <f>SUM('360 GRP '!M306:W306)*'360 GRP '!CC306</f>
        <v>0</v>
      </c>
      <c r="G246" s="21">
        <f>SUM('360 GRP '!M306:W306)*'360 GRP '!CD306</f>
        <v>0</v>
      </c>
      <c r="H246" s="21">
        <f>SUM('360 GRP '!M306:W306)*'360 GRP '!CE306</f>
        <v>0</v>
      </c>
      <c r="I246" s="21">
        <f>SUM('360 GRP '!M306:W306)*'360 GRP '!CF306</f>
        <v>0</v>
      </c>
      <c r="J246" s="21">
        <f>SUM('360 GRP '!M306:W306)*'360 GRP '!CG306</f>
        <v>0</v>
      </c>
      <c r="K246" s="21">
        <f>'360 GRP '!CH306</f>
        <v>0</v>
      </c>
      <c r="L246" s="21">
        <f>'360 GRP '!J306*SUM('360 GRP '!M306:W306)</f>
        <v>0</v>
      </c>
    </row>
    <row r="247" spans="1:12">
      <c r="A247" s="1" t="e">
        <f>'360 GRP '!#REF!</f>
        <v>#REF!</v>
      </c>
      <c r="B247" s="19">
        <f>SUM('360 GRP '!M307:W307)*'360 GRP '!BY307</f>
        <v>0</v>
      </c>
      <c r="C247" s="20">
        <f>SUM('360 GRP '!M307:W307)*'360 GRP '!BZ307</f>
        <v>0</v>
      </c>
      <c r="D247" s="21">
        <f>SUM('360 GRP '!M307:W307)*'360 GRP '!CA307</f>
        <v>0</v>
      </c>
      <c r="E247" s="21">
        <f>SUM('360 GRP '!M307:W307)*'360 GRP '!CB307</f>
        <v>0</v>
      </c>
      <c r="F247" s="21">
        <f>SUM('360 GRP '!M307:W307)*'360 GRP '!CC307</f>
        <v>0</v>
      </c>
      <c r="G247" s="21">
        <f>SUM('360 GRP '!M307:W307)*'360 GRP '!CD307</f>
        <v>0</v>
      </c>
      <c r="H247" s="21">
        <f>SUM('360 GRP '!M307:W307)*'360 GRP '!CE307</f>
        <v>0</v>
      </c>
      <c r="I247" s="21">
        <f>SUM('360 GRP '!M307:W307)*'360 GRP '!CF307</f>
        <v>0</v>
      </c>
      <c r="J247" s="21">
        <f>SUM('360 GRP '!M307:W307)*'360 GRP '!CG307</f>
        <v>0</v>
      </c>
      <c r="K247" s="21">
        <f>'360 GRP '!CH307</f>
        <v>0</v>
      </c>
      <c r="L247" s="21">
        <f>'360 GRP '!J307*SUM('360 GRP '!M307:W307)</f>
        <v>0</v>
      </c>
    </row>
    <row r="248" spans="1:12">
      <c r="A248" s="1" t="e">
        <f>'360 GRP '!#REF!</f>
        <v>#REF!</v>
      </c>
      <c r="B248" s="19">
        <f>SUM('360 GRP '!M308:W308)*'360 GRP '!BY308</f>
        <v>0</v>
      </c>
      <c r="C248" s="20">
        <f>SUM('360 GRP '!M308:W308)*'360 GRP '!BZ308</f>
        <v>0</v>
      </c>
      <c r="D248" s="21">
        <f>SUM('360 GRP '!M308:W308)*'360 GRP '!CA308</f>
        <v>0</v>
      </c>
      <c r="E248" s="21">
        <f>SUM('360 GRP '!M308:W308)*'360 GRP '!CB308</f>
        <v>0</v>
      </c>
      <c r="F248" s="21">
        <f>SUM('360 GRP '!M308:W308)*'360 GRP '!CC308</f>
        <v>0</v>
      </c>
      <c r="G248" s="21">
        <f>SUM('360 GRP '!M308:W308)*'360 GRP '!CD308</f>
        <v>0</v>
      </c>
      <c r="H248" s="21">
        <f>SUM('360 GRP '!M308:W308)*'360 GRP '!CE308</f>
        <v>0</v>
      </c>
      <c r="I248" s="21">
        <f>SUM('360 GRP '!M308:W308)*'360 GRP '!CF308</f>
        <v>0</v>
      </c>
      <c r="J248" s="21">
        <f>SUM('360 GRP '!M308:W308)*'360 GRP '!CG308</f>
        <v>0</v>
      </c>
      <c r="K248" s="21">
        <f>'360 GRP '!CH308</f>
        <v>0</v>
      </c>
      <c r="L248" s="21">
        <f>'360 GRP '!J308*SUM('360 GRP '!M308:W308)</f>
        <v>0</v>
      </c>
    </row>
    <row r="249" spans="1:12">
      <c r="A249" s="1" t="e">
        <f>'360 GRP '!#REF!</f>
        <v>#REF!</v>
      </c>
      <c r="B249" s="19">
        <f>SUM('360 GRP '!M309:W309)*'360 GRP '!BY309</f>
        <v>0</v>
      </c>
      <c r="C249" s="20">
        <f>SUM('360 GRP '!M309:W309)*'360 GRP '!BZ309</f>
        <v>0</v>
      </c>
      <c r="D249" s="21">
        <f>SUM('360 GRP '!M309:W309)*'360 GRP '!CA309</f>
        <v>0</v>
      </c>
      <c r="E249" s="21">
        <f>SUM('360 GRP '!M309:W309)*'360 GRP '!CB309</f>
        <v>0</v>
      </c>
      <c r="F249" s="21">
        <f>SUM('360 GRP '!M309:W309)*'360 GRP '!CC309</f>
        <v>0</v>
      </c>
      <c r="G249" s="21">
        <f>SUM('360 GRP '!M309:W309)*'360 GRP '!CD309</f>
        <v>0</v>
      </c>
      <c r="H249" s="21">
        <f>SUM('360 GRP '!M309:W309)*'360 GRP '!CE309</f>
        <v>0</v>
      </c>
      <c r="I249" s="21">
        <f>SUM('360 GRP '!M309:W309)*'360 GRP '!CF309</f>
        <v>0</v>
      </c>
      <c r="J249" s="21">
        <f>SUM('360 GRP '!M309:W309)*'360 GRP '!CG309</f>
        <v>0</v>
      </c>
      <c r="K249" s="21">
        <f>'360 GRP '!CH309</f>
        <v>0</v>
      </c>
      <c r="L249" s="21">
        <f>'360 GRP '!J309*SUM('360 GRP '!M309:W309)</f>
        <v>0</v>
      </c>
    </row>
    <row r="250" spans="1:12">
      <c r="A250" s="1" t="e">
        <f>'360 GRP '!#REF!</f>
        <v>#REF!</v>
      </c>
      <c r="B250" s="19">
        <f>SUM('360 GRP '!M310:W310)*'360 GRP '!BY310</f>
        <v>0</v>
      </c>
      <c r="C250" s="20">
        <f>SUM('360 GRP '!M310:W310)*'360 GRP '!BZ310</f>
        <v>0</v>
      </c>
      <c r="D250" s="21">
        <f>SUM('360 GRP '!M310:W310)*'360 GRP '!CA310</f>
        <v>0</v>
      </c>
      <c r="E250" s="21">
        <f>SUM('360 GRP '!M310:W310)*'360 GRP '!CB310</f>
        <v>0</v>
      </c>
      <c r="F250" s="21">
        <f>SUM('360 GRP '!M310:W310)*'360 GRP '!CC310</f>
        <v>0</v>
      </c>
      <c r="G250" s="21">
        <f>SUM('360 GRP '!M310:W310)*'360 GRP '!CD310</f>
        <v>0</v>
      </c>
      <c r="H250" s="21">
        <f>SUM('360 GRP '!M310:W310)*'360 GRP '!CE310</f>
        <v>0</v>
      </c>
      <c r="I250" s="21">
        <f>SUM('360 GRP '!M310:W310)*'360 GRP '!CF310</f>
        <v>0</v>
      </c>
      <c r="J250" s="21">
        <f>SUM('360 GRP '!M310:W310)*'360 GRP '!CG310</f>
        <v>0</v>
      </c>
      <c r="K250" s="21">
        <f>'360 GRP '!CH310</f>
        <v>0</v>
      </c>
      <c r="L250" s="21">
        <f>'360 GRP '!J310*SUM('360 GRP '!M310:W310)</f>
        <v>0</v>
      </c>
    </row>
    <row r="251" spans="1:12">
      <c r="A251" s="1" t="e">
        <f>'360 GRP '!#REF!</f>
        <v>#REF!</v>
      </c>
      <c r="B251" s="19">
        <f>SUM('360 GRP '!M311:W311)*'360 GRP '!BY311</f>
        <v>0</v>
      </c>
      <c r="C251" s="20">
        <f>SUM('360 GRP '!M311:W311)*'360 GRP '!BZ311</f>
        <v>0</v>
      </c>
      <c r="D251" s="21">
        <f>SUM('360 GRP '!M311:W311)*'360 GRP '!CA311</f>
        <v>0</v>
      </c>
      <c r="E251" s="21">
        <f>SUM('360 GRP '!M311:W311)*'360 GRP '!CB311</f>
        <v>0</v>
      </c>
      <c r="F251" s="21">
        <f>SUM('360 GRP '!M311:W311)*'360 GRP '!CC311</f>
        <v>0</v>
      </c>
      <c r="G251" s="21">
        <f>SUM('360 GRP '!M311:W311)*'360 GRP '!CD311</f>
        <v>0</v>
      </c>
      <c r="H251" s="21">
        <f>SUM('360 GRP '!M311:W311)*'360 GRP '!CE311</f>
        <v>0</v>
      </c>
      <c r="I251" s="21">
        <f>SUM('360 GRP '!M311:W311)*'360 GRP '!CF311</f>
        <v>0</v>
      </c>
      <c r="J251" s="21">
        <f>SUM('360 GRP '!M311:W311)*'360 GRP '!CG311</f>
        <v>0</v>
      </c>
      <c r="K251" s="21">
        <f>'360 GRP '!CH311</f>
        <v>0</v>
      </c>
      <c r="L251" s="21">
        <f>'360 GRP '!J311*SUM('360 GRP '!M311:W311)</f>
        <v>0</v>
      </c>
    </row>
    <row r="252" spans="1:12">
      <c r="A252" s="1" t="e">
        <f>'360 GRP '!#REF!</f>
        <v>#REF!</v>
      </c>
      <c r="B252" s="19">
        <f>SUM('360 GRP '!M312:W312)*'360 GRP '!BY312</f>
        <v>0</v>
      </c>
      <c r="C252" s="20">
        <f>SUM('360 GRP '!M312:W312)*'360 GRP '!BZ312</f>
        <v>0</v>
      </c>
      <c r="D252" s="21">
        <f>SUM('360 GRP '!M312:W312)*'360 GRP '!CA312</f>
        <v>0</v>
      </c>
      <c r="E252" s="21">
        <f>SUM('360 GRP '!M312:W312)*'360 GRP '!CB312</f>
        <v>0</v>
      </c>
      <c r="F252" s="21">
        <f>SUM('360 GRP '!M312:W312)*'360 GRP '!CC312</f>
        <v>0</v>
      </c>
      <c r="G252" s="21">
        <f>SUM('360 GRP '!M312:W312)*'360 GRP '!CD312</f>
        <v>0</v>
      </c>
      <c r="H252" s="21">
        <f>SUM('360 GRP '!M312:W312)*'360 GRP '!CE312</f>
        <v>0</v>
      </c>
      <c r="I252" s="21">
        <f>SUM('360 GRP '!M312:W312)*'360 GRP '!CF312</f>
        <v>0</v>
      </c>
      <c r="J252" s="21">
        <f>SUM('360 GRP '!M312:W312)*'360 GRP '!CG312</f>
        <v>0</v>
      </c>
      <c r="K252" s="21">
        <f>'360 GRP '!CH312</f>
        <v>0</v>
      </c>
      <c r="L252" s="21">
        <f>'360 GRP '!J312*SUM('360 GRP '!M312:W312)</f>
        <v>0</v>
      </c>
    </row>
    <row r="253" spans="1:12">
      <c r="A253" s="1" t="e">
        <f>'360 GRP '!#REF!</f>
        <v>#REF!</v>
      </c>
      <c r="B253" s="19">
        <f>SUM('360 GRP '!M313:W313)*'360 GRP '!BY313</f>
        <v>0</v>
      </c>
      <c r="C253" s="20">
        <f>SUM('360 GRP '!M313:W313)*'360 GRP '!BZ313</f>
        <v>0</v>
      </c>
      <c r="D253" s="21">
        <f>SUM('360 GRP '!M313:W313)*'360 GRP '!CA313</f>
        <v>0</v>
      </c>
      <c r="E253" s="21">
        <f>SUM('360 GRP '!M313:W313)*'360 GRP '!CB313</f>
        <v>0</v>
      </c>
      <c r="F253" s="21">
        <f>SUM('360 GRP '!M313:W313)*'360 GRP '!CC313</f>
        <v>0</v>
      </c>
      <c r="G253" s="21">
        <f>SUM('360 GRP '!M313:W313)*'360 GRP '!CD313</f>
        <v>0</v>
      </c>
      <c r="H253" s="21">
        <f>SUM('360 GRP '!M313:W313)*'360 GRP '!CE313</f>
        <v>0</v>
      </c>
      <c r="I253" s="21">
        <f>SUM('360 GRP '!M313:W313)*'360 GRP '!CF313</f>
        <v>0</v>
      </c>
      <c r="J253" s="21">
        <f>SUM('360 GRP '!M313:W313)*'360 GRP '!CG313</f>
        <v>0</v>
      </c>
      <c r="K253" s="21">
        <f>'360 GRP '!CH313</f>
        <v>0</v>
      </c>
      <c r="L253" s="21">
        <f>'360 GRP '!J313*SUM('360 GRP '!M313:W313)</f>
        <v>0</v>
      </c>
    </row>
    <row r="254" spans="1:12">
      <c r="A254" s="1" t="e">
        <f>'360 GRP '!#REF!</f>
        <v>#REF!</v>
      </c>
      <c r="B254" s="19">
        <f>SUM('360 GRP '!M314:W314)*'360 GRP '!BY314</f>
        <v>0</v>
      </c>
      <c r="C254" s="20">
        <f>SUM('360 GRP '!M314:W314)*'360 GRP '!BZ314</f>
        <v>0</v>
      </c>
      <c r="D254" s="21">
        <f>SUM('360 GRP '!M314:W314)*'360 GRP '!CA314</f>
        <v>0</v>
      </c>
      <c r="E254" s="21">
        <f>SUM('360 GRP '!M314:W314)*'360 GRP '!CB314</f>
        <v>0</v>
      </c>
      <c r="F254" s="21">
        <f>SUM('360 GRP '!M314:W314)*'360 GRP '!CC314</f>
        <v>0</v>
      </c>
      <c r="G254" s="21">
        <f>SUM('360 GRP '!M314:W314)*'360 GRP '!CD314</f>
        <v>0</v>
      </c>
      <c r="H254" s="21">
        <f>SUM('360 GRP '!M314:W314)*'360 GRP '!CE314</f>
        <v>0</v>
      </c>
      <c r="I254" s="21">
        <f>SUM('360 GRP '!M314:W314)*'360 GRP '!CF314</f>
        <v>0</v>
      </c>
      <c r="J254" s="21">
        <f>SUM('360 GRP '!M314:W314)*'360 GRP '!CG314</f>
        <v>0</v>
      </c>
      <c r="K254" s="21">
        <f>'360 GRP '!CH314</f>
        <v>0</v>
      </c>
      <c r="L254" s="21">
        <f>'360 GRP '!J314*SUM('360 GRP '!M314:W314)</f>
        <v>0</v>
      </c>
    </row>
    <row r="255" spans="1:12">
      <c r="A255" s="1" t="e">
        <f>'360 GRP '!#REF!</f>
        <v>#REF!</v>
      </c>
      <c r="B255" s="19">
        <f>SUM('360 GRP '!M315:W315)*'360 GRP '!BY315</f>
        <v>0</v>
      </c>
      <c r="C255" s="20">
        <f>SUM('360 GRP '!M315:W315)*'360 GRP '!BZ315</f>
        <v>0</v>
      </c>
      <c r="D255" s="21">
        <f>SUM('360 GRP '!M315:W315)*'360 GRP '!CA315</f>
        <v>0</v>
      </c>
      <c r="E255" s="21">
        <f>SUM('360 GRP '!M315:W315)*'360 GRP '!CB315</f>
        <v>0</v>
      </c>
      <c r="F255" s="21">
        <f>SUM('360 GRP '!M315:W315)*'360 GRP '!CC315</f>
        <v>0</v>
      </c>
      <c r="G255" s="21">
        <f>SUM('360 GRP '!M315:W315)*'360 GRP '!CD315</f>
        <v>0</v>
      </c>
      <c r="H255" s="21">
        <f>SUM('360 GRP '!M315:W315)*'360 GRP '!CE315</f>
        <v>0</v>
      </c>
      <c r="I255" s="21">
        <f>SUM('360 GRP '!M315:W315)*'360 GRP '!CF315</f>
        <v>0</v>
      </c>
      <c r="J255" s="21">
        <f>SUM('360 GRP '!M315:W315)*'360 GRP '!CG315</f>
        <v>0</v>
      </c>
      <c r="K255" s="21">
        <f>'360 GRP '!CH315</f>
        <v>0</v>
      </c>
      <c r="L255" s="21">
        <f>'360 GRP '!J315*SUM('360 GRP '!M315:W315)</f>
        <v>0</v>
      </c>
    </row>
    <row r="256" spans="1:12">
      <c r="A256" s="1" t="e">
        <f>'360 GRP '!#REF!</f>
        <v>#REF!</v>
      </c>
      <c r="B256" s="19">
        <f>SUM('360 GRP '!M316:W316)*'360 GRP '!BY316</f>
        <v>0</v>
      </c>
      <c r="C256" s="20">
        <f>SUM('360 GRP '!M316:W316)*'360 GRP '!BZ316</f>
        <v>0</v>
      </c>
      <c r="D256" s="21">
        <f>SUM('360 GRP '!M316:W316)*'360 GRP '!CA316</f>
        <v>0</v>
      </c>
      <c r="E256" s="21">
        <f>SUM('360 GRP '!M316:W316)*'360 GRP '!CB316</f>
        <v>0</v>
      </c>
      <c r="F256" s="21">
        <f>SUM('360 GRP '!M316:W316)*'360 GRP '!CC316</f>
        <v>0</v>
      </c>
      <c r="G256" s="21">
        <f>SUM('360 GRP '!M316:W316)*'360 GRP '!CD316</f>
        <v>0</v>
      </c>
      <c r="H256" s="21">
        <f>SUM('360 GRP '!M316:W316)*'360 GRP '!CE316</f>
        <v>0</v>
      </c>
      <c r="I256" s="21">
        <f>SUM('360 GRP '!M316:W316)*'360 GRP '!CF316</f>
        <v>0</v>
      </c>
      <c r="J256" s="21">
        <f>SUM('360 GRP '!M316:W316)*'360 GRP '!CG316</f>
        <v>0</v>
      </c>
      <c r="K256" s="21">
        <f>'360 GRP '!CH316</f>
        <v>0</v>
      </c>
      <c r="L256" s="21">
        <f>'360 GRP '!J316*SUM('360 GRP '!M316:W316)</f>
        <v>0</v>
      </c>
    </row>
    <row r="257" spans="1:12">
      <c r="A257" s="1" t="e">
        <f>'360 GRP '!#REF!</f>
        <v>#REF!</v>
      </c>
      <c r="B257" s="19">
        <f>SUM('360 GRP '!M317:W317)*'360 GRP '!BY317</f>
        <v>0</v>
      </c>
      <c r="C257" s="20">
        <f>SUM('360 GRP '!M317:W317)*'360 GRP '!BZ317</f>
        <v>0</v>
      </c>
      <c r="D257" s="21">
        <f>SUM('360 GRP '!M317:W317)*'360 GRP '!CA317</f>
        <v>0</v>
      </c>
      <c r="E257" s="21">
        <f>SUM('360 GRP '!M317:W317)*'360 GRP '!CB317</f>
        <v>0</v>
      </c>
      <c r="F257" s="21">
        <f>SUM('360 GRP '!M317:W317)*'360 GRP '!CC317</f>
        <v>0</v>
      </c>
      <c r="G257" s="21">
        <f>SUM('360 GRP '!M317:W317)*'360 GRP '!CD317</f>
        <v>0</v>
      </c>
      <c r="H257" s="21">
        <f>SUM('360 GRP '!M317:W317)*'360 GRP '!CE317</f>
        <v>0</v>
      </c>
      <c r="I257" s="21">
        <f>SUM('360 GRP '!M317:W317)*'360 GRP '!CF317</f>
        <v>0</v>
      </c>
      <c r="J257" s="21">
        <f>SUM('360 GRP '!M317:W317)*'360 GRP '!CG317</f>
        <v>0</v>
      </c>
      <c r="K257" s="21">
        <f>'360 GRP '!CH317</f>
        <v>0</v>
      </c>
      <c r="L257" s="21">
        <f>'360 GRP '!J317*SUM('360 GRP '!M317:W317)</f>
        <v>0</v>
      </c>
    </row>
    <row r="258" spans="1:12">
      <c r="A258" s="1" t="e">
        <f>'360 GRP '!#REF!</f>
        <v>#REF!</v>
      </c>
      <c r="B258" s="19">
        <f>SUM('360 GRP '!M318:W318)*'360 GRP '!BY318</f>
        <v>0</v>
      </c>
      <c r="C258" s="20">
        <f>SUM('360 GRP '!M318:W318)*'360 GRP '!BZ318</f>
        <v>0</v>
      </c>
      <c r="D258" s="21">
        <f>SUM('360 GRP '!M318:W318)*'360 GRP '!CA318</f>
        <v>0</v>
      </c>
      <c r="E258" s="21">
        <f>SUM('360 GRP '!M318:W318)*'360 GRP '!CB318</f>
        <v>0</v>
      </c>
      <c r="F258" s="21">
        <f>SUM('360 GRP '!M318:W318)*'360 GRP '!CC318</f>
        <v>0</v>
      </c>
      <c r="G258" s="21">
        <f>SUM('360 GRP '!M318:W318)*'360 GRP '!CD318</f>
        <v>0</v>
      </c>
      <c r="H258" s="21">
        <f>SUM('360 GRP '!M318:W318)*'360 GRP '!CE318</f>
        <v>0</v>
      </c>
      <c r="I258" s="21">
        <f>SUM('360 GRP '!M318:W318)*'360 GRP '!CF318</f>
        <v>0</v>
      </c>
      <c r="J258" s="21">
        <f>SUM('360 GRP '!M318:W318)*'360 GRP '!CG318</f>
        <v>0</v>
      </c>
      <c r="K258" s="21">
        <f>'360 GRP '!CH318</f>
        <v>0</v>
      </c>
      <c r="L258" s="21">
        <f>'360 GRP '!J318*SUM('360 GRP '!M318:W318)</f>
        <v>0</v>
      </c>
    </row>
    <row r="259" spans="1:12">
      <c r="A259" s="1" t="e">
        <f>'360 GRP '!#REF!</f>
        <v>#REF!</v>
      </c>
      <c r="B259" s="19">
        <f>SUM('360 GRP '!M319:W319)*'360 GRP '!BY319</f>
        <v>0</v>
      </c>
      <c r="C259" s="20">
        <f>SUM('360 GRP '!M319:W319)*'360 GRP '!BZ319</f>
        <v>0</v>
      </c>
      <c r="D259" s="21">
        <f>SUM('360 GRP '!M319:W319)*'360 GRP '!CA319</f>
        <v>0</v>
      </c>
      <c r="E259" s="21">
        <f>SUM('360 GRP '!M319:W319)*'360 GRP '!CB319</f>
        <v>0</v>
      </c>
      <c r="F259" s="21">
        <f>SUM('360 GRP '!M319:W319)*'360 GRP '!CC319</f>
        <v>0</v>
      </c>
      <c r="G259" s="21">
        <f>SUM('360 GRP '!M319:W319)*'360 GRP '!CD319</f>
        <v>0</v>
      </c>
      <c r="H259" s="21">
        <f>SUM('360 GRP '!M319:W319)*'360 GRP '!CE319</f>
        <v>0</v>
      </c>
      <c r="I259" s="21">
        <f>SUM('360 GRP '!M319:W319)*'360 GRP '!CF319</f>
        <v>0</v>
      </c>
      <c r="J259" s="21">
        <f>SUM('360 GRP '!M319:W319)*'360 GRP '!CG319</f>
        <v>0</v>
      </c>
      <c r="K259" s="21">
        <f>'360 GRP '!CH319</f>
        <v>0</v>
      </c>
      <c r="L259" s="21">
        <f>'360 GRP '!J319*SUM('360 GRP '!M319:W319)</f>
        <v>0</v>
      </c>
    </row>
    <row r="260" spans="1:12">
      <c r="A260" s="1" t="e">
        <f>'360 GRP '!#REF!</f>
        <v>#REF!</v>
      </c>
      <c r="B260" s="19">
        <f>SUM('360 GRP '!M320:W320)*'360 GRP '!BY320</f>
        <v>0</v>
      </c>
      <c r="C260" s="20">
        <f>SUM('360 GRP '!M320:W320)*'360 GRP '!BZ320</f>
        <v>0</v>
      </c>
      <c r="D260" s="21">
        <f>SUM('360 GRP '!M320:W320)*'360 GRP '!CA320</f>
        <v>0</v>
      </c>
      <c r="E260" s="21">
        <f>SUM('360 GRP '!M320:W320)*'360 GRP '!CB320</f>
        <v>0</v>
      </c>
      <c r="F260" s="21">
        <f>SUM('360 GRP '!M320:W320)*'360 GRP '!CC320</f>
        <v>0</v>
      </c>
      <c r="G260" s="21">
        <f>SUM('360 GRP '!M320:W320)*'360 GRP '!CD320</f>
        <v>0</v>
      </c>
      <c r="H260" s="21">
        <f>SUM('360 GRP '!M320:W320)*'360 GRP '!CE320</f>
        <v>0</v>
      </c>
      <c r="I260" s="21">
        <f>SUM('360 GRP '!M320:W320)*'360 GRP '!CF320</f>
        <v>0</v>
      </c>
      <c r="J260" s="21">
        <f>SUM('360 GRP '!M320:W320)*'360 GRP '!CG320</f>
        <v>0</v>
      </c>
      <c r="K260" s="21">
        <f>'360 GRP '!CH320</f>
        <v>0</v>
      </c>
      <c r="L260" s="21">
        <f>'360 GRP '!J320*SUM('360 GRP '!M320:W320)</f>
        <v>0</v>
      </c>
    </row>
    <row r="261" spans="1:12">
      <c r="A261" s="1" t="e">
        <f>'360 GRP '!#REF!</f>
        <v>#REF!</v>
      </c>
      <c r="B261" s="19">
        <f>SUM('360 GRP '!M321:W321)*'360 GRP '!BY321</f>
        <v>0</v>
      </c>
      <c r="C261" s="20">
        <f>SUM('360 GRP '!M321:W321)*'360 GRP '!BZ321</f>
        <v>0</v>
      </c>
      <c r="D261" s="21">
        <f>SUM('360 GRP '!M321:W321)*'360 GRP '!CA321</f>
        <v>0</v>
      </c>
      <c r="E261" s="21">
        <f>SUM('360 GRP '!M321:W321)*'360 GRP '!CB321</f>
        <v>0</v>
      </c>
      <c r="F261" s="21">
        <f>SUM('360 GRP '!M321:W321)*'360 GRP '!CC321</f>
        <v>0</v>
      </c>
      <c r="G261" s="21">
        <f>SUM('360 GRP '!M321:W321)*'360 GRP '!CD321</f>
        <v>0</v>
      </c>
      <c r="H261" s="21">
        <f>SUM('360 GRP '!M321:W321)*'360 GRP '!CE321</f>
        <v>0</v>
      </c>
      <c r="I261" s="21">
        <f>SUM('360 GRP '!M321:W321)*'360 GRP '!CF321</f>
        <v>0</v>
      </c>
      <c r="J261" s="21">
        <f>SUM('360 GRP '!M321:W321)*'360 GRP '!CG321</f>
        <v>0</v>
      </c>
      <c r="K261" s="21">
        <f>'360 GRP '!CH321</f>
        <v>0</v>
      </c>
      <c r="L261" s="21">
        <f>'360 GRP '!J321*SUM('360 GRP '!M321:W321)</f>
        <v>0</v>
      </c>
    </row>
    <row r="262" spans="1:12">
      <c r="A262" s="1" t="e">
        <f>'360 GRP '!#REF!</f>
        <v>#REF!</v>
      </c>
      <c r="B262" s="19">
        <f>SUM('360 GRP '!M322:W322)*'360 GRP '!BY322</f>
        <v>0</v>
      </c>
      <c r="C262" s="20">
        <f>SUM('360 GRP '!M322:W322)*'360 GRP '!BZ322</f>
        <v>0</v>
      </c>
      <c r="D262" s="21">
        <f>SUM('360 GRP '!M322:W322)*'360 GRP '!CA322</f>
        <v>0</v>
      </c>
      <c r="E262" s="21">
        <f>SUM('360 GRP '!M322:W322)*'360 GRP '!CB322</f>
        <v>0</v>
      </c>
      <c r="F262" s="21">
        <f>SUM('360 GRP '!M322:W322)*'360 GRP '!CC322</f>
        <v>0</v>
      </c>
      <c r="G262" s="21">
        <f>SUM('360 GRP '!M322:W322)*'360 GRP '!CD322</f>
        <v>0</v>
      </c>
      <c r="H262" s="21">
        <f>SUM('360 GRP '!M322:W322)*'360 GRP '!CE322</f>
        <v>0</v>
      </c>
      <c r="I262" s="21">
        <f>SUM('360 GRP '!M322:W322)*'360 GRP '!CF322</f>
        <v>0</v>
      </c>
      <c r="J262" s="21">
        <f>SUM('360 GRP '!M322:W322)*'360 GRP '!CG322</f>
        <v>0</v>
      </c>
      <c r="K262" s="21">
        <f>'360 GRP '!CH322</f>
        <v>0</v>
      </c>
      <c r="L262" s="21">
        <f>'360 GRP '!J322*SUM('360 GRP '!M322:W322)</f>
        <v>0</v>
      </c>
    </row>
    <row r="263" spans="1:12">
      <c r="A263" s="1" t="e">
        <f>'360 GRP '!#REF!</f>
        <v>#REF!</v>
      </c>
      <c r="B263" s="19">
        <f>SUM('360 GRP '!M323:W323)*'360 GRP '!BY323</f>
        <v>0</v>
      </c>
      <c r="C263" s="20">
        <f>SUM('360 GRP '!M323:W323)*'360 GRP '!BZ323</f>
        <v>0</v>
      </c>
      <c r="D263" s="21">
        <f>SUM('360 GRP '!M323:W323)*'360 GRP '!CA323</f>
        <v>0</v>
      </c>
      <c r="E263" s="21">
        <f>SUM('360 GRP '!M323:W323)*'360 GRP '!CB323</f>
        <v>0</v>
      </c>
      <c r="F263" s="21">
        <f>SUM('360 GRP '!M323:W323)*'360 GRP '!CC323</f>
        <v>0</v>
      </c>
      <c r="G263" s="21">
        <f>SUM('360 GRP '!M323:W323)*'360 GRP '!CD323</f>
        <v>0</v>
      </c>
      <c r="H263" s="21">
        <f>SUM('360 GRP '!M323:W323)*'360 GRP '!CE323</f>
        <v>0</v>
      </c>
      <c r="I263" s="21">
        <f>SUM('360 GRP '!M323:W323)*'360 GRP '!CF323</f>
        <v>0</v>
      </c>
      <c r="J263" s="21">
        <f>SUM('360 GRP '!M323:W323)*'360 GRP '!CG323</f>
        <v>0</v>
      </c>
      <c r="K263" s="21">
        <f>'360 GRP '!CH323</f>
        <v>0</v>
      </c>
      <c r="L263" s="21">
        <f>'360 GRP '!J323*SUM('360 GRP '!M323:W323)</f>
        <v>0</v>
      </c>
    </row>
    <row r="264" spans="1:12">
      <c r="A264" s="1" t="e">
        <f>'360 GRP '!#REF!</f>
        <v>#REF!</v>
      </c>
      <c r="B264" s="19">
        <f>SUM('360 GRP '!M324:W324)*'360 GRP '!BY324</f>
        <v>0</v>
      </c>
      <c r="C264" s="20">
        <f>SUM('360 GRP '!M324:W324)*'360 GRP '!BZ324</f>
        <v>0</v>
      </c>
      <c r="D264" s="21">
        <f>SUM('360 GRP '!M324:W324)*'360 GRP '!CA324</f>
        <v>0</v>
      </c>
      <c r="E264" s="21">
        <f>SUM('360 GRP '!M324:W324)*'360 GRP '!CB324</f>
        <v>0</v>
      </c>
      <c r="F264" s="21">
        <f>SUM('360 GRP '!M324:W324)*'360 GRP '!CC324</f>
        <v>0</v>
      </c>
      <c r="G264" s="21">
        <f>SUM('360 GRP '!M324:W324)*'360 GRP '!CD324</f>
        <v>0</v>
      </c>
      <c r="H264" s="21">
        <f>SUM('360 GRP '!M324:W324)*'360 GRP '!CE324</f>
        <v>0</v>
      </c>
      <c r="I264" s="21">
        <f>SUM('360 GRP '!M324:W324)*'360 GRP '!CF324</f>
        <v>0</v>
      </c>
      <c r="J264" s="21">
        <f>SUM('360 GRP '!M324:W324)*'360 GRP '!CG324</f>
        <v>0</v>
      </c>
      <c r="K264" s="21">
        <f>'360 GRP '!CH324</f>
        <v>0</v>
      </c>
      <c r="L264" s="21">
        <f>'360 GRP '!J324*SUM('360 GRP '!M324:W324)</f>
        <v>0</v>
      </c>
    </row>
    <row r="265" spans="1:12">
      <c r="A265" s="1" t="e">
        <f>'360 GRP '!#REF!</f>
        <v>#REF!</v>
      </c>
      <c r="B265" s="19">
        <f>SUM('360 GRP '!M325:W325)*'360 GRP '!BY325</f>
        <v>0</v>
      </c>
      <c r="C265" s="20">
        <f>SUM('360 GRP '!M325:W325)*'360 GRP '!BZ325</f>
        <v>0</v>
      </c>
      <c r="D265" s="21">
        <f>SUM('360 GRP '!M325:W325)*'360 GRP '!CA325</f>
        <v>0</v>
      </c>
      <c r="E265" s="21">
        <f>SUM('360 GRP '!M325:W325)*'360 GRP '!CB325</f>
        <v>0</v>
      </c>
      <c r="F265" s="21">
        <f>SUM('360 GRP '!M325:W325)*'360 GRP '!CC325</f>
        <v>0</v>
      </c>
      <c r="G265" s="21">
        <f>SUM('360 GRP '!M325:W325)*'360 GRP '!CD325</f>
        <v>0</v>
      </c>
      <c r="H265" s="21">
        <f>SUM('360 GRP '!M325:W325)*'360 GRP '!CE325</f>
        <v>0</v>
      </c>
      <c r="I265" s="21">
        <f>SUM('360 GRP '!M325:W325)*'360 GRP '!CF325</f>
        <v>0</v>
      </c>
      <c r="J265" s="21">
        <f>SUM('360 GRP '!M325:W325)*'360 GRP '!CG325</f>
        <v>0</v>
      </c>
      <c r="K265" s="21">
        <f>'360 GRP '!CH325</f>
        <v>0</v>
      </c>
      <c r="L265" s="21">
        <f>'360 GRP '!J325*SUM('360 GRP '!M325:W325)</f>
        <v>0</v>
      </c>
    </row>
    <row r="266" spans="1:12">
      <c r="A266" s="1" t="e">
        <f>'360 GRP '!#REF!</f>
        <v>#REF!</v>
      </c>
      <c r="B266" s="19">
        <f>SUM('360 GRP '!M326:W326)*'360 GRP '!BY326</f>
        <v>0</v>
      </c>
      <c r="C266" s="20">
        <f>SUM('360 GRP '!M326:W326)*'360 GRP '!BZ326</f>
        <v>0</v>
      </c>
      <c r="D266" s="21">
        <f>SUM('360 GRP '!M326:W326)*'360 GRP '!CA326</f>
        <v>0</v>
      </c>
      <c r="E266" s="21">
        <f>SUM('360 GRP '!M326:W326)*'360 GRP '!CB326</f>
        <v>0</v>
      </c>
      <c r="F266" s="21">
        <f>SUM('360 GRP '!M326:W326)*'360 GRP '!CC326</f>
        <v>0</v>
      </c>
      <c r="G266" s="21">
        <f>SUM('360 GRP '!M326:W326)*'360 GRP '!CD326</f>
        <v>0</v>
      </c>
      <c r="H266" s="21">
        <f>SUM('360 GRP '!M326:W326)*'360 GRP '!CE326</f>
        <v>0</v>
      </c>
      <c r="I266" s="21">
        <f>SUM('360 GRP '!M326:W326)*'360 GRP '!CF326</f>
        <v>0</v>
      </c>
      <c r="J266" s="21">
        <f>SUM('360 GRP '!M326:W326)*'360 GRP '!CG326</f>
        <v>0</v>
      </c>
      <c r="K266" s="21">
        <f>'360 GRP '!CH326</f>
        <v>0</v>
      </c>
      <c r="L266" s="21">
        <f>'360 GRP '!J326*SUM('360 GRP '!M326:W326)</f>
        <v>0</v>
      </c>
    </row>
    <row r="267" spans="1:12">
      <c r="A267" s="1" t="e">
        <f>'360 GRP '!#REF!</f>
        <v>#REF!</v>
      </c>
      <c r="B267" s="19">
        <f>SUM('360 GRP '!M327:W327)*'360 GRP '!BY327</f>
        <v>0</v>
      </c>
      <c r="C267" s="20">
        <f>SUM('360 GRP '!M327:W327)*'360 GRP '!BZ327</f>
        <v>0</v>
      </c>
      <c r="D267" s="21">
        <f>SUM('360 GRP '!M327:W327)*'360 GRP '!CA327</f>
        <v>0</v>
      </c>
      <c r="E267" s="21">
        <f>SUM('360 GRP '!M327:W327)*'360 GRP '!CB327</f>
        <v>0</v>
      </c>
      <c r="F267" s="21">
        <f>SUM('360 GRP '!M327:W327)*'360 GRP '!CC327</f>
        <v>0</v>
      </c>
      <c r="G267" s="21">
        <f>SUM('360 GRP '!M327:W327)*'360 GRP '!CD327</f>
        <v>0</v>
      </c>
      <c r="H267" s="21">
        <f>SUM('360 GRP '!M327:W327)*'360 GRP '!CE327</f>
        <v>0</v>
      </c>
      <c r="I267" s="21">
        <f>SUM('360 GRP '!M327:W327)*'360 GRP '!CF327</f>
        <v>0</v>
      </c>
      <c r="J267" s="21">
        <f>SUM('360 GRP '!M327:W327)*'360 GRP '!CG327</f>
        <v>0</v>
      </c>
      <c r="K267" s="21">
        <f>'360 GRP '!CH327</f>
        <v>0</v>
      </c>
      <c r="L267" s="21">
        <f>'360 GRP '!J327*SUM('360 GRP '!M327:W327)</f>
        <v>0</v>
      </c>
    </row>
    <row r="268" spans="1:12">
      <c r="A268" s="1" t="e">
        <f>'360 GRP '!#REF!</f>
        <v>#REF!</v>
      </c>
      <c r="B268" s="19">
        <f>SUM('360 GRP '!M328:W328)*'360 GRP '!BY328</f>
        <v>0</v>
      </c>
      <c r="C268" s="20">
        <f>SUM('360 GRP '!M328:W328)*'360 GRP '!BZ328</f>
        <v>0</v>
      </c>
      <c r="D268" s="21">
        <f>SUM('360 GRP '!M328:W328)*'360 GRP '!CA328</f>
        <v>0</v>
      </c>
      <c r="E268" s="21">
        <f>SUM('360 GRP '!M328:W328)*'360 GRP '!CB328</f>
        <v>0</v>
      </c>
      <c r="F268" s="21">
        <f>SUM('360 GRP '!M328:W328)*'360 GRP '!CC328</f>
        <v>0</v>
      </c>
      <c r="G268" s="21">
        <f>SUM('360 GRP '!M328:W328)*'360 GRP '!CD328</f>
        <v>0</v>
      </c>
      <c r="H268" s="21">
        <f>SUM('360 GRP '!M328:W328)*'360 GRP '!CE328</f>
        <v>0</v>
      </c>
      <c r="I268" s="21">
        <f>SUM('360 GRP '!M328:W328)*'360 GRP '!CF328</f>
        <v>0</v>
      </c>
      <c r="J268" s="21">
        <f>SUM('360 GRP '!M328:W328)*'360 GRP '!CG328</f>
        <v>0</v>
      </c>
      <c r="K268" s="21">
        <f>'360 GRP '!CH328</f>
        <v>0</v>
      </c>
      <c r="L268" s="21">
        <f>'360 GRP '!J328*SUM('360 GRP '!M328:W328)</f>
        <v>0</v>
      </c>
    </row>
    <row r="269" spans="1:12">
      <c r="A269" s="1" t="e">
        <f>'360 GRP '!#REF!</f>
        <v>#REF!</v>
      </c>
      <c r="B269" s="19">
        <f>SUM('360 GRP '!M329:W329)*'360 GRP '!BY329</f>
        <v>0</v>
      </c>
      <c r="C269" s="20">
        <f>SUM('360 GRP '!M329:W329)*'360 GRP '!BZ329</f>
        <v>0</v>
      </c>
      <c r="D269" s="21">
        <f>SUM('360 GRP '!M329:W329)*'360 GRP '!CA329</f>
        <v>0</v>
      </c>
      <c r="E269" s="21">
        <f>SUM('360 GRP '!M329:W329)*'360 GRP '!CB329</f>
        <v>0</v>
      </c>
      <c r="F269" s="21">
        <f>SUM('360 GRP '!M329:W329)*'360 GRP '!CC329</f>
        <v>0</v>
      </c>
      <c r="G269" s="21">
        <f>SUM('360 GRP '!M329:W329)*'360 GRP '!CD329</f>
        <v>0</v>
      </c>
      <c r="H269" s="21">
        <f>SUM('360 GRP '!M329:W329)*'360 GRP '!CE329</f>
        <v>0</v>
      </c>
      <c r="I269" s="21">
        <f>SUM('360 GRP '!M329:W329)*'360 GRP '!CF329</f>
        <v>0</v>
      </c>
      <c r="J269" s="21">
        <f>SUM('360 GRP '!M329:W329)*'360 GRP '!CG329</f>
        <v>0</v>
      </c>
      <c r="K269" s="21">
        <f>'360 GRP '!CH329</f>
        <v>0</v>
      </c>
      <c r="L269" s="21">
        <f>'360 GRP '!J329*SUM('360 GRP '!M329:W329)</f>
        <v>0</v>
      </c>
    </row>
    <row r="270" spans="1:12">
      <c r="A270" s="1" t="e">
        <f>'360 GRP '!#REF!</f>
        <v>#REF!</v>
      </c>
      <c r="B270" s="19">
        <f>SUM('360 GRP '!M330:W330)*'360 GRP '!BY330</f>
        <v>0</v>
      </c>
      <c r="C270" s="20">
        <f>SUM('360 GRP '!M330:W330)*'360 GRP '!BZ330</f>
        <v>0</v>
      </c>
      <c r="D270" s="21">
        <f>SUM('360 GRP '!M330:W330)*'360 GRP '!CA330</f>
        <v>0</v>
      </c>
      <c r="E270" s="21">
        <f>SUM('360 GRP '!M330:W330)*'360 GRP '!CB330</f>
        <v>0</v>
      </c>
      <c r="F270" s="21">
        <f>SUM('360 GRP '!M330:W330)*'360 GRP '!CC330</f>
        <v>0</v>
      </c>
      <c r="G270" s="21">
        <f>SUM('360 GRP '!M330:W330)*'360 GRP '!CD330</f>
        <v>0</v>
      </c>
      <c r="H270" s="21">
        <f>SUM('360 GRP '!M330:W330)*'360 GRP '!CE330</f>
        <v>0</v>
      </c>
      <c r="I270" s="21">
        <f>SUM('360 GRP '!M330:W330)*'360 GRP '!CF330</f>
        <v>0</v>
      </c>
      <c r="J270" s="21">
        <f>SUM('360 GRP '!M330:W330)*'360 GRP '!CG330</f>
        <v>0</v>
      </c>
      <c r="K270" s="21">
        <f>'360 GRP '!CH330</f>
        <v>0</v>
      </c>
      <c r="L270" s="21">
        <f>'360 GRP '!J330*SUM('360 GRP '!M330:W330)</f>
        <v>0</v>
      </c>
    </row>
    <row r="271" spans="1:12">
      <c r="A271" s="1" t="e">
        <f>'360 GRP '!#REF!</f>
        <v>#REF!</v>
      </c>
      <c r="B271" s="19">
        <f>SUM('360 GRP '!M331:W331)*'360 GRP '!BY331</f>
        <v>0</v>
      </c>
      <c r="C271" s="20">
        <f>SUM('360 GRP '!M331:W331)*'360 GRP '!BZ331</f>
        <v>0</v>
      </c>
      <c r="D271" s="21">
        <f>SUM('360 GRP '!M331:W331)*'360 GRP '!CA331</f>
        <v>0</v>
      </c>
      <c r="E271" s="21">
        <f>SUM('360 GRP '!M331:W331)*'360 GRP '!CB331</f>
        <v>0</v>
      </c>
      <c r="F271" s="21">
        <f>SUM('360 GRP '!M331:W331)*'360 GRP '!CC331</f>
        <v>0</v>
      </c>
      <c r="G271" s="21">
        <f>SUM('360 GRP '!M331:W331)*'360 GRP '!CD331</f>
        <v>0</v>
      </c>
      <c r="H271" s="21">
        <f>SUM('360 GRP '!M331:W331)*'360 GRP '!CE331</f>
        <v>0</v>
      </c>
      <c r="I271" s="21">
        <f>SUM('360 GRP '!M331:W331)*'360 GRP '!CF331</f>
        <v>0</v>
      </c>
      <c r="J271" s="21">
        <f>SUM('360 GRP '!M331:W331)*'360 GRP '!CG331</f>
        <v>0</v>
      </c>
      <c r="K271" s="21">
        <f>'360 GRP '!CH331</f>
        <v>0</v>
      </c>
      <c r="L271" s="21">
        <f>'360 GRP '!J331*SUM('360 GRP '!M331:W331)</f>
        <v>0</v>
      </c>
    </row>
    <row r="272" spans="1:12">
      <c r="A272" s="1" t="e">
        <f>'360 GRP '!#REF!</f>
        <v>#REF!</v>
      </c>
      <c r="B272" s="19">
        <f>SUM('360 GRP '!M332:W332)*'360 GRP '!BY332</f>
        <v>0</v>
      </c>
      <c r="C272" s="20">
        <f>SUM('360 GRP '!M332:W332)*'360 GRP '!BZ332</f>
        <v>0</v>
      </c>
      <c r="D272" s="21">
        <f>SUM('360 GRP '!M332:W332)*'360 GRP '!CA332</f>
        <v>0</v>
      </c>
      <c r="E272" s="21">
        <f>SUM('360 GRP '!M332:W332)*'360 GRP '!CB332</f>
        <v>0</v>
      </c>
      <c r="F272" s="21">
        <f>SUM('360 GRP '!M332:W332)*'360 GRP '!CC332</f>
        <v>0</v>
      </c>
      <c r="G272" s="21">
        <f>SUM('360 GRP '!M332:W332)*'360 GRP '!CD332</f>
        <v>0</v>
      </c>
      <c r="H272" s="21">
        <f>SUM('360 GRP '!M332:W332)*'360 GRP '!CE332</f>
        <v>0</v>
      </c>
      <c r="I272" s="21">
        <f>SUM('360 GRP '!M332:W332)*'360 GRP '!CF332</f>
        <v>0</v>
      </c>
      <c r="J272" s="21">
        <f>SUM('360 GRP '!M332:W332)*'360 GRP '!CG332</f>
        <v>0</v>
      </c>
      <c r="K272" s="21">
        <f>'360 GRP '!CH332</f>
        <v>0</v>
      </c>
      <c r="L272" s="21">
        <f>'360 GRP '!J332*SUM('360 GRP '!M332:W332)</f>
        <v>0</v>
      </c>
    </row>
    <row r="273" spans="1:12">
      <c r="A273" s="1" t="e">
        <f>'360 GRP '!#REF!</f>
        <v>#REF!</v>
      </c>
      <c r="B273" s="19">
        <f>SUM('360 GRP '!M333:W333)*'360 GRP '!BY333</f>
        <v>0</v>
      </c>
      <c r="C273" s="20">
        <f>SUM('360 GRP '!M333:W333)*'360 GRP '!BZ333</f>
        <v>0</v>
      </c>
      <c r="D273" s="21">
        <f>SUM('360 GRP '!M333:W333)*'360 GRP '!CA333</f>
        <v>0</v>
      </c>
      <c r="E273" s="21">
        <f>SUM('360 GRP '!M333:W333)*'360 GRP '!CB333</f>
        <v>0</v>
      </c>
      <c r="F273" s="21">
        <f>SUM('360 GRP '!M333:W333)*'360 GRP '!CC333</f>
        <v>0</v>
      </c>
      <c r="G273" s="21">
        <f>SUM('360 GRP '!M333:W333)*'360 GRP '!CD333</f>
        <v>0</v>
      </c>
      <c r="H273" s="21">
        <f>SUM('360 GRP '!M333:W333)*'360 GRP '!CE333</f>
        <v>0</v>
      </c>
      <c r="I273" s="21">
        <f>SUM('360 GRP '!M333:W333)*'360 GRP '!CF333</f>
        <v>0</v>
      </c>
      <c r="J273" s="21">
        <f>SUM('360 GRP '!M333:W333)*'360 GRP '!CG333</f>
        <v>0</v>
      </c>
      <c r="K273" s="21">
        <f>'360 GRP '!CH333</f>
        <v>0</v>
      </c>
      <c r="L273" s="21">
        <f>'360 GRP '!J333*SUM('360 GRP '!M333:W333)</f>
        <v>0</v>
      </c>
    </row>
    <row r="274" spans="1:12">
      <c r="A274" s="1" t="e">
        <f>'360 GRP '!#REF!</f>
        <v>#REF!</v>
      </c>
      <c r="B274" s="19">
        <f>SUM('360 GRP '!M334:W334)*'360 GRP '!BY334</f>
        <v>0</v>
      </c>
      <c r="C274" s="20">
        <f>SUM('360 GRP '!M334:W334)*'360 GRP '!BZ334</f>
        <v>0</v>
      </c>
      <c r="D274" s="21">
        <f>SUM('360 GRP '!M334:W334)*'360 GRP '!CA334</f>
        <v>0</v>
      </c>
      <c r="E274" s="21">
        <f>SUM('360 GRP '!M334:W334)*'360 GRP '!CB334</f>
        <v>0</v>
      </c>
      <c r="F274" s="21">
        <f>SUM('360 GRP '!M334:W334)*'360 GRP '!CC334</f>
        <v>0</v>
      </c>
      <c r="G274" s="21">
        <f>SUM('360 GRP '!M334:W334)*'360 GRP '!CD334</f>
        <v>0</v>
      </c>
      <c r="H274" s="21">
        <f>SUM('360 GRP '!M334:W334)*'360 GRP '!CE334</f>
        <v>0</v>
      </c>
      <c r="I274" s="21">
        <f>SUM('360 GRP '!M334:W334)*'360 GRP '!CF334</f>
        <v>0</v>
      </c>
      <c r="J274" s="21">
        <f>SUM('360 GRP '!M334:W334)*'360 GRP '!CG334</f>
        <v>0</v>
      </c>
      <c r="K274" s="21">
        <f>'360 GRP '!CH334</f>
        <v>0</v>
      </c>
      <c r="L274" s="21">
        <f>'360 GRP '!J334*SUM('360 GRP '!M334:W334)</f>
        <v>0</v>
      </c>
    </row>
    <row r="275" spans="1:12">
      <c r="A275" s="1" t="e">
        <f>'360 GRP '!#REF!</f>
        <v>#REF!</v>
      </c>
      <c r="B275" s="19">
        <f>SUM('360 GRP '!M335:W335)*'360 GRP '!BY335</f>
        <v>0</v>
      </c>
      <c r="C275" s="20">
        <f>SUM('360 GRP '!M335:W335)*'360 GRP '!BZ335</f>
        <v>0</v>
      </c>
      <c r="D275" s="21">
        <f>SUM('360 GRP '!M335:W335)*'360 GRP '!CA335</f>
        <v>0</v>
      </c>
      <c r="E275" s="21">
        <f>SUM('360 GRP '!M335:W335)*'360 GRP '!CB335</f>
        <v>0</v>
      </c>
      <c r="F275" s="21">
        <f>SUM('360 GRP '!M335:W335)*'360 GRP '!CC335</f>
        <v>0</v>
      </c>
      <c r="G275" s="21">
        <f>SUM('360 GRP '!M335:W335)*'360 GRP '!CD335</f>
        <v>0</v>
      </c>
      <c r="H275" s="21">
        <f>SUM('360 GRP '!M335:W335)*'360 GRP '!CE335</f>
        <v>0</v>
      </c>
      <c r="I275" s="21">
        <f>SUM('360 GRP '!M335:W335)*'360 GRP '!CF335</f>
        <v>0</v>
      </c>
      <c r="J275" s="21">
        <f>SUM('360 GRP '!M335:W335)*'360 GRP '!CG335</f>
        <v>0</v>
      </c>
      <c r="K275" s="21">
        <f>'360 GRP '!CH335</f>
        <v>0</v>
      </c>
      <c r="L275" s="21">
        <f>'360 GRP '!J335*SUM('360 GRP '!M335:W335)</f>
        <v>0</v>
      </c>
    </row>
    <row r="276" spans="1:12">
      <c r="A276" s="1" t="e">
        <f>'360 GRP '!#REF!</f>
        <v>#REF!</v>
      </c>
      <c r="B276" s="19">
        <f>SUM('360 GRP '!M336:W336)*'360 GRP '!BY336</f>
        <v>0</v>
      </c>
      <c r="C276" s="20">
        <f>SUM('360 GRP '!M336:W336)*'360 GRP '!BZ336</f>
        <v>0</v>
      </c>
      <c r="D276" s="21">
        <f>SUM('360 GRP '!M336:W336)*'360 GRP '!CA336</f>
        <v>0</v>
      </c>
      <c r="E276" s="21">
        <f>SUM('360 GRP '!M336:W336)*'360 GRP '!CB336</f>
        <v>0</v>
      </c>
      <c r="F276" s="21">
        <f>SUM('360 GRP '!M336:W336)*'360 GRP '!CC336</f>
        <v>0</v>
      </c>
      <c r="G276" s="21">
        <f>SUM('360 GRP '!M336:W336)*'360 GRP '!CD336</f>
        <v>0</v>
      </c>
      <c r="H276" s="21">
        <f>SUM('360 GRP '!M336:W336)*'360 GRP '!CE336</f>
        <v>0</v>
      </c>
      <c r="I276" s="21">
        <f>SUM('360 GRP '!M336:W336)*'360 GRP '!CF336</f>
        <v>0</v>
      </c>
      <c r="J276" s="21">
        <f>SUM('360 GRP '!M336:W336)*'360 GRP '!CG336</f>
        <v>0</v>
      </c>
      <c r="K276" s="21">
        <f>'360 GRP '!CH336</f>
        <v>0</v>
      </c>
      <c r="L276" s="21">
        <f>'360 GRP '!J336*SUM('360 GRP '!M336:W336)</f>
        <v>0</v>
      </c>
    </row>
    <row r="277" spans="1:12">
      <c r="A277" s="1" t="e">
        <f>'360 GRP '!#REF!</f>
        <v>#REF!</v>
      </c>
      <c r="B277" s="19">
        <f>SUM('360 GRP '!M337:W337)*'360 GRP '!BY337</f>
        <v>0</v>
      </c>
      <c r="C277" s="20">
        <f>SUM('360 GRP '!M337:W337)*'360 GRP '!BZ337</f>
        <v>0</v>
      </c>
      <c r="D277" s="21">
        <f>SUM('360 GRP '!M337:W337)*'360 GRP '!CA337</f>
        <v>0</v>
      </c>
      <c r="E277" s="21">
        <f>SUM('360 GRP '!M337:W337)*'360 GRP '!CB337</f>
        <v>0</v>
      </c>
      <c r="F277" s="21">
        <f>SUM('360 GRP '!M337:W337)*'360 GRP '!CC337</f>
        <v>0</v>
      </c>
      <c r="G277" s="21">
        <f>SUM('360 GRP '!M337:W337)*'360 GRP '!CD337</f>
        <v>0</v>
      </c>
      <c r="H277" s="21">
        <f>SUM('360 GRP '!M337:W337)*'360 GRP '!CE337</f>
        <v>0</v>
      </c>
      <c r="I277" s="21">
        <f>SUM('360 GRP '!M337:W337)*'360 GRP '!CF337</f>
        <v>0</v>
      </c>
      <c r="J277" s="21">
        <f>SUM('360 GRP '!M337:W337)*'360 GRP '!CG337</f>
        <v>0</v>
      </c>
      <c r="K277" s="21">
        <f>'360 GRP '!CH337</f>
        <v>0</v>
      </c>
      <c r="L277" s="21">
        <f>'360 GRP '!J337*SUM('360 GRP '!M337:W337)</f>
        <v>0</v>
      </c>
    </row>
    <row r="278" spans="1:12">
      <c r="A278" s="1" t="e">
        <f>'360 GRP '!#REF!</f>
        <v>#REF!</v>
      </c>
      <c r="B278" s="19">
        <f>SUM('360 GRP '!M338:W338)*'360 GRP '!BY338</f>
        <v>0</v>
      </c>
      <c r="C278" s="20">
        <f>SUM('360 GRP '!M338:W338)*'360 GRP '!BZ338</f>
        <v>0</v>
      </c>
      <c r="D278" s="21">
        <f>SUM('360 GRP '!M338:W338)*'360 GRP '!CA338</f>
        <v>0</v>
      </c>
      <c r="E278" s="21">
        <f>SUM('360 GRP '!M338:W338)*'360 GRP '!CB338</f>
        <v>0</v>
      </c>
      <c r="F278" s="21">
        <f>SUM('360 GRP '!M338:W338)*'360 GRP '!CC338</f>
        <v>0</v>
      </c>
      <c r="G278" s="21">
        <f>SUM('360 GRP '!M338:W338)*'360 GRP '!CD338</f>
        <v>0</v>
      </c>
      <c r="H278" s="21">
        <f>SUM('360 GRP '!M338:W338)*'360 GRP '!CE338</f>
        <v>0</v>
      </c>
      <c r="I278" s="21">
        <f>SUM('360 GRP '!M338:W338)*'360 GRP '!CF338</f>
        <v>0</v>
      </c>
      <c r="J278" s="21">
        <f>SUM('360 GRP '!M338:W338)*'360 GRP '!CG338</f>
        <v>0</v>
      </c>
      <c r="K278" s="21">
        <f>'360 GRP '!CH338</f>
        <v>0</v>
      </c>
      <c r="L278" s="21">
        <f>'360 GRP '!J338*SUM('360 GRP '!M338:W338)</f>
        <v>0</v>
      </c>
    </row>
    <row r="279" spans="1:12">
      <c r="A279" s="1" t="e">
        <f>'360 GRP '!#REF!</f>
        <v>#REF!</v>
      </c>
      <c r="B279" s="19">
        <f>SUM('360 GRP '!M339:W339)*'360 GRP '!BY339</f>
        <v>0</v>
      </c>
      <c r="C279" s="20">
        <f>SUM('360 GRP '!M339:W339)*'360 GRP '!BZ339</f>
        <v>0</v>
      </c>
      <c r="D279" s="21">
        <f>SUM('360 GRP '!M339:W339)*'360 GRP '!CA339</f>
        <v>0</v>
      </c>
      <c r="E279" s="21">
        <f>SUM('360 GRP '!M339:W339)*'360 GRP '!CB339</f>
        <v>0</v>
      </c>
      <c r="F279" s="21">
        <f>SUM('360 GRP '!M339:W339)*'360 GRP '!CC339</f>
        <v>0</v>
      </c>
      <c r="G279" s="21">
        <f>SUM('360 GRP '!M339:W339)*'360 GRP '!CD339</f>
        <v>0</v>
      </c>
      <c r="H279" s="21">
        <f>SUM('360 GRP '!M339:W339)*'360 GRP '!CE339</f>
        <v>0</v>
      </c>
      <c r="I279" s="21">
        <f>SUM('360 GRP '!M339:W339)*'360 GRP '!CF339</f>
        <v>0</v>
      </c>
      <c r="J279" s="21">
        <f>SUM('360 GRP '!M339:W339)*'360 GRP '!CG339</f>
        <v>0</v>
      </c>
      <c r="K279" s="21">
        <f>'360 GRP '!CH339</f>
        <v>0</v>
      </c>
      <c r="L279" s="21">
        <f>'360 GRP '!J339*SUM('360 GRP '!M339:W339)</f>
        <v>0</v>
      </c>
    </row>
    <row r="280" spans="1:12">
      <c r="A280" s="1" t="e">
        <f>'360 GRP '!#REF!</f>
        <v>#REF!</v>
      </c>
      <c r="B280" s="19">
        <f>SUM('360 GRP '!M340:W340)*'360 GRP '!BY340</f>
        <v>0</v>
      </c>
      <c r="C280" s="20">
        <f>SUM('360 GRP '!M340:W340)*'360 GRP '!BZ340</f>
        <v>0</v>
      </c>
      <c r="D280" s="21">
        <f>SUM('360 GRP '!M340:W340)*'360 GRP '!CA340</f>
        <v>0</v>
      </c>
      <c r="E280" s="21">
        <f>SUM('360 GRP '!M340:W340)*'360 GRP '!CB340</f>
        <v>0</v>
      </c>
      <c r="F280" s="21">
        <f>SUM('360 GRP '!M340:W340)*'360 GRP '!CC340</f>
        <v>0</v>
      </c>
      <c r="G280" s="21">
        <f>SUM('360 GRP '!M340:W340)*'360 GRP '!CD340</f>
        <v>0</v>
      </c>
      <c r="H280" s="21">
        <f>SUM('360 GRP '!M340:W340)*'360 GRP '!CE340</f>
        <v>0</v>
      </c>
      <c r="I280" s="21">
        <f>SUM('360 GRP '!M340:W340)*'360 GRP '!CF340</f>
        <v>0</v>
      </c>
      <c r="J280" s="21">
        <f>SUM('360 GRP '!M340:W340)*'360 GRP '!CG340</f>
        <v>0</v>
      </c>
      <c r="K280" s="21">
        <f>'360 GRP '!CH340</f>
        <v>0</v>
      </c>
      <c r="L280" s="21">
        <f>'360 GRP '!J340*SUM('360 GRP '!M340:W340)</f>
        <v>0</v>
      </c>
    </row>
    <row r="281" spans="1:12">
      <c r="A281" s="1" t="e">
        <f>'360 GRP '!#REF!</f>
        <v>#REF!</v>
      </c>
      <c r="B281" s="19">
        <f>SUM('360 GRP '!M341:W341)*'360 GRP '!BY341</f>
        <v>0</v>
      </c>
      <c r="C281" s="20">
        <f>SUM('360 GRP '!M341:W341)*'360 GRP '!BZ341</f>
        <v>0</v>
      </c>
      <c r="D281" s="21">
        <f>SUM('360 GRP '!M341:W341)*'360 GRP '!CA341</f>
        <v>0</v>
      </c>
      <c r="E281" s="21">
        <f>SUM('360 GRP '!M341:W341)*'360 GRP '!CB341</f>
        <v>0</v>
      </c>
      <c r="F281" s="21">
        <f>SUM('360 GRP '!M341:W341)*'360 GRP '!CC341</f>
        <v>0</v>
      </c>
      <c r="G281" s="21">
        <f>SUM('360 GRP '!M341:W341)*'360 GRP '!CD341</f>
        <v>0</v>
      </c>
      <c r="H281" s="21">
        <f>SUM('360 GRP '!M341:W341)*'360 GRP '!CE341</f>
        <v>0</v>
      </c>
      <c r="I281" s="21">
        <f>SUM('360 GRP '!M341:W341)*'360 GRP '!CF341</f>
        <v>0</v>
      </c>
      <c r="J281" s="21">
        <f>SUM('360 GRP '!M341:W341)*'360 GRP '!CG341</f>
        <v>0</v>
      </c>
      <c r="K281" s="21">
        <f>'360 GRP '!CH341</f>
        <v>0</v>
      </c>
      <c r="L281" s="21">
        <f>'360 GRP '!J341*SUM('360 GRP '!M341:W341)</f>
        <v>0</v>
      </c>
    </row>
    <row r="282" spans="1:12">
      <c r="A282" s="1" t="e">
        <f>'360 GRP '!#REF!</f>
        <v>#REF!</v>
      </c>
      <c r="B282" s="19">
        <f>SUM('360 GRP '!M342:W342)*'360 GRP '!BY342</f>
        <v>0</v>
      </c>
      <c r="C282" s="20">
        <f>SUM('360 GRP '!M342:W342)*'360 GRP '!BZ342</f>
        <v>0</v>
      </c>
      <c r="D282" s="21">
        <f>SUM('360 GRP '!M342:W342)*'360 GRP '!CA342</f>
        <v>0</v>
      </c>
      <c r="E282" s="21">
        <f>SUM('360 GRP '!M342:W342)*'360 GRP '!CB342</f>
        <v>0</v>
      </c>
      <c r="F282" s="21">
        <f>SUM('360 GRP '!M342:W342)*'360 GRP '!CC342</f>
        <v>0</v>
      </c>
      <c r="G282" s="21">
        <f>SUM('360 GRP '!M342:W342)*'360 GRP '!CD342</f>
        <v>0</v>
      </c>
      <c r="H282" s="21">
        <f>SUM('360 GRP '!M342:W342)*'360 GRP '!CE342</f>
        <v>0</v>
      </c>
      <c r="I282" s="21">
        <f>SUM('360 GRP '!M342:W342)*'360 GRP '!CF342</f>
        <v>0</v>
      </c>
      <c r="J282" s="21">
        <f>SUM('360 GRP '!M342:W342)*'360 GRP '!CG342</f>
        <v>0</v>
      </c>
      <c r="K282" s="21">
        <f>'360 GRP '!CH342</f>
        <v>0</v>
      </c>
      <c r="L282" s="21">
        <f>'360 GRP '!J342*SUM('360 GRP '!M342:W342)</f>
        <v>0</v>
      </c>
    </row>
    <row r="283" spans="1:12">
      <c r="A283" s="1" t="e">
        <f>'360 GRP '!#REF!</f>
        <v>#REF!</v>
      </c>
      <c r="B283" s="19">
        <f>SUM('360 GRP '!M343:W343)*'360 GRP '!BY343</f>
        <v>0</v>
      </c>
      <c r="C283" s="20">
        <f>SUM('360 GRP '!M343:W343)*'360 GRP '!BZ343</f>
        <v>0</v>
      </c>
      <c r="D283" s="21">
        <f>SUM('360 GRP '!M343:W343)*'360 GRP '!CA343</f>
        <v>0</v>
      </c>
      <c r="E283" s="21">
        <f>SUM('360 GRP '!M343:W343)*'360 GRP '!CB343</f>
        <v>0</v>
      </c>
      <c r="F283" s="21">
        <f>SUM('360 GRP '!M343:W343)*'360 GRP '!CC343</f>
        <v>0</v>
      </c>
      <c r="G283" s="21">
        <f>SUM('360 GRP '!M343:W343)*'360 GRP '!CD343</f>
        <v>0</v>
      </c>
      <c r="H283" s="21">
        <f>SUM('360 GRP '!M343:W343)*'360 GRP '!CE343</f>
        <v>0</v>
      </c>
      <c r="I283" s="21">
        <f>SUM('360 GRP '!M343:W343)*'360 GRP '!CF343</f>
        <v>0</v>
      </c>
      <c r="J283" s="21">
        <f>SUM('360 GRP '!M343:W343)*'360 GRP '!CG343</f>
        <v>0</v>
      </c>
      <c r="K283" s="21">
        <f>'360 GRP '!CH343</f>
        <v>0</v>
      </c>
      <c r="L283" s="21">
        <f>'360 GRP '!J343*SUM('360 GRP '!M343:W343)</f>
        <v>0</v>
      </c>
    </row>
    <row r="284" spans="1:12">
      <c r="A284" s="1" t="e">
        <f>'360 GRP '!#REF!</f>
        <v>#REF!</v>
      </c>
      <c r="B284" s="19">
        <f>SUM('360 GRP '!M344:W344)*'360 GRP '!BY344</f>
        <v>0</v>
      </c>
      <c r="C284" s="20">
        <f>SUM('360 GRP '!M344:W344)*'360 GRP '!BZ344</f>
        <v>0</v>
      </c>
      <c r="D284" s="21">
        <f>SUM('360 GRP '!M344:W344)*'360 GRP '!CA344</f>
        <v>0</v>
      </c>
      <c r="E284" s="21">
        <f>SUM('360 GRP '!M344:W344)*'360 GRP '!CB344</f>
        <v>0</v>
      </c>
      <c r="F284" s="21">
        <f>SUM('360 GRP '!M344:W344)*'360 GRP '!CC344</f>
        <v>0</v>
      </c>
      <c r="G284" s="21">
        <f>SUM('360 GRP '!M344:W344)*'360 GRP '!CD344</f>
        <v>0</v>
      </c>
      <c r="H284" s="21">
        <f>SUM('360 GRP '!M344:W344)*'360 GRP '!CE344</f>
        <v>0</v>
      </c>
      <c r="I284" s="21">
        <f>SUM('360 GRP '!M344:W344)*'360 GRP '!CF344</f>
        <v>0</v>
      </c>
      <c r="J284" s="21">
        <f>SUM('360 GRP '!M344:W344)*'360 GRP '!CG344</f>
        <v>0</v>
      </c>
      <c r="K284" s="21">
        <f>'360 GRP '!CH344</f>
        <v>0</v>
      </c>
      <c r="L284" s="21">
        <f>'360 GRP '!J344*SUM('360 GRP '!M344:W344)</f>
        <v>0</v>
      </c>
    </row>
    <row r="285" spans="1:12">
      <c r="A285" s="1" t="e">
        <f>'360 GRP '!#REF!</f>
        <v>#REF!</v>
      </c>
      <c r="B285" s="19">
        <f>SUM('360 GRP '!M345:W345)*'360 GRP '!BY345</f>
        <v>0</v>
      </c>
      <c r="C285" s="20">
        <f>SUM('360 GRP '!M345:W345)*'360 GRP '!BZ345</f>
        <v>0</v>
      </c>
      <c r="D285" s="21">
        <f>SUM('360 GRP '!M345:W345)*'360 GRP '!CA345</f>
        <v>0</v>
      </c>
      <c r="E285" s="21">
        <f>SUM('360 GRP '!M345:W345)*'360 GRP '!CB345</f>
        <v>0</v>
      </c>
      <c r="F285" s="21">
        <f>SUM('360 GRP '!M345:W345)*'360 GRP '!CC345</f>
        <v>0</v>
      </c>
      <c r="G285" s="21">
        <f>SUM('360 GRP '!M345:W345)*'360 GRP '!CD345</f>
        <v>0</v>
      </c>
      <c r="H285" s="21">
        <f>SUM('360 GRP '!M345:W345)*'360 GRP '!CE345</f>
        <v>0</v>
      </c>
      <c r="I285" s="21">
        <f>SUM('360 GRP '!M345:W345)*'360 GRP '!CF345</f>
        <v>0</v>
      </c>
      <c r="J285" s="21">
        <f>SUM('360 GRP '!M345:W345)*'360 GRP '!CG345</f>
        <v>0</v>
      </c>
      <c r="K285" s="21">
        <f>'360 GRP '!CH345</f>
        <v>0</v>
      </c>
      <c r="L285" s="21">
        <f>'360 GRP '!J345*SUM('360 GRP '!M345:W345)</f>
        <v>0</v>
      </c>
    </row>
    <row r="286" spans="1:12">
      <c r="A286" s="1" t="e">
        <f>'360 GRP '!#REF!</f>
        <v>#REF!</v>
      </c>
      <c r="B286" s="19">
        <f>SUM('360 GRP '!M346:W346)*'360 GRP '!BY346</f>
        <v>0</v>
      </c>
      <c r="C286" s="20">
        <f>SUM('360 GRP '!M346:W346)*'360 GRP '!BZ346</f>
        <v>0</v>
      </c>
      <c r="D286" s="21">
        <f>SUM('360 GRP '!M346:W346)*'360 GRP '!CA346</f>
        <v>0</v>
      </c>
      <c r="E286" s="21">
        <f>SUM('360 GRP '!M346:W346)*'360 GRP '!CB346</f>
        <v>0</v>
      </c>
      <c r="F286" s="21">
        <f>SUM('360 GRP '!M346:W346)*'360 GRP '!CC346</f>
        <v>0</v>
      </c>
      <c r="G286" s="21">
        <f>SUM('360 GRP '!M346:W346)*'360 GRP '!CD346</f>
        <v>0</v>
      </c>
      <c r="H286" s="21">
        <f>SUM('360 GRP '!M346:W346)*'360 GRP '!CE346</f>
        <v>0</v>
      </c>
      <c r="I286" s="21">
        <f>SUM('360 GRP '!M346:W346)*'360 GRP '!CF346</f>
        <v>0</v>
      </c>
      <c r="J286" s="21">
        <f>SUM('360 GRP '!M346:W346)*'360 GRP '!CG346</f>
        <v>0</v>
      </c>
      <c r="K286" s="21">
        <f>'360 GRP '!CH346</f>
        <v>0</v>
      </c>
      <c r="L286" s="21">
        <f>'360 GRP '!J346*SUM('360 GRP '!M346:W346)</f>
        <v>0</v>
      </c>
    </row>
    <row r="287" spans="1:12">
      <c r="A287" s="1" t="e">
        <f>'360 GRP '!#REF!</f>
        <v>#REF!</v>
      </c>
      <c r="B287" s="19">
        <f>SUM('360 GRP '!M347:W347)*'360 GRP '!BY347</f>
        <v>0</v>
      </c>
      <c r="C287" s="20">
        <f>SUM('360 GRP '!M347:W347)*'360 GRP '!BZ347</f>
        <v>0</v>
      </c>
      <c r="D287" s="21">
        <f>SUM('360 GRP '!M347:W347)*'360 GRP '!CA347</f>
        <v>0</v>
      </c>
      <c r="E287" s="21">
        <f>SUM('360 GRP '!M347:W347)*'360 GRP '!CB347</f>
        <v>0</v>
      </c>
      <c r="F287" s="21">
        <f>SUM('360 GRP '!M347:W347)*'360 GRP '!CC347</f>
        <v>0</v>
      </c>
      <c r="G287" s="21">
        <f>SUM('360 GRP '!M347:W347)*'360 GRP '!CD347</f>
        <v>0</v>
      </c>
      <c r="H287" s="21">
        <f>SUM('360 GRP '!M347:W347)*'360 GRP '!CE347</f>
        <v>0</v>
      </c>
      <c r="I287" s="21">
        <f>SUM('360 GRP '!M347:W347)*'360 GRP '!CF347</f>
        <v>0</v>
      </c>
      <c r="J287" s="21">
        <f>SUM('360 GRP '!M347:W347)*'360 GRP '!CG347</f>
        <v>0</v>
      </c>
      <c r="K287" s="21">
        <f>'360 GRP '!CH347</f>
        <v>0</v>
      </c>
      <c r="L287" s="21">
        <f>'360 GRP '!J347*SUM('360 GRP '!M347:W347)</f>
        <v>0</v>
      </c>
    </row>
    <row r="288" spans="1:12">
      <c r="A288" s="1" t="e">
        <f>'360 GRP '!#REF!</f>
        <v>#REF!</v>
      </c>
      <c r="B288" s="19">
        <f>SUM('360 GRP '!M348:W348)*'360 GRP '!BY348</f>
        <v>0</v>
      </c>
      <c r="C288" s="20">
        <f>SUM('360 GRP '!M348:W348)*'360 GRP '!BZ348</f>
        <v>0</v>
      </c>
      <c r="D288" s="21">
        <f>SUM('360 GRP '!M348:W348)*'360 GRP '!CA348</f>
        <v>0</v>
      </c>
      <c r="E288" s="21">
        <f>SUM('360 GRP '!M348:W348)*'360 GRP '!CB348</f>
        <v>0</v>
      </c>
      <c r="F288" s="21">
        <f>SUM('360 GRP '!M348:W348)*'360 GRP '!CC348</f>
        <v>0</v>
      </c>
      <c r="G288" s="21">
        <f>SUM('360 GRP '!M348:W348)*'360 GRP '!CD348</f>
        <v>0</v>
      </c>
      <c r="H288" s="21">
        <f>SUM('360 GRP '!M348:W348)*'360 GRP '!CE348</f>
        <v>0</v>
      </c>
      <c r="I288" s="21">
        <f>SUM('360 GRP '!M348:W348)*'360 GRP '!CF348</f>
        <v>0</v>
      </c>
      <c r="J288" s="21">
        <f>SUM('360 GRP '!M348:W348)*'360 GRP '!CG348</f>
        <v>0</v>
      </c>
      <c r="K288" s="21">
        <f>'360 GRP '!CH348</f>
        <v>0</v>
      </c>
      <c r="L288" s="21">
        <f>'360 GRP '!J348*SUM('360 GRP '!M348:W348)</f>
        <v>0</v>
      </c>
    </row>
    <row r="289" spans="1:12">
      <c r="A289" s="1" t="e">
        <f>'360 GRP '!#REF!</f>
        <v>#REF!</v>
      </c>
      <c r="B289" s="19">
        <f>SUM('360 GRP '!M349:W349)*'360 GRP '!BY349</f>
        <v>0</v>
      </c>
      <c r="C289" s="20">
        <f>SUM('360 GRP '!M349:W349)*'360 GRP '!BZ349</f>
        <v>0</v>
      </c>
      <c r="D289" s="21">
        <f>SUM('360 GRP '!M349:W349)*'360 GRP '!CA349</f>
        <v>0</v>
      </c>
      <c r="E289" s="21">
        <f>SUM('360 GRP '!M349:W349)*'360 GRP '!CB349</f>
        <v>0</v>
      </c>
      <c r="F289" s="21">
        <f>SUM('360 GRP '!M349:W349)*'360 GRP '!CC349</f>
        <v>0</v>
      </c>
      <c r="G289" s="21">
        <f>SUM('360 GRP '!M349:W349)*'360 GRP '!CD349</f>
        <v>0</v>
      </c>
      <c r="H289" s="21">
        <f>SUM('360 GRP '!M349:W349)*'360 GRP '!CE349</f>
        <v>0</v>
      </c>
      <c r="I289" s="21">
        <f>SUM('360 GRP '!M349:W349)*'360 GRP '!CF349</f>
        <v>0</v>
      </c>
      <c r="J289" s="21">
        <f>SUM('360 GRP '!M349:W349)*'360 GRP '!CG349</f>
        <v>0</v>
      </c>
      <c r="K289" s="21">
        <f>'360 GRP '!CH349</f>
        <v>0</v>
      </c>
      <c r="L289" s="21">
        <f>'360 GRP '!J349*SUM('360 GRP '!M349:W349)</f>
        <v>0</v>
      </c>
    </row>
    <row r="290" spans="1:12">
      <c r="A290" s="1" t="e">
        <f>'360 GRP '!#REF!</f>
        <v>#REF!</v>
      </c>
      <c r="B290" s="19">
        <f>SUM('360 GRP '!M350:W350)*'360 GRP '!BY350</f>
        <v>0</v>
      </c>
      <c r="C290" s="20">
        <f>SUM('360 GRP '!M350:W350)*'360 GRP '!BZ350</f>
        <v>0</v>
      </c>
      <c r="D290" s="21">
        <f>SUM('360 GRP '!M350:W350)*'360 GRP '!CA350</f>
        <v>0</v>
      </c>
      <c r="E290" s="21">
        <f>SUM('360 GRP '!M350:W350)*'360 GRP '!CB350</f>
        <v>0</v>
      </c>
      <c r="F290" s="21">
        <f>SUM('360 GRP '!M350:W350)*'360 GRP '!CC350</f>
        <v>0</v>
      </c>
      <c r="G290" s="21">
        <f>SUM('360 GRP '!M350:W350)*'360 GRP '!CD350</f>
        <v>0</v>
      </c>
      <c r="H290" s="21">
        <f>SUM('360 GRP '!M350:W350)*'360 GRP '!CE350</f>
        <v>0</v>
      </c>
      <c r="I290" s="21">
        <f>SUM('360 GRP '!M350:W350)*'360 GRP '!CF350</f>
        <v>0</v>
      </c>
      <c r="J290" s="21">
        <f>SUM('360 GRP '!M350:W350)*'360 GRP '!CG350</f>
        <v>0</v>
      </c>
      <c r="K290" s="21">
        <f>'360 GRP '!CH350</f>
        <v>0</v>
      </c>
      <c r="L290" s="21">
        <f>'360 GRP '!J350*SUM('360 GRP '!M350:W350)</f>
        <v>0</v>
      </c>
    </row>
    <row r="291" spans="1:12">
      <c r="A291" s="1" t="e">
        <f>'360 GRP '!#REF!</f>
        <v>#REF!</v>
      </c>
      <c r="B291" s="19">
        <f>SUM('360 GRP '!M351:W351)*'360 GRP '!BY351</f>
        <v>0</v>
      </c>
      <c r="C291" s="20">
        <f>SUM('360 GRP '!M351:W351)*'360 GRP '!BZ351</f>
        <v>0</v>
      </c>
      <c r="D291" s="21">
        <f>SUM('360 GRP '!M351:W351)*'360 GRP '!CA351</f>
        <v>0</v>
      </c>
      <c r="E291" s="21">
        <f>SUM('360 GRP '!M351:W351)*'360 GRP '!CB351</f>
        <v>0</v>
      </c>
      <c r="F291" s="21">
        <f>SUM('360 GRP '!M351:W351)*'360 GRP '!CC351</f>
        <v>0</v>
      </c>
      <c r="G291" s="21">
        <f>SUM('360 GRP '!M351:W351)*'360 GRP '!CD351</f>
        <v>0</v>
      </c>
      <c r="H291" s="21">
        <f>SUM('360 GRP '!M351:W351)*'360 GRP '!CE351</f>
        <v>0</v>
      </c>
      <c r="I291" s="21">
        <f>SUM('360 GRP '!M351:W351)*'360 GRP '!CF351</f>
        <v>0</v>
      </c>
      <c r="J291" s="21">
        <f>SUM('360 GRP '!M351:W351)*'360 GRP '!CG351</f>
        <v>0</v>
      </c>
      <c r="K291" s="21">
        <f>'360 GRP '!CH351</f>
        <v>0</v>
      </c>
      <c r="L291" s="21">
        <f>'360 GRP '!J351*SUM('360 GRP '!M351:W351)</f>
        <v>0</v>
      </c>
    </row>
    <row r="292" spans="1:12">
      <c r="A292" s="1" t="e">
        <f>'360 GRP '!#REF!</f>
        <v>#REF!</v>
      </c>
      <c r="B292" s="19">
        <f>SUM('360 GRP '!M352:W352)*'360 GRP '!BY352</f>
        <v>0</v>
      </c>
      <c r="C292" s="20">
        <f>SUM('360 GRP '!M352:W352)*'360 GRP '!BZ352</f>
        <v>0</v>
      </c>
      <c r="D292" s="21">
        <f>SUM('360 GRP '!M352:W352)*'360 GRP '!CA352</f>
        <v>0</v>
      </c>
      <c r="E292" s="21">
        <f>SUM('360 GRP '!M352:W352)*'360 GRP '!CB352</f>
        <v>0</v>
      </c>
      <c r="F292" s="21">
        <f>SUM('360 GRP '!M352:W352)*'360 GRP '!CC352</f>
        <v>0</v>
      </c>
      <c r="G292" s="21">
        <f>SUM('360 GRP '!M352:W352)*'360 GRP '!CD352</f>
        <v>0</v>
      </c>
      <c r="H292" s="21">
        <f>SUM('360 GRP '!M352:W352)*'360 GRP '!CE352</f>
        <v>0</v>
      </c>
      <c r="I292" s="21">
        <f>SUM('360 GRP '!M352:W352)*'360 GRP '!CF352</f>
        <v>0</v>
      </c>
      <c r="J292" s="21">
        <f>SUM('360 GRP '!M352:W352)*'360 GRP '!CG352</f>
        <v>0</v>
      </c>
      <c r="K292" s="21">
        <f>'360 GRP '!CH352</f>
        <v>0</v>
      </c>
      <c r="L292" s="21">
        <f>'360 GRP '!J352*SUM('360 GRP '!M352:W352)</f>
        <v>0</v>
      </c>
    </row>
    <row r="293" spans="1:12">
      <c r="A293" s="1" t="e">
        <f>'360 GRP '!#REF!</f>
        <v>#REF!</v>
      </c>
      <c r="B293" s="19">
        <f>SUM('360 GRP '!M353:W353)*'360 GRP '!BY353</f>
        <v>0</v>
      </c>
      <c r="C293" s="20">
        <f>SUM('360 GRP '!M353:W353)*'360 GRP '!BZ353</f>
        <v>0</v>
      </c>
      <c r="D293" s="21">
        <f>SUM('360 GRP '!M353:W353)*'360 GRP '!CA353</f>
        <v>0</v>
      </c>
      <c r="E293" s="21">
        <f>SUM('360 GRP '!M353:W353)*'360 GRP '!CB353</f>
        <v>0</v>
      </c>
      <c r="F293" s="21">
        <f>SUM('360 GRP '!M353:W353)*'360 GRP '!CC353</f>
        <v>0</v>
      </c>
      <c r="G293" s="21">
        <f>SUM('360 GRP '!M353:W353)*'360 GRP '!CD353</f>
        <v>0</v>
      </c>
      <c r="H293" s="21">
        <f>SUM('360 GRP '!M353:W353)*'360 GRP '!CE353</f>
        <v>0</v>
      </c>
      <c r="I293" s="21">
        <f>SUM('360 GRP '!M353:W353)*'360 GRP '!CF353</f>
        <v>0</v>
      </c>
      <c r="J293" s="21">
        <f>SUM('360 GRP '!M353:W353)*'360 GRP '!CG353</f>
        <v>0</v>
      </c>
      <c r="K293" s="21">
        <f>'360 GRP '!CH353</f>
        <v>0</v>
      </c>
      <c r="L293" s="21">
        <f>'360 GRP '!J353*SUM('360 GRP '!M353:W353)</f>
        <v>0</v>
      </c>
    </row>
    <row r="294" spans="1:12">
      <c r="A294" s="1" t="e">
        <f>'360 GRP '!#REF!</f>
        <v>#REF!</v>
      </c>
      <c r="B294" s="19">
        <f>SUM('360 GRP '!M354:W354)*'360 GRP '!BY354</f>
        <v>0</v>
      </c>
      <c r="C294" s="20">
        <f>SUM('360 GRP '!M354:W354)*'360 GRP '!BZ354</f>
        <v>0</v>
      </c>
      <c r="D294" s="21">
        <f>SUM('360 GRP '!M354:W354)*'360 GRP '!CA354</f>
        <v>0</v>
      </c>
      <c r="E294" s="21">
        <f>SUM('360 GRP '!M354:W354)*'360 GRP '!CB354</f>
        <v>0</v>
      </c>
      <c r="F294" s="21">
        <f>SUM('360 GRP '!M354:W354)*'360 GRP '!CC354</f>
        <v>0</v>
      </c>
      <c r="G294" s="21">
        <f>SUM('360 GRP '!M354:W354)*'360 GRP '!CD354</f>
        <v>0</v>
      </c>
      <c r="H294" s="21">
        <f>SUM('360 GRP '!M354:W354)*'360 GRP '!CE354</f>
        <v>0</v>
      </c>
      <c r="I294" s="21">
        <f>SUM('360 GRP '!M354:W354)*'360 GRP '!CF354</f>
        <v>0</v>
      </c>
      <c r="J294" s="21">
        <f>SUM('360 GRP '!M354:W354)*'360 GRP '!CG354</f>
        <v>0</v>
      </c>
      <c r="K294" s="21">
        <f>'360 GRP '!CH354</f>
        <v>0</v>
      </c>
      <c r="L294" s="21">
        <f>'360 GRP '!J354*SUM('360 GRP '!M354:W354)</f>
        <v>0</v>
      </c>
    </row>
    <row r="295" spans="1:12">
      <c r="A295" s="1" t="e">
        <f>'360 GRP '!#REF!</f>
        <v>#REF!</v>
      </c>
      <c r="B295" s="19">
        <f>SUM('360 GRP '!M355:W355)*'360 GRP '!BY355</f>
        <v>0</v>
      </c>
      <c r="C295" s="20">
        <f>SUM('360 GRP '!M355:W355)*'360 GRP '!BZ355</f>
        <v>0</v>
      </c>
      <c r="D295" s="21">
        <f>SUM('360 GRP '!M355:W355)*'360 GRP '!CA355</f>
        <v>0</v>
      </c>
      <c r="E295" s="21">
        <f>SUM('360 GRP '!M355:W355)*'360 GRP '!CB355</f>
        <v>0</v>
      </c>
      <c r="F295" s="21">
        <f>SUM('360 GRP '!M355:W355)*'360 GRP '!CC355</f>
        <v>0</v>
      </c>
      <c r="G295" s="21">
        <f>SUM('360 GRP '!M355:W355)*'360 GRP '!CD355</f>
        <v>0</v>
      </c>
      <c r="H295" s="21">
        <f>SUM('360 GRP '!M355:W355)*'360 GRP '!CE355</f>
        <v>0</v>
      </c>
      <c r="I295" s="21">
        <f>SUM('360 GRP '!M355:W355)*'360 GRP '!CF355</f>
        <v>0</v>
      </c>
      <c r="J295" s="21">
        <f>SUM('360 GRP '!M355:W355)*'360 GRP '!CG355</f>
        <v>0</v>
      </c>
      <c r="K295" s="21">
        <f>'360 GRP '!CH355</f>
        <v>0</v>
      </c>
      <c r="L295" s="21">
        <f>'360 GRP '!J355*SUM('360 GRP '!M355:W355)</f>
        <v>0</v>
      </c>
    </row>
    <row r="296" spans="1:12">
      <c r="A296" s="1" t="e">
        <f>'360 GRP '!#REF!</f>
        <v>#REF!</v>
      </c>
      <c r="B296" s="19">
        <f>SUM('360 GRP '!M356:W356)*'360 GRP '!BY356</f>
        <v>0</v>
      </c>
      <c r="C296" s="20">
        <f>SUM('360 GRP '!M356:W356)*'360 GRP '!BZ356</f>
        <v>0</v>
      </c>
      <c r="D296" s="21">
        <f>SUM('360 GRP '!M356:W356)*'360 GRP '!CA356</f>
        <v>0</v>
      </c>
      <c r="E296" s="21">
        <f>SUM('360 GRP '!M356:W356)*'360 GRP '!CB356</f>
        <v>0</v>
      </c>
      <c r="F296" s="21">
        <f>SUM('360 GRP '!M356:W356)*'360 GRP '!CC356</f>
        <v>0</v>
      </c>
      <c r="G296" s="21">
        <f>SUM('360 GRP '!M356:W356)*'360 GRP '!CD356</f>
        <v>0</v>
      </c>
      <c r="H296" s="21">
        <f>SUM('360 GRP '!M356:W356)*'360 GRP '!CE356</f>
        <v>0</v>
      </c>
      <c r="I296" s="21">
        <f>SUM('360 GRP '!M356:W356)*'360 GRP '!CF356</f>
        <v>0</v>
      </c>
      <c r="J296" s="21">
        <f>SUM('360 GRP '!M356:W356)*'360 GRP '!CG356</f>
        <v>0</v>
      </c>
      <c r="K296" s="21">
        <f>'360 GRP '!CH356</f>
        <v>0</v>
      </c>
      <c r="L296" s="21">
        <f>'360 GRP '!J356*SUM('360 GRP '!M356:W356)</f>
        <v>0</v>
      </c>
    </row>
    <row r="297" spans="1:12">
      <c r="A297" s="1" t="e">
        <f>'360 GRP '!#REF!</f>
        <v>#REF!</v>
      </c>
      <c r="B297" s="19">
        <f>SUM('360 GRP '!M357:W357)*'360 GRP '!BY357</f>
        <v>0</v>
      </c>
      <c r="C297" s="20">
        <f>SUM('360 GRP '!M357:W357)*'360 GRP '!BZ357</f>
        <v>0</v>
      </c>
      <c r="D297" s="21">
        <f>SUM('360 GRP '!M357:W357)*'360 GRP '!CA357</f>
        <v>0</v>
      </c>
      <c r="E297" s="21">
        <f>SUM('360 GRP '!M357:W357)*'360 GRP '!CB357</f>
        <v>0</v>
      </c>
      <c r="F297" s="21">
        <f>SUM('360 GRP '!M357:W357)*'360 GRP '!CC357</f>
        <v>0</v>
      </c>
      <c r="G297" s="21">
        <f>SUM('360 GRP '!M357:W357)*'360 GRP '!CD357</f>
        <v>0</v>
      </c>
      <c r="H297" s="21">
        <f>SUM('360 GRP '!M357:W357)*'360 GRP '!CE357</f>
        <v>0</v>
      </c>
      <c r="I297" s="21">
        <f>SUM('360 GRP '!M357:W357)*'360 GRP '!CF357</f>
        <v>0</v>
      </c>
      <c r="J297" s="21">
        <f>SUM('360 GRP '!M357:W357)*'360 GRP '!CG357</f>
        <v>0</v>
      </c>
      <c r="K297" s="21">
        <f>'360 GRP '!CH357</f>
        <v>0</v>
      </c>
      <c r="L297" s="21">
        <f>'360 GRP '!J357*SUM('360 GRP '!M357:W357)</f>
        <v>0</v>
      </c>
    </row>
    <row r="298" spans="1:12">
      <c r="A298" s="1" t="e">
        <f>'360 GRP '!#REF!</f>
        <v>#REF!</v>
      </c>
      <c r="B298" s="19">
        <f>SUM('360 GRP '!M358:W358)*'360 GRP '!BY358</f>
        <v>0</v>
      </c>
      <c r="C298" s="20">
        <f>SUM('360 GRP '!M358:W358)*'360 GRP '!BZ358</f>
        <v>0</v>
      </c>
      <c r="D298" s="21">
        <f>SUM('360 GRP '!M358:W358)*'360 GRP '!CA358</f>
        <v>0</v>
      </c>
      <c r="E298" s="21">
        <f>SUM('360 GRP '!M358:W358)*'360 GRP '!CB358</f>
        <v>0</v>
      </c>
      <c r="F298" s="21">
        <f>SUM('360 GRP '!M358:W358)*'360 GRP '!CC358</f>
        <v>0</v>
      </c>
      <c r="G298" s="21">
        <f>SUM('360 GRP '!M358:W358)*'360 GRP '!CD358</f>
        <v>0</v>
      </c>
      <c r="H298" s="21">
        <f>SUM('360 GRP '!M358:W358)*'360 GRP '!CE358</f>
        <v>0</v>
      </c>
      <c r="I298" s="21">
        <f>SUM('360 GRP '!M358:W358)*'360 GRP '!CF358</f>
        <v>0</v>
      </c>
      <c r="J298" s="21">
        <f>SUM('360 GRP '!M358:W358)*'360 GRP '!CG358</f>
        <v>0</v>
      </c>
      <c r="K298" s="21">
        <f>'360 GRP '!CH358</f>
        <v>0</v>
      </c>
      <c r="L298" s="21">
        <f>'360 GRP '!J358*SUM('360 GRP '!M358:W358)</f>
        <v>0</v>
      </c>
    </row>
    <row r="299" spans="1:12">
      <c r="A299" s="1" t="e">
        <f>'360 GRP '!#REF!</f>
        <v>#REF!</v>
      </c>
      <c r="B299" s="19">
        <f>SUM('360 GRP '!M359:W359)*'360 GRP '!BY359</f>
        <v>0</v>
      </c>
      <c r="C299" s="20">
        <f>SUM('360 GRP '!M359:W359)*'360 GRP '!BZ359</f>
        <v>0</v>
      </c>
      <c r="D299" s="21">
        <f>SUM('360 GRP '!M359:W359)*'360 GRP '!CA359</f>
        <v>0</v>
      </c>
      <c r="E299" s="21">
        <f>SUM('360 GRP '!M359:W359)*'360 GRP '!CB359</f>
        <v>0</v>
      </c>
      <c r="F299" s="21">
        <f>SUM('360 GRP '!M359:W359)*'360 GRP '!CC359</f>
        <v>0</v>
      </c>
      <c r="G299" s="21">
        <f>SUM('360 GRP '!M359:W359)*'360 GRP '!CD359</f>
        <v>0</v>
      </c>
      <c r="H299" s="21">
        <f>SUM('360 GRP '!M359:W359)*'360 GRP '!CE359</f>
        <v>0</v>
      </c>
      <c r="I299" s="21">
        <f>SUM('360 GRP '!M359:W359)*'360 GRP '!CF359</f>
        <v>0</v>
      </c>
      <c r="J299" s="21">
        <f>SUM('360 GRP '!M359:W359)*'360 GRP '!CG359</f>
        <v>0</v>
      </c>
      <c r="K299" s="21">
        <f>'360 GRP '!CH359</f>
        <v>0</v>
      </c>
      <c r="L299" s="21">
        <f>'360 GRP '!J359*SUM('360 GRP '!M359:W359)</f>
        <v>0</v>
      </c>
    </row>
    <row r="300" spans="1:12">
      <c r="A300" s="1" t="e">
        <f>'360 GRP '!#REF!</f>
        <v>#REF!</v>
      </c>
      <c r="B300" s="19">
        <f>SUM('360 GRP '!M360:W360)*'360 GRP '!BY360</f>
        <v>0</v>
      </c>
      <c r="C300" s="20">
        <f>SUM('360 GRP '!M360:W360)*'360 GRP '!BZ360</f>
        <v>0</v>
      </c>
      <c r="D300" s="21">
        <f>SUM('360 GRP '!M360:W360)*'360 GRP '!CA360</f>
        <v>0</v>
      </c>
      <c r="E300" s="21">
        <f>SUM('360 GRP '!M360:W360)*'360 GRP '!CB360</f>
        <v>0</v>
      </c>
      <c r="F300" s="21">
        <f>SUM('360 GRP '!M360:W360)*'360 GRP '!CC360</f>
        <v>0</v>
      </c>
      <c r="G300" s="21">
        <f>SUM('360 GRP '!M360:W360)*'360 GRP '!CD360</f>
        <v>0</v>
      </c>
      <c r="H300" s="21">
        <f>SUM('360 GRP '!M360:W360)*'360 GRP '!CE360</f>
        <v>0</v>
      </c>
      <c r="I300" s="21">
        <f>SUM('360 GRP '!M360:W360)*'360 GRP '!CF360</f>
        <v>0</v>
      </c>
      <c r="J300" s="21">
        <f>SUM('360 GRP '!M360:W360)*'360 GRP '!CG360</f>
        <v>0</v>
      </c>
      <c r="K300" s="21">
        <f>'360 GRP '!CH360</f>
        <v>0</v>
      </c>
      <c r="L300" s="21">
        <f>'360 GRP '!J360*SUM('360 GRP '!M360:W360)</f>
        <v>0</v>
      </c>
    </row>
    <row r="301" spans="1:12">
      <c r="A301" s="1" t="e">
        <f>'360 GRP '!#REF!</f>
        <v>#REF!</v>
      </c>
      <c r="B301" s="19">
        <f>SUM('360 GRP '!M361:W361)*'360 GRP '!BY361</f>
        <v>0</v>
      </c>
      <c r="C301" s="20">
        <f>SUM('360 GRP '!M361:W361)*'360 GRP '!BZ361</f>
        <v>0</v>
      </c>
      <c r="D301" s="21">
        <f>SUM('360 GRP '!M361:W361)*'360 GRP '!CA361</f>
        <v>0</v>
      </c>
      <c r="E301" s="21">
        <f>SUM('360 GRP '!M361:W361)*'360 GRP '!CB361</f>
        <v>0</v>
      </c>
      <c r="F301" s="21">
        <f>SUM('360 GRP '!M361:W361)*'360 GRP '!CC361</f>
        <v>0</v>
      </c>
      <c r="G301" s="21">
        <f>SUM('360 GRP '!M361:W361)*'360 GRP '!CD361</f>
        <v>0</v>
      </c>
      <c r="H301" s="21">
        <f>SUM('360 GRP '!M361:W361)*'360 GRP '!CE361</f>
        <v>0</v>
      </c>
      <c r="I301" s="21">
        <f>SUM('360 GRP '!M361:W361)*'360 GRP '!CF361</f>
        <v>0</v>
      </c>
      <c r="J301" s="21">
        <f>SUM('360 GRP '!M361:W361)*'360 GRP '!CG361</f>
        <v>0</v>
      </c>
      <c r="K301" s="21">
        <f>'360 GRP '!CH361</f>
        <v>0</v>
      </c>
      <c r="L301" s="21">
        <f>'360 GRP '!J361*SUM('360 GRP '!M361:W361)</f>
        <v>0</v>
      </c>
    </row>
    <row r="302" spans="1:12">
      <c r="A302" s="1" t="e">
        <f>'360 GRP '!#REF!</f>
        <v>#REF!</v>
      </c>
      <c r="B302" s="19">
        <f>SUM('360 GRP '!M362:W362)*'360 GRP '!BY362</f>
        <v>0</v>
      </c>
      <c r="C302" s="20">
        <f>SUM('360 GRP '!M362:W362)*'360 GRP '!BZ362</f>
        <v>0</v>
      </c>
      <c r="D302" s="21">
        <f>SUM('360 GRP '!M362:W362)*'360 GRP '!CA362</f>
        <v>0</v>
      </c>
      <c r="E302" s="21">
        <f>SUM('360 GRP '!M362:W362)*'360 GRP '!CB362</f>
        <v>0</v>
      </c>
      <c r="F302" s="21">
        <f>SUM('360 GRP '!M362:W362)*'360 GRP '!CC362</f>
        <v>0</v>
      </c>
      <c r="G302" s="21">
        <f>SUM('360 GRP '!M362:W362)*'360 GRP '!CD362</f>
        <v>0</v>
      </c>
      <c r="H302" s="21">
        <f>SUM('360 GRP '!M362:W362)*'360 GRP '!CE362</f>
        <v>0</v>
      </c>
      <c r="I302" s="21">
        <f>SUM('360 GRP '!M362:W362)*'360 GRP '!CF362</f>
        <v>0</v>
      </c>
      <c r="J302" s="21">
        <f>SUM('360 GRP '!M362:W362)*'360 GRP '!CG362</f>
        <v>0</v>
      </c>
      <c r="K302" s="21">
        <f>'360 GRP '!CH362</f>
        <v>0</v>
      </c>
      <c r="L302" s="21">
        <f>'360 GRP '!J362*SUM('360 GRP '!M362:W362)</f>
        <v>0</v>
      </c>
    </row>
    <row r="303" spans="1:12">
      <c r="A303" s="1" t="e">
        <f>'360 GRP '!#REF!</f>
        <v>#REF!</v>
      </c>
      <c r="B303" s="19">
        <f>SUM('360 GRP '!M363:W363)*'360 GRP '!BY363</f>
        <v>0</v>
      </c>
      <c r="C303" s="20">
        <f>SUM('360 GRP '!M363:W363)*'360 GRP '!BZ363</f>
        <v>0</v>
      </c>
      <c r="D303" s="21">
        <f>SUM('360 GRP '!M363:W363)*'360 GRP '!CA363</f>
        <v>0</v>
      </c>
      <c r="E303" s="21">
        <f>SUM('360 GRP '!M363:W363)*'360 GRP '!CB363</f>
        <v>0</v>
      </c>
      <c r="F303" s="21">
        <f>SUM('360 GRP '!M363:W363)*'360 GRP '!CC363</f>
        <v>0</v>
      </c>
      <c r="G303" s="21">
        <f>SUM('360 GRP '!M363:W363)*'360 GRP '!CD363</f>
        <v>0</v>
      </c>
      <c r="H303" s="21">
        <f>SUM('360 GRP '!M363:W363)*'360 GRP '!CE363</f>
        <v>0</v>
      </c>
      <c r="I303" s="21">
        <f>SUM('360 GRP '!M363:W363)*'360 GRP '!CF363</f>
        <v>0</v>
      </c>
      <c r="J303" s="21">
        <f>SUM('360 GRP '!M363:W363)*'360 GRP '!CG363</f>
        <v>0</v>
      </c>
      <c r="K303" s="21">
        <f>'360 GRP '!CH363</f>
        <v>0</v>
      </c>
      <c r="L303" s="21">
        <f>'360 GRP '!J363*SUM('360 GRP '!M363:W363)</f>
        <v>0</v>
      </c>
    </row>
    <row r="304" spans="1:12">
      <c r="A304" s="1" t="e">
        <f>'360 GRP '!#REF!</f>
        <v>#REF!</v>
      </c>
      <c r="B304" s="19">
        <f>SUM('360 GRP '!M364:W364)*'360 GRP '!BY364</f>
        <v>0</v>
      </c>
      <c r="C304" s="20">
        <f>SUM('360 GRP '!M364:W364)*'360 GRP '!BZ364</f>
        <v>0</v>
      </c>
      <c r="D304" s="21">
        <f>SUM('360 GRP '!M364:W364)*'360 GRP '!CA364</f>
        <v>0</v>
      </c>
      <c r="E304" s="21">
        <f>SUM('360 GRP '!M364:W364)*'360 GRP '!CB364</f>
        <v>0</v>
      </c>
      <c r="F304" s="21">
        <f>SUM('360 GRP '!M364:W364)*'360 GRP '!CC364</f>
        <v>0</v>
      </c>
      <c r="G304" s="21">
        <f>SUM('360 GRP '!M364:W364)*'360 GRP '!CD364</f>
        <v>0</v>
      </c>
      <c r="H304" s="21">
        <f>SUM('360 GRP '!M364:W364)*'360 GRP '!CE364</f>
        <v>0</v>
      </c>
      <c r="I304" s="21">
        <f>SUM('360 GRP '!M364:W364)*'360 GRP '!CF364</f>
        <v>0</v>
      </c>
      <c r="J304" s="21">
        <f>SUM('360 GRP '!M364:W364)*'360 GRP '!CG364</f>
        <v>0</v>
      </c>
      <c r="K304" s="21">
        <f>'360 GRP '!CH364</f>
        <v>0</v>
      </c>
      <c r="L304" s="21">
        <f>'360 GRP '!J364*SUM('360 GRP '!M364:W364)</f>
        <v>0</v>
      </c>
    </row>
    <row r="305" spans="1:12">
      <c r="A305" s="1" t="e">
        <f>'360 GRP '!#REF!</f>
        <v>#REF!</v>
      </c>
      <c r="B305" s="19">
        <f>SUM('360 GRP '!M365:W365)*'360 GRP '!BY365</f>
        <v>0</v>
      </c>
      <c r="C305" s="20">
        <f>SUM('360 GRP '!M365:W365)*'360 GRP '!BZ365</f>
        <v>0</v>
      </c>
      <c r="D305" s="21">
        <f>SUM('360 GRP '!M365:W365)*'360 GRP '!CA365</f>
        <v>0</v>
      </c>
      <c r="E305" s="21">
        <f>SUM('360 GRP '!M365:W365)*'360 GRP '!CB365</f>
        <v>0</v>
      </c>
      <c r="F305" s="21">
        <f>SUM('360 GRP '!M365:W365)*'360 GRP '!CC365</f>
        <v>0</v>
      </c>
      <c r="G305" s="21">
        <f>SUM('360 GRP '!M365:W365)*'360 GRP '!CD365</f>
        <v>0</v>
      </c>
      <c r="H305" s="21">
        <f>SUM('360 GRP '!M365:W365)*'360 GRP '!CE365</f>
        <v>0</v>
      </c>
      <c r="I305" s="21">
        <f>SUM('360 GRP '!M365:W365)*'360 GRP '!CF365</f>
        <v>0</v>
      </c>
      <c r="J305" s="21">
        <f>SUM('360 GRP '!M365:W365)*'360 GRP '!CG365</f>
        <v>0</v>
      </c>
      <c r="K305" s="21">
        <f>'360 GRP '!CH365</f>
        <v>0</v>
      </c>
      <c r="L305" s="21">
        <f>'360 GRP '!J365*SUM('360 GRP '!M365:W365)</f>
        <v>0</v>
      </c>
    </row>
    <row r="306" spans="1:12">
      <c r="A306" s="1" t="e">
        <f>'360 GRP '!#REF!</f>
        <v>#REF!</v>
      </c>
      <c r="B306" s="19">
        <f>SUM('360 GRP '!M366:W366)*'360 GRP '!BY366</f>
        <v>0</v>
      </c>
      <c r="C306" s="20">
        <f>SUM('360 GRP '!M366:W366)*'360 GRP '!BZ366</f>
        <v>0</v>
      </c>
      <c r="D306" s="21">
        <f>SUM('360 GRP '!M366:W366)*'360 GRP '!CA366</f>
        <v>0</v>
      </c>
      <c r="E306" s="21">
        <f>SUM('360 GRP '!M366:W366)*'360 GRP '!CB366</f>
        <v>0</v>
      </c>
      <c r="F306" s="21">
        <f>SUM('360 GRP '!M366:W366)*'360 GRP '!CC366</f>
        <v>0</v>
      </c>
      <c r="G306" s="21">
        <f>SUM('360 GRP '!M366:W366)*'360 GRP '!CD366</f>
        <v>0</v>
      </c>
      <c r="H306" s="21">
        <f>SUM('360 GRP '!M366:W366)*'360 GRP '!CE366</f>
        <v>0</v>
      </c>
      <c r="I306" s="21">
        <f>SUM('360 GRP '!M366:W366)*'360 GRP '!CF366</f>
        <v>0</v>
      </c>
      <c r="J306" s="21">
        <f>SUM('360 GRP '!M366:W366)*'360 GRP '!CG366</f>
        <v>0</v>
      </c>
      <c r="K306" s="21">
        <f>'360 GRP '!CH366</f>
        <v>0</v>
      </c>
      <c r="L306" s="21">
        <f>'360 GRP '!J366*SUM('360 GRP '!M366:W366)</f>
        <v>0</v>
      </c>
    </row>
    <row r="307" spans="1:12">
      <c r="A307" s="1" t="e">
        <f>'360 GRP '!#REF!</f>
        <v>#REF!</v>
      </c>
      <c r="B307" s="19">
        <f>SUM('360 GRP '!M367:W367)*'360 GRP '!BY367</f>
        <v>0</v>
      </c>
      <c r="C307" s="20">
        <f>SUM('360 GRP '!M367:W367)*'360 GRP '!BZ367</f>
        <v>0</v>
      </c>
      <c r="D307" s="21">
        <f>SUM('360 GRP '!M367:W367)*'360 GRP '!CA367</f>
        <v>0</v>
      </c>
      <c r="E307" s="21">
        <f>SUM('360 GRP '!M367:W367)*'360 GRP '!CB367</f>
        <v>0</v>
      </c>
      <c r="F307" s="21">
        <f>SUM('360 GRP '!M367:W367)*'360 GRP '!CC367</f>
        <v>0</v>
      </c>
      <c r="G307" s="21">
        <f>SUM('360 GRP '!M367:W367)*'360 GRP '!CD367</f>
        <v>0</v>
      </c>
      <c r="H307" s="21">
        <f>SUM('360 GRP '!M367:W367)*'360 GRP '!CE367</f>
        <v>0</v>
      </c>
      <c r="I307" s="21">
        <f>SUM('360 GRP '!M367:W367)*'360 GRP '!CF367</f>
        <v>0</v>
      </c>
      <c r="J307" s="21">
        <f>SUM('360 GRP '!M367:W367)*'360 GRP '!CG367</f>
        <v>0</v>
      </c>
      <c r="K307" s="21">
        <f>'360 GRP '!CH367</f>
        <v>0</v>
      </c>
      <c r="L307" s="21">
        <f>'360 GRP '!J367*SUM('360 GRP '!M367:W367)</f>
        <v>0</v>
      </c>
    </row>
    <row r="308" spans="1:12">
      <c r="A308" s="1" t="e">
        <f>'360 GRP '!#REF!</f>
        <v>#REF!</v>
      </c>
      <c r="B308" s="19">
        <f>SUM('360 GRP '!M368:W368)*'360 GRP '!BY368</f>
        <v>0</v>
      </c>
      <c r="C308" s="20">
        <f>SUM('360 GRP '!M368:W368)*'360 GRP '!BZ368</f>
        <v>0</v>
      </c>
      <c r="D308" s="21">
        <f>SUM('360 GRP '!M368:W368)*'360 GRP '!CA368</f>
        <v>0</v>
      </c>
      <c r="E308" s="21">
        <f>SUM('360 GRP '!M368:W368)*'360 GRP '!CB368</f>
        <v>0</v>
      </c>
      <c r="F308" s="21">
        <f>SUM('360 GRP '!M368:W368)*'360 GRP '!CC368</f>
        <v>0</v>
      </c>
      <c r="G308" s="21">
        <f>SUM('360 GRP '!M368:W368)*'360 GRP '!CD368</f>
        <v>0</v>
      </c>
      <c r="H308" s="21">
        <f>SUM('360 GRP '!M368:W368)*'360 GRP '!CE368</f>
        <v>0</v>
      </c>
      <c r="I308" s="21">
        <f>SUM('360 GRP '!M368:W368)*'360 GRP '!CF368</f>
        <v>0</v>
      </c>
      <c r="J308" s="21">
        <f>SUM('360 GRP '!M368:W368)*'360 GRP '!CG368</f>
        <v>0</v>
      </c>
      <c r="K308" s="21">
        <f>'360 GRP '!CH368</f>
        <v>0</v>
      </c>
      <c r="L308" s="21">
        <f>'360 GRP '!J368*SUM('360 GRP '!M368:W368)</f>
        <v>0</v>
      </c>
    </row>
    <row r="309" spans="1:12">
      <c r="A309" s="1" t="e">
        <f>'360 GRP '!#REF!</f>
        <v>#REF!</v>
      </c>
      <c r="B309" s="19">
        <f>SUM('360 GRP '!M369:W369)*'360 GRP '!BY369</f>
        <v>0</v>
      </c>
      <c r="C309" s="20">
        <f>SUM('360 GRP '!M369:W369)*'360 GRP '!BZ369</f>
        <v>0</v>
      </c>
      <c r="D309" s="21">
        <f>SUM('360 GRP '!M369:W369)*'360 GRP '!CA369</f>
        <v>0</v>
      </c>
      <c r="E309" s="21">
        <f>SUM('360 GRP '!M369:W369)*'360 GRP '!CB369</f>
        <v>0</v>
      </c>
      <c r="F309" s="21">
        <f>SUM('360 GRP '!M369:W369)*'360 GRP '!CC369</f>
        <v>0</v>
      </c>
      <c r="G309" s="21">
        <f>SUM('360 GRP '!M369:W369)*'360 GRP '!CD369</f>
        <v>0</v>
      </c>
      <c r="H309" s="21">
        <f>SUM('360 GRP '!M369:W369)*'360 GRP '!CE369</f>
        <v>0</v>
      </c>
      <c r="I309" s="21">
        <f>SUM('360 GRP '!M369:W369)*'360 GRP '!CF369</f>
        <v>0</v>
      </c>
      <c r="J309" s="21">
        <f>SUM('360 GRP '!M369:W369)*'360 GRP '!CG369</f>
        <v>0</v>
      </c>
      <c r="K309" s="21">
        <f>'360 GRP '!CH369</f>
        <v>0</v>
      </c>
      <c r="L309" s="21">
        <f>'360 GRP '!J369*SUM('360 GRP '!M369:W369)</f>
        <v>0</v>
      </c>
    </row>
    <row r="310" spans="1:12">
      <c r="A310" s="1" t="e">
        <f>'360 GRP '!#REF!</f>
        <v>#REF!</v>
      </c>
      <c r="B310" s="19">
        <f>SUM('360 GRP '!M370:W370)*'360 GRP '!BY370</f>
        <v>0</v>
      </c>
      <c r="C310" s="20">
        <f>SUM('360 GRP '!M370:W370)*'360 GRP '!BZ370</f>
        <v>0</v>
      </c>
      <c r="D310" s="21">
        <f>SUM('360 GRP '!M370:W370)*'360 GRP '!CA370</f>
        <v>0</v>
      </c>
      <c r="E310" s="21">
        <f>SUM('360 GRP '!M370:W370)*'360 GRP '!CB370</f>
        <v>0</v>
      </c>
      <c r="F310" s="21">
        <f>SUM('360 GRP '!M370:W370)*'360 GRP '!CC370</f>
        <v>0</v>
      </c>
      <c r="G310" s="21">
        <f>SUM('360 GRP '!M370:W370)*'360 GRP '!CD370</f>
        <v>0</v>
      </c>
      <c r="H310" s="21">
        <f>SUM('360 GRP '!M370:W370)*'360 GRP '!CE370</f>
        <v>0</v>
      </c>
      <c r="I310" s="21">
        <f>SUM('360 GRP '!M370:W370)*'360 GRP '!CF370</f>
        <v>0</v>
      </c>
      <c r="J310" s="21">
        <f>SUM('360 GRP '!M370:W370)*'360 GRP '!CG370</f>
        <v>0</v>
      </c>
      <c r="K310" s="21">
        <f>'360 GRP '!CH370</f>
        <v>0</v>
      </c>
      <c r="L310" s="21">
        <f>'360 GRP '!J370*SUM('360 GRP '!M370:W370)</f>
        <v>0</v>
      </c>
    </row>
    <row r="311" spans="1:12">
      <c r="A311" s="1" t="e">
        <f>'360 GRP '!#REF!</f>
        <v>#REF!</v>
      </c>
      <c r="B311" s="19">
        <f>SUM('360 GRP '!M371:W371)*'360 GRP '!BY371</f>
        <v>0</v>
      </c>
      <c r="C311" s="20">
        <f>SUM('360 GRP '!M371:W371)*'360 GRP '!BZ371</f>
        <v>0</v>
      </c>
      <c r="D311" s="21">
        <f>SUM('360 GRP '!M371:W371)*'360 GRP '!CA371</f>
        <v>0</v>
      </c>
      <c r="E311" s="21">
        <f>SUM('360 GRP '!M371:W371)*'360 GRP '!CB371</f>
        <v>0</v>
      </c>
      <c r="F311" s="21">
        <f>SUM('360 GRP '!M371:W371)*'360 GRP '!CC371</f>
        <v>0</v>
      </c>
      <c r="G311" s="21">
        <f>SUM('360 GRP '!M371:W371)*'360 GRP '!CD371</f>
        <v>0</v>
      </c>
      <c r="H311" s="21">
        <f>SUM('360 GRP '!M371:W371)*'360 GRP '!CE371</f>
        <v>0</v>
      </c>
      <c r="I311" s="21">
        <f>SUM('360 GRP '!M371:W371)*'360 GRP '!CF371</f>
        <v>0</v>
      </c>
      <c r="J311" s="21">
        <f>SUM('360 GRP '!M371:W371)*'360 GRP '!CG371</f>
        <v>0</v>
      </c>
      <c r="K311" s="21">
        <f>'360 GRP '!CH371</f>
        <v>0</v>
      </c>
      <c r="L311" s="21">
        <f>'360 GRP '!J371*SUM('360 GRP '!M371:W371)</f>
        <v>0</v>
      </c>
    </row>
    <row r="312" spans="1:12">
      <c r="A312" s="1" t="e">
        <f>'360 GRP '!#REF!</f>
        <v>#REF!</v>
      </c>
      <c r="B312" s="19">
        <f>SUM('360 GRP '!M372:W372)*'360 GRP '!BY372</f>
        <v>0</v>
      </c>
      <c r="C312" s="20">
        <f>SUM('360 GRP '!M372:W372)*'360 GRP '!BZ372</f>
        <v>0</v>
      </c>
      <c r="D312" s="21">
        <f>SUM('360 GRP '!M372:W372)*'360 GRP '!CA372</f>
        <v>0</v>
      </c>
      <c r="E312" s="21">
        <f>SUM('360 GRP '!M372:W372)*'360 GRP '!CB372</f>
        <v>0</v>
      </c>
      <c r="F312" s="21">
        <f>SUM('360 GRP '!M372:W372)*'360 GRP '!CC372</f>
        <v>0</v>
      </c>
      <c r="G312" s="21">
        <f>SUM('360 GRP '!M372:W372)*'360 GRP '!CD372</f>
        <v>0</v>
      </c>
      <c r="H312" s="21">
        <f>SUM('360 GRP '!M372:W372)*'360 GRP '!CE372</f>
        <v>0</v>
      </c>
      <c r="I312" s="21">
        <f>SUM('360 GRP '!M372:W372)*'360 GRP '!CF372</f>
        <v>0</v>
      </c>
      <c r="J312" s="21">
        <f>SUM('360 GRP '!M372:W372)*'360 GRP '!CG372</f>
        <v>0</v>
      </c>
      <c r="K312" s="21">
        <f>'360 GRP '!CH372</f>
        <v>0</v>
      </c>
      <c r="L312" s="21">
        <f>'360 GRP '!J372*SUM('360 GRP '!M372:W372)</f>
        <v>0</v>
      </c>
    </row>
    <row r="313" spans="1:12">
      <c r="A313" s="1" t="e">
        <f>'360 GRP '!#REF!</f>
        <v>#REF!</v>
      </c>
      <c r="B313" s="19">
        <f>SUM('360 GRP '!M373:W373)*'360 GRP '!BY373</f>
        <v>0</v>
      </c>
      <c r="C313" s="20">
        <f>SUM('360 GRP '!M373:W373)*'360 GRP '!BZ373</f>
        <v>0</v>
      </c>
      <c r="D313" s="21">
        <f>SUM('360 GRP '!M373:W373)*'360 GRP '!CA373</f>
        <v>0</v>
      </c>
      <c r="E313" s="21">
        <f>SUM('360 GRP '!M373:W373)*'360 GRP '!CB373</f>
        <v>0</v>
      </c>
      <c r="F313" s="21">
        <f>SUM('360 GRP '!M373:W373)*'360 GRP '!CC373</f>
        <v>0</v>
      </c>
      <c r="G313" s="21">
        <f>SUM('360 GRP '!M373:W373)*'360 GRP '!CD373</f>
        <v>0</v>
      </c>
      <c r="H313" s="21">
        <f>SUM('360 GRP '!M373:W373)*'360 GRP '!CE373</f>
        <v>0</v>
      </c>
      <c r="I313" s="21">
        <f>SUM('360 GRP '!M373:W373)*'360 GRP '!CF373</f>
        <v>0</v>
      </c>
      <c r="J313" s="21">
        <f>SUM('360 GRP '!M373:W373)*'360 GRP '!CG373</f>
        <v>0</v>
      </c>
      <c r="K313" s="21">
        <f>'360 GRP '!CH373</f>
        <v>0</v>
      </c>
      <c r="L313" s="21">
        <f>'360 GRP '!J373*SUM('360 GRP '!M373:W373)</f>
        <v>0</v>
      </c>
    </row>
    <row r="314" spans="1:12">
      <c r="A314" s="1" t="e">
        <f>'360 GRP '!#REF!</f>
        <v>#REF!</v>
      </c>
      <c r="B314" s="19">
        <f>SUM('360 GRP '!M374:W374)*'360 GRP '!BY374</f>
        <v>0</v>
      </c>
      <c r="C314" s="20">
        <f>SUM('360 GRP '!M374:W374)*'360 GRP '!BZ374</f>
        <v>0</v>
      </c>
      <c r="D314" s="21">
        <f>SUM('360 GRP '!M374:W374)*'360 GRP '!CA374</f>
        <v>0</v>
      </c>
      <c r="E314" s="21">
        <f>SUM('360 GRP '!M374:W374)*'360 GRP '!CB374</f>
        <v>0</v>
      </c>
      <c r="F314" s="21">
        <f>SUM('360 GRP '!M374:W374)*'360 GRP '!CC374</f>
        <v>0</v>
      </c>
      <c r="G314" s="21">
        <f>SUM('360 GRP '!M374:W374)*'360 GRP '!CD374</f>
        <v>0</v>
      </c>
      <c r="H314" s="21">
        <f>SUM('360 GRP '!M374:W374)*'360 GRP '!CE374</f>
        <v>0</v>
      </c>
      <c r="I314" s="21">
        <f>SUM('360 GRP '!M374:W374)*'360 GRP '!CF374</f>
        <v>0</v>
      </c>
      <c r="J314" s="21">
        <f>SUM('360 GRP '!M374:W374)*'360 GRP '!CG374</f>
        <v>0</v>
      </c>
      <c r="K314" s="21">
        <f>'360 GRP '!CH374</f>
        <v>0</v>
      </c>
      <c r="L314" s="21">
        <f>'360 GRP '!J374*SUM('360 GRP '!M374:W374)</f>
        <v>0</v>
      </c>
    </row>
    <row r="315" spans="1:12">
      <c r="A315" s="1" t="e">
        <f>'360 GRP '!#REF!</f>
        <v>#REF!</v>
      </c>
      <c r="B315" s="19">
        <f>SUM('360 GRP '!M375:W375)*'360 GRP '!BY375</f>
        <v>0</v>
      </c>
      <c r="C315" s="20">
        <f>SUM('360 GRP '!M375:W375)*'360 GRP '!BZ375</f>
        <v>0</v>
      </c>
      <c r="D315" s="21">
        <f>SUM('360 GRP '!M375:W375)*'360 GRP '!CA375</f>
        <v>0</v>
      </c>
      <c r="E315" s="21">
        <f>SUM('360 GRP '!M375:W375)*'360 GRP '!CB375</f>
        <v>0</v>
      </c>
      <c r="F315" s="21">
        <f>SUM('360 GRP '!M375:W375)*'360 GRP '!CC375</f>
        <v>0</v>
      </c>
      <c r="G315" s="21">
        <f>SUM('360 GRP '!M375:W375)*'360 GRP '!CD375</f>
        <v>0</v>
      </c>
      <c r="H315" s="21">
        <f>SUM('360 GRP '!M375:W375)*'360 GRP '!CE375</f>
        <v>0</v>
      </c>
      <c r="I315" s="21">
        <f>SUM('360 GRP '!M375:W375)*'360 GRP '!CF375</f>
        <v>0</v>
      </c>
      <c r="J315" s="21">
        <f>SUM('360 GRP '!M375:W375)*'360 GRP '!CG375</f>
        <v>0</v>
      </c>
      <c r="K315" s="21">
        <f>'360 GRP '!CH375</f>
        <v>0</v>
      </c>
      <c r="L315" s="21">
        <f>'360 GRP '!J375*SUM('360 GRP '!M375:W375)</f>
        <v>0</v>
      </c>
    </row>
    <row r="316" spans="1:12">
      <c r="A316" s="1" t="e">
        <f>'360 GRP '!#REF!</f>
        <v>#REF!</v>
      </c>
      <c r="B316" s="19">
        <f>SUM('360 GRP '!M376:W376)*'360 GRP '!BY376</f>
        <v>0</v>
      </c>
      <c r="C316" s="20">
        <f>SUM('360 GRP '!M376:W376)*'360 GRP '!BZ376</f>
        <v>0</v>
      </c>
      <c r="D316" s="21">
        <f>SUM('360 GRP '!M376:W376)*'360 GRP '!CA376</f>
        <v>0</v>
      </c>
      <c r="E316" s="21">
        <f>SUM('360 GRP '!M376:W376)*'360 GRP '!CB376</f>
        <v>0</v>
      </c>
      <c r="F316" s="21">
        <f>SUM('360 GRP '!M376:W376)*'360 GRP '!CC376</f>
        <v>0</v>
      </c>
      <c r="G316" s="21">
        <f>SUM('360 GRP '!M376:W376)*'360 GRP '!CD376</f>
        <v>0</v>
      </c>
      <c r="H316" s="21">
        <f>SUM('360 GRP '!M376:W376)*'360 GRP '!CE376</f>
        <v>0</v>
      </c>
      <c r="I316" s="21">
        <f>SUM('360 GRP '!M376:W376)*'360 GRP '!CF376</f>
        <v>0</v>
      </c>
      <c r="J316" s="21">
        <f>SUM('360 GRP '!M376:W376)*'360 GRP '!CG376</f>
        <v>0</v>
      </c>
      <c r="K316" s="21">
        <f>'360 GRP '!CH376</f>
        <v>0</v>
      </c>
      <c r="L316" s="21">
        <f>'360 GRP '!J376*SUM('360 GRP '!M376:W376)</f>
        <v>0</v>
      </c>
    </row>
    <row r="317" spans="1:12">
      <c r="A317" s="1" t="e">
        <f>'360 GRP '!#REF!</f>
        <v>#REF!</v>
      </c>
      <c r="B317" s="19">
        <f>SUM('360 GRP '!M377:W377)*'360 GRP '!BY377</f>
        <v>0</v>
      </c>
      <c r="C317" s="20">
        <f>SUM('360 GRP '!M377:W377)*'360 GRP '!BZ377</f>
        <v>0</v>
      </c>
      <c r="D317" s="21">
        <f>SUM('360 GRP '!M377:W377)*'360 GRP '!CA377</f>
        <v>0</v>
      </c>
      <c r="E317" s="21">
        <f>SUM('360 GRP '!M377:W377)*'360 GRP '!CB377</f>
        <v>0</v>
      </c>
      <c r="F317" s="21">
        <f>SUM('360 GRP '!M377:W377)*'360 GRP '!CC377</f>
        <v>0</v>
      </c>
      <c r="G317" s="21">
        <f>SUM('360 GRP '!M377:W377)*'360 GRP '!CD377</f>
        <v>0</v>
      </c>
      <c r="H317" s="21">
        <f>SUM('360 GRP '!M377:W377)*'360 GRP '!CE377</f>
        <v>0</v>
      </c>
      <c r="I317" s="21">
        <f>SUM('360 GRP '!M377:W377)*'360 GRP '!CF377</f>
        <v>0</v>
      </c>
      <c r="J317" s="21">
        <f>SUM('360 GRP '!M377:W377)*'360 GRP '!CG377</f>
        <v>0</v>
      </c>
      <c r="K317" s="21">
        <f>'360 GRP '!CH377</f>
        <v>0</v>
      </c>
      <c r="L317" s="21">
        <f>'360 GRP '!J377*SUM('360 GRP '!M377:W377)</f>
        <v>0</v>
      </c>
    </row>
    <row r="318" spans="1:12">
      <c r="A318" s="1" t="e">
        <f>'360 GRP '!#REF!</f>
        <v>#REF!</v>
      </c>
      <c r="B318" s="19">
        <f>SUM('360 GRP '!M378:W378)*'360 GRP '!BY378</f>
        <v>0</v>
      </c>
      <c r="C318" s="20">
        <f>SUM('360 GRP '!M378:W378)*'360 GRP '!BZ378</f>
        <v>0</v>
      </c>
      <c r="D318" s="21">
        <f>SUM('360 GRP '!M378:W378)*'360 GRP '!CA378</f>
        <v>0</v>
      </c>
      <c r="E318" s="21">
        <f>SUM('360 GRP '!M378:W378)*'360 GRP '!CB378</f>
        <v>0</v>
      </c>
      <c r="F318" s="21">
        <f>SUM('360 GRP '!M378:W378)*'360 GRP '!CC378</f>
        <v>0</v>
      </c>
      <c r="G318" s="21">
        <f>SUM('360 GRP '!M378:W378)*'360 GRP '!CD378</f>
        <v>0</v>
      </c>
      <c r="H318" s="21">
        <f>SUM('360 GRP '!M378:W378)*'360 GRP '!CE378</f>
        <v>0</v>
      </c>
      <c r="I318" s="21">
        <f>SUM('360 GRP '!M378:W378)*'360 GRP '!CF378</f>
        <v>0</v>
      </c>
      <c r="J318" s="21">
        <f>SUM('360 GRP '!M378:W378)*'360 GRP '!CG378</f>
        <v>0</v>
      </c>
      <c r="K318" s="21">
        <f>'360 GRP '!CH378</f>
        <v>0</v>
      </c>
      <c r="L318" s="21">
        <f>'360 GRP '!J378*SUM('360 GRP '!M378:W378)</f>
        <v>0</v>
      </c>
    </row>
    <row r="319" spans="1:12">
      <c r="A319" s="1" t="e">
        <f>'360 GRP '!#REF!</f>
        <v>#REF!</v>
      </c>
      <c r="B319" s="19">
        <f>SUM('360 GRP '!M379:W379)*'360 GRP '!BY379</f>
        <v>0</v>
      </c>
      <c r="C319" s="20">
        <f>SUM('360 GRP '!M379:W379)*'360 GRP '!BZ379</f>
        <v>0</v>
      </c>
      <c r="D319" s="21">
        <f>SUM('360 GRP '!M379:W379)*'360 GRP '!CA379</f>
        <v>0</v>
      </c>
      <c r="E319" s="21">
        <f>SUM('360 GRP '!M379:W379)*'360 GRP '!CB379</f>
        <v>0</v>
      </c>
      <c r="F319" s="21">
        <f>SUM('360 GRP '!M379:W379)*'360 GRP '!CC379</f>
        <v>0</v>
      </c>
      <c r="G319" s="21">
        <f>SUM('360 GRP '!M379:W379)*'360 GRP '!CD379</f>
        <v>0</v>
      </c>
      <c r="H319" s="21">
        <f>SUM('360 GRP '!M379:W379)*'360 GRP '!CE379</f>
        <v>0</v>
      </c>
      <c r="I319" s="21">
        <f>SUM('360 GRP '!M379:W379)*'360 GRP '!CF379</f>
        <v>0</v>
      </c>
      <c r="J319" s="21">
        <f>SUM('360 GRP '!M379:W379)*'360 GRP '!CG379</f>
        <v>0</v>
      </c>
      <c r="K319" s="21">
        <f>'360 GRP '!CH379</f>
        <v>0</v>
      </c>
      <c r="L319" s="21">
        <f>'360 GRP '!J379*SUM('360 GRP '!M379:W379)</f>
        <v>0</v>
      </c>
    </row>
    <row r="320" spans="1:12">
      <c r="A320" s="1" t="e">
        <f>'360 GRP '!#REF!</f>
        <v>#REF!</v>
      </c>
      <c r="B320" s="19">
        <f>SUM('360 GRP '!M380:W380)*'360 GRP '!BY380</f>
        <v>0</v>
      </c>
      <c r="C320" s="20">
        <f>SUM('360 GRP '!M380:W380)*'360 GRP '!BZ380</f>
        <v>0</v>
      </c>
      <c r="D320" s="21">
        <f>SUM('360 GRP '!M380:W380)*'360 GRP '!CA380</f>
        <v>0</v>
      </c>
      <c r="E320" s="21">
        <f>SUM('360 GRP '!M380:W380)*'360 GRP '!CB380</f>
        <v>0</v>
      </c>
      <c r="F320" s="21">
        <f>SUM('360 GRP '!M380:W380)*'360 GRP '!CC380</f>
        <v>0</v>
      </c>
      <c r="G320" s="21">
        <f>SUM('360 GRP '!M380:W380)*'360 GRP '!CD380</f>
        <v>0</v>
      </c>
      <c r="H320" s="21">
        <f>SUM('360 GRP '!M380:W380)*'360 GRP '!CE380</f>
        <v>0</v>
      </c>
      <c r="I320" s="21">
        <f>SUM('360 GRP '!M380:W380)*'360 GRP '!CF380</f>
        <v>0</v>
      </c>
      <c r="J320" s="21">
        <f>SUM('360 GRP '!M380:W380)*'360 GRP '!CG380</f>
        <v>0</v>
      </c>
      <c r="K320" s="21">
        <f>'360 GRP '!CH380</f>
        <v>0</v>
      </c>
      <c r="L320" s="21">
        <f>'360 GRP '!J380*SUM('360 GRP '!M380:W380)</f>
        <v>0</v>
      </c>
    </row>
    <row r="321" spans="1:12">
      <c r="A321" s="1" t="e">
        <f>'360 GRP '!#REF!</f>
        <v>#REF!</v>
      </c>
      <c r="B321" s="19">
        <f>SUM('360 GRP '!M381:W381)*'360 GRP '!BY381</f>
        <v>0</v>
      </c>
      <c r="C321" s="20">
        <f>SUM('360 GRP '!M381:W381)*'360 GRP '!BZ381</f>
        <v>0</v>
      </c>
      <c r="D321" s="21">
        <f>SUM('360 GRP '!M381:W381)*'360 GRP '!CA381</f>
        <v>0</v>
      </c>
      <c r="E321" s="21">
        <f>SUM('360 GRP '!M381:W381)*'360 GRP '!CB381</f>
        <v>0</v>
      </c>
      <c r="F321" s="21">
        <f>SUM('360 GRP '!M381:W381)*'360 GRP '!CC381</f>
        <v>0</v>
      </c>
      <c r="G321" s="21">
        <f>SUM('360 GRP '!M381:W381)*'360 GRP '!CD381</f>
        <v>0</v>
      </c>
      <c r="H321" s="21">
        <f>SUM('360 GRP '!M381:W381)*'360 GRP '!CE381</f>
        <v>0</v>
      </c>
      <c r="I321" s="21">
        <f>SUM('360 GRP '!M381:W381)*'360 GRP '!CF381</f>
        <v>0</v>
      </c>
      <c r="J321" s="21">
        <f>SUM('360 GRP '!M381:W381)*'360 GRP '!CG381</f>
        <v>0</v>
      </c>
      <c r="K321" s="21">
        <f>'360 GRP '!CH381</f>
        <v>0</v>
      </c>
      <c r="L321" s="21">
        <f>'360 GRP '!J381*SUM('360 GRP '!M381:W381)</f>
        <v>0</v>
      </c>
    </row>
    <row r="322" spans="1:12">
      <c r="A322" s="1" t="e">
        <f>'360 GRP '!#REF!</f>
        <v>#REF!</v>
      </c>
      <c r="B322" s="19">
        <f>SUM('360 GRP '!M382:W382)*'360 GRP '!BY382</f>
        <v>0</v>
      </c>
      <c r="C322" s="20">
        <f>SUM('360 GRP '!M382:W382)*'360 GRP '!BZ382</f>
        <v>0</v>
      </c>
      <c r="D322" s="21">
        <f>SUM('360 GRP '!M382:W382)*'360 GRP '!CA382</f>
        <v>0</v>
      </c>
      <c r="E322" s="21">
        <f>SUM('360 GRP '!M382:W382)*'360 GRP '!CB382</f>
        <v>0</v>
      </c>
      <c r="F322" s="21">
        <f>SUM('360 GRP '!M382:W382)*'360 GRP '!CC382</f>
        <v>0</v>
      </c>
      <c r="G322" s="21">
        <f>SUM('360 GRP '!M382:W382)*'360 GRP '!CD382</f>
        <v>0</v>
      </c>
      <c r="H322" s="21">
        <f>SUM('360 GRP '!M382:W382)*'360 GRP '!CE382</f>
        <v>0</v>
      </c>
      <c r="I322" s="21">
        <f>SUM('360 GRP '!M382:W382)*'360 GRP '!CF382</f>
        <v>0</v>
      </c>
      <c r="J322" s="21">
        <f>SUM('360 GRP '!M382:W382)*'360 GRP '!CG382</f>
        <v>0</v>
      </c>
      <c r="K322" s="21">
        <f>'360 GRP '!CH382</f>
        <v>0</v>
      </c>
      <c r="L322" s="21">
        <f>'360 GRP '!J382*SUM('360 GRP '!M382:W382)</f>
        <v>0</v>
      </c>
    </row>
    <row r="323" spans="1:12">
      <c r="A323" s="1" t="e">
        <f>'360 GRP '!#REF!</f>
        <v>#REF!</v>
      </c>
      <c r="B323" s="19">
        <f>SUM('360 GRP '!M383:W383)*'360 GRP '!BY383</f>
        <v>0</v>
      </c>
      <c r="C323" s="20">
        <f>SUM('360 GRP '!M383:W383)*'360 GRP '!BZ383</f>
        <v>0</v>
      </c>
      <c r="D323" s="21">
        <f>SUM('360 GRP '!M383:W383)*'360 GRP '!CA383</f>
        <v>0</v>
      </c>
      <c r="E323" s="21">
        <f>SUM('360 GRP '!M383:W383)*'360 GRP '!CB383</f>
        <v>0</v>
      </c>
      <c r="F323" s="21">
        <f>SUM('360 GRP '!M383:W383)*'360 GRP '!CC383</f>
        <v>0</v>
      </c>
      <c r="G323" s="21">
        <f>SUM('360 GRP '!M383:W383)*'360 GRP '!CD383</f>
        <v>0</v>
      </c>
      <c r="H323" s="21">
        <f>SUM('360 GRP '!M383:W383)*'360 GRP '!CE383</f>
        <v>0</v>
      </c>
      <c r="I323" s="21">
        <f>SUM('360 GRP '!M383:W383)*'360 GRP '!CF383</f>
        <v>0</v>
      </c>
      <c r="J323" s="21">
        <f>SUM('360 GRP '!M383:W383)*'360 GRP '!CG383</f>
        <v>0</v>
      </c>
      <c r="K323" s="21">
        <f>'360 GRP '!CH383</f>
        <v>0</v>
      </c>
      <c r="L323" s="21">
        <f>'360 GRP '!J383*SUM('360 GRP '!M383:W383)</f>
        <v>0</v>
      </c>
    </row>
    <row r="324" spans="1:12">
      <c r="A324" s="1"/>
      <c r="B324" s="19">
        <f>SUM('360 GRP '!M409:W409)*'360 GRP '!BY409</f>
        <v>0</v>
      </c>
      <c r="C324" s="20">
        <f>SUM('360 GRP '!M409:W409)*'360 GRP '!BZ409</f>
        <v>0</v>
      </c>
      <c r="D324" s="21">
        <f>SUM('360 GRP '!M409:W409)*'360 GRP '!CA409</f>
        <v>0</v>
      </c>
      <c r="E324" s="21">
        <f>SUM('360 GRP '!M409:W409)*'360 GRP '!CB409</f>
        <v>0</v>
      </c>
      <c r="F324" s="21">
        <f>SUM('360 GRP '!M409:W409)*'360 GRP '!CC409</f>
        <v>0</v>
      </c>
      <c r="G324" s="21">
        <f>SUM('360 GRP '!M409:W409)*'360 GRP '!CD409</f>
        <v>0</v>
      </c>
      <c r="H324" s="21">
        <f>SUM('360 GRP '!M409:W409)*'360 GRP '!CE409</f>
        <v>0</v>
      </c>
      <c r="I324" s="21">
        <f>SUM('360 GRP '!M409:W409)*'360 GRP '!CF409</f>
        <v>0</v>
      </c>
      <c r="J324" s="21">
        <f>SUM('360 GRP '!M409:W409)*'360 GRP '!CG409</f>
        <v>0</v>
      </c>
      <c r="K324" s="21">
        <f>'360 GRP '!CH409</f>
        <v>0</v>
      </c>
      <c r="L324" s="21">
        <f>'360 GRP '!J409*SUM('360 GRP '!M409:W409)</f>
        <v>0</v>
      </c>
    </row>
    <row r="325" spans="1:12">
      <c r="A325" s="1"/>
      <c r="B325" s="19">
        <f>SUM('360 GRP '!M410:W410)*'360 GRP '!BY410</f>
        <v>0</v>
      </c>
      <c r="C325" s="20">
        <f>SUM('360 GRP '!M410:W410)*'360 GRP '!BZ410</f>
        <v>0</v>
      </c>
      <c r="D325" s="21">
        <f>SUM('360 GRP '!M410:W410)*'360 GRP '!CA410</f>
        <v>0</v>
      </c>
      <c r="E325" s="21">
        <f>SUM('360 GRP '!M410:W410)*'360 GRP '!CB410</f>
        <v>0</v>
      </c>
      <c r="F325" s="21">
        <f>SUM('360 GRP '!M410:W410)*'360 GRP '!CC410</f>
        <v>0</v>
      </c>
      <c r="G325" s="21">
        <f>SUM('360 GRP '!M410:W410)*'360 GRP '!CD410</f>
        <v>0</v>
      </c>
      <c r="H325" s="21">
        <f>SUM('360 GRP '!M410:W410)*'360 GRP '!CE410</f>
        <v>0</v>
      </c>
      <c r="I325" s="21">
        <f>SUM('360 GRP '!M410:W410)*'360 GRP '!CF410</f>
        <v>0</v>
      </c>
      <c r="J325" s="21">
        <f>SUM('360 GRP '!M410:W410)*'360 GRP '!CG410</f>
        <v>0</v>
      </c>
      <c r="K325" s="21">
        <f>'360 GRP '!CH410</f>
        <v>0</v>
      </c>
      <c r="L325" s="21">
        <f>'360 GRP '!J410*SUM('360 GRP '!M410:W410)</f>
        <v>0</v>
      </c>
    </row>
    <row r="326" spans="1:12">
      <c r="A326" s="1"/>
      <c r="B326" s="19">
        <f>SUM('360 GRP '!M411:W411)*'360 GRP '!BY411</f>
        <v>0</v>
      </c>
      <c r="C326" s="20">
        <f>SUM('360 GRP '!M411:W411)*'360 GRP '!BZ411</f>
        <v>0</v>
      </c>
      <c r="D326" s="21">
        <f>SUM('360 GRP '!M411:W411)*'360 GRP '!CA411</f>
        <v>0</v>
      </c>
      <c r="E326" s="21">
        <f>SUM('360 GRP '!M411:W411)*'360 GRP '!CB411</f>
        <v>0</v>
      </c>
      <c r="F326" s="21">
        <f>SUM('360 GRP '!M411:W411)*'360 GRP '!CC411</f>
        <v>0</v>
      </c>
      <c r="G326" s="21">
        <f>SUM('360 GRP '!M411:W411)*'360 GRP '!CD411</f>
        <v>0</v>
      </c>
      <c r="H326" s="21">
        <f>SUM('360 GRP '!M411:W411)*'360 GRP '!CE411</f>
        <v>0</v>
      </c>
      <c r="I326" s="21">
        <f>SUM('360 GRP '!M411:W411)*'360 GRP '!CF411</f>
        <v>0</v>
      </c>
      <c r="J326" s="21">
        <f>SUM('360 GRP '!M411:W411)*'360 GRP '!CG411</f>
        <v>0</v>
      </c>
      <c r="K326" s="21">
        <f>'360 GRP '!CH411</f>
        <v>0</v>
      </c>
      <c r="L326" s="21">
        <f>'360 GRP '!J411*SUM('360 GRP '!M411:W411)</f>
        <v>0</v>
      </c>
    </row>
    <row r="327" spans="1:12">
      <c r="A327" s="1"/>
      <c r="B327" s="19">
        <f>SUM('360 GRP '!M412:W412)*'360 GRP '!BY412</f>
        <v>0</v>
      </c>
      <c r="C327" s="20">
        <f>SUM('360 GRP '!M412:W412)*'360 GRP '!BZ412</f>
        <v>0</v>
      </c>
      <c r="D327" s="21">
        <f>SUM('360 GRP '!M412:W412)*'360 GRP '!CA412</f>
        <v>0</v>
      </c>
      <c r="E327" s="21">
        <f>SUM('360 GRP '!M412:W412)*'360 GRP '!CB412</f>
        <v>0</v>
      </c>
      <c r="F327" s="21">
        <f>SUM('360 GRP '!M412:W412)*'360 GRP '!CC412</f>
        <v>0</v>
      </c>
      <c r="G327" s="21">
        <f>SUM('360 GRP '!M412:W412)*'360 GRP '!CD412</f>
        <v>0</v>
      </c>
      <c r="H327" s="21">
        <f>SUM('360 GRP '!M412:W412)*'360 GRP '!CE412</f>
        <v>0</v>
      </c>
      <c r="I327" s="21">
        <f>SUM('360 GRP '!M412:W412)*'360 GRP '!CF412</f>
        <v>0</v>
      </c>
      <c r="J327" s="21">
        <f>SUM('360 GRP '!M412:W412)*'360 GRP '!CG412</f>
        <v>0</v>
      </c>
      <c r="K327" s="21">
        <f>'360 GRP '!CH412</f>
        <v>0</v>
      </c>
      <c r="L327" s="21">
        <f>'360 GRP '!J412*SUM('360 GRP '!M412:W412)</f>
        <v>0</v>
      </c>
    </row>
    <row r="328" spans="1:12">
      <c r="A328" s="1"/>
      <c r="B328" s="19">
        <f>SUM('360 GRP '!M413:W413)*'360 GRP '!BY413</f>
        <v>0</v>
      </c>
      <c r="C328" s="20">
        <f>SUM('360 GRP '!M413:W413)*'360 GRP '!BZ413</f>
        <v>0</v>
      </c>
      <c r="D328" s="21">
        <f>SUM('360 GRP '!M413:W413)*'360 GRP '!CA413</f>
        <v>0</v>
      </c>
      <c r="E328" s="21">
        <f>SUM('360 GRP '!M413:W413)*'360 GRP '!CB413</f>
        <v>0</v>
      </c>
      <c r="F328" s="21">
        <f>SUM('360 GRP '!M413:W413)*'360 GRP '!CC413</f>
        <v>0</v>
      </c>
      <c r="G328" s="21">
        <f>SUM('360 GRP '!M413:W413)*'360 GRP '!CD413</f>
        <v>0</v>
      </c>
      <c r="H328" s="21">
        <f>SUM('360 GRP '!M413:W413)*'360 GRP '!CE413</f>
        <v>0</v>
      </c>
      <c r="I328" s="21">
        <f>SUM('360 GRP '!M413:W413)*'360 GRP '!CF413</f>
        <v>0</v>
      </c>
      <c r="J328" s="21">
        <f>SUM('360 GRP '!M413:W413)*'360 GRP '!CG413</f>
        <v>0</v>
      </c>
      <c r="K328" s="21">
        <f>'360 GRP '!CH413</f>
        <v>0</v>
      </c>
      <c r="L328" s="21">
        <f>'360 GRP '!J413*SUM('360 GRP '!M413:W413)</f>
        <v>0</v>
      </c>
    </row>
    <row r="329" spans="1:12">
      <c r="A329" s="1"/>
      <c r="B329" s="19">
        <f>SUM('360 GRP '!M414:W414)*'360 GRP '!BY414</f>
        <v>0</v>
      </c>
      <c r="C329" s="20">
        <f>SUM('360 GRP '!M414:W414)*'360 GRP '!BZ414</f>
        <v>0</v>
      </c>
      <c r="D329" s="21">
        <f>SUM('360 GRP '!M414:W414)*'360 GRP '!CA414</f>
        <v>0</v>
      </c>
      <c r="E329" s="21">
        <f>SUM('360 GRP '!M414:W414)*'360 GRP '!CB414</f>
        <v>0</v>
      </c>
      <c r="F329" s="21">
        <f>SUM('360 GRP '!M414:W414)*'360 GRP '!CC414</f>
        <v>0</v>
      </c>
      <c r="G329" s="21">
        <f>SUM('360 GRP '!M414:W414)*'360 GRP '!CD414</f>
        <v>0</v>
      </c>
      <c r="H329" s="21">
        <f>SUM('360 GRP '!M414:W414)*'360 GRP '!CE414</f>
        <v>0</v>
      </c>
      <c r="I329" s="21">
        <f>SUM('360 GRP '!M414:W414)*'360 GRP '!CF414</f>
        <v>0</v>
      </c>
      <c r="J329" s="21">
        <f>SUM('360 GRP '!M414:W414)*'360 GRP '!CG414</f>
        <v>0</v>
      </c>
      <c r="K329" s="21">
        <f>'360 GRP '!CH414</f>
        <v>0</v>
      </c>
      <c r="L329" s="21">
        <f>'360 GRP '!J414*SUM('360 GRP '!M414:W414)</f>
        <v>0</v>
      </c>
    </row>
    <row r="330" spans="1:12">
      <c r="A330" s="1"/>
      <c r="B330" s="19">
        <f>SUM('360 GRP '!M415:W415)*'360 GRP '!BY415</f>
        <v>0</v>
      </c>
      <c r="C330" s="20">
        <f>SUM('360 GRP '!M415:W415)*'360 GRP '!BZ415</f>
        <v>0</v>
      </c>
      <c r="D330" s="21">
        <f>SUM('360 GRP '!M415:W415)*'360 GRP '!CA415</f>
        <v>0</v>
      </c>
      <c r="E330" s="21">
        <f>SUM('360 GRP '!M415:W415)*'360 GRP '!CB415</f>
        <v>0</v>
      </c>
      <c r="F330" s="21">
        <f>SUM('360 GRP '!M415:W415)*'360 GRP '!CC415</f>
        <v>0</v>
      </c>
      <c r="G330" s="21">
        <f>SUM('360 GRP '!M415:W415)*'360 GRP '!CD415</f>
        <v>0</v>
      </c>
      <c r="H330" s="21">
        <f>SUM('360 GRP '!M415:W415)*'360 GRP '!CE415</f>
        <v>0</v>
      </c>
      <c r="I330" s="21">
        <f>SUM('360 GRP '!M415:W415)*'360 GRP '!CF415</f>
        <v>0</v>
      </c>
      <c r="J330" s="21">
        <f>SUM('360 GRP '!M415:W415)*'360 GRP '!CG415</f>
        <v>0</v>
      </c>
      <c r="K330" s="21">
        <f>'360 GRP '!CH415</f>
        <v>0</v>
      </c>
      <c r="L330" s="21">
        <f>'360 GRP '!J415*SUM('360 GRP '!M415:W415)</f>
        <v>0</v>
      </c>
    </row>
    <row r="331" spans="1:12">
      <c r="A331" s="1"/>
      <c r="B331" s="19">
        <f>SUM('360 GRP '!M416:W416)*'360 GRP '!BY416</f>
        <v>0</v>
      </c>
      <c r="C331" s="20">
        <f>SUM('360 GRP '!M416:W416)*'360 GRP '!BZ416</f>
        <v>0</v>
      </c>
      <c r="D331" s="21">
        <f>SUM('360 GRP '!M416:W416)*'360 GRP '!CA416</f>
        <v>0</v>
      </c>
      <c r="E331" s="21">
        <f>SUM('360 GRP '!M416:W416)*'360 GRP '!CB416</f>
        <v>0</v>
      </c>
      <c r="F331" s="21">
        <f>SUM('360 GRP '!M416:W416)*'360 GRP '!CC416</f>
        <v>0</v>
      </c>
      <c r="G331" s="21">
        <f>SUM('360 GRP '!M416:W416)*'360 GRP '!CD416</f>
        <v>0</v>
      </c>
      <c r="H331" s="21">
        <f>SUM('360 GRP '!M416:W416)*'360 GRP '!CE416</f>
        <v>0</v>
      </c>
      <c r="I331" s="21">
        <f>SUM('360 GRP '!M416:W416)*'360 GRP '!CF416</f>
        <v>0</v>
      </c>
      <c r="J331" s="21">
        <f>SUM('360 GRP '!M416:W416)*'360 GRP '!CG416</f>
        <v>0</v>
      </c>
      <c r="K331" s="21">
        <f>'360 GRP '!CH416</f>
        <v>0</v>
      </c>
      <c r="L331" s="21">
        <f>'360 GRP '!J416*SUM('360 GRP '!M416:W416)</f>
        <v>0</v>
      </c>
    </row>
    <row r="332" spans="1:12">
      <c r="A332" s="1"/>
      <c r="B332" s="19">
        <f>SUM('360 GRP '!M417:W417)*'360 GRP '!BY417</f>
        <v>0</v>
      </c>
      <c r="C332" s="20">
        <f>SUM('360 GRP '!M417:W417)*'360 GRP '!BZ417</f>
        <v>0</v>
      </c>
      <c r="D332" s="21">
        <f>SUM('360 GRP '!M417:W417)*'360 GRP '!CA417</f>
        <v>0</v>
      </c>
      <c r="E332" s="21">
        <f>SUM('360 GRP '!M417:W417)*'360 GRP '!CB417</f>
        <v>0</v>
      </c>
      <c r="F332" s="21">
        <f>SUM('360 GRP '!M417:W417)*'360 GRP '!CC417</f>
        <v>0</v>
      </c>
      <c r="G332" s="21">
        <f>SUM('360 GRP '!M417:W417)*'360 GRP '!CD417</f>
        <v>0</v>
      </c>
      <c r="H332" s="21">
        <f>SUM('360 GRP '!M417:W417)*'360 GRP '!CE417</f>
        <v>0</v>
      </c>
      <c r="I332" s="21">
        <f>SUM('360 GRP '!M417:W417)*'360 GRP '!CF417</f>
        <v>0</v>
      </c>
      <c r="J332" s="21">
        <f>SUM('360 GRP '!M417:W417)*'360 GRP '!CG417</f>
        <v>0</v>
      </c>
      <c r="K332" s="21">
        <f>'360 GRP '!CH417</f>
        <v>0</v>
      </c>
      <c r="L332" s="21">
        <f>'360 GRP '!J417*SUM('360 GRP '!M417:W417)</f>
        <v>0</v>
      </c>
    </row>
    <row r="333" spans="1:12">
      <c r="A333" s="1"/>
      <c r="B333" s="19">
        <f>SUM('360 GRP '!M418:W418)*'360 GRP '!BY418</f>
        <v>0</v>
      </c>
      <c r="C333" s="20">
        <f>SUM('360 GRP '!M418:W418)*'360 GRP '!BZ418</f>
        <v>0</v>
      </c>
      <c r="D333" s="21">
        <f>SUM('360 GRP '!M418:W418)*'360 GRP '!CA418</f>
        <v>0</v>
      </c>
      <c r="E333" s="21">
        <f>SUM('360 GRP '!M418:W418)*'360 GRP '!CB418</f>
        <v>0</v>
      </c>
      <c r="F333" s="21">
        <f>SUM('360 GRP '!M418:W418)*'360 GRP '!CC418</f>
        <v>0</v>
      </c>
      <c r="G333" s="21">
        <f>SUM('360 GRP '!M418:W418)*'360 GRP '!CD418</f>
        <v>0</v>
      </c>
      <c r="H333" s="21">
        <f>SUM('360 GRP '!M418:W418)*'360 GRP '!CE418</f>
        <v>0</v>
      </c>
      <c r="I333" s="21">
        <f>SUM('360 GRP '!M418:W418)*'360 GRP '!CF418</f>
        <v>0</v>
      </c>
      <c r="J333" s="21">
        <f>SUM('360 GRP '!M418:W418)*'360 GRP '!CG418</f>
        <v>0</v>
      </c>
      <c r="K333" s="21">
        <f>'360 GRP '!CH418</f>
        <v>0</v>
      </c>
      <c r="L333" s="21">
        <f>'360 GRP '!J418*SUM('360 GRP '!M418:W418)</f>
        <v>0</v>
      </c>
    </row>
    <row r="334" spans="1:12">
      <c r="A334" s="1"/>
      <c r="B334" s="19">
        <f>SUM('360 GRP '!M419:W419)*'360 GRP '!BY419</f>
        <v>0</v>
      </c>
      <c r="C334" s="20">
        <f>SUM('360 GRP '!M419:W419)*'360 GRP '!BZ419</f>
        <v>0</v>
      </c>
      <c r="D334" s="21">
        <f>SUM('360 GRP '!M419:W419)*'360 GRP '!CA419</f>
        <v>0</v>
      </c>
      <c r="E334" s="21">
        <f>SUM('360 GRP '!M419:W419)*'360 GRP '!CB419</f>
        <v>0</v>
      </c>
      <c r="F334" s="21">
        <f>SUM('360 GRP '!M419:W419)*'360 GRP '!CC419</f>
        <v>0</v>
      </c>
      <c r="G334" s="21">
        <f>SUM('360 GRP '!M419:W419)*'360 GRP '!CD419</f>
        <v>0</v>
      </c>
      <c r="H334" s="21">
        <f>SUM('360 GRP '!M419:W419)*'360 GRP '!CE419</f>
        <v>0</v>
      </c>
      <c r="I334" s="21">
        <f>SUM('360 GRP '!M419:W419)*'360 GRP '!CF419</f>
        <v>0</v>
      </c>
      <c r="J334" s="21">
        <f>SUM('360 GRP '!M419:W419)*'360 GRP '!CG419</f>
        <v>0</v>
      </c>
      <c r="K334" s="21">
        <f>'360 GRP '!CH419</f>
        <v>0</v>
      </c>
      <c r="L334" s="21">
        <f>'360 GRP '!J419*SUM('360 GRP '!M419:W419)</f>
        <v>0</v>
      </c>
    </row>
    <row r="335" spans="1:12">
      <c r="A335" s="1"/>
      <c r="B335" s="19">
        <f>SUM('360 GRP '!M420:W420)*'360 GRP '!BY420</f>
        <v>0</v>
      </c>
      <c r="C335" s="20">
        <f>SUM('360 GRP '!M420:W420)*'360 GRP '!BZ420</f>
        <v>0</v>
      </c>
      <c r="D335" s="21">
        <f>SUM('360 GRP '!M420:W420)*'360 GRP '!CA420</f>
        <v>0</v>
      </c>
      <c r="E335" s="21">
        <f>SUM('360 GRP '!M420:W420)*'360 GRP '!CB420</f>
        <v>0</v>
      </c>
      <c r="F335" s="21">
        <f>SUM('360 GRP '!M420:W420)*'360 GRP '!CC420</f>
        <v>0</v>
      </c>
      <c r="G335" s="21">
        <f>SUM('360 GRP '!M420:W420)*'360 GRP '!CD420</f>
        <v>0</v>
      </c>
      <c r="H335" s="21">
        <f>SUM('360 GRP '!M420:W420)*'360 GRP '!CE420</f>
        <v>0</v>
      </c>
      <c r="I335" s="21">
        <f>SUM('360 GRP '!M420:W420)*'360 GRP '!CF420</f>
        <v>0</v>
      </c>
      <c r="J335" s="21">
        <f>SUM('360 GRP '!M420:W420)*'360 GRP '!CG420</f>
        <v>0</v>
      </c>
      <c r="K335" s="21">
        <f>'360 GRP '!CH420</f>
        <v>0</v>
      </c>
      <c r="L335" s="21">
        <f>'360 GRP '!J420*SUM('360 GRP '!M420:W420)</f>
        <v>0</v>
      </c>
    </row>
    <row r="336" spans="1:12">
      <c r="A336" s="1"/>
      <c r="B336" s="19">
        <f>SUM('360 GRP '!M421:W421)*'360 GRP '!BY421</f>
        <v>0</v>
      </c>
      <c r="C336" s="20">
        <f>SUM('360 GRP '!M421:W421)*'360 GRP '!BZ421</f>
        <v>0</v>
      </c>
      <c r="D336" s="21">
        <f>SUM('360 GRP '!M421:W421)*'360 GRP '!CA421</f>
        <v>0</v>
      </c>
      <c r="E336" s="21">
        <f>SUM('360 GRP '!M421:W421)*'360 GRP '!CB421</f>
        <v>0</v>
      </c>
      <c r="F336" s="21">
        <f>SUM('360 GRP '!M421:W421)*'360 GRP '!CC421</f>
        <v>0</v>
      </c>
      <c r="G336" s="21">
        <f>SUM('360 GRP '!M421:W421)*'360 GRP '!CD421</f>
        <v>0</v>
      </c>
      <c r="H336" s="21">
        <f>SUM('360 GRP '!M421:W421)*'360 GRP '!CE421</f>
        <v>0</v>
      </c>
      <c r="I336" s="21">
        <f>SUM('360 GRP '!M421:W421)*'360 GRP '!CF421</f>
        <v>0</v>
      </c>
      <c r="J336" s="21">
        <f>SUM('360 GRP '!M421:W421)*'360 GRP '!CG421</f>
        <v>0</v>
      </c>
      <c r="K336" s="21">
        <f>'360 GRP '!CH421</f>
        <v>0</v>
      </c>
      <c r="L336" s="21">
        <f>'360 GRP '!J421*SUM('360 GRP '!M421:W421)</f>
        <v>0</v>
      </c>
    </row>
    <row r="337" spans="1:12">
      <c r="A337" s="1"/>
      <c r="B337" s="19">
        <f>SUM('360 GRP '!M422:W422)*'360 GRP '!BY422</f>
        <v>0</v>
      </c>
      <c r="C337" s="20">
        <f>SUM('360 GRP '!M422:W422)*'360 GRP '!BZ422</f>
        <v>0</v>
      </c>
      <c r="D337" s="21">
        <f>SUM('360 GRP '!M422:W422)*'360 GRP '!CA422</f>
        <v>0</v>
      </c>
      <c r="E337" s="21">
        <f>SUM('360 GRP '!M422:W422)*'360 GRP '!CB422</f>
        <v>0</v>
      </c>
      <c r="F337" s="21">
        <f>SUM('360 GRP '!M422:W422)*'360 GRP '!CC422</f>
        <v>0</v>
      </c>
      <c r="G337" s="21">
        <f>SUM('360 GRP '!M422:W422)*'360 GRP '!CD422</f>
        <v>0</v>
      </c>
      <c r="H337" s="21">
        <f>SUM('360 GRP '!M422:W422)*'360 GRP '!CE422</f>
        <v>0</v>
      </c>
      <c r="I337" s="21">
        <f>SUM('360 GRP '!M422:W422)*'360 GRP '!CF422</f>
        <v>0</v>
      </c>
      <c r="J337" s="21">
        <f>SUM('360 GRP '!M422:W422)*'360 GRP '!CG422</f>
        <v>0</v>
      </c>
      <c r="K337" s="21">
        <f>'360 GRP '!CH422</f>
        <v>0</v>
      </c>
      <c r="L337" s="21">
        <f>'360 GRP '!J422*SUM('360 GRP '!M422:W422)</f>
        <v>0</v>
      </c>
    </row>
    <row r="338" spans="1:12">
      <c r="A338" s="1"/>
      <c r="B338" s="19">
        <f>SUM('360 GRP '!M423:W423)*'360 GRP '!BY423</f>
        <v>0</v>
      </c>
      <c r="C338" s="20">
        <f>SUM('360 GRP '!M423:W423)*'360 GRP '!BZ423</f>
        <v>0</v>
      </c>
      <c r="D338" s="21">
        <f>SUM('360 GRP '!M423:W423)*'360 GRP '!CA423</f>
        <v>0</v>
      </c>
      <c r="E338" s="21">
        <f>SUM('360 GRP '!M423:W423)*'360 GRP '!CB423</f>
        <v>0</v>
      </c>
      <c r="F338" s="21">
        <f>SUM('360 GRP '!M423:W423)*'360 GRP '!CC423</f>
        <v>0</v>
      </c>
      <c r="G338" s="21">
        <f>SUM('360 GRP '!M423:W423)*'360 GRP '!CD423</f>
        <v>0</v>
      </c>
      <c r="H338" s="21">
        <f>SUM('360 GRP '!M423:W423)*'360 GRP '!CE423</f>
        <v>0</v>
      </c>
      <c r="I338" s="21">
        <f>SUM('360 GRP '!M423:W423)*'360 GRP '!CF423</f>
        <v>0</v>
      </c>
      <c r="J338" s="21">
        <f>SUM('360 GRP '!M423:W423)*'360 GRP '!CG423</f>
        <v>0</v>
      </c>
      <c r="K338" s="21">
        <f>'360 GRP '!CH423</f>
        <v>0</v>
      </c>
      <c r="L338" s="21">
        <f>'360 GRP '!J423*SUM('360 GRP '!M423:W423)</f>
        <v>0</v>
      </c>
    </row>
    <row r="339" spans="1:12">
      <c r="A339" s="1"/>
      <c r="B339" s="19">
        <f>SUM('360 GRP '!M424:W424)*'360 GRP '!BY424</f>
        <v>0</v>
      </c>
      <c r="C339" s="20">
        <f>SUM('360 GRP '!M424:W424)*'360 GRP '!BZ424</f>
        <v>0</v>
      </c>
      <c r="D339" s="21">
        <f>SUM('360 GRP '!M424:W424)*'360 GRP '!CA424</f>
        <v>0</v>
      </c>
      <c r="E339" s="21">
        <f>SUM('360 GRP '!M424:W424)*'360 GRP '!CB424</f>
        <v>0</v>
      </c>
      <c r="F339" s="21">
        <f>SUM('360 GRP '!M424:W424)*'360 GRP '!CC424</f>
        <v>0</v>
      </c>
      <c r="G339" s="21">
        <f>SUM('360 GRP '!M424:W424)*'360 GRP '!CD424</f>
        <v>0</v>
      </c>
      <c r="H339" s="21">
        <f>SUM('360 GRP '!M424:W424)*'360 GRP '!CE424</f>
        <v>0</v>
      </c>
      <c r="I339" s="21">
        <f>SUM('360 GRP '!M424:W424)*'360 GRP '!CF424</f>
        <v>0</v>
      </c>
      <c r="J339" s="21">
        <f>SUM('360 GRP '!M424:W424)*'360 GRP '!CG424</f>
        <v>0</v>
      </c>
      <c r="K339" s="21">
        <f>'360 GRP '!CH424</f>
        <v>0</v>
      </c>
      <c r="L339" s="21">
        <f>'360 GRP '!J424*SUM('360 GRP '!M424:W424)</f>
        <v>0</v>
      </c>
    </row>
    <row r="340" spans="1:12">
      <c r="A340" s="1"/>
      <c r="B340" s="19">
        <f>SUM('360 GRP '!M425:W425)*'360 GRP '!BY425</f>
        <v>0</v>
      </c>
      <c r="C340" s="20">
        <f>SUM('360 GRP '!M425:W425)*'360 GRP '!BZ425</f>
        <v>0</v>
      </c>
      <c r="D340" s="21">
        <f>SUM('360 GRP '!M425:W425)*'360 GRP '!CA425</f>
        <v>0</v>
      </c>
      <c r="E340" s="21">
        <f>SUM('360 GRP '!M425:W425)*'360 GRP '!CB425</f>
        <v>0</v>
      </c>
      <c r="F340" s="21">
        <f>SUM('360 GRP '!M425:W425)*'360 GRP '!CC425</f>
        <v>0</v>
      </c>
      <c r="G340" s="21">
        <f>SUM('360 GRP '!M425:W425)*'360 GRP '!CD425</f>
        <v>0</v>
      </c>
      <c r="H340" s="21">
        <f>SUM('360 GRP '!M425:W425)*'360 GRP '!CE425</f>
        <v>0</v>
      </c>
      <c r="I340" s="21">
        <f>SUM('360 GRP '!M425:W425)*'360 GRP '!CF425</f>
        <v>0</v>
      </c>
      <c r="J340" s="21">
        <f>SUM('360 GRP '!M425:W425)*'360 GRP '!CG425</f>
        <v>0</v>
      </c>
      <c r="K340" s="21">
        <f>'360 GRP '!CH425</f>
        <v>0</v>
      </c>
      <c r="L340" s="21">
        <f>'360 GRP '!J425*SUM('360 GRP '!M425:W425)</f>
        <v>0</v>
      </c>
    </row>
    <row r="341" spans="1:12">
      <c r="A341" s="1"/>
      <c r="B341" s="19">
        <f>SUM('360 GRP '!M426:W426)*'360 GRP '!BY426</f>
        <v>0</v>
      </c>
      <c r="C341" s="20">
        <f>SUM('360 GRP '!M426:W426)*'360 GRP '!BZ426</f>
        <v>0</v>
      </c>
      <c r="D341" s="21">
        <f>SUM('360 GRP '!M426:W426)*'360 GRP '!CA426</f>
        <v>0</v>
      </c>
      <c r="E341" s="21">
        <f>SUM('360 GRP '!M426:W426)*'360 GRP '!CB426</f>
        <v>0</v>
      </c>
      <c r="F341" s="21">
        <f>SUM('360 GRP '!M426:W426)*'360 GRP '!CC426</f>
        <v>0</v>
      </c>
      <c r="G341" s="21">
        <f>SUM('360 GRP '!M426:W426)*'360 GRP '!CD426</f>
        <v>0</v>
      </c>
      <c r="H341" s="21">
        <f>SUM('360 GRP '!M426:W426)*'360 GRP '!CE426</f>
        <v>0</v>
      </c>
      <c r="I341" s="21">
        <f>SUM('360 GRP '!M426:W426)*'360 GRP '!CF426</f>
        <v>0</v>
      </c>
      <c r="J341" s="21">
        <f>SUM('360 GRP '!M426:W426)*'360 GRP '!CG426</f>
        <v>0</v>
      </c>
      <c r="K341" s="21">
        <f>'360 GRP '!CH426</f>
        <v>0</v>
      </c>
      <c r="L341" s="21">
        <f>'360 GRP '!J426*SUM('360 GRP '!M426:W426)</f>
        <v>0</v>
      </c>
    </row>
    <row r="342" spans="1:12">
      <c r="A342" s="1"/>
      <c r="B342" s="19">
        <f>SUM('360 GRP '!M427:W427)*'360 GRP '!BY427</f>
        <v>0</v>
      </c>
      <c r="C342" s="20">
        <f>SUM('360 GRP '!M427:W427)*'360 GRP '!BZ427</f>
        <v>0</v>
      </c>
      <c r="D342" s="21">
        <f>SUM('360 GRP '!M427:W427)*'360 GRP '!CA427</f>
        <v>0</v>
      </c>
      <c r="E342" s="21">
        <f>SUM('360 GRP '!M427:W427)*'360 GRP '!CB427</f>
        <v>0</v>
      </c>
      <c r="F342" s="21">
        <f>SUM('360 GRP '!M427:W427)*'360 GRP '!CC427</f>
        <v>0</v>
      </c>
      <c r="G342" s="21">
        <f>SUM('360 GRP '!M427:W427)*'360 GRP '!CD427</f>
        <v>0</v>
      </c>
      <c r="H342" s="21">
        <f>SUM('360 GRP '!M427:W427)*'360 GRP '!CE427</f>
        <v>0</v>
      </c>
      <c r="I342" s="21">
        <f>SUM('360 GRP '!M427:W427)*'360 GRP '!CF427</f>
        <v>0</v>
      </c>
      <c r="J342" s="21">
        <f>SUM('360 GRP '!M427:W427)*'360 GRP '!CG427</f>
        <v>0</v>
      </c>
      <c r="K342" s="21">
        <f>'360 GRP '!CH427</f>
        <v>0</v>
      </c>
      <c r="L342" s="21">
        <f>'360 GRP '!J427*SUM('360 GRP '!M427:W427)</f>
        <v>0</v>
      </c>
    </row>
    <row r="343" spans="1:12">
      <c r="A343" s="1"/>
      <c r="B343" s="19">
        <f>SUM('360 GRP '!M428:W428)*'360 GRP '!BY428</f>
        <v>0</v>
      </c>
      <c r="C343" s="20">
        <f>SUM('360 GRP '!M428:W428)*'360 GRP '!BZ428</f>
        <v>0</v>
      </c>
      <c r="D343" s="21">
        <f>SUM('360 GRP '!M428:W428)*'360 GRP '!CA428</f>
        <v>0</v>
      </c>
      <c r="E343" s="21">
        <f>SUM('360 GRP '!M428:W428)*'360 GRP '!CB428</f>
        <v>0</v>
      </c>
      <c r="F343" s="21">
        <f>SUM('360 GRP '!M428:W428)*'360 GRP '!CC428</f>
        <v>0</v>
      </c>
      <c r="G343" s="21">
        <f>SUM('360 GRP '!M428:W428)*'360 GRP '!CD428</f>
        <v>0</v>
      </c>
      <c r="H343" s="21">
        <f>SUM('360 GRP '!M428:W428)*'360 GRP '!CE428</f>
        <v>0</v>
      </c>
      <c r="I343" s="21">
        <f>SUM('360 GRP '!M428:W428)*'360 GRP '!CF428</f>
        <v>0</v>
      </c>
      <c r="J343" s="21">
        <f>SUM('360 GRP '!M428:W428)*'360 GRP '!CG428</f>
        <v>0</v>
      </c>
      <c r="K343" s="21">
        <f>'360 GRP '!CH428</f>
        <v>0</v>
      </c>
      <c r="L343" s="21">
        <f>'360 GRP '!J428*SUM('360 GRP '!M428:W428)</f>
        <v>0</v>
      </c>
    </row>
    <row r="344" spans="1:12">
      <c r="A344" s="1"/>
      <c r="B344" s="19">
        <f>SUM('360 GRP '!M429:W429)*'360 GRP '!BY429</f>
        <v>0</v>
      </c>
      <c r="C344" s="20">
        <f>SUM('360 GRP '!M429:W429)*'360 GRP '!BZ429</f>
        <v>0</v>
      </c>
      <c r="D344" s="21">
        <f>SUM('360 GRP '!M429:W429)*'360 GRP '!CA429</f>
        <v>0</v>
      </c>
      <c r="E344" s="21">
        <f>SUM('360 GRP '!M429:W429)*'360 GRP '!CB429</f>
        <v>0</v>
      </c>
      <c r="F344" s="21">
        <f>SUM('360 GRP '!M429:W429)*'360 GRP '!CC429</f>
        <v>0</v>
      </c>
      <c r="G344" s="21">
        <f>SUM('360 GRP '!M429:W429)*'360 GRP '!CD429</f>
        <v>0</v>
      </c>
      <c r="H344" s="21">
        <f>SUM('360 GRP '!M429:W429)*'360 GRP '!CE429</f>
        <v>0</v>
      </c>
      <c r="I344" s="21">
        <f>SUM('360 GRP '!M429:W429)*'360 GRP '!CF429</f>
        <v>0</v>
      </c>
      <c r="J344" s="21">
        <f>SUM('360 GRP '!M429:W429)*'360 GRP '!CG429</f>
        <v>0</v>
      </c>
      <c r="K344" s="21">
        <f>'360 GRP '!CH429</f>
        <v>0</v>
      </c>
      <c r="L344" s="21">
        <f>'360 GRP '!J429*SUM('360 GRP '!M429:W429)</f>
        <v>0</v>
      </c>
    </row>
    <row r="345" spans="1:12">
      <c r="A345" s="1"/>
      <c r="B345" s="19">
        <f>SUM('360 GRP '!M430:W430)*'360 GRP '!BY430</f>
        <v>0</v>
      </c>
      <c r="C345" s="20">
        <f>SUM('360 GRP '!M430:W430)*'360 GRP '!BZ430</f>
        <v>0</v>
      </c>
      <c r="D345" s="21">
        <f>SUM('360 GRP '!M430:W430)*'360 GRP '!CA430</f>
        <v>0</v>
      </c>
      <c r="E345" s="21">
        <f>SUM('360 GRP '!M430:W430)*'360 GRP '!CB430</f>
        <v>0</v>
      </c>
      <c r="F345" s="21">
        <f>SUM('360 GRP '!M430:W430)*'360 GRP '!CC430</f>
        <v>0</v>
      </c>
      <c r="G345" s="21">
        <f>SUM('360 GRP '!M430:W430)*'360 GRP '!CD430</f>
        <v>0</v>
      </c>
      <c r="H345" s="21">
        <f>SUM('360 GRP '!M430:W430)*'360 GRP '!CE430</f>
        <v>0</v>
      </c>
      <c r="I345" s="21">
        <f>SUM('360 GRP '!M430:W430)*'360 GRP '!CF430</f>
        <v>0</v>
      </c>
      <c r="J345" s="21">
        <f>SUM('360 GRP '!M430:W430)*'360 GRP '!CG430</f>
        <v>0</v>
      </c>
      <c r="K345" s="21">
        <f>'360 GRP '!CH430</f>
        <v>0</v>
      </c>
      <c r="L345" s="21">
        <f>'360 GRP '!J430*SUM('360 GRP '!M430:W430)</f>
        <v>0</v>
      </c>
    </row>
    <row r="346" spans="1:12">
      <c r="A346" s="1"/>
      <c r="B346" s="19">
        <f>SUM('360 GRP '!M431:W431)*'360 GRP '!BY431</f>
        <v>0</v>
      </c>
      <c r="C346" s="20">
        <f>SUM('360 GRP '!M431:W431)*'360 GRP '!BZ431</f>
        <v>0</v>
      </c>
      <c r="D346" s="21">
        <f>SUM('360 GRP '!M431:W431)*'360 GRP '!CA431</f>
        <v>0</v>
      </c>
      <c r="E346" s="21">
        <f>SUM('360 GRP '!M431:W431)*'360 GRP '!CB431</f>
        <v>0</v>
      </c>
      <c r="F346" s="21">
        <f>SUM('360 GRP '!M431:W431)*'360 GRP '!CC431</f>
        <v>0</v>
      </c>
      <c r="G346" s="21">
        <f>SUM('360 GRP '!M431:W431)*'360 GRP '!CD431</f>
        <v>0</v>
      </c>
      <c r="H346" s="21">
        <f>SUM('360 GRP '!M431:W431)*'360 GRP '!CE431</f>
        <v>0</v>
      </c>
      <c r="I346" s="21">
        <f>SUM('360 GRP '!M431:W431)*'360 GRP '!CF431</f>
        <v>0</v>
      </c>
      <c r="J346" s="21">
        <f>SUM('360 GRP '!M431:W431)*'360 GRP '!CG431</f>
        <v>0</v>
      </c>
      <c r="K346" s="21">
        <f>'360 GRP '!CH431</f>
        <v>0</v>
      </c>
      <c r="L346" s="21">
        <f>'360 GRP '!J431*SUM('360 GRP '!M431:W431)</f>
        <v>0</v>
      </c>
    </row>
    <row r="347" spans="1:12">
      <c r="A347" s="1"/>
      <c r="B347" s="19">
        <f>SUM('360 GRP '!M432:W432)*'360 GRP '!BY432</f>
        <v>0</v>
      </c>
      <c r="C347" s="20">
        <f>SUM('360 GRP '!M432:W432)*'360 GRP '!BZ432</f>
        <v>0</v>
      </c>
      <c r="D347" s="21">
        <f>SUM('360 GRP '!M432:W432)*'360 GRP '!CA432</f>
        <v>0</v>
      </c>
      <c r="E347" s="21">
        <f>SUM('360 GRP '!M432:W432)*'360 GRP '!CB432</f>
        <v>0</v>
      </c>
      <c r="F347" s="21">
        <f>SUM('360 GRP '!M432:W432)*'360 GRP '!CC432</f>
        <v>0</v>
      </c>
      <c r="G347" s="21">
        <f>SUM('360 GRP '!M432:W432)*'360 GRP '!CD432</f>
        <v>0</v>
      </c>
      <c r="H347" s="21">
        <f>SUM('360 GRP '!M432:W432)*'360 GRP '!CE432</f>
        <v>0</v>
      </c>
      <c r="I347" s="21">
        <f>SUM('360 GRP '!M432:W432)*'360 GRP '!CF432</f>
        <v>0</v>
      </c>
      <c r="J347" s="21">
        <f>SUM('360 GRP '!M432:W432)*'360 GRP '!CG432</f>
        <v>0</v>
      </c>
      <c r="K347" s="21">
        <f>'360 GRP '!CH432</f>
        <v>0</v>
      </c>
      <c r="L347" s="21">
        <f>'360 GRP '!J432*SUM('360 GRP '!M432:W432)</f>
        <v>0</v>
      </c>
    </row>
    <row r="348" spans="1:12">
      <c r="A348" s="1"/>
      <c r="B348" s="19">
        <f>SUM('360 GRP '!M433:W433)*'360 GRP '!BY433</f>
        <v>0</v>
      </c>
      <c r="C348" s="20">
        <f>SUM('360 GRP '!M433:W433)*'360 GRP '!BZ433</f>
        <v>0</v>
      </c>
      <c r="D348" s="21">
        <f>SUM('360 GRP '!M433:W433)*'360 GRP '!CA433</f>
        <v>0</v>
      </c>
      <c r="E348" s="21">
        <f>SUM('360 GRP '!M433:W433)*'360 GRP '!CB433</f>
        <v>0</v>
      </c>
      <c r="F348" s="21">
        <f>SUM('360 GRP '!M433:W433)*'360 GRP '!CC433</f>
        <v>0</v>
      </c>
      <c r="G348" s="21">
        <f>SUM('360 GRP '!M433:W433)*'360 GRP '!CD433</f>
        <v>0</v>
      </c>
      <c r="H348" s="21">
        <f>SUM('360 GRP '!M433:W433)*'360 GRP '!CE433</f>
        <v>0</v>
      </c>
      <c r="I348" s="21">
        <f>SUM('360 GRP '!M433:W433)*'360 GRP '!CF433</f>
        <v>0</v>
      </c>
      <c r="J348" s="21">
        <f>SUM('360 GRP '!M433:W433)*'360 GRP '!CG433</f>
        <v>0</v>
      </c>
      <c r="K348" s="21">
        <f>'360 GRP '!CH433</f>
        <v>0</v>
      </c>
      <c r="L348" s="21">
        <f>'360 GRP '!J433*SUM('360 GRP '!M433:W433)</f>
        <v>0</v>
      </c>
    </row>
    <row r="349" spans="1:12">
      <c r="A349" s="1"/>
      <c r="B349" s="19">
        <f>SUM('360 GRP '!M434:W434)*'360 GRP '!BY434</f>
        <v>0</v>
      </c>
      <c r="C349" s="20">
        <f>SUM('360 GRP '!M434:W434)*'360 GRP '!BZ434</f>
        <v>0</v>
      </c>
      <c r="D349" s="21">
        <f>SUM('360 GRP '!M434:W434)*'360 GRP '!CA434</f>
        <v>0</v>
      </c>
      <c r="E349" s="21">
        <f>SUM('360 GRP '!M434:W434)*'360 GRP '!CB434</f>
        <v>0</v>
      </c>
      <c r="F349" s="21">
        <f>SUM('360 GRP '!M434:W434)*'360 GRP '!CC434</f>
        <v>0</v>
      </c>
      <c r="G349" s="21">
        <f>SUM('360 GRP '!M434:W434)*'360 GRP '!CD434</f>
        <v>0</v>
      </c>
      <c r="H349" s="21">
        <f>SUM('360 GRP '!M434:W434)*'360 GRP '!CE434</f>
        <v>0</v>
      </c>
      <c r="I349" s="21">
        <f>SUM('360 GRP '!M434:W434)*'360 GRP '!CF434</f>
        <v>0</v>
      </c>
      <c r="J349" s="21">
        <f>SUM('360 GRP '!M434:W434)*'360 GRP '!CG434</f>
        <v>0</v>
      </c>
      <c r="K349" s="21">
        <f>'360 GRP '!CH434</f>
        <v>0</v>
      </c>
      <c r="L349" s="21">
        <f>'360 GRP '!J434*SUM('360 GRP '!M434:W434)</f>
        <v>0</v>
      </c>
    </row>
    <row r="350" spans="1:12">
      <c r="A350" s="1"/>
      <c r="B350" s="19">
        <f>SUM('360 GRP '!M435:W435)*'360 GRP '!BY435</f>
        <v>0</v>
      </c>
      <c r="C350" s="20">
        <f>SUM('360 GRP '!M435:W435)*'360 GRP '!BZ435</f>
        <v>0</v>
      </c>
      <c r="D350" s="21">
        <f>SUM('360 GRP '!M435:W435)*'360 GRP '!CA435</f>
        <v>0</v>
      </c>
      <c r="E350" s="21">
        <f>SUM('360 GRP '!M435:W435)*'360 GRP '!CB435</f>
        <v>0</v>
      </c>
      <c r="F350" s="21">
        <f>SUM('360 GRP '!M435:W435)*'360 GRP '!CC435</f>
        <v>0</v>
      </c>
      <c r="G350" s="21">
        <f>SUM('360 GRP '!M435:W435)*'360 GRP '!CD435</f>
        <v>0</v>
      </c>
      <c r="H350" s="21">
        <f>SUM('360 GRP '!M435:W435)*'360 GRP '!CE435</f>
        <v>0</v>
      </c>
      <c r="I350" s="21">
        <f>SUM('360 GRP '!M435:W435)*'360 GRP '!CF435</f>
        <v>0</v>
      </c>
      <c r="J350" s="21">
        <f>SUM('360 GRP '!M435:W435)*'360 GRP '!CG435</f>
        <v>0</v>
      </c>
      <c r="K350" s="21">
        <f>'360 GRP '!CH435</f>
        <v>0</v>
      </c>
      <c r="L350" s="21">
        <f>'360 GRP '!J435*SUM('360 GRP '!M435:W435)</f>
        <v>0</v>
      </c>
    </row>
    <row r="351" spans="1:12">
      <c r="A351" s="1"/>
      <c r="B351" s="19">
        <f>SUM('360 GRP '!M436:W436)*'360 GRP '!BY436</f>
        <v>0</v>
      </c>
      <c r="C351" s="20">
        <f>SUM('360 GRP '!M436:W436)*'360 GRP '!BZ436</f>
        <v>0</v>
      </c>
      <c r="D351" s="21">
        <f>SUM('360 GRP '!M436:W436)*'360 GRP '!CA436</f>
        <v>0</v>
      </c>
      <c r="E351" s="21">
        <f>SUM('360 GRP '!M436:W436)*'360 GRP '!CB436</f>
        <v>0</v>
      </c>
      <c r="F351" s="21">
        <f>SUM('360 GRP '!M436:W436)*'360 GRP '!CC436</f>
        <v>0</v>
      </c>
      <c r="G351" s="21">
        <f>SUM('360 GRP '!M436:W436)*'360 GRP '!CD436</f>
        <v>0</v>
      </c>
      <c r="H351" s="21">
        <f>SUM('360 GRP '!M436:W436)*'360 GRP '!CE436</f>
        <v>0</v>
      </c>
      <c r="I351" s="21">
        <f>SUM('360 GRP '!M436:W436)*'360 GRP '!CF436</f>
        <v>0</v>
      </c>
      <c r="J351" s="21">
        <f>SUM('360 GRP '!M436:W436)*'360 GRP '!CG436</f>
        <v>0</v>
      </c>
      <c r="K351" s="21">
        <f>'360 GRP '!CH436</f>
        <v>0</v>
      </c>
      <c r="L351" s="21">
        <f>'360 GRP '!J436*SUM('360 GRP '!M436:W436)</f>
        <v>0</v>
      </c>
    </row>
    <row r="352" spans="1:12">
      <c r="A352" s="1"/>
      <c r="B352" s="19">
        <f>SUM('360 GRP '!M437:W437)*'360 GRP '!BY437</f>
        <v>0</v>
      </c>
      <c r="C352" s="20">
        <f>SUM('360 GRP '!M437:W437)*'360 GRP '!BZ437</f>
        <v>0</v>
      </c>
      <c r="D352" s="21">
        <f>SUM('360 GRP '!M437:W437)*'360 GRP '!CA437</f>
        <v>0</v>
      </c>
      <c r="E352" s="21">
        <f>SUM('360 GRP '!M437:W437)*'360 GRP '!CB437</f>
        <v>0</v>
      </c>
      <c r="F352" s="21">
        <f>SUM('360 GRP '!M437:W437)*'360 GRP '!CC437</f>
        <v>0</v>
      </c>
      <c r="G352" s="21">
        <f>SUM('360 GRP '!M437:W437)*'360 GRP '!CD437</f>
        <v>0</v>
      </c>
      <c r="H352" s="21">
        <f>SUM('360 GRP '!M437:W437)*'360 GRP '!CE437</f>
        <v>0</v>
      </c>
      <c r="I352" s="21">
        <f>SUM('360 GRP '!M437:W437)*'360 GRP '!CF437</f>
        <v>0</v>
      </c>
      <c r="J352" s="21">
        <f>SUM('360 GRP '!M437:W437)*'360 GRP '!CG437</f>
        <v>0</v>
      </c>
      <c r="K352" s="21">
        <f>'360 GRP '!CH437</f>
        <v>0</v>
      </c>
      <c r="L352" s="21">
        <f>'360 GRP '!J437*SUM('360 GRP '!M437:W437)</f>
        <v>0</v>
      </c>
    </row>
    <row r="353" spans="1:12">
      <c r="A353" s="1"/>
      <c r="B353" s="19">
        <f>SUM('360 GRP '!M438:W438)*'360 GRP '!BY438</f>
        <v>0</v>
      </c>
      <c r="C353" s="20">
        <f>SUM('360 GRP '!M438:W438)*'360 GRP '!BZ438</f>
        <v>0</v>
      </c>
      <c r="D353" s="21">
        <f>SUM('360 GRP '!M438:W438)*'360 GRP '!CA438</f>
        <v>0</v>
      </c>
      <c r="E353" s="21">
        <f>SUM('360 GRP '!M438:W438)*'360 GRP '!CB438</f>
        <v>0</v>
      </c>
      <c r="F353" s="21">
        <f>SUM('360 GRP '!M438:W438)*'360 GRP '!CC438</f>
        <v>0</v>
      </c>
      <c r="G353" s="21">
        <f>SUM('360 GRP '!M438:W438)*'360 GRP '!CD438</f>
        <v>0</v>
      </c>
      <c r="H353" s="21">
        <f>SUM('360 GRP '!M438:W438)*'360 GRP '!CE438</f>
        <v>0</v>
      </c>
      <c r="I353" s="21">
        <f>SUM('360 GRP '!M438:W438)*'360 GRP '!CF438</f>
        <v>0</v>
      </c>
      <c r="J353" s="21">
        <f>SUM('360 GRP '!M438:W438)*'360 GRP '!CG438</f>
        <v>0</v>
      </c>
      <c r="K353" s="21">
        <f>'360 GRP '!CH438</f>
        <v>0</v>
      </c>
      <c r="L353" s="21">
        <f>'360 GRP '!J438*SUM('360 GRP '!M438:W438)</f>
        <v>0</v>
      </c>
    </row>
    <row r="354" spans="1:12">
      <c r="A354" s="1"/>
      <c r="B354" s="19">
        <f>SUM('360 GRP '!M439:W439)*'360 GRP '!BY439</f>
        <v>0</v>
      </c>
      <c r="C354" s="20">
        <f>SUM('360 GRP '!M439:W439)*'360 GRP '!BZ439</f>
        <v>0</v>
      </c>
      <c r="D354" s="21">
        <f>SUM('360 GRP '!M439:W439)*'360 GRP '!CA439</f>
        <v>0</v>
      </c>
      <c r="E354" s="21">
        <f>SUM('360 GRP '!M439:W439)*'360 GRP '!CB439</f>
        <v>0</v>
      </c>
      <c r="F354" s="21">
        <f>SUM('360 GRP '!M439:W439)*'360 GRP '!CC439</f>
        <v>0</v>
      </c>
      <c r="G354" s="21">
        <f>SUM('360 GRP '!M439:W439)*'360 GRP '!CD439</f>
        <v>0</v>
      </c>
      <c r="H354" s="21">
        <f>SUM('360 GRP '!M439:W439)*'360 GRP '!CE439</f>
        <v>0</v>
      </c>
      <c r="I354" s="21">
        <f>SUM('360 GRP '!M439:W439)*'360 GRP '!CF439</f>
        <v>0</v>
      </c>
      <c r="J354" s="21">
        <f>SUM('360 GRP '!M439:W439)*'360 GRP '!CG439</f>
        <v>0</v>
      </c>
      <c r="K354" s="21">
        <f>'360 GRP '!CH439</f>
        <v>0</v>
      </c>
      <c r="L354" s="21">
        <f>'360 GRP '!J439*SUM('360 GRP '!M439:W439)</f>
        <v>0</v>
      </c>
    </row>
    <row r="355" spans="1:12">
      <c r="A355" s="1"/>
      <c r="B355" s="19">
        <f>SUM('360 GRP '!M440:W440)*'360 GRP '!BY440</f>
        <v>0</v>
      </c>
      <c r="C355" s="20">
        <f>SUM('360 GRP '!M440:W440)*'360 GRP '!BZ440</f>
        <v>0</v>
      </c>
      <c r="D355" s="21">
        <f>SUM('360 GRP '!M440:W440)*'360 GRP '!CA440</f>
        <v>0</v>
      </c>
      <c r="E355" s="21">
        <f>SUM('360 GRP '!M440:W440)*'360 GRP '!CB440</f>
        <v>0</v>
      </c>
      <c r="F355" s="21">
        <f>SUM('360 GRP '!M440:W440)*'360 GRP '!CC440</f>
        <v>0</v>
      </c>
      <c r="G355" s="21">
        <f>SUM('360 GRP '!M440:W440)*'360 GRP '!CD440</f>
        <v>0</v>
      </c>
      <c r="H355" s="21">
        <f>SUM('360 GRP '!M440:W440)*'360 GRP '!CE440</f>
        <v>0</v>
      </c>
      <c r="I355" s="21">
        <f>SUM('360 GRP '!M440:W440)*'360 GRP '!CF440</f>
        <v>0</v>
      </c>
      <c r="J355" s="21">
        <f>SUM('360 GRP '!M440:W440)*'360 GRP '!CG440</f>
        <v>0</v>
      </c>
      <c r="K355" s="21">
        <f>'360 GRP '!CH440</f>
        <v>0</v>
      </c>
      <c r="L355" s="21">
        <f>'360 GRP '!J440*SUM('360 GRP '!M440:W440)</f>
        <v>0</v>
      </c>
    </row>
    <row r="356" spans="1:12">
      <c r="A356" s="1"/>
      <c r="B356" s="19">
        <f>SUM('360 GRP '!M441:W441)*'360 GRP '!BY441</f>
        <v>0</v>
      </c>
      <c r="C356" s="20">
        <f>SUM('360 GRP '!M441:W441)*'360 GRP '!BZ441</f>
        <v>0</v>
      </c>
      <c r="D356" s="21">
        <f>SUM('360 GRP '!M441:W441)*'360 GRP '!CA441</f>
        <v>0</v>
      </c>
      <c r="E356" s="21">
        <f>SUM('360 GRP '!M441:W441)*'360 GRP '!CB441</f>
        <v>0</v>
      </c>
      <c r="F356" s="21">
        <f>SUM('360 GRP '!M441:W441)*'360 GRP '!CC441</f>
        <v>0</v>
      </c>
      <c r="G356" s="21">
        <f>SUM('360 GRP '!M441:W441)*'360 GRP '!CD441</f>
        <v>0</v>
      </c>
      <c r="H356" s="21">
        <f>SUM('360 GRP '!M441:W441)*'360 GRP '!CE441</f>
        <v>0</v>
      </c>
      <c r="I356" s="21">
        <f>SUM('360 GRP '!M441:W441)*'360 GRP '!CF441</f>
        <v>0</v>
      </c>
      <c r="J356" s="21">
        <f>SUM('360 GRP '!M441:W441)*'360 GRP '!CG441</f>
        <v>0</v>
      </c>
      <c r="K356" s="21">
        <f>'360 GRP '!CH441</f>
        <v>0</v>
      </c>
      <c r="L356" s="21">
        <f>'360 GRP '!J441*SUM('360 GRP '!M441:W441)</f>
        <v>0</v>
      </c>
    </row>
    <row r="357" spans="1:12">
      <c r="A357" s="1"/>
      <c r="B357" s="19">
        <f>SUM('360 GRP '!M442:W442)*'360 GRP '!BY442</f>
        <v>0</v>
      </c>
      <c r="C357" s="20">
        <f>SUM('360 GRP '!M442:W442)*'360 GRP '!BZ442</f>
        <v>0</v>
      </c>
      <c r="D357" s="21">
        <f>SUM('360 GRP '!M442:W442)*'360 GRP '!CA442</f>
        <v>0</v>
      </c>
      <c r="E357" s="21">
        <f>SUM('360 GRP '!M442:W442)*'360 GRP '!CB442</f>
        <v>0</v>
      </c>
      <c r="F357" s="21">
        <f>SUM('360 GRP '!M442:W442)*'360 GRP '!CC442</f>
        <v>0</v>
      </c>
      <c r="G357" s="21">
        <f>SUM('360 GRP '!M442:W442)*'360 GRP '!CD442</f>
        <v>0</v>
      </c>
      <c r="H357" s="21">
        <f>SUM('360 GRP '!M442:W442)*'360 GRP '!CE442</f>
        <v>0</v>
      </c>
      <c r="I357" s="21">
        <f>SUM('360 GRP '!M442:W442)*'360 GRP '!CF442</f>
        <v>0</v>
      </c>
      <c r="J357" s="21">
        <f>SUM('360 GRP '!M442:W442)*'360 GRP '!CG442</f>
        <v>0</v>
      </c>
      <c r="K357" s="21">
        <f>'360 GRP '!CH442</f>
        <v>0</v>
      </c>
      <c r="L357" s="21">
        <f>'360 GRP '!J442*SUM('360 GRP '!M442:W442)</f>
        <v>0</v>
      </c>
    </row>
    <row r="358" spans="1:12">
      <c r="A358" s="1"/>
      <c r="B358" s="19">
        <f>SUM('360 GRP '!M443:W443)*'360 GRP '!BY443</f>
        <v>0</v>
      </c>
      <c r="C358" s="20">
        <f>SUM('360 GRP '!M443:W443)*'360 GRP '!BZ443</f>
        <v>0</v>
      </c>
      <c r="D358" s="21">
        <f>SUM('360 GRP '!M443:W443)*'360 GRP '!CA443</f>
        <v>0</v>
      </c>
      <c r="E358" s="21">
        <f>SUM('360 GRP '!M443:W443)*'360 GRP '!CB443</f>
        <v>0</v>
      </c>
      <c r="F358" s="21">
        <f>SUM('360 GRP '!M443:W443)*'360 GRP '!CC443</f>
        <v>0</v>
      </c>
      <c r="G358" s="21">
        <f>SUM('360 GRP '!M443:W443)*'360 GRP '!CD443</f>
        <v>0</v>
      </c>
      <c r="H358" s="21">
        <f>SUM('360 GRP '!M443:W443)*'360 GRP '!CE443</f>
        <v>0</v>
      </c>
      <c r="I358" s="21">
        <f>SUM('360 GRP '!M443:W443)*'360 GRP '!CF443</f>
        <v>0</v>
      </c>
      <c r="J358" s="21">
        <f>SUM('360 GRP '!M443:W443)*'360 GRP '!CG443</f>
        <v>0</v>
      </c>
      <c r="K358" s="21">
        <f>'360 GRP '!CH443</f>
        <v>0</v>
      </c>
      <c r="L358" s="21">
        <f>'360 GRP '!J443*SUM('360 GRP '!M443:W443)</f>
        <v>0</v>
      </c>
    </row>
    <row r="359" spans="1:12">
      <c r="A359" s="1"/>
      <c r="B359" s="19">
        <f>SUM('360 GRP '!M444:W444)*'360 GRP '!BY444</f>
        <v>0</v>
      </c>
      <c r="C359" s="20">
        <f>SUM('360 GRP '!M444:W444)*'360 GRP '!BZ444</f>
        <v>0</v>
      </c>
      <c r="D359" s="21">
        <f>SUM('360 GRP '!M444:W444)*'360 GRP '!CA444</f>
        <v>0</v>
      </c>
      <c r="E359" s="21">
        <f>SUM('360 GRP '!M444:W444)*'360 GRP '!CB444</f>
        <v>0</v>
      </c>
      <c r="F359" s="21">
        <f>SUM('360 GRP '!M444:W444)*'360 GRP '!CC444</f>
        <v>0</v>
      </c>
      <c r="G359" s="21">
        <f>SUM('360 GRP '!M444:W444)*'360 GRP '!CD444</f>
        <v>0</v>
      </c>
      <c r="H359" s="21">
        <f>SUM('360 GRP '!M444:W444)*'360 GRP '!CE444</f>
        <v>0</v>
      </c>
      <c r="I359" s="21">
        <f>SUM('360 GRP '!M444:W444)*'360 GRP '!CF444</f>
        <v>0</v>
      </c>
      <c r="J359" s="21">
        <f>SUM('360 GRP '!M444:W444)*'360 GRP '!CG444</f>
        <v>0</v>
      </c>
      <c r="K359" s="21">
        <f>'360 GRP '!CH444</f>
        <v>0</v>
      </c>
      <c r="L359" s="21">
        <f>'360 GRP '!J444*SUM('360 GRP '!M444:W444)</f>
        <v>0</v>
      </c>
    </row>
    <row r="360" spans="1:12">
      <c r="A360" s="1"/>
      <c r="B360" s="19">
        <f>SUM('360 GRP '!M445:W445)*'360 GRP '!BY445</f>
        <v>0</v>
      </c>
      <c r="C360" s="20">
        <f>SUM('360 GRP '!M445:W445)*'360 GRP '!BZ445</f>
        <v>0</v>
      </c>
      <c r="D360" s="21">
        <f>SUM('360 GRP '!M445:W445)*'360 GRP '!CA445</f>
        <v>0</v>
      </c>
      <c r="E360" s="21">
        <f>SUM('360 GRP '!M445:W445)*'360 GRP '!CB445</f>
        <v>0</v>
      </c>
      <c r="F360" s="21">
        <f>SUM('360 GRP '!M445:W445)*'360 GRP '!CC445</f>
        <v>0</v>
      </c>
      <c r="G360" s="21">
        <f>SUM('360 GRP '!M445:W445)*'360 GRP '!CD445</f>
        <v>0</v>
      </c>
      <c r="H360" s="21">
        <f>SUM('360 GRP '!M445:W445)*'360 GRP '!CE445</f>
        <v>0</v>
      </c>
      <c r="I360" s="21">
        <f>SUM('360 GRP '!M445:W445)*'360 GRP '!CF445</f>
        <v>0</v>
      </c>
      <c r="J360" s="21">
        <f>SUM('360 GRP '!M445:W445)*'360 GRP '!CG445</f>
        <v>0</v>
      </c>
      <c r="K360" s="21">
        <f>'360 GRP '!CH445</f>
        <v>0</v>
      </c>
      <c r="L360" s="21">
        <f>'360 GRP '!J445*SUM('360 GRP '!M445:W445)</f>
        <v>0</v>
      </c>
    </row>
    <row r="361" spans="1:12">
      <c r="A361" s="1"/>
      <c r="B361" s="19">
        <f>SUM('360 GRP '!M446:W446)*'360 GRP '!BY446</f>
        <v>0</v>
      </c>
      <c r="C361" s="20">
        <f>SUM('360 GRP '!M446:W446)*'360 GRP '!BZ446</f>
        <v>0</v>
      </c>
      <c r="D361" s="21">
        <f>SUM('360 GRP '!M446:W446)*'360 GRP '!CA446</f>
        <v>0</v>
      </c>
      <c r="E361" s="21">
        <f>SUM('360 GRP '!M446:W446)*'360 GRP '!CB446</f>
        <v>0</v>
      </c>
      <c r="F361" s="21">
        <f>SUM('360 GRP '!M446:W446)*'360 GRP '!CC446</f>
        <v>0</v>
      </c>
      <c r="G361" s="21">
        <f>SUM('360 GRP '!M446:W446)*'360 GRP '!CD446</f>
        <v>0</v>
      </c>
      <c r="H361" s="21">
        <f>SUM('360 GRP '!M446:W446)*'360 GRP '!CE446</f>
        <v>0</v>
      </c>
      <c r="I361" s="21">
        <f>SUM('360 GRP '!M446:W446)*'360 GRP '!CF446</f>
        <v>0</v>
      </c>
      <c r="J361" s="21">
        <f>SUM('360 GRP '!M446:W446)*'360 GRP '!CG446</f>
        <v>0</v>
      </c>
      <c r="K361" s="21">
        <f>'360 GRP '!CH446</f>
        <v>0</v>
      </c>
      <c r="L361" s="21">
        <f>'360 GRP '!J446*SUM('360 GRP '!M446:W446)</f>
        <v>0</v>
      </c>
    </row>
    <row r="362" spans="1:12">
      <c r="A362" s="1"/>
      <c r="B362" s="19">
        <f>SUM('360 GRP '!M447:W447)*'360 GRP '!BY447</f>
        <v>0</v>
      </c>
      <c r="C362" s="20">
        <f>SUM('360 GRP '!M447:W447)*'360 GRP '!BZ447</f>
        <v>0</v>
      </c>
      <c r="D362" s="21">
        <f>SUM('360 GRP '!M447:W447)*'360 GRP '!CA447</f>
        <v>0</v>
      </c>
      <c r="E362" s="21">
        <f>SUM('360 GRP '!M447:W447)*'360 GRP '!CB447</f>
        <v>0</v>
      </c>
      <c r="F362" s="21">
        <f>SUM('360 GRP '!M447:W447)*'360 GRP '!CC447</f>
        <v>0</v>
      </c>
      <c r="G362" s="21">
        <f>SUM('360 GRP '!M447:W447)*'360 GRP '!CD447</f>
        <v>0</v>
      </c>
      <c r="H362" s="21">
        <f>SUM('360 GRP '!M447:W447)*'360 GRP '!CE447</f>
        <v>0</v>
      </c>
      <c r="I362" s="21">
        <f>SUM('360 GRP '!M447:W447)*'360 GRP '!CF447</f>
        <v>0</v>
      </c>
      <c r="J362" s="21">
        <f>SUM('360 GRP '!M447:W447)*'360 GRP '!CG447</f>
        <v>0</v>
      </c>
      <c r="K362" s="21">
        <f>'360 GRP '!CH447</f>
        <v>0</v>
      </c>
      <c r="L362" s="21">
        <f>'360 GRP '!J447*SUM('360 GRP '!M447:W447)</f>
        <v>0</v>
      </c>
    </row>
    <row r="363" spans="1:12">
      <c r="A363" s="1"/>
      <c r="B363" s="19">
        <f>SUM('360 GRP '!M448:W448)*'360 GRP '!BY448</f>
        <v>0</v>
      </c>
      <c r="C363" s="20">
        <f>SUM('360 GRP '!M448:W448)*'360 GRP '!BZ448</f>
        <v>0</v>
      </c>
      <c r="D363" s="21">
        <f>SUM('360 GRP '!M448:W448)*'360 GRP '!CA448</f>
        <v>0</v>
      </c>
      <c r="E363" s="21">
        <f>SUM('360 GRP '!M448:W448)*'360 GRP '!CB448</f>
        <v>0</v>
      </c>
      <c r="F363" s="21">
        <f>SUM('360 GRP '!M448:W448)*'360 GRP '!CC448</f>
        <v>0</v>
      </c>
      <c r="G363" s="21">
        <f>SUM('360 GRP '!M448:W448)*'360 GRP '!CD448</f>
        <v>0</v>
      </c>
      <c r="H363" s="21">
        <f>SUM('360 GRP '!M448:W448)*'360 GRP '!CE448</f>
        <v>0</v>
      </c>
      <c r="I363" s="21">
        <f>SUM('360 GRP '!M448:W448)*'360 GRP '!CF448</f>
        <v>0</v>
      </c>
      <c r="J363" s="21">
        <f>SUM('360 GRP '!M448:W448)*'360 GRP '!CG448</f>
        <v>0</v>
      </c>
      <c r="K363" s="21">
        <f>'360 GRP '!CH448</f>
        <v>0</v>
      </c>
      <c r="L363" s="21">
        <f>'360 GRP '!J448*SUM('360 GRP '!M448:W448)</f>
        <v>0</v>
      </c>
    </row>
    <row r="364" spans="1:12">
      <c r="A364" s="1"/>
      <c r="B364" s="19">
        <f>SUM('360 GRP '!M449:W449)*'360 GRP '!BY449</f>
        <v>0</v>
      </c>
      <c r="C364" s="20">
        <f>SUM('360 GRP '!M449:W449)*'360 GRP '!BZ449</f>
        <v>0</v>
      </c>
      <c r="D364" s="21">
        <f>SUM('360 GRP '!M449:W449)*'360 GRP '!CA449</f>
        <v>0</v>
      </c>
      <c r="E364" s="21">
        <f>SUM('360 GRP '!M449:W449)*'360 GRP '!CB449</f>
        <v>0</v>
      </c>
      <c r="F364" s="21">
        <f>SUM('360 GRP '!M449:W449)*'360 GRP '!CC449</f>
        <v>0</v>
      </c>
      <c r="G364" s="21">
        <f>SUM('360 GRP '!M449:W449)*'360 GRP '!CD449</f>
        <v>0</v>
      </c>
      <c r="H364" s="21">
        <f>SUM('360 GRP '!M449:W449)*'360 GRP '!CE449</f>
        <v>0</v>
      </c>
      <c r="I364" s="21">
        <f>SUM('360 GRP '!M449:W449)*'360 GRP '!CF449</f>
        <v>0</v>
      </c>
      <c r="J364" s="21">
        <f>SUM('360 GRP '!M449:W449)*'360 GRP '!CG449</f>
        <v>0</v>
      </c>
      <c r="K364" s="21">
        <f>'360 GRP '!CH449</f>
        <v>0</v>
      </c>
      <c r="L364" s="21">
        <f>'360 GRP '!J449*SUM('360 GRP '!M449:W449)</f>
        <v>0</v>
      </c>
    </row>
    <row r="365" spans="1:12">
      <c r="A365" s="1"/>
      <c r="B365" s="19">
        <f>SUM('360 GRP '!M450:W450)*'360 GRP '!BY450</f>
        <v>0</v>
      </c>
      <c r="C365" s="20">
        <f>SUM('360 GRP '!M450:W450)*'360 GRP '!BZ450</f>
        <v>0</v>
      </c>
      <c r="D365" s="21">
        <f>SUM('360 GRP '!M450:W450)*'360 GRP '!CA450</f>
        <v>0</v>
      </c>
      <c r="E365" s="21">
        <f>SUM('360 GRP '!M450:W450)*'360 GRP '!CB450</f>
        <v>0</v>
      </c>
      <c r="F365" s="21">
        <f>SUM('360 GRP '!M450:W450)*'360 GRP '!CC450</f>
        <v>0</v>
      </c>
      <c r="G365" s="21">
        <f>SUM('360 GRP '!M450:W450)*'360 GRP '!CD450</f>
        <v>0</v>
      </c>
      <c r="H365" s="21">
        <f>SUM('360 GRP '!M450:W450)*'360 GRP '!CE450</f>
        <v>0</v>
      </c>
      <c r="I365" s="21">
        <f>SUM('360 GRP '!M450:W450)*'360 GRP '!CF450</f>
        <v>0</v>
      </c>
      <c r="J365" s="21">
        <f>SUM('360 GRP '!M450:W450)*'360 GRP '!CG450</f>
        <v>0</v>
      </c>
      <c r="K365" s="21">
        <f>'360 GRP '!CH450</f>
        <v>0</v>
      </c>
      <c r="L365" s="21">
        <f>'360 GRP '!J450*SUM('360 GRP '!M450:W450)</f>
        <v>0</v>
      </c>
    </row>
    <row r="366" spans="1:12">
      <c r="A366" s="1"/>
      <c r="B366" s="19">
        <f>SUM('360 GRP '!M451:W451)*'360 GRP '!BY451</f>
        <v>0</v>
      </c>
      <c r="C366" s="20">
        <f>SUM('360 GRP '!M451:W451)*'360 GRP '!BZ451</f>
        <v>0</v>
      </c>
      <c r="D366" s="21">
        <f>SUM('360 GRP '!M451:W451)*'360 GRP '!CA451</f>
        <v>0</v>
      </c>
      <c r="E366" s="21">
        <f>SUM('360 GRP '!M451:W451)*'360 GRP '!CB451</f>
        <v>0</v>
      </c>
      <c r="F366" s="21">
        <f>SUM('360 GRP '!M451:W451)*'360 GRP '!CC451</f>
        <v>0</v>
      </c>
      <c r="G366" s="21">
        <f>SUM('360 GRP '!M451:W451)*'360 GRP '!CD451</f>
        <v>0</v>
      </c>
      <c r="H366" s="21">
        <f>SUM('360 GRP '!M451:W451)*'360 GRP '!CE451</f>
        <v>0</v>
      </c>
      <c r="I366" s="21">
        <f>SUM('360 GRP '!M451:W451)*'360 GRP '!CF451</f>
        <v>0</v>
      </c>
      <c r="J366" s="21">
        <f>SUM('360 GRP '!M451:W451)*'360 GRP '!CG451</f>
        <v>0</v>
      </c>
      <c r="K366" s="21">
        <f>'360 GRP '!CH451</f>
        <v>0</v>
      </c>
      <c r="L366" s="21">
        <f>'360 GRP '!J451*SUM('360 GRP '!M451:W451)</f>
        <v>0</v>
      </c>
    </row>
    <row r="367" spans="1:12">
      <c r="A367" s="1"/>
      <c r="B367" s="19">
        <f>SUM('360 GRP '!M452:W452)*'360 GRP '!BY452</f>
        <v>0</v>
      </c>
      <c r="C367" s="20">
        <f>SUM('360 GRP '!M452:W452)*'360 GRP '!BZ452</f>
        <v>0</v>
      </c>
      <c r="D367" s="21">
        <f>SUM('360 GRP '!M452:W452)*'360 GRP '!CA452</f>
        <v>0</v>
      </c>
      <c r="E367" s="21">
        <f>SUM('360 GRP '!M452:W452)*'360 GRP '!CB452</f>
        <v>0</v>
      </c>
      <c r="F367" s="21">
        <f>SUM('360 GRP '!M452:W452)*'360 GRP '!CC452</f>
        <v>0</v>
      </c>
      <c r="G367" s="21">
        <f>SUM('360 GRP '!M452:W452)*'360 GRP '!CD452</f>
        <v>0</v>
      </c>
      <c r="H367" s="21">
        <f>SUM('360 GRP '!M452:W452)*'360 GRP '!CE452</f>
        <v>0</v>
      </c>
      <c r="I367" s="21">
        <f>SUM('360 GRP '!M452:W452)*'360 GRP '!CF452</f>
        <v>0</v>
      </c>
      <c r="J367" s="21">
        <f>SUM('360 GRP '!M452:W452)*'360 GRP '!CG452</f>
        <v>0</v>
      </c>
      <c r="K367" s="21">
        <f>'360 GRP '!CH452</f>
        <v>0</v>
      </c>
      <c r="L367" s="21">
        <f>'360 GRP '!J452*SUM('360 GRP '!M452:W452)</f>
        <v>0</v>
      </c>
    </row>
    <row r="368" spans="1:12">
      <c r="A368" s="1"/>
      <c r="B368" s="19">
        <f>SUM('360 GRP '!M453:W453)*'360 GRP '!BY453</f>
        <v>0</v>
      </c>
      <c r="C368" s="20">
        <f>SUM('360 GRP '!M453:W453)*'360 GRP '!BZ453</f>
        <v>0</v>
      </c>
      <c r="D368" s="21">
        <f>SUM('360 GRP '!M453:W453)*'360 GRP '!CA453</f>
        <v>0</v>
      </c>
      <c r="E368" s="21">
        <f>SUM('360 GRP '!M453:W453)*'360 GRP '!CB453</f>
        <v>0</v>
      </c>
      <c r="F368" s="21">
        <f>SUM('360 GRP '!M453:W453)*'360 GRP '!CC453</f>
        <v>0</v>
      </c>
      <c r="G368" s="21">
        <f>SUM('360 GRP '!M453:W453)*'360 GRP '!CD453</f>
        <v>0</v>
      </c>
      <c r="H368" s="21">
        <f>SUM('360 GRP '!M453:W453)*'360 GRP '!CE453</f>
        <v>0</v>
      </c>
      <c r="I368" s="21">
        <f>SUM('360 GRP '!M453:W453)*'360 GRP '!CF453</f>
        <v>0</v>
      </c>
      <c r="J368" s="21">
        <f>SUM('360 GRP '!M453:W453)*'360 GRP '!CG453</f>
        <v>0</v>
      </c>
      <c r="K368" s="21">
        <f>'360 GRP '!CH453</f>
        <v>0</v>
      </c>
      <c r="L368" s="21">
        <f>'360 GRP '!J453*SUM('360 GRP '!M453:W453)</f>
        <v>0</v>
      </c>
    </row>
    <row r="369" spans="1:12">
      <c r="A369" s="1"/>
      <c r="B369" s="19">
        <f>SUM('360 GRP '!M454:W454)*'360 GRP '!BY454</f>
        <v>0</v>
      </c>
      <c r="C369" s="20">
        <f>SUM('360 GRP '!M454:W454)*'360 GRP '!BZ454</f>
        <v>0</v>
      </c>
      <c r="D369" s="21">
        <f>SUM('360 GRP '!M454:W454)*'360 GRP '!CA454</f>
        <v>0</v>
      </c>
      <c r="E369" s="21">
        <f>SUM('360 GRP '!M454:W454)*'360 GRP '!CB454</f>
        <v>0</v>
      </c>
      <c r="F369" s="21">
        <f>SUM('360 GRP '!M454:W454)*'360 GRP '!CC454</f>
        <v>0</v>
      </c>
      <c r="G369" s="21">
        <f>SUM('360 GRP '!M454:W454)*'360 GRP '!CD454</f>
        <v>0</v>
      </c>
      <c r="H369" s="21">
        <f>SUM('360 GRP '!M454:W454)*'360 GRP '!CE454</f>
        <v>0</v>
      </c>
      <c r="I369" s="21">
        <f>SUM('360 GRP '!M454:W454)*'360 GRP '!CF454</f>
        <v>0</v>
      </c>
      <c r="J369" s="21">
        <f>SUM('360 GRP '!M454:W454)*'360 GRP '!CG454</f>
        <v>0</v>
      </c>
      <c r="K369" s="21">
        <f>'360 GRP '!CH454</f>
        <v>0</v>
      </c>
      <c r="L369" s="21">
        <f>'360 GRP '!J454*SUM('360 GRP '!M454:W454)</f>
        <v>0</v>
      </c>
    </row>
    <row r="370" spans="1:12">
      <c r="A370" s="1"/>
      <c r="B370" s="19">
        <f>SUM('360 GRP '!M455:W455)*'360 GRP '!BY455</f>
        <v>0</v>
      </c>
      <c r="C370" s="20">
        <f>SUM('360 GRP '!M455:W455)*'360 GRP '!BZ455</f>
        <v>0</v>
      </c>
      <c r="D370" s="21">
        <f>SUM('360 GRP '!M455:W455)*'360 GRP '!CA455</f>
        <v>0</v>
      </c>
      <c r="E370" s="21">
        <f>SUM('360 GRP '!M455:W455)*'360 GRP '!CB455</f>
        <v>0</v>
      </c>
      <c r="F370" s="21">
        <f>SUM('360 GRP '!M455:W455)*'360 GRP '!CC455</f>
        <v>0</v>
      </c>
      <c r="G370" s="21">
        <f>SUM('360 GRP '!M455:W455)*'360 GRP '!CD455</f>
        <v>0</v>
      </c>
      <c r="H370" s="21">
        <f>SUM('360 GRP '!M455:W455)*'360 GRP '!CE455</f>
        <v>0</v>
      </c>
      <c r="I370" s="21">
        <f>SUM('360 GRP '!M455:W455)*'360 GRP '!CF455</f>
        <v>0</v>
      </c>
      <c r="J370" s="21">
        <f>SUM('360 GRP '!M455:W455)*'360 GRP '!CG455</f>
        <v>0</v>
      </c>
      <c r="K370" s="21">
        <f>'360 GRP '!CH455</f>
        <v>0</v>
      </c>
      <c r="L370" s="21">
        <f>'360 GRP '!J455*SUM('360 GRP '!M455:W455)</f>
        <v>0</v>
      </c>
    </row>
    <row r="371" spans="1:12">
      <c r="A371" s="1"/>
      <c r="B371" s="19">
        <f>SUM('360 GRP '!M456:W456)*'360 GRP '!BY456</f>
        <v>0</v>
      </c>
      <c r="C371" s="20">
        <f>SUM('360 GRP '!M456:W456)*'360 GRP '!BZ456</f>
        <v>0</v>
      </c>
      <c r="D371" s="21">
        <f>SUM('360 GRP '!M456:W456)*'360 GRP '!CA456</f>
        <v>0</v>
      </c>
      <c r="E371" s="21">
        <f>SUM('360 GRP '!M456:W456)*'360 GRP '!CB456</f>
        <v>0</v>
      </c>
      <c r="F371" s="21">
        <f>SUM('360 GRP '!M456:W456)*'360 GRP '!CC456</f>
        <v>0</v>
      </c>
      <c r="G371" s="21">
        <f>SUM('360 GRP '!M456:W456)*'360 GRP '!CD456</f>
        <v>0</v>
      </c>
      <c r="H371" s="21">
        <f>SUM('360 GRP '!M456:W456)*'360 GRP '!CE456</f>
        <v>0</v>
      </c>
      <c r="I371" s="21">
        <f>SUM('360 GRP '!M456:W456)*'360 GRP '!CF456</f>
        <v>0</v>
      </c>
      <c r="J371" s="21">
        <f>SUM('360 GRP '!M456:W456)*'360 GRP '!CG456</f>
        <v>0</v>
      </c>
      <c r="K371" s="21">
        <f>'360 GRP '!CH456</f>
        <v>0</v>
      </c>
      <c r="L371" s="21">
        <f>'360 GRP '!J456*SUM('360 GRP '!M456:W456)</f>
        <v>0</v>
      </c>
    </row>
    <row r="372" spans="1:12">
      <c r="A372" s="1"/>
      <c r="B372" s="19">
        <f>SUM('360 GRP '!M457:W457)*'360 GRP '!BY457</f>
        <v>0</v>
      </c>
      <c r="C372" s="20">
        <f>SUM('360 GRP '!M457:W457)*'360 GRP '!BZ457</f>
        <v>0</v>
      </c>
      <c r="D372" s="21">
        <f>SUM('360 GRP '!M457:W457)*'360 GRP '!CA457</f>
        <v>0</v>
      </c>
      <c r="E372" s="21">
        <f>SUM('360 GRP '!M457:W457)*'360 GRP '!CB457</f>
        <v>0</v>
      </c>
      <c r="F372" s="21">
        <f>SUM('360 GRP '!M457:W457)*'360 GRP '!CC457</f>
        <v>0</v>
      </c>
      <c r="G372" s="21">
        <f>SUM('360 GRP '!M457:W457)*'360 GRP '!CD457</f>
        <v>0</v>
      </c>
      <c r="H372" s="21">
        <f>SUM('360 GRP '!M457:W457)*'360 GRP '!CE457</f>
        <v>0</v>
      </c>
      <c r="I372" s="21">
        <f>SUM('360 GRP '!M457:W457)*'360 GRP '!CF457</f>
        <v>0</v>
      </c>
      <c r="J372" s="21">
        <f>SUM('360 GRP '!M457:W457)*'360 GRP '!CG457</f>
        <v>0</v>
      </c>
      <c r="K372" s="21">
        <f>'360 GRP '!CH457</f>
        <v>0</v>
      </c>
      <c r="L372" s="21">
        <f>'360 GRP '!J457*SUM('360 GRP '!M457:W457)</f>
        <v>0</v>
      </c>
    </row>
    <row r="373" spans="1:12">
      <c r="A373" s="1"/>
      <c r="B373" s="19">
        <f>SUM('360 GRP '!M458:W458)*'360 GRP '!BY458</f>
        <v>0</v>
      </c>
      <c r="C373" s="20">
        <f>SUM('360 GRP '!M458:W458)*'360 GRP '!BZ458</f>
        <v>0</v>
      </c>
      <c r="D373" s="21">
        <f>SUM('360 GRP '!M458:W458)*'360 GRP '!CA458</f>
        <v>0</v>
      </c>
      <c r="E373" s="21">
        <f>SUM('360 GRP '!M458:W458)*'360 GRP '!CB458</f>
        <v>0</v>
      </c>
      <c r="F373" s="21">
        <f>SUM('360 GRP '!M458:W458)*'360 GRP '!CC458</f>
        <v>0</v>
      </c>
      <c r="G373" s="21">
        <f>SUM('360 GRP '!M458:W458)*'360 GRP '!CD458</f>
        <v>0</v>
      </c>
      <c r="H373" s="21">
        <f>SUM('360 GRP '!M458:W458)*'360 GRP '!CE458</f>
        <v>0</v>
      </c>
      <c r="I373" s="21">
        <f>SUM('360 GRP '!M458:W458)*'360 GRP '!CF458</f>
        <v>0</v>
      </c>
      <c r="J373" s="21">
        <f>SUM('360 GRP '!M458:W458)*'360 GRP '!CG458</f>
        <v>0</v>
      </c>
      <c r="K373" s="21">
        <f>'360 GRP '!CH458</f>
        <v>0</v>
      </c>
      <c r="L373" s="21">
        <f>'360 GRP '!J458*SUM('360 GRP '!M458:W458)</f>
        <v>0</v>
      </c>
    </row>
    <row r="374" spans="1:12">
      <c r="A374" s="1"/>
      <c r="B374" s="19">
        <f>SUM('360 GRP '!M459:W459)*'360 GRP '!BY459</f>
        <v>0</v>
      </c>
      <c r="C374" s="20">
        <f>SUM('360 GRP '!M459:W459)*'360 GRP '!BZ459</f>
        <v>0</v>
      </c>
      <c r="D374" s="21">
        <f>SUM('360 GRP '!M459:W459)*'360 GRP '!CA459</f>
        <v>0</v>
      </c>
      <c r="E374" s="21">
        <f>SUM('360 GRP '!M459:W459)*'360 GRP '!CB459</f>
        <v>0</v>
      </c>
      <c r="F374" s="21">
        <f>SUM('360 GRP '!M459:W459)*'360 GRP '!CC459</f>
        <v>0</v>
      </c>
      <c r="G374" s="21">
        <f>SUM('360 GRP '!M459:W459)*'360 GRP '!CD459</f>
        <v>0</v>
      </c>
      <c r="H374" s="21">
        <f>SUM('360 GRP '!M459:W459)*'360 GRP '!CE459</f>
        <v>0</v>
      </c>
      <c r="I374" s="21">
        <f>SUM('360 GRP '!M459:W459)*'360 GRP '!CF459</f>
        <v>0</v>
      </c>
      <c r="J374" s="21">
        <f>SUM('360 GRP '!M459:W459)*'360 GRP '!CG459</f>
        <v>0</v>
      </c>
      <c r="K374" s="21">
        <f>'360 GRP '!CH459</f>
        <v>0</v>
      </c>
      <c r="L374" s="21">
        <f>'360 GRP '!J459*SUM('360 GRP '!M459:W459)</f>
        <v>0</v>
      </c>
    </row>
    <row r="375" spans="1:12">
      <c r="A375" s="1"/>
      <c r="B375" s="19">
        <f>SUM('360 GRP '!M460:W460)*'360 GRP '!BY460</f>
        <v>0</v>
      </c>
      <c r="C375" s="20">
        <f>SUM('360 GRP '!M460:W460)*'360 GRP '!BZ460</f>
        <v>0</v>
      </c>
      <c r="D375" s="21">
        <f>SUM('360 GRP '!M460:W460)*'360 GRP '!CA460</f>
        <v>0</v>
      </c>
      <c r="E375" s="21">
        <f>SUM('360 GRP '!M460:W460)*'360 GRP '!CB460</f>
        <v>0</v>
      </c>
      <c r="F375" s="21">
        <f>SUM('360 GRP '!M460:W460)*'360 GRP '!CC460</f>
        <v>0</v>
      </c>
      <c r="G375" s="21">
        <f>SUM('360 GRP '!M460:W460)*'360 GRP '!CD460</f>
        <v>0</v>
      </c>
      <c r="H375" s="21">
        <f>SUM('360 GRP '!M460:W460)*'360 GRP '!CE460</f>
        <v>0</v>
      </c>
      <c r="I375" s="21">
        <f>SUM('360 GRP '!M460:W460)*'360 GRP '!CF460</f>
        <v>0</v>
      </c>
      <c r="J375" s="21">
        <f>SUM('360 GRP '!M460:W460)*'360 GRP '!CG460</f>
        <v>0</v>
      </c>
      <c r="K375" s="21">
        <f>'360 GRP '!CH460</f>
        <v>0</v>
      </c>
      <c r="L375" s="21">
        <f>'360 GRP '!J460*SUM('360 GRP '!M460:W460)</f>
        <v>0</v>
      </c>
    </row>
    <row r="376" spans="1:12">
      <c r="A376" s="1"/>
      <c r="B376" s="19">
        <f>SUM('360 GRP '!M461:W461)*'360 GRP '!BY461</f>
        <v>0</v>
      </c>
      <c r="C376" s="20">
        <f>SUM('360 GRP '!M461:W461)*'360 GRP '!BZ461</f>
        <v>0</v>
      </c>
      <c r="D376" s="21">
        <f>SUM('360 GRP '!M461:W461)*'360 GRP '!CA461</f>
        <v>0</v>
      </c>
      <c r="E376" s="21">
        <f>SUM('360 GRP '!M461:W461)*'360 GRP '!CB461</f>
        <v>0</v>
      </c>
      <c r="F376" s="21">
        <f>SUM('360 GRP '!M461:W461)*'360 GRP '!CC461</f>
        <v>0</v>
      </c>
      <c r="G376" s="21">
        <f>SUM('360 GRP '!M461:W461)*'360 GRP '!CD461</f>
        <v>0</v>
      </c>
      <c r="H376" s="21">
        <f>SUM('360 GRP '!M461:W461)*'360 GRP '!CE461</f>
        <v>0</v>
      </c>
      <c r="I376" s="21">
        <f>SUM('360 GRP '!M461:W461)*'360 GRP '!CF461</f>
        <v>0</v>
      </c>
      <c r="J376" s="21">
        <f>SUM('360 GRP '!M461:W461)*'360 GRP '!CG461</f>
        <v>0</v>
      </c>
      <c r="K376" s="21">
        <f>'360 GRP '!CH461</f>
        <v>0</v>
      </c>
      <c r="L376" s="21">
        <f>'360 GRP '!J461*SUM('360 GRP '!M461:W461)</f>
        <v>0</v>
      </c>
    </row>
    <row r="377" spans="1:12">
      <c r="A377" s="1"/>
      <c r="B377" s="19">
        <f>SUM('360 GRP '!M462:W462)*'360 GRP '!BY462</f>
        <v>0</v>
      </c>
      <c r="C377" s="20">
        <f>SUM('360 GRP '!M462:W462)*'360 GRP '!BZ462</f>
        <v>0</v>
      </c>
      <c r="D377" s="21">
        <f>SUM('360 GRP '!M462:W462)*'360 GRP '!CA462</f>
        <v>0</v>
      </c>
      <c r="E377" s="21">
        <f>SUM('360 GRP '!M462:W462)*'360 GRP '!CB462</f>
        <v>0</v>
      </c>
      <c r="F377" s="21">
        <f>SUM('360 GRP '!M462:W462)*'360 GRP '!CC462</f>
        <v>0</v>
      </c>
      <c r="G377" s="21">
        <f>SUM('360 GRP '!M462:W462)*'360 GRP '!CD462</f>
        <v>0</v>
      </c>
      <c r="H377" s="21">
        <f>SUM('360 GRP '!M462:W462)*'360 GRP '!CE462</f>
        <v>0</v>
      </c>
      <c r="I377" s="21">
        <f>SUM('360 GRP '!M462:W462)*'360 GRP '!CF462</f>
        <v>0</v>
      </c>
      <c r="J377" s="21">
        <f>SUM('360 GRP '!M462:W462)*'360 GRP '!CG462</f>
        <v>0</v>
      </c>
      <c r="K377" s="21">
        <f>'360 GRP '!CH462</f>
        <v>0</v>
      </c>
      <c r="L377" s="21">
        <f>'360 GRP '!J462*SUM('360 GRP '!M462:W462)</f>
        <v>0</v>
      </c>
    </row>
    <row r="378" spans="1:12">
      <c r="A378" s="1"/>
      <c r="B378" s="19">
        <f>SUM('360 GRP '!M463:W463)*'360 GRP '!BY463</f>
        <v>0</v>
      </c>
      <c r="C378" s="20">
        <f>SUM('360 GRP '!M463:W463)*'360 GRP '!BZ463</f>
        <v>0</v>
      </c>
      <c r="D378" s="21">
        <f>SUM('360 GRP '!M463:W463)*'360 GRP '!CA463</f>
        <v>0</v>
      </c>
      <c r="E378" s="21">
        <f>SUM('360 GRP '!M463:W463)*'360 GRP '!CB463</f>
        <v>0</v>
      </c>
      <c r="F378" s="21">
        <f>SUM('360 GRP '!M463:W463)*'360 GRP '!CC463</f>
        <v>0</v>
      </c>
      <c r="G378" s="21">
        <f>SUM('360 GRP '!M463:W463)*'360 GRP '!CD463</f>
        <v>0</v>
      </c>
      <c r="H378" s="21">
        <f>SUM('360 GRP '!M463:W463)*'360 GRP '!CE463</f>
        <v>0</v>
      </c>
      <c r="I378" s="21">
        <f>SUM('360 GRP '!M463:W463)*'360 GRP '!CF463</f>
        <v>0</v>
      </c>
      <c r="J378" s="21">
        <f>SUM('360 GRP '!M463:W463)*'360 GRP '!CG463</f>
        <v>0</v>
      </c>
      <c r="K378" s="21">
        <f>'360 GRP '!CH463</f>
        <v>0</v>
      </c>
      <c r="L378" s="21">
        <f>'360 GRP '!J463*SUM('360 GRP '!M463:W463)</f>
        <v>0</v>
      </c>
    </row>
    <row r="379" spans="1:12">
      <c r="A379" s="1"/>
      <c r="B379" s="19">
        <f>SUM('360 GRP '!M464:W464)*'360 GRP '!BY464</f>
        <v>0</v>
      </c>
      <c r="C379" s="20">
        <f>SUM('360 GRP '!M464:W464)*'360 GRP '!BZ464</f>
        <v>0</v>
      </c>
      <c r="D379" s="21">
        <f>SUM('360 GRP '!M464:W464)*'360 GRP '!CA464</f>
        <v>0</v>
      </c>
      <c r="E379" s="21">
        <f>SUM('360 GRP '!M464:W464)*'360 GRP '!CB464</f>
        <v>0</v>
      </c>
      <c r="F379" s="21">
        <f>SUM('360 GRP '!M464:W464)*'360 GRP '!CC464</f>
        <v>0</v>
      </c>
      <c r="G379" s="21">
        <f>SUM('360 GRP '!M464:W464)*'360 GRP '!CD464</f>
        <v>0</v>
      </c>
      <c r="H379" s="21">
        <f>SUM('360 GRP '!M464:W464)*'360 GRP '!CE464</f>
        <v>0</v>
      </c>
      <c r="I379" s="21">
        <f>SUM('360 GRP '!M464:W464)*'360 GRP '!CF464</f>
        <v>0</v>
      </c>
      <c r="J379" s="21">
        <f>SUM('360 GRP '!M464:W464)*'360 GRP '!CG464</f>
        <v>0</v>
      </c>
      <c r="K379" s="21">
        <f>'360 GRP '!CH464</f>
        <v>0</v>
      </c>
      <c r="L379" s="21">
        <f>'360 GRP '!J464*SUM('360 GRP '!M464:W464)</f>
        <v>0</v>
      </c>
    </row>
    <row r="380" spans="1:12">
      <c r="A380" s="1"/>
      <c r="B380" s="19">
        <f>SUM('360 GRP '!M465:W465)*'360 GRP '!BY465</f>
        <v>0</v>
      </c>
      <c r="C380" s="20">
        <f>SUM('360 GRP '!M465:W465)*'360 GRP '!BZ465</f>
        <v>0</v>
      </c>
      <c r="D380" s="21">
        <f>SUM('360 GRP '!M465:W465)*'360 GRP '!CA465</f>
        <v>0</v>
      </c>
      <c r="E380" s="21">
        <f>SUM('360 GRP '!M465:W465)*'360 GRP '!CB465</f>
        <v>0</v>
      </c>
      <c r="F380" s="21">
        <f>SUM('360 GRP '!M465:W465)*'360 GRP '!CC465</f>
        <v>0</v>
      </c>
      <c r="G380" s="21">
        <f>SUM('360 GRP '!M465:W465)*'360 GRP '!CD465</f>
        <v>0</v>
      </c>
      <c r="H380" s="21">
        <f>SUM('360 GRP '!M465:W465)*'360 GRP '!CE465</f>
        <v>0</v>
      </c>
      <c r="I380" s="21">
        <f>SUM('360 GRP '!M465:W465)*'360 GRP '!CF465</f>
        <v>0</v>
      </c>
      <c r="J380" s="21">
        <f>SUM('360 GRP '!M465:W465)*'360 GRP '!CG465</f>
        <v>0</v>
      </c>
      <c r="K380" s="21">
        <f>'360 GRP '!CH465</f>
        <v>0</v>
      </c>
      <c r="L380" s="21">
        <f>'360 GRP '!J465*SUM('360 GRP '!M465:W465)</f>
        <v>0</v>
      </c>
    </row>
    <row r="381" spans="1:12">
      <c r="A381" s="1"/>
      <c r="B381" s="19">
        <f>SUM('360 GRP '!M466:W466)*'360 GRP '!BY466</f>
        <v>0</v>
      </c>
      <c r="C381" s="20">
        <f>SUM('360 GRP '!M466:W466)*'360 GRP '!BZ466</f>
        <v>0</v>
      </c>
      <c r="D381" s="21">
        <f>SUM('360 GRP '!M466:W466)*'360 GRP '!CA466</f>
        <v>0</v>
      </c>
      <c r="E381" s="21">
        <f>SUM('360 GRP '!M466:W466)*'360 GRP '!CB466</f>
        <v>0</v>
      </c>
      <c r="F381" s="21">
        <f>SUM('360 GRP '!M466:W466)*'360 GRP '!CC466</f>
        <v>0</v>
      </c>
      <c r="G381" s="21">
        <f>SUM('360 GRP '!M466:W466)*'360 GRP '!CD466</f>
        <v>0</v>
      </c>
      <c r="H381" s="21">
        <f>SUM('360 GRP '!M466:W466)*'360 GRP '!CE466</f>
        <v>0</v>
      </c>
      <c r="I381" s="21">
        <f>SUM('360 GRP '!M466:W466)*'360 GRP '!CF466</f>
        <v>0</v>
      </c>
      <c r="J381" s="21">
        <f>SUM('360 GRP '!M466:W466)*'360 GRP '!CG466</f>
        <v>0</v>
      </c>
      <c r="K381" s="21">
        <f>'360 GRP '!CH466</f>
        <v>0</v>
      </c>
      <c r="L381" s="21">
        <f>'360 GRP '!J466*SUM('360 GRP '!M466:W466)</f>
        <v>0</v>
      </c>
    </row>
    <row r="382" spans="1:12">
      <c r="A382" s="1"/>
      <c r="B382" s="19">
        <f>SUM('360 GRP '!M467:W467)*'360 GRP '!BY467</f>
        <v>0</v>
      </c>
      <c r="C382" s="20">
        <f>SUM('360 GRP '!M467:W467)*'360 GRP '!BZ467</f>
        <v>0</v>
      </c>
      <c r="D382" s="21">
        <f>SUM('360 GRP '!M467:W467)*'360 GRP '!CA467</f>
        <v>0</v>
      </c>
      <c r="E382" s="21">
        <f>SUM('360 GRP '!M467:W467)*'360 GRP '!CB467</f>
        <v>0</v>
      </c>
      <c r="F382" s="21">
        <f>SUM('360 GRP '!M467:W467)*'360 GRP '!CC467</f>
        <v>0</v>
      </c>
      <c r="G382" s="21">
        <f>SUM('360 GRP '!M467:W467)*'360 GRP '!CD467</f>
        <v>0</v>
      </c>
      <c r="H382" s="21">
        <f>SUM('360 GRP '!M467:W467)*'360 GRP '!CE467</f>
        <v>0</v>
      </c>
      <c r="I382" s="21">
        <f>SUM('360 GRP '!M467:W467)*'360 GRP '!CF467</f>
        <v>0</v>
      </c>
      <c r="J382" s="21">
        <f>SUM('360 GRP '!M467:W467)*'360 GRP '!CG467</f>
        <v>0</v>
      </c>
      <c r="K382" s="21">
        <f>'360 GRP '!CH467</f>
        <v>0</v>
      </c>
      <c r="L382" s="21">
        <f>'360 GRP '!J467*SUM('360 GRP '!M467:W467)</f>
        <v>0</v>
      </c>
    </row>
    <row r="383" spans="1:12">
      <c r="A383" s="1"/>
      <c r="B383" s="19">
        <f>SUM('360 GRP '!M468:W468)*'360 GRP '!BY468</f>
        <v>0</v>
      </c>
      <c r="C383" s="20">
        <f>SUM('360 GRP '!M468:W468)*'360 GRP '!BZ468</f>
        <v>0</v>
      </c>
      <c r="D383" s="21">
        <f>SUM('360 GRP '!M468:W468)*'360 GRP '!CA468</f>
        <v>0</v>
      </c>
      <c r="E383" s="21">
        <f>SUM('360 GRP '!M468:W468)*'360 GRP '!CB468</f>
        <v>0</v>
      </c>
      <c r="F383" s="21">
        <f>SUM('360 GRP '!M468:W468)*'360 GRP '!CC468</f>
        <v>0</v>
      </c>
      <c r="G383" s="21">
        <f>SUM('360 GRP '!M468:W468)*'360 GRP '!CD468</f>
        <v>0</v>
      </c>
      <c r="H383" s="21">
        <f>SUM('360 GRP '!M468:W468)*'360 GRP '!CE468</f>
        <v>0</v>
      </c>
      <c r="I383" s="21">
        <f>SUM('360 GRP '!M468:W468)*'360 GRP '!CF468</f>
        <v>0</v>
      </c>
      <c r="J383" s="21">
        <f>SUM('360 GRP '!M468:W468)*'360 GRP '!CG468</f>
        <v>0</v>
      </c>
      <c r="K383" s="21">
        <f>'360 GRP '!CH468</f>
        <v>0</v>
      </c>
      <c r="L383" s="21">
        <f>'360 GRP '!J468*SUM('360 GRP '!M468:W468)</f>
        <v>0</v>
      </c>
    </row>
    <row r="384" spans="1:12">
      <c r="A384" s="1"/>
      <c r="B384" s="19">
        <f>SUM('360 GRP '!M469:W469)*'360 GRP '!BY469</f>
        <v>0</v>
      </c>
      <c r="C384" s="20">
        <f>SUM('360 GRP '!M469:W469)*'360 GRP '!BZ469</f>
        <v>0</v>
      </c>
      <c r="D384" s="21">
        <f>SUM('360 GRP '!M469:W469)*'360 GRP '!CA469</f>
        <v>0</v>
      </c>
      <c r="E384" s="21">
        <f>SUM('360 GRP '!M469:W469)*'360 GRP '!CB469</f>
        <v>0</v>
      </c>
      <c r="F384" s="21">
        <f>SUM('360 GRP '!M469:W469)*'360 GRP '!CC469</f>
        <v>0</v>
      </c>
      <c r="G384" s="21">
        <f>SUM('360 GRP '!M469:W469)*'360 GRP '!CD469</f>
        <v>0</v>
      </c>
      <c r="H384" s="21">
        <f>SUM('360 GRP '!M469:W469)*'360 GRP '!CE469</f>
        <v>0</v>
      </c>
      <c r="I384" s="21">
        <f>SUM('360 GRP '!M469:W469)*'360 GRP '!CF469</f>
        <v>0</v>
      </c>
      <c r="J384" s="21">
        <f>SUM('360 GRP '!M469:W469)*'360 GRP '!CG469</f>
        <v>0</v>
      </c>
      <c r="K384" s="21">
        <f>'360 GRP '!CH469</f>
        <v>0</v>
      </c>
      <c r="L384" s="21">
        <f>'360 GRP '!J469*SUM('360 GRP '!M469:W469)</f>
        <v>0</v>
      </c>
    </row>
    <row r="385" spans="1:12">
      <c r="A385" s="1"/>
      <c r="B385" s="19">
        <f>SUM('360 GRP '!M470:W470)*'360 GRP '!BY470</f>
        <v>0</v>
      </c>
      <c r="C385" s="20">
        <f>SUM('360 GRP '!M470:W470)*'360 GRP '!BZ470</f>
        <v>0</v>
      </c>
      <c r="D385" s="21">
        <f>SUM('360 GRP '!M470:W470)*'360 GRP '!CA470</f>
        <v>0</v>
      </c>
      <c r="E385" s="21">
        <f>SUM('360 GRP '!M470:W470)*'360 GRP '!CB470</f>
        <v>0</v>
      </c>
      <c r="F385" s="21">
        <f>SUM('360 GRP '!M470:W470)*'360 GRP '!CC470</f>
        <v>0</v>
      </c>
      <c r="G385" s="21">
        <f>SUM('360 GRP '!M470:W470)*'360 GRP '!CD470</f>
        <v>0</v>
      </c>
      <c r="H385" s="21">
        <f>SUM('360 GRP '!M470:W470)*'360 GRP '!CE470</f>
        <v>0</v>
      </c>
      <c r="I385" s="21">
        <f>SUM('360 GRP '!M470:W470)*'360 GRP '!CF470</f>
        <v>0</v>
      </c>
      <c r="J385" s="21">
        <f>SUM('360 GRP '!M470:W470)*'360 GRP '!CG470</f>
        <v>0</v>
      </c>
      <c r="K385" s="21">
        <f>'360 GRP '!CH470</f>
        <v>0</v>
      </c>
      <c r="L385" s="21">
        <f>'360 GRP '!J470*SUM('360 GRP '!M470:W470)</f>
        <v>0</v>
      </c>
    </row>
    <row r="386" spans="1:12">
      <c r="A386" s="1"/>
      <c r="B386" s="19">
        <f>SUM('360 GRP '!M471:W471)*'360 GRP '!BY471</f>
        <v>0</v>
      </c>
      <c r="C386" s="20">
        <f>SUM('360 GRP '!M471:W471)*'360 GRP '!BZ471</f>
        <v>0</v>
      </c>
      <c r="D386" s="21">
        <f>SUM('360 GRP '!M471:W471)*'360 GRP '!CA471</f>
        <v>0</v>
      </c>
      <c r="E386" s="21">
        <f>SUM('360 GRP '!M471:W471)*'360 GRP '!CB471</f>
        <v>0</v>
      </c>
      <c r="F386" s="21">
        <f>SUM('360 GRP '!M471:W471)*'360 GRP '!CC471</f>
        <v>0</v>
      </c>
      <c r="G386" s="21">
        <f>SUM('360 GRP '!M471:W471)*'360 GRP '!CD471</f>
        <v>0</v>
      </c>
      <c r="H386" s="21">
        <f>SUM('360 GRP '!M471:W471)*'360 GRP '!CE471</f>
        <v>0</v>
      </c>
      <c r="I386" s="21">
        <f>SUM('360 GRP '!M471:W471)*'360 GRP '!CF471</f>
        <v>0</v>
      </c>
      <c r="J386" s="21">
        <f>SUM('360 GRP '!M471:W471)*'360 GRP '!CG471</f>
        <v>0</v>
      </c>
      <c r="K386" s="21">
        <f>'360 GRP '!CH471</f>
        <v>0</v>
      </c>
      <c r="L386" s="21">
        <f>'360 GRP '!J471*SUM('360 GRP '!M471:W471)</f>
        <v>0</v>
      </c>
    </row>
    <row r="387" spans="1:12">
      <c r="A387" s="1"/>
      <c r="B387" s="19">
        <f>SUM('360 GRP '!M472:W472)*'360 GRP '!BY472</f>
        <v>0</v>
      </c>
      <c r="C387" s="20">
        <f>SUM('360 GRP '!M472:W472)*'360 GRP '!BZ472</f>
        <v>0</v>
      </c>
      <c r="D387" s="21">
        <f>SUM('360 GRP '!M472:W472)*'360 GRP '!CA472</f>
        <v>0</v>
      </c>
      <c r="E387" s="21">
        <f>SUM('360 GRP '!M472:W472)*'360 GRP '!CB472</f>
        <v>0</v>
      </c>
      <c r="F387" s="21">
        <f>SUM('360 GRP '!M472:W472)*'360 GRP '!CC472</f>
        <v>0</v>
      </c>
      <c r="G387" s="21">
        <f>SUM('360 GRP '!M472:W472)*'360 GRP '!CD472</f>
        <v>0</v>
      </c>
      <c r="H387" s="21">
        <f>SUM('360 GRP '!M472:W472)*'360 GRP '!CE472</f>
        <v>0</v>
      </c>
      <c r="I387" s="21">
        <f>SUM('360 GRP '!M472:W472)*'360 GRP '!CF472</f>
        <v>0</v>
      </c>
      <c r="J387" s="21">
        <f>SUM('360 GRP '!M472:W472)*'360 GRP '!CG472</f>
        <v>0</v>
      </c>
      <c r="K387" s="21">
        <f>'360 GRP '!CH472</f>
        <v>0</v>
      </c>
      <c r="L387" s="21">
        <f>'360 GRP '!J472*SUM('360 GRP '!M472:W472)</f>
        <v>0</v>
      </c>
    </row>
    <row r="388" spans="1:12">
      <c r="A388" s="1"/>
      <c r="B388" s="19">
        <f>SUM('360 GRP '!M473:W473)*'360 GRP '!BY473</f>
        <v>0</v>
      </c>
      <c r="C388" s="20">
        <f>SUM('360 GRP '!M473:W473)*'360 GRP '!BZ473</f>
        <v>0</v>
      </c>
      <c r="D388" s="21">
        <f>SUM('360 GRP '!M473:W473)*'360 GRP '!CA473</f>
        <v>0</v>
      </c>
      <c r="E388" s="21">
        <f>SUM('360 GRP '!M473:W473)*'360 GRP '!CB473</f>
        <v>0</v>
      </c>
      <c r="F388" s="21">
        <f>SUM('360 GRP '!M473:W473)*'360 GRP '!CC473</f>
        <v>0</v>
      </c>
      <c r="G388" s="21">
        <f>SUM('360 GRP '!M473:W473)*'360 GRP '!CD473</f>
        <v>0</v>
      </c>
      <c r="H388" s="21">
        <f>SUM('360 GRP '!M473:W473)*'360 GRP '!CE473</f>
        <v>0</v>
      </c>
      <c r="I388" s="21">
        <f>SUM('360 GRP '!M473:W473)*'360 GRP '!CF473</f>
        <v>0</v>
      </c>
      <c r="J388" s="21">
        <f>SUM('360 GRP '!M473:W473)*'360 GRP '!CG473</f>
        <v>0</v>
      </c>
      <c r="K388" s="21">
        <f>'360 GRP '!CH473</f>
        <v>0</v>
      </c>
      <c r="L388" s="21">
        <f>'360 GRP '!J473*SUM('360 GRP '!M473:W473)</f>
        <v>0</v>
      </c>
    </row>
    <row r="389" spans="1:12">
      <c r="A389" s="1"/>
      <c r="B389" s="19">
        <f>SUM('360 GRP '!M474:W474)*'360 GRP '!BY474</f>
        <v>0</v>
      </c>
      <c r="C389" s="20">
        <f>SUM('360 GRP '!M474:W474)*'360 GRP '!BZ474</f>
        <v>0</v>
      </c>
      <c r="D389" s="21">
        <f>SUM('360 GRP '!M474:W474)*'360 GRP '!CA474</f>
        <v>0</v>
      </c>
      <c r="E389" s="21">
        <f>SUM('360 GRP '!M474:W474)*'360 GRP '!CB474</f>
        <v>0</v>
      </c>
      <c r="F389" s="21">
        <f>SUM('360 GRP '!M474:W474)*'360 GRP '!CC474</f>
        <v>0</v>
      </c>
      <c r="G389" s="21">
        <f>SUM('360 GRP '!M474:W474)*'360 GRP '!CD474</f>
        <v>0</v>
      </c>
      <c r="H389" s="21">
        <f>SUM('360 GRP '!M474:W474)*'360 GRP '!CE474</f>
        <v>0</v>
      </c>
      <c r="I389" s="21">
        <f>SUM('360 GRP '!M474:W474)*'360 GRP '!CF474</f>
        <v>0</v>
      </c>
      <c r="J389" s="21">
        <f>SUM('360 GRP '!M474:W474)*'360 GRP '!CG474</f>
        <v>0</v>
      </c>
      <c r="K389" s="21">
        <f>'360 GRP '!CH474</f>
        <v>0</v>
      </c>
      <c r="L389" s="21">
        <f>'360 GRP '!J474*SUM('360 GRP '!M474:W474)</f>
        <v>0</v>
      </c>
    </row>
    <row r="390" spans="1:12">
      <c r="A390" s="1"/>
      <c r="B390" s="19">
        <f>SUM('360 GRP '!M475:W475)*'360 GRP '!BY475</f>
        <v>0</v>
      </c>
      <c r="C390" s="20">
        <f>SUM('360 GRP '!M475:W475)*'360 GRP '!BZ475</f>
        <v>0</v>
      </c>
      <c r="D390" s="21">
        <f>SUM('360 GRP '!M475:W475)*'360 GRP '!CA475</f>
        <v>0</v>
      </c>
      <c r="E390" s="21">
        <f>SUM('360 GRP '!M475:W475)*'360 GRP '!CB475</f>
        <v>0</v>
      </c>
      <c r="F390" s="21">
        <f>SUM('360 GRP '!M475:W475)*'360 GRP '!CC475</f>
        <v>0</v>
      </c>
      <c r="G390" s="21">
        <f>SUM('360 GRP '!M475:W475)*'360 GRP '!CD475</f>
        <v>0</v>
      </c>
      <c r="H390" s="21">
        <f>SUM('360 GRP '!M475:W475)*'360 GRP '!CE475</f>
        <v>0</v>
      </c>
      <c r="I390" s="21">
        <f>SUM('360 GRP '!M475:W475)*'360 GRP '!CF475</f>
        <v>0</v>
      </c>
      <c r="J390" s="21">
        <f>SUM('360 GRP '!M475:W475)*'360 GRP '!CG475</f>
        <v>0</v>
      </c>
      <c r="K390" s="21">
        <f>'360 GRP '!CH475</f>
        <v>0</v>
      </c>
      <c r="L390" s="21">
        <f>'360 GRP '!J475*SUM('360 GRP '!M475:W475)</f>
        <v>0</v>
      </c>
    </row>
    <row r="391" spans="1:12">
      <c r="A391" s="1"/>
      <c r="B391" s="19">
        <f>SUM('360 GRP '!M476:W476)*'360 GRP '!BY476</f>
        <v>0</v>
      </c>
      <c r="C391" s="20">
        <f>SUM('360 GRP '!M476:W476)*'360 GRP '!BZ476</f>
        <v>0</v>
      </c>
      <c r="D391" s="21">
        <f>SUM('360 GRP '!M476:W476)*'360 GRP '!CA476</f>
        <v>0</v>
      </c>
      <c r="E391" s="21">
        <f>SUM('360 GRP '!M476:W476)*'360 GRP '!CB476</f>
        <v>0</v>
      </c>
      <c r="F391" s="21">
        <f>SUM('360 GRP '!M476:W476)*'360 GRP '!CC476</f>
        <v>0</v>
      </c>
      <c r="G391" s="21">
        <f>SUM('360 GRP '!M476:W476)*'360 GRP '!CD476</f>
        <v>0</v>
      </c>
      <c r="H391" s="21">
        <f>SUM('360 GRP '!M476:W476)*'360 GRP '!CE476</f>
        <v>0</v>
      </c>
      <c r="I391" s="21">
        <f>SUM('360 GRP '!M476:W476)*'360 GRP '!CF476</f>
        <v>0</v>
      </c>
      <c r="J391" s="21">
        <f>SUM('360 GRP '!M476:W476)*'360 GRP '!CG476</f>
        <v>0</v>
      </c>
      <c r="K391" s="21">
        <f>'360 GRP '!CH476</f>
        <v>0</v>
      </c>
      <c r="L391" s="21">
        <f>'360 GRP '!J476*SUM('360 GRP '!M476:W476)</f>
        <v>0</v>
      </c>
    </row>
    <row r="392" spans="1:12">
      <c r="A392" s="1"/>
      <c r="B392" s="19">
        <f>SUM('360 GRP '!M477:W477)*'360 GRP '!BY477</f>
        <v>0</v>
      </c>
      <c r="C392" s="20">
        <f>SUM('360 GRP '!M477:W477)*'360 GRP '!BZ477</f>
        <v>0</v>
      </c>
      <c r="D392" s="21">
        <f>SUM('360 GRP '!M477:W477)*'360 GRP '!CA477</f>
        <v>0</v>
      </c>
      <c r="E392" s="21">
        <f>SUM('360 GRP '!M477:W477)*'360 GRP '!CB477</f>
        <v>0</v>
      </c>
      <c r="F392" s="21">
        <f>SUM('360 GRP '!M477:W477)*'360 GRP '!CC477</f>
        <v>0</v>
      </c>
      <c r="G392" s="21">
        <f>SUM('360 GRP '!M477:W477)*'360 GRP '!CD477</f>
        <v>0</v>
      </c>
      <c r="H392" s="21">
        <f>SUM('360 GRP '!M477:W477)*'360 GRP '!CE477</f>
        <v>0</v>
      </c>
      <c r="I392" s="21">
        <f>SUM('360 GRP '!M477:W477)*'360 GRP '!CF477</f>
        <v>0</v>
      </c>
      <c r="J392" s="21">
        <f>SUM('360 GRP '!M477:W477)*'360 GRP '!CG477</f>
        <v>0</v>
      </c>
      <c r="K392" s="21">
        <f>'360 GRP '!CH477</f>
        <v>0</v>
      </c>
      <c r="L392" s="21">
        <f>'360 GRP '!J477*SUM('360 GRP '!M477:W477)</f>
        <v>0</v>
      </c>
    </row>
    <row r="393" spans="1:12">
      <c r="A393" s="1"/>
      <c r="B393" s="19">
        <f>SUM('360 GRP '!M478:W478)*'360 GRP '!BY478</f>
        <v>0</v>
      </c>
      <c r="C393" s="20">
        <f>SUM('360 GRP '!M478:W478)*'360 GRP '!BZ478</f>
        <v>0</v>
      </c>
      <c r="D393" s="21">
        <f>SUM('360 GRP '!M478:W478)*'360 GRP '!CA478</f>
        <v>0</v>
      </c>
      <c r="E393" s="21">
        <f>SUM('360 GRP '!M478:W478)*'360 GRP '!CB478</f>
        <v>0</v>
      </c>
      <c r="F393" s="21">
        <f>SUM('360 GRP '!M478:W478)*'360 GRP '!CC478</f>
        <v>0</v>
      </c>
      <c r="G393" s="21">
        <f>SUM('360 GRP '!M478:W478)*'360 GRP '!CD478</f>
        <v>0</v>
      </c>
      <c r="H393" s="21">
        <f>SUM('360 GRP '!M478:W478)*'360 GRP '!CE478</f>
        <v>0</v>
      </c>
      <c r="I393" s="21">
        <f>SUM('360 GRP '!M478:W478)*'360 GRP '!CF478</f>
        <v>0</v>
      </c>
      <c r="J393" s="21">
        <f>SUM('360 GRP '!M478:W478)*'360 GRP '!CG478</f>
        <v>0</v>
      </c>
      <c r="K393" s="21">
        <f>'360 GRP '!CH478</f>
        <v>0</v>
      </c>
      <c r="L393" s="21">
        <f>'360 GRP '!J478*SUM('360 GRP '!M478:W478)</f>
        <v>0</v>
      </c>
    </row>
    <row r="394" spans="1:12">
      <c r="A394" s="1"/>
      <c r="B394" s="19">
        <f>SUM('360 GRP '!M479:W479)*'360 GRP '!BY479</f>
        <v>0</v>
      </c>
      <c r="C394" s="20">
        <f>SUM('360 GRP '!M479:W479)*'360 GRP '!BZ479</f>
        <v>0</v>
      </c>
      <c r="D394" s="21">
        <f>SUM('360 GRP '!M479:W479)*'360 GRP '!CA479</f>
        <v>0</v>
      </c>
      <c r="E394" s="21">
        <f>SUM('360 GRP '!M479:W479)*'360 GRP '!CB479</f>
        <v>0</v>
      </c>
      <c r="F394" s="21">
        <f>SUM('360 GRP '!M479:W479)*'360 GRP '!CC479</f>
        <v>0</v>
      </c>
      <c r="G394" s="21">
        <f>SUM('360 GRP '!M479:W479)*'360 GRP '!CD479</f>
        <v>0</v>
      </c>
      <c r="H394" s="21">
        <f>SUM('360 GRP '!M479:W479)*'360 GRP '!CE479</f>
        <v>0</v>
      </c>
      <c r="I394" s="21">
        <f>SUM('360 GRP '!M479:W479)*'360 GRP '!CF479</f>
        <v>0</v>
      </c>
      <c r="J394" s="21">
        <f>SUM('360 GRP '!M479:W479)*'360 GRP '!CG479</f>
        <v>0</v>
      </c>
      <c r="K394" s="21">
        <f>'360 GRP '!CH479</f>
        <v>0</v>
      </c>
      <c r="L394" s="21">
        <f>'360 GRP '!J479*SUM('360 GRP '!M479:W479)</f>
        <v>0</v>
      </c>
    </row>
    <row r="395" spans="1:12">
      <c r="A395" s="1"/>
      <c r="B395" s="19">
        <f>SUM('360 GRP '!M480:W480)*'360 GRP '!BY480</f>
        <v>0</v>
      </c>
      <c r="C395" s="20">
        <f>SUM('360 GRP '!M480:W480)*'360 GRP '!BZ480</f>
        <v>0</v>
      </c>
      <c r="D395" s="21">
        <f>SUM('360 GRP '!M480:W480)*'360 GRP '!CA480</f>
        <v>0</v>
      </c>
      <c r="E395" s="21">
        <f>SUM('360 GRP '!M480:W480)*'360 GRP '!CB480</f>
        <v>0</v>
      </c>
      <c r="F395" s="21">
        <f>SUM('360 GRP '!M480:W480)*'360 GRP '!CC480</f>
        <v>0</v>
      </c>
      <c r="G395" s="21">
        <f>SUM('360 GRP '!M480:W480)*'360 GRP '!CD480</f>
        <v>0</v>
      </c>
      <c r="H395" s="21">
        <f>SUM('360 GRP '!M480:W480)*'360 GRP '!CE480</f>
        <v>0</v>
      </c>
      <c r="I395" s="21">
        <f>SUM('360 GRP '!M480:W480)*'360 GRP '!CF480</f>
        <v>0</v>
      </c>
      <c r="J395" s="21">
        <f>SUM('360 GRP '!M480:W480)*'360 GRP '!CG480</f>
        <v>0</v>
      </c>
      <c r="K395" s="21">
        <f>'360 GRP '!CH480</f>
        <v>0</v>
      </c>
      <c r="L395" s="21">
        <f>'360 GRP '!J480*SUM('360 GRP '!M480:W480)</f>
        <v>0</v>
      </c>
    </row>
    <row r="396" spans="1:12">
      <c r="A396" s="1"/>
      <c r="B396" s="19">
        <f>SUM('360 GRP '!M481:W481)*'360 GRP '!BY481</f>
        <v>0</v>
      </c>
      <c r="C396" s="20">
        <f>SUM('360 GRP '!M481:W481)*'360 GRP '!BZ481</f>
        <v>0</v>
      </c>
      <c r="D396" s="21">
        <f>SUM('360 GRP '!M481:W481)*'360 GRP '!CA481</f>
        <v>0</v>
      </c>
      <c r="E396" s="21">
        <f>SUM('360 GRP '!M481:W481)*'360 GRP '!CB481</f>
        <v>0</v>
      </c>
      <c r="F396" s="21">
        <f>SUM('360 GRP '!M481:W481)*'360 GRP '!CC481</f>
        <v>0</v>
      </c>
      <c r="G396" s="21">
        <f>SUM('360 GRP '!M481:W481)*'360 GRP '!CD481</f>
        <v>0</v>
      </c>
      <c r="H396" s="21">
        <f>SUM('360 GRP '!M481:W481)*'360 GRP '!CE481</f>
        <v>0</v>
      </c>
      <c r="I396" s="21">
        <f>SUM('360 GRP '!M481:W481)*'360 GRP '!CF481</f>
        <v>0</v>
      </c>
      <c r="J396" s="21">
        <f>SUM('360 GRP '!M481:W481)*'360 GRP '!CG481</f>
        <v>0</v>
      </c>
      <c r="K396" s="21">
        <f>'360 GRP '!CH481</f>
        <v>0</v>
      </c>
      <c r="L396" s="21">
        <f>'360 GRP '!J481*SUM('360 GRP '!M481:W481)</f>
        <v>0</v>
      </c>
    </row>
    <row r="397" spans="1:12">
      <c r="A397" s="1"/>
      <c r="B397" s="19">
        <f>SUM('360 GRP '!M482:W482)*'360 GRP '!BY482</f>
        <v>0</v>
      </c>
      <c r="C397" s="20">
        <f>SUM('360 GRP '!M482:W482)*'360 GRP '!BZ482</f>
        <v>0</v>
      </c>
      <c r="D397" s="21">
        <f>SUM('360 GRP '!M482:W482)*'360 GRP '!CA482</f>
        <v>0</v>
      </c>
      <c r="E397" s="21">
        <f>SUM('360 GRP '!M482:W482)*'360 GRP '!CB482</f>
        <v>0</v>
      </c>
      <c r="F397" s="21">
        <f>SUM('360 GRP '!M482:W482)*'360 GRP '!CC482</f>
        <v>0</v>
      </c>
      <c r="G397" s="21">
        <f>SUM('360 GRP '!M482:W482)*'360 GRP '!CD482</f>
        <v>0</v>
      </c>
      <c r="H397" s="21">
        <f>SUM('360 GRP '!M482:W482)*'360 GRP '!CE482</f>
        <v>0</v>
      </c>
      <c r="I397" s="21">
        <f>SUM('360 GRP '!M482:W482)*'360 GRP '!CF482</f>
        <v>0</v>
      </c>
      <c r="J397" s="21">
        <f>SUM('360 GRP '!M482:W482)*'360 GRP '!CG482</f>
        <v>0</v>
      </c>
      <c r="K397" s="21">
        <f>'360 GRP '!CH482</f>
        <v>0</v>
      </c>
      <c r="L397" s="21">
        <f>'360 GRP '!J482*SUM('360 GRP '!M482:W482)</f>
        <v>0</v>
      </c>
    </row>
    <row r="398" spans="1:12">
      <c r="A398" s="1"/>
      <c r="B398" s="19">
        <f>SUM('360 GRP '!M483:W483)*'360 GRP '!BY483</f>
        <v>0</v>
      </c>
      <c r="C398" s="20">
        <f>SUM('360 GRP '!M483:W483)*'360 GRP '!BZ483</f>
        <v>0</v>
      </c>
      <c r="D398" s="21">
        <f>SUM('360 GRP '!M483:W483)*'360 GRP '!CA483</f>
        <v>0</v>
      </c>
      <c r="E398" s="21">
        <f>SUM('360 GRP '!M483:W483)*'360 GRP '!CB483</f>
        <v>0</v>
      </c>
      <c r="F398" s="21">
        <f>SUM('360 GRP '!M483:W483)*'360 GRP '!CC483</f>
        <v>0</v>
      </c>
      <c r="G398" s="21">
        <f>SUM('360 GRP '!M483:W483)*'360 GRP '!CD483</f>
        <v>0</v>
      </c>
      <c r="H398" s="21">
        <f>SUM('360 GRP '!M483:W483)*'360 GRP '!CE483</f>
        <v>0</v>
      </c>
      <c r="I398" s="21">
        <f>SUM('360 GRP '!M483:W483)*'360 GRP '!CF483</f>
        <v>0</v>
      </c>
      <c r="J398" s="21">
        <f>SUM('360 GRP '!M483:W483)*'360 GRP '!CG483</f>
        <v>0</v>
      </c>
      <c r="K398" s="21">
        <f>'360 GRP '!CH483</f>
        <v>0</v>
      </c>
      <c r="L398" s="21">
        <f>'360 GRP '!J483*SUM('360 GRP '!M483:W483)</f>
        <v>0</v>
      </c>
    </row>
    <row r="399" spans="1:12">
      <c r="A399" s="1"/>
      <c r="B399" s="19">
        <f>SUM('360 GRP '!M484:W484)*'360 GRP '!BY484</f>
        <v>0</v>
      </c>
      <c r="C399" s="20">
        <f>SUM('360 GRP '!M484:W484)*'360 GRP '!BZ484</f>
        <v>0</v>
      </c>
      <c r="D399" s="21">
        <f>SUM('360 GRP '!M484:W484)*'360 GRP '!CA484</f>
        <v>0</v>
      </c>
      <c r="E399" s="21">
        <f>SUM('360 GRP '!M484:W484)*'360 GRP '!CB484</f>
        <v>0</v>
      </c>
      <c r="F399" s="21">
        <f>SUM('360 GRP '!M484:W484)*'360 GRP '!CC484</f>
        <v>0</v>
      </c>
      <c r="G399" s="21">
        <f>SUM('360 GRP '!M484:W484)*'360 GRP '!CD484</f>
        <v>0</v>
      </c>
      <c r="H399" s="21">
        <f>SUM('360 GRP '!M484:W484)*'360 GRP '!CE484</f>
        <v>0</v>
      </c>
      <c r="I399" s="21">
        <f>SUM('360 GRP '!M484:W484)*'360 GRP '!CF484</f>
        <v>0</v>
      </c>
      <c r="J399" s="21">
        <f>SUM('360 GRP '!M484:W484)*'360 GRP '!CG484</f>
        <v>0</v>
      </c>
      <c r="K399" s="21">
        <f>'360 GRP '!CH484</f>
        <v>0</v>
      </c>
      <c r="L399" s="21">
        <f>'360 GRP '!J484*SUM('360 GRP '!M484:W484)</f>
        <v>0</v>
      </c>
    </row>
    <row r="400" spans="1:12">
      <c r="A400" s="1"/>
      <c r="B400" s="19">
        <f>SUM('360 GRP '!M485:W485)*'360 GRP '!BY485</f>
        <v>0</v>
      </c>
      <c r="C400" s="20">
        <f>SUM('360 GRP '!M485:W485)*'360 GRP '!BZ485</f>
        <v>0</v>
      </c>
      <c r="D400" s="21">
        <f>SUM('360 GRP '!M485:W485)*'360 GRP '!CA485</f>
        <v>0</v>
      </c>
      <c r="E400" s="21">
        <f>SUM('360 GRP '!M485:W485)*'360 GRP '!CB485</f>
        <v>0</v>
      </c>
      <c r="F400" s="21">
        <f>SUM('360 GRP '!M485:W485)*'360 GRP '!CC485</f>
        <v>0</v>
      </c>
      <c r="G400" s="21">
        <f>SUM('360 GRP '!M485:W485)*'360 GRP '!CD485</f>
        <v>0</v>
      </c>
      <c r="H400" s="21">
        <f>SUM('360 GRP '!M485:W485)*'360 GRP '!CE485</f>
        <v>0</v>
      </c>
      <c r="I400" s="21">
        <f>SUM('360 GRP '!M485:W485)*'360 GRP '!CF485</f>
        <v>0</v>
      </c>
      <c r="J400" s="21">
        <f>SUM('360 GRP '!M485:W485)*'360 GRP '!CG485</f>
        <v>0</v>
      </c>
      <c r="K400" s="21">
        <f>'360 GRP '!CH485</f>
        <v>0</v>
      </c>
      <c r="L400" s="21">
        <f>'360 GRP '!J485*SUM('360 GRP '!M485:W485)</f>
        <v>0</v>
      </c>
    </row>
    <row r="401" spans="1:12">
      <c r="A401" s="1"/>
      <c r="B401" s="19">
        <f>SUM('360 GRP '!M486:W486)*'360 GRP '!BY486</f>
        <v>0</v>
      </c>
      <c r="C401" s="20">
        <f>SUM('360 GRP '!M486:W486)*'360 GRP '!BZ486</f>
        <v>0</v>
      </c>
      <c r="D401" s="21">
        <f>SUM('360 GRP '!M486:W486)*'360 GRP '!CA486</f>
        <v>0</v>
      </c>
      <c r="E401" s="21">
        <f>SUM('360 GRP '!M486:W486)*'360 GRP '!CB486</f>
        <v>0</v>
      </c>
      <c r="F401" s="21">
        <f>SUM('360 GRP '!M486:W486)*'360 GRP '!CC486</f>
        <v>0</v>
      </c>
      <c r="G401" s="21">
        <f>SUM('360 GRP '!M486:W486)*'360 GRP '!CD486</f>
        <v>0</v>
      </c>
      <c r="H401" s="21">
        <f>SUM('360 GRP '!M486:W486)*'360 GRP '!CE486</f>
        <v>0</v>
      </c>
      <c r="I401" s="21">
        <f>SUM('360 GRP '!M486:W486)*'360 GRP '!CF486</f>
        <v>0</v>
      </c>
      <c r="J401" s="21">
        <f>SUM('360 GRP '!M486:W486)*'360 GRP '!CG486</f>
        <v>0</v>
      </c>
      <c r="K401" s="21">
        <f>'360 GRP '!CH486</f>
        <v>0</v>
      </c>
      <c r="L401" s="21">
        <f>'360 GRP '!J486*SUM('360 GRP '!M486:W486)</f>
        <v>0</v>
      </c>
    </row>
    <row r="402" spans="1:12">
      <c r="A402" s="1"/>
      <c r="B402" s="19">
        <f>SUM('360 GRP '!M487:W487)*'360 GRP '!BY487</f>
        <v>0</v>
      </c>
      <c r="C402" s="20">
        <f>SUM('360 GRP '!M487:W487)*'360 GRP '!BZ487</f>
        <v>0</v>
      </c>
      <c r="D402" s="21">
        <f>SUM('360 GRP '!M487:W487)*'360 GRP '!CA487</f>
        <v>0</v>
      </c>
      <c r="E402" s="21">
        <f>SUM('360 GRP '!M487:W487)*'360 GRP '!CB487</f>
        <v>0</v>
      </c>
      <c r="F402" s="21">
        <f>SUM('360 GRP '!M487:W487)*'360 GRP '!CC487</f>
        <v>0</v>
      </c>
      <c r="G402" s="21">
        <f>SUM('360 GRP '!M487:W487)*'360 GRP '!CD487</f>
        <v>0</v>
      </c>
      <c r="H402" s="21">
        <f>SUM('360 GRP '!M487:W487)*'360 GRP '!CE487</f>
        <v>0</v>
      </c>
      <c r="I402" s="21">
        <f>SUM('360 GRP '!M487:W487)*'360 GRP '!CF487</f>
        <v>0</v>
      </c>
      <c r="J402" s="21">
        <f>SUM('360 GRP '!M487:W487)*'360 GRP '!CG487</f>
        <v>0</v>
      </c>
      <c r="K402" s="21">
        <f>'360 GRP '!CH487</f>
        <v>0</v>
      </c>
      <c r="L402" s="21">
        <f>'360 GRP '!J487*SUM('360 GRP '!M487:W487)</f>
        <v>0</v>
      </c>
    </row>
    <row r="403" spans="1:12">
      <c r="A403" s="1"/>
      <c r="B403" s="19">
        <f>SUM('360 GRP '!M488:W488)*'360 GRP '!BY488</f>
        <v>0</v>
      </c>
      <c r="C403" s="20">
        <f>SUM('360 GRP '!M488:W488)*'360 GRP '!BZ488</f>
        <v>0</v>
      </c>
      <c r="D403" s="21">
        <f>SUM('360 GRP '!M488:W488)*'360 GRP '!CA488</f>
        <v>0</v>
      </c>
      <c r="E403" s="21">
        <f>SUM('360 GRP '!M488:W488)*'360 GRP '!CB488</f>
        <v>0</v>
      </c>
      <c r="F403" s="21">
        <f>SUM('360 GRP '!M488:W488)*'360 GRP '!CC488</f>
        <v>0</v>
      </c>
      <c r="G403" s="21">
        <f>SUM('360 GRP '!M488:W488)*'360 GRP '!CD488</f>
        <v>0</v>
      </c>
      <c r="H403" s="21">
        <f>SUM('360 GRP '!M488:W488)*'360 GRP '!CE488</f>
        <v>0</v>
      </c>
      <c r="I403" s="21">
        <f>SUM('360 GRP '!M488:W488)*'360 GRP '!CF488</f>
        <v>0</v>
      </c>
      <c r="J403" s="21">
        <f>SUM('360 GRP '!M488:W488)*'360 GRP '!CG488</f>
        <v>0</v>
      </c>
      <c r="K403" s="21">
        <f>'360 GRP '!CH488</f>
        <v>0</v>
      </c>
      <c r="L403" s="21">
        <f>'360 GRP '!J488*SUM('360 GRP '!M488:W488)</f>
        <v>0</v>
      </c>
    </row>
    <row r="404" spans="1:12">
      <c r="A404" s="1"/>
      <c r="B404" s="19">
        <f>SUM('360 GRP '!M489:W489)*'360 GRP '!BY489</f>
        <v>0</v>
      </c>
      <c r="C404" s="20">
        <f>SUM('360 GRP '!M489:W489)*'360 GRP '!BZ489</f>
        <v>0</v>
      </c>
      <c r="D404" s="21">
        <f>SUM('360 GRP '!M489:W489)*'360 GRP '!CA489</f>
        <v>0</v>
      </c>
      <c r="E404" s="21">
        <f>SUM('360 GRP '!M489:W489)*'360 GRP '!CB489</f>
        <v>0</v>
      </c>
      <c r="F404" s="21">
        <f>SUM('360 GRP '!M489:W489)*'360 GRP '!CC489</f>
        <v>0</v>
      </c>
      <c r="G404" s="21">
        <f>SUM('360 GRP '!M489:W489)*'360 GRP '!CD489</f>
        <v>0</v>
      </c>
      <c r="H404" s="21">
        <f>SUM('360 GRP '!M489:W489)*'360 GRP '!CE489</f>
        <v>0</v>
      </c>
      <c r="I404" s="21">
        <f>SUM('360 GRP '!M489:W489)*'360 GRP '!CF489</f>
        <v>0</v>
      </c>
      <c r="J404" s="21">
        <f>SUM('360 GRP '!M489:W489)*'360 GRP '!CG489</f>
        <v>0</v>
      </c>
      <c r="K404" s="21">
        <f>'360 GRP '!CH489</f>
        <v>0</v>
      </c>
      <c r="L404" s="21">
        <f>'360 GRP '!J489*SUM('360 GRP '!M489:W489)</f>
        <v>0</v>
      </c>
    </row>
    <row r="405" spans="1:12">
      <c r="A405" s="1"/>
      <c r="B405" s="19">
        <f>SUM('360 GRP '!M490:W490)*'360 GRP '!BY490</f>
        <v>0</v>
      </c>
      <c r="C405" s="20">
        <f>SUM('360 GRP '!M490:W490)*'360 GRP '!BZ490</f>
        <v>0</v>
      </c>
      <c r="D405" s="21">
        <f>SUM('360 GRP '!M490:W490)*'360 GRP '!CA490</f>
        <v>0</v>
      </c>
      <c r="E405" s="21">
        <f>SUM('360 GRP '!M490:W490)*'360 GRP '!CB490</f>
        <v>0</v>
      </c>
      <c r="F405" s="21">
        <f>SUM('360 GRP '!M490:W490)*'360 GRP '!CC490</f>
        <v>0</v>
      </c>
      <c r="G405" s="21">
        <f>SUM('360 GRP '!M490:W490)*'360 GRP '!CD490</f>
        <v>0</v>
      </c>
      <c r="H405" s="21">
        <f>SUM('360 GRP '!M490:W490)*'360 GRP '!CE490</f>
        <v>0</v>
      </c>
      <c r="I405" s="21">
        <f>SUM('360 GRP '!M490:W490)*'360 GRP '!CF490</f>
        <v>0</v>
      </c>
      <c r="J405" s="21">
        <f>SUM('360 GRP '!M490:W490)*'360 GRP '!CG490</f>
        <v>0</v>
      </c>
      <c r="K405" s="21">
        <f>'360 GRP '!CH490</f>
        <v>0</v>
      </c>
      <c r="L405" s="21">
        <f>'360 GRP '!J490*SUM('360 GRP '!M490:W490)</f>
        <v>0</v>
      </c>
    </row>
    <row r="406" spans="1:12">
      <c r="A406" s="1"/>
      <c r="B406" s="19">
        <f>SUM('360 GRP '!M491:W491)*'360 GRP '!BY491</f>
        <v>0</v>
      </c>
      <c r="C406" s="20">
        <f>SUM('360 GRP '!M491:W491)*'360 GRP '!BZ491</f>
        <v>0</v>
      </c>
      <c r="D406" s="21">
        <f>SUM('360 GRP '!M491:W491)*'360 GRP '!CA491</f>
        <v>0</v>
      </c>
      <c r="E406" s="21">
        <f>SUM('360 GRP '!M491:W491)*'360 GRP '!CB491</f>
        <v>0</v>
      </c>
      <c r="F406" s="21">
        <f>SUM('360 GRP '!M491:W491)*'360 GRP '!CC491</f>
        <v>0</v>
      </c>
      <c r="G406" s="21">
        <f>SUM('360 GRP '!M491:W491)*'360 GRP '!CD491</f>
        <v>0</v>
      </c>
      <c r="H406" s="21">
        <f>SUM('360 GRP '!M491:W491)*'360 GRP '!CE491</f>
        <v>0</v>
      </c>
      <c r="I406" s="21">
        <f>SUM('360 GRP '!M491:W491)*'360 GRP '!CF491</f>
        <v>0</v>
      </c>
      <c r="J406" s="21">
        <f>SUM('360 GRP '!M491:W491)*'360 GRP '!CG491</f>
        <v>0</v>
      </c>
      <c r="K406" s="21">
        <f>'360 GRP '!CH491</f>
        <v>0</v>
      </c>
      <c r="L406" s="21">
        <f>'360 GRP '!J491*SUM('360 GRP '!M491:W491)</f>
        <v>0</v>
      </c>
    </row>
    <row r="407" spans="1:12">
      <c r="A407" s="1"/>
      <c r="B407" s="19">
        <f>SUM('360 GRP '!M492:W492)*'360 GRP '!BY492</f>
        <v>0</v>
      </c>
      <c r="C407" s="20">
        <f>SUM('360 GRP '!M492:W492)*'360 GRP '!BZ492</f>
        <v>0</v>
      </c>
      <c r="D407" s="21">
        <f>SUM('360 GRP '!M492:W492)*'360 GRP '!CA492</f>
        <v>0</v>
      </c>
      <c r="E407" s="21">
        <f>SUM('360 GRP '!M492:W492)*'360 GRP '!CB492</f>
        <v>0</v>
      </c>
      <c r="F407" s="21">
        <f>SUM('360 GRP '!M492:W492)*'360 GRP '!CC492</f>
        <v>0</v>
      </c>
      <c r="G407" s="21">
        <f>SUM('360 GRP '!M492:W492)*'360 GRP '!CD492</f>
        <v>0</v>
      </c>
      <c r="H407" s="21">
        <f>SUM('360 GRP '!M492:W492)*'360 GRP '!CE492</f>
        <v>0</v>
      </c>
      <c r="I407" s="21">
        <f>SUM('360 GRP '!M492:W492)*'360 GRP '!CF492</f>
        <v>0</v>
      </c>
      <c r="J407" s="21">
        <f>SUM('360 GRP '!M492:W492)*'360 GRP '!CG492</f>
        <v>0</v>
      </c>
      <c r="K407" s="21">
        <f>'360 GRP '!CH492</f>
        <v>0</v>
      </c>
      <c r="L407" s="21">
        <f>'360 GRP '!J492*SUM('360 GRP '!M492:W492)</f>
        <v>0</v>
      </c>
    </row>
    <row r="408" spans="1:12">
      <c r="A408" s="1"/>
      <c r="B408" s="19">
        <f>SUM('360 GRP '!M493:W493)*'360 GRP '!BY493</f>
        <v>0</v>
      </c>
      <c r="C408" s="20">
        <f>SUM('360 GRP '!M493:W493)*'360 GRP '!BZ493</f>
        <v>0</v>
      </c>
      <c r="D408" s="21">
        <f>SUM('360 GRP '!M493:W493)*'360 GRP '!CA493</f>
        <v>0</v>
      </c>
      <c r="E408" s="21">
        <f>SUM('360 GRP '!M493:W493)*'360 GRP '!CB493</f>
        <v>0</v>
      </c>
      <c r="F408" s="21">
        <f>SUM('360 GRP '!M493:W493)*'360 GRP '!CC493</f>
        <v>0</v>
      </c>
      <c r="G408" s="21">
        <f>SUM('360 GRP '!M493:W493)*'360 GRP '!CD493</f>
        <v>0</v>
      </c>
      <c r="H408" s="21">
        <f>SUM('360 GRP '!M493:W493)*'360 GRP '!CE493</f>
        <v>0</v>
      </c>
      <c r="I408" s="21">
        <f>SUM('360 GRP '!M493:W493)*'360 GRP '!CF493</f>
        <v>0</v>
      </c>
      <c r="J408" s="21">
        <f>SUM('360 GRP '!M493:W493)*'360 GRP '!CG493</f>
        <v>0</v>
      </c>
      <c r="K408" s="21">
        <f>'360 GRP '!CH493</f>
        <v>0</v>
      </c>
      <c r="L408" s="21">
        <f>'360 GRP '!J493*SUM('360 GRP '!M493:W493)</f>
        <v>0</v>
      </c>
    </row>
    <row r="409" spans="1:12">
      <c r="A409" s="1"/>
      <c r="B409" s="19">
        <f>SUM('360 GRP '!M494:W494)*'360 GRP '!BY494</f>
        <v>0</v>
      </c>
      <c r="C409" s="20">
        <f>SUM('360 GRP '!M494:W494)*'360 GRP '!BZ494</f>
        <v>0</v>
      </c>
      <c r="D409" s="21">
        <f>SUM('360 GRP '!M494:W494)*'360 GRP '!CA494</f>
        <v>0</v>
      </c>
      <c r="E409" s="21">
        <f>SUM('360 GRP '!M494:W494)*'360 GRP '!CB494</f>
        <v>0</v>
      </c>
      <c r="F409" s="21">
        <f>SUM('360 GRP '!M494:W494)*'360 GRP '!CC494</f>
        <v>0</v>
      </c>
      <c r="G409" s="21">
        <f>SUM('360 GRP '!M494:W494)*'360 GRP '!CD494</f>
        <v>0</v>
      </c>
      <c r="H409" s="21">
        <f>SUM('360 GRP '!M494:W494)*'360 GRP '!CE494</f>
        <v>0</v>
      </c>
      <c r="I409" s="21">
        <f>SUM('360 GRP '!M494:W494)*'360 GRP '!CF494</f>
        <v>0</v>
      </c>
      <c r="J409" s="21">
        <f>SUM('360 GRP '!M494:W494)*'360 GRP '!CG494</f>
        <v>0</v>
      </c>
      <c r="K409" s="21">
        <f>'360 GRP '!CH494</f>
        <v>0</v>
      </c>
      <c r="L409" s="21">
        <f>'360 GRP '!J494*SUM('360 GRP '!M494:W494)</f>
        <v>0</v>
      </c>
    </row>
    <row r="410" spans="1:12">
      <c r="A410" s="1"/>
      <c r="B410" s="19">
        <f>SUM('360 GRP '!M495:W495)*'360 GRP '!BY495</f>
        <v>0</v>
      </c>
      <c r="C410" s="20">
        <f>SUM('360 GRP '!M495:W495)*'360 GRP '!BZ495</f>
        <v>0</v>
      </c>
      <c r="D410" s="21">
        <f>SUM('360 GRP '!M495:W495)*'360 GRP '!CA495</f>
        <v>0</v>
      </c>
      <c r="E410" s="21">
        <f>SUM('360 GRP '!M495:W495)*'360 GRP '!CB495</f>
        <v>0</v>
      </c>
      <c r="F410" s="21">
        <f>SUM('360 GRP '!M495:W495)*'360 GRP '!CC495</f>
        <v>0</v>
      </c>
      <c r="G410" s="21">
        <f>SUM('360 GRP '!M495:W495)*'360 GRP '!CD495</f>
        <v>0</v>
      </c>
      <c r="H410" s="21">
        <f>SUM('360 GRP '!M495:W495)*'360 GRP '!CE495</f>
        <v>0</v>
      </c>
      <c r="I410" s="21">
        <f>SUM('360 GRP '!M495:W495)*'360 GRP '!CF495</f>
        <v>0</v>
      </c>
      <c r="J410" s="21">
        <f>SUM('360 GRP '!M495:W495)*'360 GRP '!CG495</f>
        <v>0</v>
      </c>
      <c r="K410" s="21">
        <f>'360 GRP '!CH495</f>
        <v>0</v>
      </c>
      <c r="L410" s="21">
        <f>'360 GRP '!J495*SUM('360 GRP '!M495:W495)</f>
        <v>0</v>
      </c>
    </row>
    <row r="411" spans="1:12">
      <c r="A411" s="1"/>
      <c r="B411" s="19">
        <f>SUM('360 GRP '!M496:W496)*'360 GRP '!BY496</f>
        <v>0</v>
      </c>
      <c r="C411" s="20">
        <f>SUM('360 GRP '!M496:W496)*'360 GRP '!BZ496</f>
        <v>0</v>
      </c>
      <c r="D411" s="21">
        <f>SUM('360 GRP '!M496:W496)*'360 GRP '!CA496</f>
        <v>0</v>
      </c>
      <c r="E411" s="21">
        <f>SUM('360 GRP '!M496:W496)*'360 GRP '!CB496</f>
        <v>0</v>
      </c>
      <c r="F411" s="21">
        <f>SUM('360 GRP '!M496:W496)*'360 GRP '!CC496</f>
        <v>0</v>
      </c>
      <c r="G411" s="21">
        <f>SUM('360 GRP '!M496:W496)*'360 GRP '!CD496</f>
        <v>0</v>
      </c>
      <c r="H411" s="21">
        <f>SUM('360 GRP '!M496:W496)*'360 GRP '!CE496</f>
        <v>0</v>
      </c>
      <c r="I411" s="21">
        <f>SUM('360 GRP '!M496:W496)*'360 GRP '!CF496</f>
        <v>0</v>
      </c>
      <c r="J411" s="21">
        <f>SUM('360 GRP '!M496:W496)*'360 GRP '!CG496</f>
        <v>0</v>
      </c>
      <c r="K411" s="21">
        <f>'360 GRP '!CH496</f>
        <v>0</v>
      </c>
      <c r="L411" s="21">
        <f>'360 GRP '!J496*SUM('360 GRP '!M496:W496)</f>
        <v>0</v>
      </c>
    </row>
    <row r="412" spans="1:12">
      <c r="A412" s="1"/>
      <c r="B412" s="19">
        <f>SUM('360 GRP '!M497:W497)*'360 GRP '!BY497</f>
        <v>0</v>
      </c>
      <c r="C412" s="20">
        <f>SUM('360 GRP '!M497:W497)*'360 GRP '!BZ497</f>
        <v>0</v>
      </c>
      <c r="D412" s="21">
        <f>SUM('360 GRP '!M497:W497)*'360 GRP '!CA497</f>
        <v>0</v>
      </c>
      <c r="E412" s="21">
        <f>SUM('360 GRP '!M497:W497)*'360 GRP '!CB497</f>
        <v>0</v>
      </c>
      <c r="F412" s="21">
        <f>SUM('360 GRP '!M497:W497)*'360 GRP '!CC497</f>
        <v>0</v>
      </c>
      <c r="G412" s="21">
        <f>SUM('360 GRP '!M497:W497)*'360 GRP '!CD497</f>
        <v>0</v>
      </c>
      <c r="H412" s="21">
        <f>SUM('360 GRP '!M497:W497)*'360 GRP '!CE497</f>
        <v>0</v>
      </c>
      <c r="I412" s="21">
        <f>SUM('360 GRP '!M497:W497)*'360 GRP '!CF497</f>
        <v>0</v>
      </c>
      <c r="J412" s="21">
        <f>SUM('360 GRP '!M497:W497)*'360 GRP '!CG497</f>
        <v>0</v>
      </c>
      <c r="K412" s="21">
        <f>'360 GRP '!CH497</f>
        <v>0</v>
      </c>
      <c r="L412" s="21">
        <f>'360 GRP '!J497*SUM('360 GRP '!M497:W497)</f>
        <v>0</v>
      </c>
    </row>
    <row r="413" spans="1:12">
      <c r="A413" s="1"/>
      <c r="B413" s="19">
        <f>SUM('360 GRP '!M498:W498)*'360 GRP '!BY498</f>
        <v>0</v>
      </c>
      <c r="C413" s="20">
        <f>SUM('360 GRP '!M498:W498)*'360 GRP '!BZ498</f>
        <v>0</v>
      </c>
      <c r="D413" s="21">
        <f>SUM('360 GRP '!M498:W498)*'360 GRP '!CA498</f>
        <v>0</v>
      </c>
      <c r="E413" s="21">
        <f>SUM('360 GRP '!M498:W498)*'360 GRP '!CB498</f>
        <v>0</v>
      </c>
      <c r="F413" s="21">
        <f>SUM('360 GRP '!M498:W498)*'360 GRP '!CC498</f>
        <v>0</v>
      </c>
      <c r="G413" s="21">
        <f>SUM('360 GRP '!M498:W498)*'360 GRP '!CD498</f>
        <v>0</v>
      </c>
      <c r="H413" s="21">
        <f>SUM('360 GRP '!M498:W498)*'360 GRP '!CE498</f>
        <v>0</v>
      </c>
      <c r="I413" s="21">
        <f>SUM('360 GRP '!M498:W498)*'360 GRP '!CF498</f>
        <v>0</v>
      </c>
      <c r="J413" s="21">
        <f>SUM('360 GRP '!M498:W498)*'360 GRP '!CG498</f>
        <v>0</v>
      </c>
      <c r="K413" s="21">
        <f>'360 GRP '!CH498</f>
        <v>0</v>
      </c>
      <c r="L413" s="21">
        <f>'360 GRP '!J498*SUM('360 GRP '!M498:W498)</f>
        <v>0</v>
      </c>
    </row>
    <row r="414" spans="1:12">
      <c r="A414" s="1"/>
      <c r="B414" s="19">
        <f>SUM('360 GRP '!M499:W499)*'360 GRP '!BY499</f>
        <v>0</v>
      </c>
      <c r="C414" s="20">
        <f>SUM('360 GRP '!M499:W499)*'360 GRP '!BZ499</f>
        <v>0</v>
      </c>
      <c r="D414" s="21">
        <f>SUM('360 GRP '!M499:W499)*'360 GRP '!CA499</f>
        <v>0</v>
      </c>
      <c r="E414" s="21">
        <f>SUM('360 GRP '!M499:W499)*'360 GRP '!CB499</f>
        <v>0</v>
      </c>
      <c r="F414" s="21">
        <f>SUM('360 GRP '!M499:W499)*'360 GRP '!CC499</f>
        <v>0</v>
      </c>
      <c r="G414" s="21">
        <f>SUM('360 GRP '!M499:W499)*'360 GRP '!CD499</f>
        <v>0</v>
      </c>
      <c r="H414" s="21">
        <f>SUM('360 GRP '!M499:W499)*'360 GRP '!CE499</f>
        <v>0</v>
      </c>
      <c r="I414" s="21">
        <f>SUM('360 GRP '!M499:W499)*'360 GRP '!CF499</f>
        <v>0</v>
      </c>
      <c r="J414" s="21">
        <f>SUM('360 GRP '!M499:W499)*'360 GRP '!CG499</f>
        <v>0</v>
      </c>
      <c r="K414" s="21">
        <f>'360 GRP '!CH499</f>
        <v>0</v>
      </c>
      <c r="L414" s="21">
        <f>'360 GRP '!J499*SUM('360 GRP '!M499:W499)</f>
        <v>0</v>
      </c>
    </row>
    <row r="415" spans="1:12">
      <c r="A415" s="1"/>
      <c r="B415" s="19">
        <f>SUM('360 GRP '!M500:W500)*'360 GRP '!BY500</f>
        <v>0</v>
      </c>
      <c r="C415" s="20">
        <f>SUM('360 GRP '!M500:W500)*'360 GRP '!BZ500</f>
        <v>0</v>
      </c>
      <c r="D415" s="21">
        <f>SUM('360 GRP '!M500:W500)*'360 GRP '!CA500</f>
        <v>0</v>
      </c>
      <c r="E415" s="21">
        <f>SUM('360 GRP '!M500:W500)*'360 GRP '!CB500</f>
        <v>0</v>
      </c>
      <c r="F415" s="21">
        <f>SUM('360 GRP '!M500:W500)*'360 GRP '!CC500</f>
        <v>0</v>
      </c>
      <c r="G415" s="21">
        <f>SUM('360 GRP '!M500:W500)*'360 GRP '!CD500</f>
        <v>0</v>
      </c>
      <c r="H415" s="21">
        <f>SUM('360 GRP '!M500:W500)*'360 GRP '!CE500</f>
        <v>0</v>
      </c>
      <c r="I415" s="21">
        <f>SUM('360 GRP '!M500:W500)*'360 GRP '!CF500</f>
        <v>0</v>
      </c>
      <c r="J415" s="21">
        <f>SUM('360 GRP '!M500:W500)*'360 GRP '!CG500</f>
        <v>0</v>
      </c>
      <c r="K415" s="21">
        <f>'360 GRP '!CH500</f>
        <v>0</v>
      </c>
      <c r="L415" s="21">
        <f>'360 GRP '!J500*SUM('360 GRP '!M500:W500)</f>
        <v>0</v>
      </c>
    </row>
    <row r="416" spans="1:12">
      <c r="A416" s="1"/>
      <c r="B416" s="19">
        <f>SUM('360 GRP '!M501:W501)*'360 GRP '!BY501</f>
        <v>0</v>
      </c>
      <c r="C416" s="20">
        <f>SUM('360 GRP '!M501:W501)*'360 GRP '!BZ501</f>
        <v>0</v>
      </c>
      <c r="D416" s="21">
        <f>SUM('360 GRP '!M501:W501)*'360 GRP '!CA501</f>
        <v>0</v>
      </c>
      <c r="E416" s="21">
        <f>SUM('360 GRP '!M501:W501)*'360 GRP '!CB501</f>
        <v>0</v>
      </c>
      <c r="F416" s="21">
        <f>SUM('360 GRP '!M501:W501)*'360 GRP '!CC501</f>
        <v>0</v>
      </c>
      <c r="G416" s="21">
        <f>SUM('360 GRP '!M501:W501)*'360 GRP '!CD501</f>
        <v>0</v>
      </c>
      <c r="H416" s="21">
        <f>SUM('360 GRP '!M501:W501)*'360 GRP '!CE501</f>
        <v>0</v>
      </c>
      <c r="I416" s="21">
        <f>SUM('360 GRP '!M501:W501)*'360 GRP '!CF501</f>
        <v>0</v>
      </c>
      <c r="J416" s="21">
        <f>SUM('360 GRP '!M501:W501)*'360 GRP '!CG501</f>
        <v>0</v>
      </c>
      <c r="K416" s="21">
        <f>'360 GRP '!CH501</f>
        <v>0</v>
      </c>
      <c r="L416" s="21">
        <f>'360 GRP '!J501*SUM('360 GRP '!M501:W501)</f>
        <v>0</v>
      </c>
    </row>
    <row r="417" spans="1:12">
      <c r="A417" s="1"/>
      <c r="B417" s="19">
        <f>SUM('360 GRP '!M502:W502)*'360 GRP '!BY502</f>
        <v>0</v>
      </c>
      <c r="C417" s="20">
        <f>SUM('360 GRP '!M502:W502)*'360 GRP '!BZ502</f>
        <v>0</v>
      </c>
      <c r="D417" s="21">
        <f>SUM('360 GRP '!M502:W502)*'360 GRP '!CA502</f>
        <v>0</v>
      </c>
      <c r="E417" s="21">
        <f>SUM('360 GRP '!M502:W502)*'360 GRP '!CB502</f>
        <v>0</v>
      </c>
      <c r="F417" s="21">
        <f>SUM('360 GRP '!M502:W502)*'360 GRP '!CC502</f>
        <v>0</v>
      </c>
      <c r="G417" s="21">
        <f>SUM('360 GRP '!M502:W502)*'360 GRP '!CD502</f>
        <v>0</v>
      </c>
      <c r="H417" s="21">
        <f>SUM('360 GRP '!M502:W502)*'360 GRP '!CE502</f>
        <v>0</v>
      </c>
      <c r="I417" s="21">
        <f>SUM('360 GRP '!M502:W502)*'360 GRP '!CF502</f>
        <v>0</v>
      </c>
      <c r="J417" s="21">
        <f>SUM('360 GRP '!M502:W502)*'360 GRP '!CG502</f>
        <v>0</v>
      </c>
      <c r="K417" s="21">
        <f>'360 GRP '!CH502</f>
        <v>0</v>
      </c>
      <c r="L417" s="21">
        <f>'360 GRP '!J502*SUM('360 GRP '!M502:W502)</f>
        <v>0</v>
      </c>
    </row>
    <row r="418" spans="1:12">
      <c r="A418" s="1"/>
      <c r="B418" s="19">
        <f>SUM('360 GRP '!M503:W503)*'360 GRP '!BY503</f>
        <v>0</v>
      </c>
      <c r="C418" s="20">
        <f>SUM('360 GRP '!M503:W503)*'360 GRP '!BZ503</f>
        <v>0</v>
      </c>
      <c r="D418" s="21">
        <f>SUM('360 GRP '!M503:W503)*'360 GRP '!CA503</f>
        <v>0</v>
      </c>
      <c r="E418" s="21">
        <f>SUM('360 GRP '!M503:W503)*'360 GRP '!CB503</f>
        <v>0</v>
      </c>
      <c r="F418" s="21">
        <f>SUM('360 GRP '!M503:W503)*'360 GRP '!CC503</f>
        <v>0</v>
      </c>
      <c r="G418" s="21">
        <f>SUM('360 GRP '!M503:W503)*'360 GRP '!CD503</f>
        <v>0</v>
      </c>
      <c r="H418" s="21">
        <f>SUM('360 GRP '!M503:W503)*'360 GRP '!CE503</f>
        <v>0</v>
      </c>
      <c r="I418" s="21">
        <f>SUM('360 GRP '!M503:W503)*'360 GRP '!CF503</f>
        <v>0</v>
      </c>
      <c r="J418" s="21">
        <f>SUM('360 GRP '!M503:W503)*'360 GRP '!CG503</f>
        <v>0</v>
      </c>
      <c r="K418" s="21">
        <f>'360 GRP '!CH503</f>
        <v>0</v>
      </c>
      <c r="L418" s="21">
        <f>'360 GRP '!J503*SUM('360 GRP '!M503:W503)</f>
        <v>0</v>
      </c>
    </row>
    <row r="419" spans="1:12">
      <c r="A419" s="1"/>
      <c r="B419" s="19">
        <f>SUM('360 GRP '!M504:W504)*'360 GRP '!BY504</f>
        <v>0</v>
      </c>
      <c r="C419" s="20">
        <f>SUM('360 GRP '!M504:W504)*'360 GRP '!BZ504</f>
        <v>0</v>
      </c>
      <c r="D419" s="21">
        <f>SUM('360 GRP '!M504:W504)*'360 GRP '!CA504</f>
        <v>0</v>
      </c>
      <c r="E419" s="21">
        <f>SUM('360 GRP '!M504:W504)*'360 GRP '!CB504</f>
        <v>0</v>
      </c>
      <c r="F419" s="21">
        <f>SUM('360 GRP '!M504:W504)*'360 GRP '!CC504</f>
        <v>0</v>
      </c>
      <c r="G419" s="21">
        <f>SUM('360 GRP '!M504:W504)*'360 GRP '!CD504</f>
        <v>0</v>
      </c>
      <c r="H419" s="21">
        <f>SUM('360 GRP '!M504:W504)*'360 GRP '!CE504</f>
        <v>0</v>
      </c>
      <c r="I419" s="21">
        <f>SUM('360 GRP '!M504:W504)*'360 GRP '!CF504</f>
        <v>0</v>
      </c>
      <c r="J419" s="21">
        <f>SUM('360 GRP '!M504:W504)*'360 GRP '!CG504</f>
        <v>0</v>
      </c>
      <c r="K419" s="21">
        <f>'360 GRP '!CH504</f>
        <v>0</v>
      </c>
      <c r="L419" s="21">
        <f>'360 GRP '!J504*SUM('360 GRP '!M504:W504)</f>
        <v>0</v>
      </c>
    </row>
    <row r="420" spans="1:12">
      <c r="A420" s="1"/>
      <c r="B420" s="19">
        <f>SUM('360 GRP '!M505:W505)*'360 GRP '!BY505</f>
        <v>0</v>
      </c>
      <c r="C420" s="20">
        <f>SUM('360 GRP '!M505:W505)*'360 GRP '!BZ505</f>
        <v>0</v>
      </c>
      <c r="D420" s="21">
        <f>SUM('360 GRP '!M505:W505)*'360 GRP '!CA505</f>
        <v>0</v>
      </c>
      <c r="E420" s="21">
        <f>SUM('360 GRP '!M505:W505)*'360 GRP '!CB505</f>
        <v>0</v>
      </c>
      <c r="F420" s="21">
        <f>SUM('360 GRP '!M505:W505)*'360 GRP '!CC505</f>
        <v>0</v>
      </c>
      <c r="G420" s="21">
        <f>SUM('360 GRP '!M505:W505)*'360 GRP '!CD505</f>
        <v>0</v>
      </c>
      <c r="H420" s="21">
        <f>SUM('360 GRP '!M505:W505)*'360 GRP '!CE505</f>
        <v>0</v>
      </c>
      <c r="I420" s="21">
        <f>SUM('360 GRP '!M505:W505)*'360 GRP '!CF505</f>
        <v>0</v>
      </c>
      <c r="J420" s="21">
        <f>SUM('360 GRP '!M505:W505)*'360 GRP '!CG505</f>
        <v>0</v>
      </c>
      <c r="K420" s="21">
        <f>'360 GRP '!CH505</f>
        <v>0</v>
      </c>
      <c r="L420" s="21">
        <f>'360 GRP '!J505*SUM('360 GRP '!M505:W505)</f>
        <v>0</v>
      </c>
    </row>
    <row r="421" spans="1:12">
      <c r="A421" s="1"/>
      <c r="B421" s="19">
        <f>SUM('360 GRP '!M506:W506)*'360 GRP '!BY506</f>
        <v>0</v>
      </c>
      <c r="C421" s="20">
        <f>SUM('360 GRP '!M506:W506)*'360 GRP '!BZ506</f>
        <v>0</v>
      </c>
      <c r="D421" s="21">
        <f>SUM('360 GRP '!M506:W506)*'360 GRP '!CA506</f>
        <v>0</v>
      </c>
      <c r="E421" s="21">
        <f>SUM('360 GRP '!M506:W506)*'360 GRP '!CB506</f>
        <v>0</v>
      </c>
      <c r="F421" s="21">
        <f>SUM('360 GRP '!M506:W506)*'360 GRP '!CC506</f>
        <v>0</v>
      </c>
      <c r="G421" s="21">
        <f>SUM('360 GRP '!M506:W506)*'360 GRP '!CD506</f>
        <v>0</v>
      </c>
      <c r="H421" s="21">
        <f>SUM('360 GRP '!M506:W506)*'360 GRP '!CE506</f>
        <v>0</v>
      </c>
      <c r="I421" s="21">
        <f>SUM('360 GRP '!M506:W506)*'360 GRP '!CF506</f>
        <v>0</v>
      </c>
      <c r="J421" s="21">
        <f>SUM('360 GRP '!M506:W506)*'360 GRP '!CG506</f>
        <v>0</v>
      </c>
      <c r="K421" s="21">
        <f>'360 GRP '!CH506</f>
        <v>0</v>
      </c>
      <c r="L421" s="21">
        <f>'360 GRP '!J506*SUM('360 GRP '!M506:W506)</f>
        <v>0</v>
      </c>
    </row>
    <row r="422" spans="1:12">
      <c r="A422" s="1"/>
      <c r="B422" s="19">
        <f>SUM('360 GRP '!M507:W507)*'360 GRP '!BY507</f>
        <v>0</v>
      </c>
      <c r="C422" s="20">
        <f>SUM('360 GRP '!M507:W507)*'360 GRP '!BZ507</f>
        <v>0</v>
      </c>
      <c r="D422" s="21">
        <f>SUM('360 GRP '!M507:W507)*'360 GRP '!CA507</f>
        <v>0</v>
      </c>
      <c r="E422" s="21">
        <f>SUM('360 GRP '!M507:W507)*'360 GRP '!CB507</f>
        <v>0</v>
      </c>
      <c r="F422" s="21">
        <f>SUM('360 GRP '!M507:W507)*'360 GRP '!CC507</f>
        <v>0</v>
      </c>
      <c r="G422" s="21">
        <f>SUM('360 GRP '!M507:W507)*'360 GRP '!CD507</f>
        <v>0</v>
      </c>
      <c r="H422" s="21">
        <f>SUM('360 GRP '!M507:W507)*'360 GRP '!CE507</f>
        <v>0</v>
      </c>
      <c r="I422" s="21">
        <f>SUM('360 GRP '!M507:W507)*'360 GRP '!CF507</f>
        <v>0</v>
      </c>
      <c r="J422" s="21">
        <f>SUM('360 GRP '!M507:W507)*'360 GRP '!CG507</f>
        <v>0</v>
      </c>
      <c r="K422" s="21">
        <f>'360 GRP '!CH507</f>
        <v>0</v>
      </c>
      <c r="L422" s="21">
        <f>'360 GRP '!J507*SUM('360 GRP '!M507:W507)</f>
        <v>0</v>
      </c>
    </row>
    <row r="423" spans="1:12">
      <c r="A423" s="1"/>
      <c r="B423" s="19">
        <f>SUM('360 GRP '!M508:W508)*'360 GRP '!BY508</f>
        <v>0</v>
      </c>
      <c r="C423" s="20">
        <f>SUM('360 GRP '!M508:W508)*'360 GRP '!BZ508</f>
        <v>0</v>
      </c>
      <c r="D423" s="21">
        <f>SUM('360 GRP '!M508:W508)*'360 GRP '!CA508</f>
        <v>0</v>
      </c>
      <c r="E423" s="21">
        <f>SUM('360 GRP '!M508:W508)*'360 GRP '!CB508</f>
        <v>0</v>
      </c>
      <c r="F423" s="21">
        <f>SUM('360 GRP '!M508:W508)*'360 GRP '!CC508</f>
        <v>0</v>
      </c>
      <c r="G423" s="21">
        <f>SUM('360 GRP '!M508:W508)*'360 GRP '!CD508</f>
        <v>0</v>
      </c>
      <c r="H423" s="21">
        <f>SUM('360 GRP '!M508:W508)*'360 GRP '!CE508</f>
        <v>0</v>
      </c>
      <c r="I423" s="21">
        <f>SUM('360 GRP '!M508:W508)*'360 GRP '!CF508</f>
        <v>0</v>
      </c>
      <c r="J423" s="21">
        <f>SUM('360 GRP '!M508:W508)*'360 GRP '!CG508</f>
        <v>0</v>
      </c>
      <c r="K423" s="21">
        <f>'360 GRP '!CH508</f>
        <v>0</v>
      </c>
      <c r="L423" s="21">
        <f>'360 GRP '!J508*SUM('360 GRP '!M508:W508)</f>
        <v>0</v>
      </c>
    </row>
    <row r="424" spans="1:12">
      <c r="A424" s="1"/>
      <c r="B424" s="19">
        <f>SUM('360 GRP '!M509:W509)*'360 GRP '!BY509</f>
        <v>0</v>
      </c>
      <c r="C424" s="20">
        <f>SUM('360 GRP '!M509:W509)*'360 GRP '!BZ509</f>
        <v>0</v>
      </c>
      <c r="D424" s="21">
        <f>SUM('360 GRP '!M509:W509)*'360 GRP '!CA509</f>
        <v>0</v>
      </c>
      <c r="E424" s="21">
        <f>SUM('360 GRP '!M509:W509)*'360 GRP '!CB509</f>
        <v>0</v>
      </c>
      <c r="F424" s="21">
        <f>SUM('360 GRP '!M509:W509)*'360 GRP '!CC509</f>
        <v>0</v>
      </c>
      <c r="G424" s="21">
        <f>SUM('360 GRP '!M509:W509)*'360 GRP '!CD509</f>
        <v>0</v>
      </c>
      <c r="H424" s="21">
        <f>SUM('360 GRP '!M509:W509)*'360 GRP '!CE509</f>
        <v>0</v>
      </c>
      <c r="I424" s="21">
        <f>SUM('360 GRP '!M509:W509)*'360 GRP '!CF509</f>
        <v>0</v>
      </c>
      <c r="J424" s="21">
        <f>SUM('360 GRP '!M509:W509)*'360 GRP '!CG509</f>
        <v>0</v>
      </c>
      <c r="K424" s="21">
        <f>'360 GRP '!CH509</f>
        <v>0</v>
      </c>
      <c r="L424" s="21">
        <f>'360 GRP '!J509*SUM('360 GRP '!M509:W509)</f>
        <v>0</v>
      </c>
    </row>
    <row r="425" spans="1:12">
      <c r="A425" s="1"/>
      <c r="B425" s="19">
        <f>SUM('360 GRP '!M510:W510)*'360 GRP '!BY510</f>
        <v>0</v>
      </c>
      <c r="C425" s="20">
        <f>SUM('360 GRP '!M510:W510)*'360 GRP '!BZ510</f>
        <v>0</v>
      </c>
      <c r="D425" s="21">
        <f>SUM('360 GRP '!M510:W510)*'360 GRP '!CA510</f>
        <v>0</v>
      </c>
      <c r="E425" s="21">
        <f>SUM('360 GRP '!M510:W510)*'360 GRP '!CB510</f>
        <v>0</v>
      </c>
      <c r="F425" s="21">
        <f>SUM('360 GRP '!M510:W510)*'360 GRP '!CC510</f>
        <v>0</v>
      </c>
      <c r="G425" s="21">
        <f>SUM('360 GRP '!M510:W510)*'360 GRP '!CD510</f>
        <v>0</v>
      </c>
      <c r="H425" s="21">
        <f>SUM('360 GRP '!M510:W510)*'360 GRP '!CE510</f>
        <v>0</v>
      </c>
      <c r="I425" s="21">
        <f>SUM('360 GRP '!M510:W510)*'360 GRP '!CF510</f>
        <v>0</v>
      </c>
      <c r="J425" s="21">
        <f>SUM('360 GRP '!M510:W510)*'360 GRP '!CG510</f>
        <v>0</v>
      </c>
      <c r="K425" s="21">
        <f>'360 GRP '!CH510</f>
        <v>0</v>
      </c>
      <c r="L425" s="21">
        <f>'360 GRP '!J510*SUM('360 GRP '!M510:W510)</f>
        <v>0</v>
      </c>
    </row>
    <row r="426" spans="1:12">
      <c r="A426" s="1"/>
      <c r="B426" s="19">
        <f>SUM('360 GRP '!M511:W511)*'360 GRP '!BY511</f>
        <v>0</v>
      </c>
      <c r="C426" s="20">
        <f>SUM('360 GRP '!M511:W511)*'360 GRP '!BZ511</f>
        <v>0</v>
      </c>
      <c r="D426" s="21">
        <f>SUM('360 GRP '!M511:W511)*'360 GRP '!CA511</f>
        <v>0</v>
      </c>
      <c r="E426" s="21">
        <f>SUM('360 GRP '!M511:W511)*'360 GRP '!CB511</f>
        <v>0</v>
      </c>
      <c r="F426" s="21">
        <f>SUM('360 GRP '!M511:W511)*'360 GRP '!CC511</f>
        <v>0</v>
      </c>
      <c r="G426" s="21">
        <f>SUM('360 GRP '!M511:W511)*'360 GRP '!CD511</f>
        <v>0</v>
      </c>
      <c r="H426" s="21">
        <f>SUM('360 GRP '!M511:W511)*'360 GRP '!CE511</f>
        <v>0</v>
      </c>
      <c r="I426" s="21">
        <f>SUM('360 GRP '!M511:W511)*'360 GRP '!CF511</f>
        <v>0</v>
      </c>
      <c r="J426" s="21">
        <f>SUM('360 GRP '!M511:W511)*'360 GRP '!CG511</f>
        <v>0</v>
      </c>
      <c r="K426" s="21">
        <f>'360 GRP '!CH511</f>
        <v>0</v>
      </c>
      <c r="L426" s="21">
        <f>'360 GRP '!J511*SUM('360 GRP '!M511:W511)</f>
        <v>0</v>
      </c>
    </row>
    <row r="427" spans="1:12">
      <c r="A427" s="1"/>
      <c r="B427" s="19">
        <f>SUM('360 GRP '!M512:W512)*'360 GRP '!BY512</f>
        <v>0</v>
      </c>
      <c r="C427" s="20">
        <f>SUM('360 GRP '!M512:W512)*'360 GRP '!BZ512</f>
        <v>0</v>
      </c>
      <c r="D427" s="21">
        <f>SUM('360 GRP '!M512:W512)*'360 GRP '!CA512</f>
        <v>0</v>
      </c>
      <c r="E427" s="21">
        <f>SUM('360 GRP '!M512:W512)*'360 GRP '!CB512</f>
        <v>0</v>
      </c>
      <c r="F427" s="21">
        <f>SUM('360 GRP '!M512:W512)*'360 GRP '!CC512</f>
        <v>0</v>
      </c>
      <c r="G427" s="21">
        <f>SUM('360 GRP '!M512:W512)*'360 GRP '!CD512</f>
        <v>0</v>
      </c>
      <c r="H427" s="21">
        <f>SUM('360 GRP '!M512:W512)*'360 GRP '!CE512</f>
        <v>0</v>
      </c>
      <c r="I427" s="21">
        <f>SUM('360 GRP '!M512:W512)*'360 GRP '!CF512</f>
        <v>0</v>
      </c>
      <c r="J427" s="21">
        <f>SUM('360 GRP '!M512:W512)*'360 GRP '!CG512</f>
        <v>0</v>
      </c>
      <c r="K427" s="21">
        <f>'360 GRP '!CH512</f>
        <v>0</v>
      </c>
      <c r="L427" s="21">
        <f>'360 GRP '!J512*SUM('360 GRP '!M512:W512)</f>
        <v>0</v>
      </c>
    </row>
    <row r="428" spans="1:12">
      <c r="A428" s="1"/>
      <c r="B428" s="19">
        <f>SUM('360 GRP '!M513:W513)*'360 GRP '!BY513</f>
        <v>0</v>
      </c>
      <c r="C428" s="20">
        <f>SUM('360 GRP '!M513:W513)*'360 GRP '!BZ513</f>
        <v>0</v>
      </c>
      <c r="D428" s="21">
        <f>SUM('360 GRP '!M513:W513)*'360 GRP '!CA513</f>
        <v>0</v>
      </c>
      <c r="E428" s="21">
        <f>SUM('360 GRP '!M513:W513)*'360 GRP '!CB513</f>
        <v>0</v>
      </c>
      <c r="F428" s="21">
        <f>SUM('360 GRP '!M513:W513)*'360 GRP '!CC513</f>
        <v>0</v>
      </c>
      <c r="G428" s="21">
        <f>SUM('360 GRP '!M513:W513)*'360 GRP '!CD513</f>
        <v>0</v>
      </c>
      <c r="H428" s="21">
        <f>SUM('360 GRP '!M513:W513)*'360 GRP '!CE513</f>
        <v>0</v>
      </c>
      <c r="I428" s="21">
        <f>SUM('360 GRP '!M513:W513)*'360 GRP '!CF513</f>
        <v>0</v>
      </c>
      <c r="J428" s="21">
        <f>SUM('360 GRP '!M513:W513)*'360 GRP '!CG513</f>
        <v>0</v>
      </c>
      <c r="K428" s="21">
        <f>'360 GRP '!CH513</f>
        <v>0</v>
      </c>
      <c r="L428" s="21">
        <f>'360 GRP '!J513*SUM('360 GRP '!M513:W513)</f>
        <v>0</v>
      </c>
    </row>
    <row r="429" spans="1:12">
      <c r="A429" s="1"/>
      <c r="B429" s="19">
        <f>SUM('360 GRP '!M514:W514)*'360 GRP '!BY514</f>
        <v>0</v>
      </c>
      <c r="C429" s="20">
        <f>SUM('360 GRP '!M514:W514)*'360 GRP '!BZ514</f>
        <v>0</v>
      </c>
      <c r="D429" s="21">
        <f>SUM('360 GRP '!M514:W514)*'360 GRP '!CA514</f>
        <v>0</v>
      </c>
      <c r="E429" s="21">
        <f>SUM('360 GRP '!M514:W514)*'360 GRP '!CB514</f>
        <v>0</v>
      </c>
      <c r="F429" s="21">
        <f>SUM('360 GRP '!M514:W514)*'360 GRP '!CC514</f>
        <v>0</v>
      </c>
      <c r="G429" s="21">
        <f>SUM('360 GRP '!M514:W514)*'360 GRP '!CD514</f>
        <v>0</v>
      </c>
      <c r="H429" s="21">
        <f>SUM('360 GRP '!M514:W514)*'360 GRP '!CE514</f>
        <v>0</v>
      </c>
      <c r="I429" s="21">
        <f>SUM('360 GRP '!M514:W514)*'360 GRP '!CF514</f>
        <v>0</v>
      </c>
      <c r="J429" s="21">
        <f>SUM('360 GRP '!M514:W514)*'360 GRP '!CG514</f>
        <v>0</v>
      </c>
      <c r="K429" s="21">
        <f>'360 GRP '!CH514</f>
        <v>0</v>
      </c>
      <c r="L429" s="21">
        <f>'360 GRP '!J514*SUM('360 GRP '!M514:W514)</f>
        <v>0</v>
      </c>
    </row>
    <row r="430" spans="1:12">
      <c r="A430" s="1"/>
      <c r="B430" s="19">
        <f>SUM('360 GRP '!M515:W515)*'360 GRP '!BY515</f>
        <v>0</v>
      </c>
      <c r="C430" s="20">
        <f>SUM('360 GRP '!M515:W515)*'360 GRP '!BZ515</f>
        <v>0</v>
      </c>
      <c r="D430" s="21">
        <f>SUM('360 GRP '!M515:W515)*'360 GRP '!CA515</f>
        <v>0</v>
      </c>
      <c r="E430" s="21">
        <f>SUM('360 GRP '!M515:W515)*'360 GRP '!CB515</f>
        <v>0</v>
      </c>
      <c r="F430" s="21">
        <f>SUM('360 GRP '!M515:W515)*'360 GRP '!CC515</f>
        <v>0</v>
      </c>
      <c r="G430" s="21">
        <f>SUM('360 GRP '!M515:W515)*'360 GRP '!CD515</f>
        <v>0</v>
      </c>
      <c r="H430" s="21">
        <f>SUM('360 GRP '!M515:W515)*'360 GRP '!CE515</f>
        <v>0</v>
      </c>
      <c r="I430" s="21">
        <f>SUM('360 GRP '!M515:W515)*'360 GRP '!CF515</f>
        <v>0</v>
      </c>
      <c r="J430" s="21">
        <f>SUM('360 GRP '!M515:W515)*'360 GRP '!CG515</f>
        <v>0</v>
      </c>
      <c r="K430" s="21">
        <f>'360 GRP '!CH515</f>
        <v>0</v>
      </c>
      <c r="L430" s="21">
        <f>'360 GRP '!J515*SUM('360 GRP '!M515:W515)</f>
        <v>0</v>
      </c>
    </row>
    <row r="431" spans="1:12">
      <c r="A431" s="1"/>
      <c r="B431" s="19">
        <f>SUM('360 GRP '!M516:W516)*'360 GRP '!BY516</f>
        <v>0</v>
      </c>
      <c r="C431" s="20">
        <f>SUM('360 GRP '!M516:W516)*'360 GRP '!BZ516</f>
        <v>0</v>
      </c>
      <c r="D431" s="21">
        <f>SUM('360 GRP '!M516:W516)*'360 GRP '!CA516</f>
        <v>0</v>
      </c>
      <c r="E431" s="21">
        <f>SUM('360 GRP '!M516:W516)*'360 GRP '!CB516</f>
        <v>0</v>
      </c>
      <c r="F431" s="21">
        <f>SUM('360 GRP '!M516:W516)*'360 GRP '!CC516</f>
        <v>0</v>
      </c>
      <c r="G431" s="21">
        <f>SUM('360 GRP '!M516:W516)*'360 GRP '!CD516</f>
        <v>0</v>
      </c>
      <c r="H431" s="21">
        <f>SUM('360 GRP '!M516:W516)*'360 GRP '!CE516</f>
        <v>0</v>
      </c>
      <c r="I431" s="21">
        <f>SUM('360 GRP '!M516:W516)*'360 GRP '!CF516</f>
        <v>0</v>
      </c>
      <c r="J431" s="21">
        <f>SUM('360 GRP '!M516:W516)*'360 GRP '!CG516</f>
        <v>0</v>
      </c>
      <c r="K431" s="21">
        <f>'360 GRP '!CH516</f>
        <v>0</v>
      </c>
      <c r="L431" s="21">
        <f>'360 GRP '!J516*SUM('360 GRP '!M516:W516)</f>
        <v>0</v>
      </c>
    </row>
    <row r="432" spans="1:12">
      <c r="A432" s="1"/>
      <c r="B432" s="19">
        <f>SUM('360 GRP '!M517:W517)*'360 GRP '!BY517</f>
        <v>0</v>
      </c>
      <c r="C432" s="20">
        <f>SUM('360 GRP '!M517:W517)*'360 GRP '!BZ517</f>
        <v>0</v>
      </c>
      <c r="D432" s="21">
        <f>SUM('360 GRP '!M517:W517)*'360 GRP '!CA517</f>
        <v>0</v>
      </c>
      <c r="E432" s="21">
        <f>SUM('360 GRP '!M517:W517)*'360 GRP '!CB517</f>
        <v>0</v>
      </c>
      <c r="F432" s="21">
        <f>SUM('360 GRP '!M517:W517)*'360 GRP '!CC517</f>
        <v>0</v>
      </c>
      <c r="G432" s="21">
        <f>SUM('360 GRP '!M517:W517)*'360 GRP '!CD517</f>
        <v>0</v>
      </c>
      <c r="H432" s="21">
        <f>SUM('360 GRP '!M517:W517)*'360 GRP '!CE517</f>
        <v>0</v>
      </c>
      <c r="I432" s="21">
        <f>SUM('360 GRP '!M517:W517)*'360 GRP '!CF517</f>
        <v>0</v>
      </c>
      <c r="J432" s="21">
        <f>SUM('360 GRP '!M517:W517)*'360 GRP '!CG517</f>
        <v>0</v>
      </c>
      <c r="K432" s="21">
        <f>'360 GRP '!CH517</f>
        <v>0</v>
      </c>
      <c r="L432" s="21">
        <f>'360 GRP '!J517*SUM('360 GRP '!M517:W517)</f>
        <v>0</v>
      </c>
    </row>
    <row r="433" spans="1:12">
      <c r="A433" s="1"/>
      <c r="B433" s="19">
        <f>SUM('360 GRP '!M518:W518)*'360 GRP '!BY518</f>
        <v>0</v>
      </c>
      <c r="C433" s="20">
        <f>SUM('360 GRP '!M518:W518)*'360 GRP '!BZ518</f>
        <v>0</v>
      </c>
      <c r="D433" s="21">
        <f>SUM('360 GRP '!M518:W518)*'360 GRP '!CA518</f>
        <v>0</v>
      </c>
      <c r="E433" s="21">
        <f>SUM('360 GRP '!M518:W518)*'360 GRP '!CB518</f>
        <v>0</v>
      </c>
      <c r="F433" s="21">
        <f>SUM('360 GRP '!M518:W518)*'360 GRP '!CC518</f>
        <v>0</v>
      </c>
      <c r="G433" s="21">
        <f>SUM('360 GRP '!M518:W518)*'360 GRP '!CD518</f>
        <v>0</v>
      </c>
      <c r="H433" s="21">
        <f>SUM('360 GRP '!M518:W518)*'360 GRP '!CE518</f>
        <v>0</v>
      </c>
      <c r="I433" s="21">
        <f>SUM('360 GRP '!M518:W518)*'360 GRP '!CF518</f>
        <v>0</v>
      </c>
      <c r="J433" s="21">
        <f>SUM('360 GRP '!M518:W518)*'360 GRP '!CG518</f>
        <v>0</v>
      </c>
      <c r="K433" s="21">
        <f>'360 GRP '!CH518</f>
        <v>0</v>
      </c>
      <c r="L433" s="21">
        <f>'360 GRP '!J518*SUM('360 GRP '!M518:W518)</f>
        <v>0</v>
      </c>
    </row>
    <row r="434" spans="1:12">
      <c r="A434" s="1"/>
      <c r="B434" s="19">
        <f>SUM('360 GRP '!M519:W519)*'360 GRP '!BY519</f>
        <v>0</v>
      </c>
      <c r="C434" s="20">
        <f>SUM('360 GRP '!M519:W519)*'360 GRP '!BZ519</f>
        <v>0</v>
      </c>
      <c r="D434" s="21">
        <f>SUM('360 GRP '!M519:W519)*'360 GRP '!CA519</f>
        <v>0</v>
      </c>
      <c r="E434" s="21">
        <f>SUM('360 GRP '!M519:W519)*'360 GRP '!CB519</f>
        <v>0</v>
      </c>
      <c r="F434" s="21">
        <f>SUM('360 GRP '!M519:W519)*'360 GRP '!CC519</f>
        <v>0</v>
      </c>
      <c r="G434" s="21">
        <f>SUM('360 GRP '!M519:W519)*'360 GRP '!CD519</f>
        <v>0</v>
      </c>
      <c r="H434" s="21">
        <f>SUM('360 GRP '!M519:W519)*'360 GRP '!CE519</f>
        <v>0</v>
      </c>
      <c r="I434" s="21">
        <f>SUM('360 GRP '!M519:W519)*'360 GRP '!CF519</f>
        <v>0</v>
      </c>
      <c r="J434" s="21">
        <f>SUM('360 GRP '!M519:W519)*'360 GRP '!CG519</f>
        <v>0</v>
      </c>
      <c r="K434" s="21">
        <f>'360 GRP '!CH519</f>
        <v>0</v>
      </c>
      <c r="L434" s="21">
        <f>'360 GRP '!J519*SUM('360 GRP '!M519:W519)</f>
        <v>0</v>
      </c>
    </row>
    <row r="435" spans="1:12">
      <c r="A435" s="1"/>
      <c r="B435" s="19">
        <f>SUM('360 GRP '!M520:W520)*'360 GRP '!BY520</f>
        <v>0</v>
      </c>
      <c r="C435" s="20">
        <f>SUM('360 GRP '!M520:W520)*'360 GRP '!BZ520</f>
        <v>0</v>
      </c>
      <c r="D435" s="21">
        <f>SUM('360 GRP '!M520:W520)*'360 GRP '!CA520</f>
        <v>0</v>
      </c>
      <c r="E435" s="21">
        <f>SUM('360 GRP '!M520:W520)*'360 GRP '!CB520</f>
        <v>0</v>
      </c>
      <c r="F435" s="21">
        <f>SUM('360 GRP '!M520:W520)*'360 GRP '!CC520</f>
        <v>0</v>
      </c>
      <c r="G435" s="21">
        <f>SUM('360 GRP '!M520:W520)*'360 GRP '!CD520</f>
        <v>0</v>
      </c>
      <c r="H435" s="21">
        <f>SUM('360 GRP '!M520:W520)*'360 GRP '!CE520</f>
        <v>0</v>
      </c>
      <c r="I435" s="21">
        <f>SUM('360 GRP '!M520:W520)*'360 GRP '!CF520</f>
        <v>0</v>
      </c>
      <c r="J435" s="21">
        <f>SUM('360 GRP '!M520:W520)*'360 GRP '!CG520</f>
        <v>0</v>
      </c>
      <c r="K435" s="21">
        <f>'360 GRP '!CH520</f>
        <v>0</v>
      </c>
      <c r="L435" s="21">
        <f>'360 GRP '!J520*SUM('360 GRP '!M520:W520)</f>
        <v>0</v>
      </c>
    </row>
    <row r="436" spans="1:12">
      <c r="A436" s="1"/>
      <c r="B436" s="19">
        <f>SUM('360 GRP '!M521:W521)*'360 GRP '!BY521</f>
        <v>0</v>
      </c>
      <c r="C436" s="20">
        <f>SUM('360 GRP '!M521:W521)*'360 GRP '!BZ521</f>
        <v>0</v>
      </c>
      <c r="D436" s="21">
        <f>SUM('360 GRP '!M521:W521)*'360 GRP '!CA521</f>
        <v>0</v>
      </c>
      <c r="E436" s="21">
        <f>SUM('360 GRP '!M521:W521)*'360 GRP '!CB521</f>
        <v>0</v>
      </c>
      <c r="F436" s="21">
        <f>SUM('360 GRP '!M521:W521)*'360 GRP '!CC521</f>
        <v>0</v>
      </c>
      <c r="G436" s="21">
        <f>SUM('360 GRP '!M521:W521)*'360 GRP '!CD521</f>
        <v>0</v>
      </c>
      <c r="H436" s="21">
        <f>SUM('360 GRP '!M521:W521)*'360 GRP '!CE521</f>
        <v>0</v>
      </c>
      <c r="I436" s="21">
        <f>SUM('360 GRP '!M521:W521)*'360 GRP '!CF521</f>
        <v>0</v>
      </c>
      <c r="J436" s="21">
        <f>SUM('360 GRP '!M521:W521)*'360 GRP '!CG521</f>
        <v>0</v>
      </c>
      <c r="K436" s="21">
        <f>'360 GRP '!CH521</f>
        <v>0</v>
      </c>
      <c r="L436" s="21">
        <f>'360 GRP '!J521*SUM('360 GRP '!M521:W521)</f>
        <v>0</v>
      </c>
    </row>
    <row r="437" spans="1:12">
      <c r="A437" s="1"/>
      <c r="B437" s="19">
        <f>SUM('360 GRP '!M522:W522)*'360 GRP '!BY522</f>
        <v>0</v>
      </c>
      <c r="C437" s="20">
        <f>SUM('360 GRP '!M522:W522)*'360 GRP '!BZ522</f>
        <v>0</v>
      </c>
      <c r="D437" s="21">
        <f>SUM('360 GRP '!M522:W522)*'360 GRP '!CA522</f>
        <v>0</v>
      </c>
      <c r="E437" s="21">
        <f>SUM('360 GRP '!M522:W522)*'360 GRP '!CB522</f>
        <v>0</v>
      </c>
      <c r="F437" s="21">
        <f>SUM('360 GRP '!M522:W522)*'360 GRP '!CC522</f>
        <v>0</v>
      </c>
      <c r="G437" s="21">
        <f>SUM('360 GRP '!M522:W522)*'360 GRP '!CD522</f>
        <v>0</v>
      </c>
      <c r="H437" s="21">
        <f>SUM('360 GRP '!M522:W522)*'360 GRP '!CE522</f>
        <v>0</v>
      </c>
      <c r="I437" s="21">
        <f>SUM('360 GRP '!M522:W522)*'360 GRP '!CF522</f>
        <v>0</v>
      </c>
      <c r="J437" s="21">
        <f>SUM('360 GRP '!M522:W522)*'360 GRP '!CG522</f>
        <v>0</v>
      </c>
      <c r="K437" s="21">
        <f>'360 GRP '!CH522</f>
        <v>0</v>
      </c>
      <c r="L437" s="21">
        <f>'360 GRP '!J522*SUM('360 GRP '!M522:W522)</f>
        <v>0</v>
      </c>
    </row>
    <row r="438" spans="1:12">
      <c r="A438" s="1"/>
      <c r="B438" s="19">
        <f>SUM('360 GRP '!M523:W523)*'360 GRP '!BY523</f>
        <v>0</v>
      </c>
      <c r="C438" s="20">
        <f>SUM('360 GRP '!M523:W523)*'360 GRP '!BZ523</f>
        <v>0</v>
      </c>
      <c r="D438" s="21">
        <f>SUM('360 GRP '!M523:W523)*'360 GRP '!CA523</f>
        <v>0</v>
      </c>
      <c r="E438" s="21">
        <f>SUM('360 GRP '!M523:W523)*'360 GRP '!CB523</f>
        <v>0</v>
      </c>
      <c r="F438" s="21">
        <f>SUM('360 GRP '!M523:W523)*'360 GRP '!CC523</f>
        <v>0</v>
      </c>
      <c r="G438" s="21">
        <f>SUM('360 GRP '!M523:W523)*'360 GRP '!CD523</f>
        <v>0</v>
      </c>
      <c r="H438" s="21">
        <f>SUM('360 GRP '!M523:W523)*'360 GRP '!CE523</f>
        <v>0</v>
      </c>
      <c r="I438" s="21">
        <f>SUM('360 GRP '!M523:W523)*'360 GRP '!CF523</f>
        <v>0</v>
      </c>
      <c r="J438" s="21">
        <f>SUM('360 GRP '!M523:W523)*'360 GRP '!CG523</f>
        <v>0</v>
      </c>
      <c r="K438" s="21">
        <f>'360 GRP '!CH523</f>
        <v>0</v>
      </c>
      <c r="L438" s="21">
        <f>'360 GRP '!J523*SUM('360 GRP '!M523:W523)</f>
        <v>0</v>
      </c>
    </row>
    <row r="439" spans="1:12">
      <c r="A439" s="1"/>
      <c r="B439" s="19">
        <f>SUM('360 GRP '!M524:W524)*'360 GRP '!BY524</f>
        <v>0</v>
      </c>
      <c r="C439" s="20">
        <f>SUM('360 GRP '!M524:W524)*'360 GRP '!BZ524</f>
        <v>0</v>
      </c>
      <c r="D439" s="21">
        <f>SUM('360 GRP '!M524:W524)*'360 GRP '!CA524</f>
        <v>0</v>
      </c>
      <c r="E439" s="21">
        <f>SUM('360 GRP '!M524:W524)*'360 GRP '!CB524</f>
        <v>0</v>
      </c>
      <c r="F439" s="21">
        <f>SUM('360 GRP '!M524:W524)*'360 GRP '!CC524</f>
        <v>0</v>
      </c>
      <c r="G439" s="21">
        <f>SUM('360 GRP '!M524:W524)*'360 GRP '!CD524</f>
        <v>0</v>
      </c>
      <c r="H439" s="21">
        <f>SUM('360 GRP '!M524:W524)*'360 GRP '!CE524</f>
        <v>0</v>
      </c>
      <c r="I439" s="21">
        <f>SUM('360 GRP '!M524:W524)*'360 GRP '!CF524</f>
        <v>0</v>
      </c>
      <c r="J439" s="21">
        <f>SUM('360 GRP '!M524:W524)*'360 GRP '!CG524</f>
        <v>0</v>
      </c>
      <c r="K439" s="21">
        <f>'360 GRP '!CH524</f>
        <v>0</v>
      </c>
      <c r="L439" s="21">
        <f>'360 GRP '!J524*SUM('360 GRP '!M524:W524)</f>
        <v>0</v>
      </c>
    </row>
    <row r="440" spans="1:12">
      <c r="A440" s="1"/>
      <c r="B440" s="19">
        <f>SUM('360 GRP '!M525:W525)*'360 GRP '!BY525</f>
        <v>0</v>
      </c>
      <c r="C440" s="20">
        <f>SUM('360 GRP '!M525:W525)*'360 GRP '!BZ525</f>
        <v>0</v>
      </c>
      <c r="D440" s="21">
        <f>SUM('360 GRP '!M525:W525)*'360 GRP '!CA525</f>
        <v>0</v>
      </c>
      <c r="E440" s="21">
        <f>SUM('360 GRP '!M525:W525)*'360 GRP '!CB525</f>
        <v>0</v>
      </c>
      <c r="F440" s="21">
        <f>SUM('360 GRP '!M525:W525)*'360 GRP '!CC525</f>
        <v>0</v>
      </c>
      <c r="G440" s="21">
        <f>SUM('360 GRP '!M525:W525)*'360 GRP '!CD525</f>
        <v>0</v>
      </c>
      <c r="H440" s="21">
        <f>SUM('360 GRP '!M525:W525)*'360 GRP '!CE525</f>
        <v>0</v>
      </c>
      <c r="I440" s="21">
        <f>SUM('360 GRP '!M525:W525)*'360 GRP '!CF525</f>
        <v>0</v>
      </c>
      <c r="J440" s="21">
        <f>SUM('360 GRP '!M525:W525)*'360 GRP '!CG525</f>
        <v>0</v>
      </c>
      <c r="K440" s="21">
        <f>'360 GRP '!CH525</f>
        <v>0</v>
      </c>
      <c r="L440" s="21">
        <f>'360 GRP '!J525*SUM('360 GRP '!M525:W525)</f>
        <v>0</v>
      </c>
    </row>
    <row r="441" spans="1:12">
      <c r="A441" s="1"/>
      <c r="B441" s="19">
        <f>SUM('360 GRP '!M526:W526)*'360 GRP '!BY526</f>
        <v>0</v>
      </c>
      <c r="C441" s="20">
        <f>SUM('360 GRP '!M526:W526)*'360 GRP '!BZ526</f>
        <v>0</v>
      </c>
      <c r="D441" s="21">
        <f>SUM('360 GRP '!M526:W526)*'360 GRP '!CA526</f>
        <v>0</v>
      </c>
      <c r="E441" s="21">
        <f>SUM('360 GRP '!M526:W526)*'360 GRP '!CB526</f>
        <v>0</v>
      </c>
      <c r="F441" s="21">
        <f>SUM('360 GRP '!M526:W526)*'360 GRP '!CC526</f>
        <v>0</v>
      </c>
      <c r="G441" s="21">
        <f>SUM('360 GRP '!M526:W526)*'360 GRP '!CD526</f>
        <v>0</v>
      </c>
      <c r="H441" s="21">
        <f>SUM('360 GRP '!M526:W526)*'360 GRP '!CE526</f>
        <v>0</v>
      </c>
      <c r="I441" s="21">
        <f>SUM('360 GRP '!M526:W526)*'360 GRP '!CF526</f>
        <v>0</v>
      </c>
      <c r="J441" s="21">
        <f>SUM('360 GRP '!M526:W526)*'360 GRP '!CG526</f>
        <v>0</v>
      </c>
      <c r="K441" s="21">
        <f>'360 GRP '!CH526</f>
        <v>0</v>
      </c>
      <c r="L441" s="21">
        <f>'360 GRP '!J526*SUM('360 GRP '!M526:W526)</f>
        <v>0</v>
      </c>
    </row>
    <row r="442" spans="1:12">
      <c r="A442" s="1"/>
      <c r="B442" s="19">
        <f>SUM('360 GRP '!M527:W527)*'360 GRP '!BY527</f>
        <v>0</v>
      </c>
      <c r="C442" s="20">
        <f>SUM('360 GRP '!M527:W527)*'360 GRP '!BZ527</f>
        <v>0</v>
      </c>
      <c r="D442" s="21">
        <f>SUM('360 GRP '!M527:W527)*'360 GRP '!CA527</f>
        <v>0</v>
      </c>
      <c r="E442" s="21">
        <f>SUM('360 GRP '!M527:W527)*'360 GRP '!CB527</f>
        <v>0</v>
      </c>
      <c r="F442" s="21">
        <f>SUM('360 GRP '!M527:W527)*'360 GRP '!CC527</f>
        <v>0</v>
      </c>
      <c r="G442" s="21">
        <f>SUM('360 GRP '!M527:W527)*'360 GRP '!CD527</f>
        <v>0</v>
      </c>
      <c r="H442" s="21">
        <f>SUM('360 GRP '!M527:W527)*'360 GRP '!CE527</f>
        <v>0</v>
      </c>
      <c r="I442" s="21">
        <f>SUM('360 GRP '!M527:W527)*'360 GRP '!CF527</f>
        <v>0</v>
      </c>
      <c r="J442" s="21">
        <f>SUM('360 GRP '!M527:W527)*'360 GRP '!CG527</f>
        <v>0</v>
      </c>
      <c r="K442" s="21">
        <f>'360 GRP '!CH527</f>
        <v>0</v>
      </c>
      <c r="L442" s="21">
        <f>'360 GRP '!J527*SUM('360 GRP '!M527:W527)</f>
        <v>0</v>
      </c>
    </row>
    <row r="443" spans="1:12">
      <c r="A443" s="1"/>
      <c r="B443" s="19">
        <f>SUM('360 GRP '!M528:W528)*'360 GRP '!BY528</f>
        <v>0</v>
      </c>
      <c r="C443" s="20">
        <f>SUM('360 GRP '!M528:W528)*'360 GRP '!BZ528</f>
        <v>0</v>
      </c>
      <c r="D443" s="21">
        <f>SUM('360 GRP '!M528:W528)*'360 GRP '!CA528</f>
        <v>0</v>
      </c>
      <c r="E443" s="21">
        <f>SUM('360 GRP '!M528:W528)*'360 GRP '!CB528</f>
        <v>0</v>
      </c>
      <c r="F443" s="21">
        <f>SUM('360 GRP '!M528:W528)*'360 GRP '!CC528</f>
        <v>0</v>
      </c>
      <c r="G443" s="21">
        <f>SUM('360 GRP '!M528:W528)*'360 GRP '!CD528</f>
        <v>0</v>
      </c>
      <c r="H443" s="21">
        <f>SUM('360 GRP '!M528:W528)*'360 GRP '!CE528</f>
        <v>0</v>
      </c>
      <c r="I443" s="21">
        <f>SUM('360 GRP '!M528:W528)*'360 GRP '!CF528</f>
        <v>0</v>
      </c>
      <c r="J443" s="21">
        <f>SUM('360 GRP '!M528:W528)*'360 GRP '!CG528</f>
        <v>0</v>
      </c>
      <c r="K443" s="21">
        <f>'360 GRP '!CH528</f>
        <v>0</v>
      </c>
      <c r="L443" s="21">
        <f>'360 GRP '!J528*SUM('360 GRP '!M528:W528)</f>
        <v>0</v>
      </c>
    </row>
    <row r="444" spans="1:12">
      <c r="A444" s="1"/>
      <c r="B444" s="19">
        <f>SUM('360 GRP '!M529:W529)*'360 GRP '!BY529</f>
        <v>0</v>
      </c>
      <c r="C444" s="20">
        <f>SUM('360 GRP '!M529:W529)*'360 GRP '!BZ529</f>
        <v>0</v>
      </c>
      <c r="D444" s="21">
        <f>SUM('360 GRP '!M529:W529)*'360 GRP '!CA529</f>
        <v>0</v>
      </c>
      <c r="E444" s="21">
        <f>SUM('360 GRP '!M529:W529)*'360 GRP '!CB529</f>
        <v>0</v>
      </c>
      <c r="F444" s="21">
        <f>SUM('360 GRP '!M529:W529)*'360 GRP '!CC529</f>
        <v>0</v>
      </c>
      <c r="G444" s="21">
        <f>SUM('360 GRP '!M529:W529)*'360 GRP '!CD529</f>
        <v>0</v>
      </c>
      <c r="H444" s="21">
        <f>SUM('360 GRP '!M529:W529)*'360 GRP '!CE529</f>
        <v>0</v>
      </c>
      <c r="I444" s="21">
        <f>SUM('360 GRP '!M529:W529)*'360 GRP '!CF529</f>
        <v>0</v>
      </c>
      <c r="J444" s="21">
        <f>SUM('360 GRP '!M529:W529)*'360 GRP '!CG529</f>
        <v>0</v>
      </c>
      <c r="K444" s="21">
        <f>'360 GRP '!CH529</f>
        <v>0</v>
      </c>
      <c r="L444" s="21">
        <f>'360 GRP '!J529*SUM('360 GRP '!M529:W529)</f>
        <v>0</v>
      </c>
    </row>
    <row r="445" spans="1:12">
      <c r="A445" s="1"/>
      <c r="B445" s="19">
        <f>SUM('360 GRP '!M530:W530)*'360 GRP '!BY530</f>
        <v>0</v>
      </c>
      <c r="C445" s="20">
        <f>SUM('360 GRP '!M530:W530)*'360 GRP '!BZ530</f>
        <v>0</v>
      </c>
      <c r="D445" s="21">
        <f>SUM('360 GRP '!M530:W530)*'360 GRP '!CA530</f>
        <v>0</v>
      </c>
      <c r="E445" s="21">
        <f>SUM('360 GRP '!M530:W530)*'360 GRP '!CB530</f>
        <v>0</v>
      </c>
      <c r="F445" s="21">
        <f>SUM('360 GRP '!M530:W530)*'360 GRP '!CC530</f>
        <v>0</v>
      </c>
      <c r="G445" s="21">
        <f>SUM('360 GRP '!M530:W530)*'360 GRP '!CD530</f>
        <v>0</v>
      </c>
      <c r="H445" s="21">
        <f>SUM('360 GRP '!M530:W530)*'360 GRP '!CE530</f>
        <v>0</v>
      </c>
      <c r="I445" s="21">
        <f>SUM('360 GRP '!M530:W530)*'360 GRP '!CF530</f>
        <v>0</v>
      </c>
      <c r="J445" s="21">
        <f>SUM('360 GRP '!M530:W530)*'360 GRP '!CG530</f>
        <v>0</v>
      </c>
      <c r="K445" s="21">
        <f>'360 GRP '!CH530</f>
        <v>0</v>
      </c>
      <c r="L445" s="21">
        <f>'360 GRP '!J530*SUM('360 GRP '!M530:W530)</f>
        <v>0</v>
      </c>
    </row>
    <row r="446" spans="1:12">
      <c r="A446" s="1"/>
      <c r="B446" s="19">
        <f>SUM('360 GRP '!M531:W531)*'360 GRP '!BY531</f>
        <v>0</v>
      </c>
      <c r="C446" s="20">
        <f>SUM('360 GRP '!M531:W531)*'360 GRP '!BZ531</f>
        <v>0</v>
      </c>
      <c r="D446" s="21">
        <f>SUM('360 GRP '!M531:W531)*'360 GRP '!CA531</f>
        <v>0</v>
      </c>
      <c r="E446" s="21">
        <f>SUM('360 GRP '!M531:W531)*'360 GRP '!CB531</f>
        <v>0</v>
      </c>
      <c r="F446" s="21">
        <f>SUM('360 GRP '!M531:W531)*'360 GRP '!CC531</f>
        <v>0</v>
      </c>
      <c r="G446" s="21">
        <f>SUM('360 GRP '!M531:W531)*'360 GRP '!CD531</f>
        <v>0</v>
      </c>
      <c r="H446" s="21">
        <f>SUM('360 GRP '!M531:W531)*'360 GRP '!CE531</f>
        <v>0</v>
      </c>
      <c r="I446" s="21">
        <f>SUM('360 GRP '!M531:W531)*'360 GRP '!CF531</f>
        <v>0</v>
      </c>
      <c r="J446" s="21">
        <f>SUM('360 GRP '!M531:W531)*'360 GRP '!CG531</f>
        <v>0</v>
      </c>
      <c r="K446" s="21">
        <f>'360 GRP '!CH531</f>
        <v>0</v>
      </c>
      <c r="L446" s="21">
        <f>'360 GRP '!J531*SUM('360 GRP '!M531:W531)</f>
        <v>0</v>
      </c>
    </row>
    <row r="447" spans="1:12">
      <c r="A447" s="1"/>
      <c r="B447" s="19">
        <f>SUM('360 GRP '!M532:W532)*'360 GRP '!BY532</f>
        <v>0</v>
      </c>
      <c r="C447" s="20">
        <f>SUM('360 GRP '!M532:W532)*'360 GRP '!BZ532</f>
        <v>0</v>
      </c>
      <c r="D447" s="21">
        <f>SUM('360 GRP '!M532:W532)*'360 GRP '!CA532</f>
        <v>0</v>
      </c>
      <c r="E447" s="21">
        <f>SUM('360 GRP '!M532:W532)*'360 GRP '!CB532</f>
        <v>0</v>
      </c>
      <c r="F447" s="21">
        <f>SUM('360 GRP '!M532:W532)*'360 GRP '!CC532</f>
        <v>0</v>
      </c>
      <c r="G447" s="21">
        <f>SUM('360 GRP '!M532:W532)*'360 GRP '!CD532</f>
        <v>0</v>
      </c>
      <c r="H447" s="21">
        <f>SUM('360 GRP '!M532:W532)*'360 GRP '!CE532</f>
        <v>0</v>
      </c>
      <c r="I447" s="21">
        <f>SUM('360 GRP '!M532:W532)*'360 GRP '!CF532</f>
        <v>0</v>
      </c>
      <c r="J447" s="21">
        <f>SUM('360 GRP '!M532:W532)*'360 GRP '!CG532</f>
        <v>0</v>
      </c>
      <c r="K447" s="21">
        <f>'360 GRP '!CH532</f>
        <v>0</v>
      </c>
      <c r="L447" s="21">
        <f>'360 GRP '!J532*SUM('360 GRP '!M532:W532)</f>
        <v>0</v>
      </c>
    </row>
    <row r="448" spans="1:12">
      <c r="A448" s="1"/>
      <c r="B448" s="19">
        <f>SUM('360 GRP '!M533:W533)*'360 GRP '!BY533</f>
        <v>0</v>
      </c>
      <c r="C448" s="20">
        <f>SUM('360 GRP '!M533:W533)*'360 GRP '!BZ533</f>
        <v>0</v>
      </c>
      <c r="D448" s="21">
        <f>SUM('360 GRP '!M533:W533)*'360 GRP '!CA533</f>
        <v>0</v>
      </c>
      <c r="E448" s="21">
        <f>SUM('360 GRP '!M533:W533)*'360 GRP '!CB533</f>
        <v>0</v>
      </c>
      <c r="F448" s="21">
        <f>SUM('360 GRP '!M533:W533)*'360 GRP '!CC533</f>
        <v>0</v>
      </c>
      <c r="G448" s="21">
        <f>SUM('360 GRP '!M533:W533)*'360 GRP '!CD533</f>
        <v>0</v>
      </c>
      <c r="H448" s="21">
        <f>SUM('360 GRP '!M533:W533)*'360 GRP '!CE533</f>
        <v>0</v>
      </c>
      <c r="I448" s="21">
        <f>SUM('360 GRP '!M533:W533)*'360 GRP '!CF533</f>
        <v>0</v>
      </c>
      <c r="J448" s="21">
        <f>SUM('360 GRP '!M533:W533)*'360 GRP '!CG533</f>
        <v>0</v>
      </c>
      <c r="K448" s="21">
        <f>'360 GRP '!CH533</f>
        <v>0</v>
      </c>
      <c r="L448" s="21">
        <f>'360 GRP '!J533*SUM('360 GRP '!M533:W533)</f>
        <v>0</v>
      </c>
    </row>
    <row r="449" spans="1:12">
      <c r="A449" s="1"/>
      <c r="B449" s="19">
        <f>SUM('360 GRP '!M534:W534)*'360 GRP '!BY534</f>
        <v>0</v>
      </c>
      <c r="C449" s="20">
        <f>SUM('360 GRP '!M534:W534)*'360 GRP '!BZ534</f>
        <v>0</v>
      </c>
      <c r="D449" s="21">
        <f>SUM('360 GRP '!M534:W534)*'360 GRP '!CA534</f>
        <v>0</v>
      </c>
      <c r="E449" s="21">
        <f>SUM('360 GRP '!M534:W534)*'360 GRP '!CB534</f>
        <v>0</v>
      </c>
      <c r="F449" s="21">
        <f>SUM('360 GRP '!M534:W534)*'360 GRP '!CC534</f>
        <v>0</v>
      </c>
      <c r="G449" s="21">
        <f>SUM('360 GRP '!M534:W534)*'360 GRP '!CD534</f>
        <v>0</v>
      </c>
      <c r="H449" s="21">
        <f>SUM('360 GRP '!M534:W534)*'360 GRP '!CE534</f>
        <v>0</v>
      </c>
      <c r="I449" s="21">
        <f>SUM('360 GRP '!M534:W534)*'360 GRP '!CF534</f>
        <v>0</v>
      </c>
      <c r="J449" s="21">
        <f>SUM('360 GRP '!M534:W534)*'360 GRP '!CG534</f>
        <v>0</v>
      </c>
      <c r="K449" s="21">
        <f>'360 GRP '!CH534</f>
        <v>0</v>
      </c>
      <c r="L449" s="21">
        <f>'360 GRP '!J534*SUM('360 GRP '!M534:W534)</f>
        <v>0</v>
      </c>
    </row>
    <row r="450" spans="1:12">
      <c r="A450" s="1"/>
      <c r="B450" s="19">
        <f>SUM('360 GRP '!M535:W535)*'360 GRP '!BY535</f>
        <v>0</v>
      </c>
      <c r="C450" s="20">
        <f>SUM('360 GRP '!M535:W535)*'360 GRP '!BZ535</f>
        <v>0</v>
      </c>
      <c r="D450" s="21">
        <f>SUM('360 GRP '!M535:W535)*'360 GRP '!CA535</f>
        <v>0</v>
      </c>
      <c r="E450" s="21">
        <f>SUM('360 GRP '!M535:W535)*'360 GRP '!CB535</f>
        <v>0</v>
      </c>
      <c r="F450" s="21">
        <f>SUM('360 GRP '!M535:W535)*'360 GRP '!CC535</f>
        <v>0</v>
      </c>
      <c r="G450" s="21">
        <f>SUM('360 GRP '!M535:W535)*'360 GRP '!CD535</f>
        <v>0</v>
      </c>
      <c r="H450" s="21">
        <f>SUM('360 GRP '!M535:W535)*'360 GRP '!CE535</f>
        <v>0</v>
      </c>
      <c r="I450" s="21">
        <f>SUM('360 GRP '!M535:W535)*'360 GRP '!CF535</f>
        <v>0</v>
      </c>
      <c r="J450" s="21">
        <f>SUM('360 GRP '!M535:W535)*'360 GRP '!CG535</f>
        <v>0</v>
      </c>
      <c r="K450" s="21">
        <f>'360 GRP '!CH535</f>
        <v>0</v>
      </c>
      <c r="L450" s="21">
        <f>'360 GRP '!J535*SUM('360 GRP '!M535:W535)</f>
        <v>0</v>
      </c>
    </row>
    <row r="451" spans="1:12">
      <c r="A451" s="1"/>
      <c r="B451" s="19">
        <f>SUM('360 GRP '!M536:W536)*'360 GRP '!BY536</f>
        <v>0</v>
      </c>
      <c r="C451" s="20">
        <f>SUM('360 GRP '!M536:W536)*'360 GRP '!BZ536</f>
        <v>0</v>
      </c>
      <c r="D451" s="21">
        <f>SUM('360 GRP '!M536:W536)*'360 GRP '!CA536</f>
        <v>0</v>
      </c>
      <c r="E451" s="21">
        <f>SUM('360 GRP '!M536:W536)*'360 GRP '!CB536</f>
        <v>0</v>
      </c>
      <c r="F451" s="21">
        <f>SUM('360 GRP '!M536:W536)*'360 GRP '!CC536</f>
        <v>0</v>
      </c>
      <c r="G451" s="21">
        <f>SUM('360 GRP '!M536:W536)*'360 GRP '!CD536</f>
        <v>0</v>
      </c>
      <c r="H451" s="21">
        <f>SUM('360 GRP '!M536:W536)*'360 GRP '!CE536</f>
        <v>0</v>
      </c>
      <c r="I451" s="21">
        <f>SUM('360 GRP '!M536:W536)*'360 GRP '!CF536</f>
        <v>0</v>
      </c>
      <c r="J451" s="21">
        <f>SUM('360 GRP '!M536:W536)*'360 GRP '!CG536</f>
        <v>0</v>
      </c>
      <c r="K451" s="21">
        <f>'360 GRP '!CH536</f>
        <v>0</v>
      </c>
      <c r="L451" s="21">
        <f>'360 GRP '!J536*SUM('360 GRP '!M536:W536)</f>
        <v>0</v>
      </c>
    </row>
    <row r="452" spans="1:12">
      <c r="A452" s="1"/>
      <c r="B452" s="19">
        <f>SUM('360 GRP '!M537:W537)*'360 GRP '!BY537</f>
        <v>0</v>
      </c>
      <c r="C452" s="20">
        <f>SUM('360 GRP '!M537:W537)*'360 GRP '!BZ537</f>
        <v>0</v>
      </c>
      <c r="D452" s="21">
        <f>SUM('360 GRP '!M537:W537)*'360 GRP '!CA537</f>
        <v>0</v>
      </c>
      <c r="E452" s="21">
        <f>SUM('360 GRP '!M537:W537)*'360 GRP '!CB537</f>
        <v>0</v>
      </c>
      <c r="F452" s="21">
        <f>SUM('360 GRP '!M537:W537)*'360 GRP '!CC537</f>
        <v>0</v>
      </c>
      <c r="G452" s="21">
        <f>SUM('360 GRP '!M537:W537)*'360 GRP '!CD537</f>
        <v>0</v>
      </c>
      <c r="H452" s="21">
        <f>SUM('360 GRP '!M537:W537)*'360 GRP '!CE537</f>
        <v>0</v>
      </c>
      <c r="I452" s="21">
        <f>SUM('360 GRP '!M537:W537)*'360 GRP '!CF537</f>
        <v>0</v>
      </c>
      <c r="J452" s="21">
        <f>SUM('360 GRP '!M537:W537)*'360 GRP '!CG537</f>
        <v>0</v>
      </c>
      <c r="K452" s="21">
        <f>'360 GRP '!CH537</f>
        <v>0</v>
      </c>
      <c r="L452" s="21">
        <f>'360 GRP '!J537*SUM('360 GRP '!M537:W537)</f>
        <v>0</v>
      </c>
    </row>
    <row r="453" spans="1:12">
      <c r="A453" s="1"/>
      <c r="B453" s="19">
        <f>SUM('360 GRP '!M538:W538)*'360 GRP '!BY538</f>
        <v>0</v>
      </c>
      <c r="C453" s="20">
        <f>SUM('360 GRP '!M538:W538)*'360 GRP '!BZ538</f>
        <v>0</v>
      </c>
      <c r="D453" s="21">
        <f>SUM('360 GRP '!M538:W538)*'360 GRP '!CA538</f>
        <v>0</v>
      </c>
      <c r="E453" s="21">
        <f>SUM('360 GRP '!M538:W538)*'360 GRP '!CB538</f>
        <v>0</v>
      </c>
      <c r="F453" s="21">
        <f>SUM('360 GRP '!M538:W538)*'360 GRP '!CC538</f>
        <v>0</v>
      </c>
      <c r="G453" s="21">
        <f>SUM('360 GRP '!M538:W538)*'360 GRP '!CD538</f>
        <v>0</v>
      </c>
      <c r="H453" s="21">
        <f>SUM('360 GRP '!M538:W538)*'360 GRP '!CE538</f>
        <v>0</v>
      </c>
      <c r="I453" s="21">
        <f>SUM('360 GRP '!M538:W538)*'360 GRP '!CF538</f>
        <v>0</v>
      </c>
      <c r="J453" s="21">
        <f>SUM('360 GRP '!M538:W538)*'360 GRP '!CG538</f>
        <v>0</v>
      </c>
      <c r="K453" s="21">
        <f>'360 GRP '!CH538</f>
        <v>0</v>
      </c>
      <c r="L453" s="21">
        <f>'360 GRP '!J538*SUM('360 GRP '!M538:W538)</f>
        <v>0</v>
      </c>
    </row>
    <row r="454" spans="1:12">
      <c r="A454" s="1"/>
      <c r="B454" s="19">
        <f>SUM('360 GRP '!M539:W539)*'360 GRP '!BY539</f>
        <v>0</v>
      </c>
      <c r="C454" s="20">
        <f>SUM('360 GRP '!M539:W539)*'360 GRP '!BZ539</f>
        <v>0</v>
      </c>
      <c r="D454" s="21">
        <f>SUM('360 GRP '!M539:W539)*'360 GRP '!CA539</f>
        <v>0</v>
      </c>
      <c r="E454" s="21">
        <f>SUM('360 GRP '!M539:W539)*'360 GRP '!CB539</f>
        <v>0</v>
      </c>
      <c r="F454" s="21">
        <f>SUM('360 GRP '!M539:W539)*'360 GRP '!CC539</f>
        <v>0</v>
      </c>
      <c r="G454" s="21">
        <f>SUM('360 GRP '!M539:W539)*'360 GRP '!CD539</f>
        <v>0</v>
      </c>
      <c r="H454" s="21">
        <f>SUM('360 GRP '!M539:W539)*'360 GRP '!CE539</f>
        <v>0</v>
      </c>
      <c r="I454" s="21">
        <f>SUM('360 GRP '!M539:W539)*'360 GRP '!CF539</f>
        <v>0</v>
      </c>
      <c r="J454" s="21">
        <f>SUM('360 GRP '!M539:W539)*'360 GRP '!CG539</f>
        <v>0</v>
      </c>
      <c r="K454" s="21">
        <f>'360 GRP '!CH539</f>
        <v>0</v>
      </c>
      <c r="L454" s="21">
        <f>'360 GRP '!J539*SUM('360 GRP '!M539:W539)</f>
        <v>0</v>
      </c>
    </row>
    <row r="455" spans="1:12">
      <c r="A455" s="1"/>
      <c r="B455" s="19">
        <f>SUM('360 GRP '!M540:W540)*'360 GRP '!BY540</f>
        <v>0</v>
      </c>
      <c r="C455" s="20">
        <f>SUM('360 GRP '!M540:W540)*'360 GRP '!BZ540</f>
        <v>0</v>
      </c>
      <c r="D455" s="21">
        <f>SUM('360 GRP '!M540:W540)*'360 GRP '!CA540</f>
        <v>0</v>
      </c>
      <c r="E455" s="21">
        <f>SUM('360 GRP '!M540:W540)*'360 GRP '!CB540</f>
        <v>0</v>
      </c>
      <c r="F455" s="21">
        <f>SUM('360 GRP '!M540:W540)*'360 GRP '!CC540</f>
        <v>0</v>
      </c>
      <c r="G455" s="21">
        <f>SUM('360 GRP '!M540:W540)*'360 GRP '!CD540</f>
        <v>0</v>
      </c>
      <c r="H455" s="21">
        <f>SUM('360 GRP '!M540:W540)*'360 GRP '!CE540</f>
        <v>0</v>
      </c>
      <c r="I455" s="21">
        <f>SUM('360 GRP '!M540:W540)*'360 GRP '!CF540</f>
        <v>0</v>
      </c>
      <c r="J455" s="21">
        <f>SUM('360 GRP '!M540:W540)*'360 GRP '!CG540</f>
        <v>0</v>
      </c>
      <c r="K455" s="21">
        <f>'360 GRP '!CH540</f>
        <v>0</v>
      </c>
      <c r="L455" s="21">
        <f>'360 GRP '!J540*SUM('360 GRP '!M540:W540)</f>
        <v>0</v>
      </c>
    </row>
    <row r="456" spans="1:12">
      <c r="A456" s="1"/>
      <c r="B456" s="19">
        <f>SUM('360 GRP '!M541:W541)*'360 GRP '!BY541</f>
        <v>0</v>
      </c>
      <c r="C456" s="20">
        <f>SUM('360 GRP '!M541:W541)*'360 GRP '!BZ541</f>
        <v>0</v>
      </c>
      <c r="D456" s="21">
        <f>SUM('360 GRP '!M541:W541)*'360 GRP '!CA541</f>
        <v>0</v>
      </c>
      <c r="E456" s="21">
        <f>SUM('360 GRP '!M541:W541)*'360 GRP '!CB541</f>
        <v>0</v>
      </c>
      <c r="F456" s="21">
        <f>SUM('360 GRP '!M541:W541)*'360 GRP '!CC541</f>
        <v>0</v>
      </c>
      <c r="G456" s="21">
        <f>SUM('360 GRP '!M541:W541)*'360 GRP '!CD541</f>
        <v>0</v>
      </c>
      <c r="H456" s="21">
        <f>SUM('360 GRP '!M541:W541)*'360 GRP '!CE541</f>
        <v>0</v>
      </c>
      <c r="I456" s="21">
        <f>SUM('360 GRP '!M541:W541)*'360 GRP '!CF541</f>
        <v>0</v>
      </c>
      <c r="J456" s="21">
        <f>SUM('360 GRP '!M541:W541)*'360 GRP '!CG541</f>
        <v>0</v>
      </c>
      <c r="K456" s="21">
        <f>'360 GRP '!CH541</f>
        <v>0</v>
      </c>
      <c r="L456" s="21">
        <f>'360 GRP '!J541*SUM('360 GRP '!M541:W541)</f>
        <v>0</v>
      </c>
    </row>
    <row r="457" spans="1:12">
      <c r="A457" s="1"/>
      <c r="B457" s="19">
        <f>SUM('360 GRP '!M542:W542)*'360 GRP '!BY542</f>
        <v>0</v>
      </c>
      <c r="C457" s="20">
        <f>SUM('360 GRP '!M542:W542)*'360 GRP '!BZ542</f>
        <v>0</v>
      </c>
      <c r="D457" s="21">
        <f>SUM('360 GRP '!M542:W542)*'360 GRP '!CA542</f>
        <v>0</v>
      </c>
      <c r="E457" s="21">
        <f>SUM('360 GRP '!M542:W542)*'360 GRP '!CB542</f>
        <v>0</v>
      </c>
      <c r="F457" s="21">
        <f>SUM('360 GRP '!M542:W542)*'360 GRP '!CC542</f>
        <v>0</v>
      </c>
      <c r="G457" s="21">
        <f>SUM('360 GRP '!M542:W542)*'360 GRP '!CD542</f>
        <v>0</v>
      </c>
      <c r="H457" s="21">
        <f>SUM('360 GRP '!M542:W542)*'360 GRP '!CE542</f>
        <v>0</v>
      </c>
      <c r="I457" s="21">
        <f>SUM('360 GRP '!M542:W542)*'360 GRP '!CF542</f>
        <v>0</v>
      </c>
      <c r="J457" s="21">
        <f>SUM('360 GRP '!M542:W542)*'360 GRP '!CG542</f>
        <v>0</v>
      </c>
      <c r="K457" s="21">
        <f>'360 GRP '!CH542</f>
        <v>0</v>
      </c>
      <c r="L457" s="21">
        <f>'360 GRP '!J542*SUM('360 GRP '!M542:W542)</f>
        <v>0</v>
      </c>
    </row>
    <row r="458" spans="1:12">
      <c r="A458" s="1"/>
      <c r="B458" s="19">
        <f>SUM('360 GRP '!M543:W543)*'360 GRP '!BY543</f>
        <v>0</v>
      </c>
      <c r="C458" s="20">
        <f>SUM('360 GRP '!M543:W543)*'360 GRP '!BZ543</f>
        <v>0</v>
      </c>
      <c r="D458" s="21">
        <f>SUM('360 GRP '!M543:W543)*'360 GRP '!CA543</f>
        <v>0</v>
      </c>
      <c r="E458" s="21">
        <f>SUM('360 GRP '!M543:W543)*'360 GRP '!CB543</f>
        <v>0</v>
      </c>
      <c r="F458" s="21">
        <f>SUM('360 GRP '!M543:W543)*'360 GRP '!CC543</f>
        <v>0</v>
      </c>
      <c r="G458" s="21">
        <f>SUM('360 GRP '!M543:W543)*'360 GRP '!CD543</f>
        <v>0</v>
      </c>
      <c r="H458" s="21">
        <f>SUM('360 GRP '!M543:W543)*'360 GRP '!CE543</f>
        <v>0</v>
      </c>
      <c r="I458" s="21">
        <f>SUM('360 GRP '!M543:W543)*'360 GRP '!CF543</f>
        <v>0</v>
      </c>
      <c r="J458" s="21">
        <f>SUM('360 GRP '!M543:W543)*'360 GRP '!CG543</f>
        <v>0</v>
      </c>
      <c r="K458" s="21">
        <f>'360 GRP '!CH543</f>
        <v>0</v>
      </c>
      <c r="L458" s="21">
        <f>'360 GRP '!J543*SUM('360 GRP '!M543:W543)</f>
        <v>0</v>
      </c>
    </row>
    <row r="459" spans="1:12">
      <c r="A459" s="1"/>
      <c r="B459" s="19">
        <f>SUM('360 GRP '!M544:W544)*'360 GRP '!BY544</f>
        <v>0</v>
      </c>
      <c r="C459" s="20">
        <f>SUM('360 GRP '!M544:W544)*'360 GRP '!BZ544</f>
        <v>0</v>
      </c>
      <c r="D459" s="21">
        <f>SUM('360 GRP '!M544:W544)*'360 GRP '!CA544</f>
        <v>0</v>
      </c>
      <c r="E459" s="21">
        <f>SUM('360 GRP '!M544:W544)*'360 GRP '!CB544</f>
        <v>0</v>
      </c>
      <c r="F459" s="21">
        <f>SUM('360 GRP '!M544:W544)*'360 GRP '!CC544</f>
        <v>0</v>
      </c>
      <c r="G459" s="21">
        <f>SUM('360 GRP '!M544:W544)*'360 GRP '!CD544</f>
        <v>0</v>
      </c>
      <c r="H459" s="21">
        <f>SUM('360 GRP '!M544:W544)*'360 GRP '!CE544</f>
        <v>0</v>
      </c>
      <c r="I459" s="21">
        <f>SUM('360 GRP '!M544:W544)*'360 GRP '!CF544</f>
        <v>0</v>
      </c>
      <c r="J459" s="21">
        <f>SUM('360 GRP '!M544:W544)*'360 GRP '!CG544</f>
        <v>0</v>
      </c>
      <c r="K459" s="21">
        <f>'360 GRP '!CH544</f>
        <v>0</v>
      </c>
      <c r="L459" s="21">
        <f>'360 GRP '!J544*SUM('360 GRP '!M544:W544)</f>
        <v>0</v>
      </c>
    </row>
    <row r="460" spans="1:12">
      <c r="A460" s="1"/>
      <c r="B460" s="19">
        <f>SUM('360 GRP '!M545:W545)*'360 GRP '!BY545</f>
        <v>0</v>
      </c>
      <c r="C460" s="20">
        <f>SUM('360 GRP '!M545:W545)*'360 GRP '!BZ545</f>
        <v>0</v>
      </c>
      <c r="D460" s="21">
        <f>SUM('360 GRP '!M545:W545)*'360 GRP '!CA545</f>
        <v>0</v>
      </c>
      <c r="E460" s="21">
        <f>SUM('360 GRP '!M545:W545)*'360 GRP '!CB545</f>
        <v>0</v>
      </c>
      <c r="F460" s="21">
        <f>SUM('360 GRP '!M545:W545)*'360 GRP '!CC545</f>
        <v>0</v>
      </c>
      <c r="G460" s="21">
        <f>SUM('360 GRP '!M545:W545)*'360 GRP '!CD545</f>
        <v>0</v>
      </c>
      <c r="H460" s="21">
        <f>SUM('360 GRP '!M545:W545)*'360 GRP '!CE545</f>
        <v>0</v>
      </c>
      <c r="I460" s="21">
        <f>SUM('360 GRP '!M545:W545)*'360 GRP '!CF545</f>
        <v>0</v>
      </c>
      <c r="J460" s="21">
        <f>SUM('360 GRP '!M545:W545)*'360 GRP '!CG545</f>
        <v>0</v>
      </c>
      <c r="K460" s="21">
        <f>'360 GRP '!CH545</f>
        <v>0</v>
      </c>
      <c r="L460" s="21">
        <f>'360 GRP '!J545*SUM('360 GRP '!M545:W545)</f>
        <v>0</v>
      </c>
    </row>
    <row r="461" spans="1:12">
      <c r="A461" s="1"/>
      <c r="B461" s="19">
        <f>SUM('360 GRP '!M546:W546)*'360 GRP '!BY546</f>
        <v>0</v>
      </c>
      <c r="C461" s="20">
        <f>SUM('360 GRP '!M546:W546)*'360 GRP '!BZ546</f>
        <v>0</v>
      </c>
      <c r="D461" s="21">
        <f>SUM('360 GRP '!M546:W546)*'360 GRP '!CA546</f>
        <v>0</v>
      </c>
      <c r="E461" s="21">
        <f>SUM('360 GRP '!M546:W546)*'360 GRP '!CB546</f>
        <v>0</v>
      </c>
      <c r="F461" s="21">
        <f>SUM('360 GRP '!M546:W546)*'360 GRP '!CC546</f>
        <v>0</v>
      </c>
      <c r="G461" s="21">
        <f>SUM('360 GRP '!M546:W546)*'360 GRP '!CD546</f>
        <v>0</v>
      </c>
      <c r="H461" s="21">
        <f>SUM('360 GRP '!M546:W546)*'360 GRP '!CE546</f>
        <v>0</v>
      </c>
      <c r="I461" s="21">
        <f>SUM('360 GRP '!M546:W546)*'360 GRP '!CF546</f>
        <v>0</v>
      </c>
      <c r="J461" s="21">
        <f>SUM('360 GRP '!M546:W546)*'360 GRP '!CG546</f>
        <v>0</v>
      </c>
      <c r="K461" s="21">
        <f>'360 GRP '!CH546</f>
        <v>0</v>
      </c>
      <c r="L461" s="21">
        <f>'360 GRP '!J546*SUM('360 GRP '!M546:W546)</f>
        <v>0</v>
      </c>
    </row>
    <row r="462" spans="1:12">
      <c r="A462" s="1"/>
      <c r="B462" s="19">
        <f>SUM('360 GRP '!M547:W547)*'360 GRP '!BY547</f>
        <v>0</v>
      </c>
      <c r="C462" s="20">
        <f>SUM('360 GRP '!M547:W547)*'360 GRP '!BZ547</f>
        <v>0</v>
      </c>
      <c r="D462" s="21">
        <f>SUM('360 GRP '!M547:W547)*'360 GRP '!CA547</f>
        <v>0</v>
      </c>
      <c r="E462" s="21">
        <f>SUM('360 GRP '!M547:W547)*'360 GRP '!CB547</f>
        <v>0</v>
      </c>
      <c r="F462" s="21">
        <f>SUM('360 GRP '!M547:W547)*'360 GRP '!CC547</f>
        <v>0</v>
      </c>
      <c r="G462" s="21">
        <f>SUM('360 GRP '!M547:W547)*'360 GRP '!CD547</f>
        <v>0</v>
      </c>
      <c r="H462" s="21">
        <f>SUM('360 GRP '!M547:W547)*'360 GRP '!CE547</f>
        <v>0</v>
      </c>
      <c r="I462" s="21">
        <f>SUM('360 GRP '!M547:W547)*'360 GRP '!CF547</f>
        <v>0</v>
      </c>
      <c r="J462" s="21">
        <f>SUM('360 GRP '!M547:W547)*'360 GRP '!CG547</f>
        <v>0</v>
      </c>
      <c r="K462" s="21">
        <f>'360 GRP '!CH547</f>
        <v>0</v>
      </c>
      <c r="L462" s="21">
        <f>'360 GRP '!J547*SUM('360 GRP '!M547:W547)</f>
        <v>0</v>
      </c>
    </row>
    <row r="463" spans="1:12">
      <c r="A463" s="1"/>
      <c r="B463" s="19">
        <f>SUM('360 GRP '!M548:W548)*'360 GRP '!BY548</f>
        <v>0</v>
      </c>
      <c r="C463" s="20">
        <f>SUM('360 GRP '!M548:W548)*'360 GRP '!BZ548</f>
        <v>0</v>
      </c>
      <c r="D463" s="21">
        <f>SUM('360 GRP '!M548:W548)*'360 GRP '!CA548</f>
        <v>0</v>
      </c>
      <c r="E463" s="21">
        <f>SUM('360 GRP '!M548:W548)*'360 GRP '!CB548</f>
        <v>0</v>
      </c>
      <c r="F463" s="21">
        <f>SUM('360 GRP '!M548:W548)*'360 GRP '!CC548</f>
        <v>0</v>
      </c>
      <c r="G463" s="21">
        <f>SUM('360 GRP '!M548:W548)*'360 GRP '!CD548</f>
        <v>0</v>
      </c>
      <c r="H463" s="21">
        <f>SUM('360 GRP '!M548:W548)*'360 GRP '!CE548</f>
        <v>0</v>
      </c>
      <c r="I463" s="21">
        <f>SUM('360 GRP '!M548:W548)*'360 GRP '!CF548</f>
        <v>0</v>
      </c>
      <c r="J463" s="21">
        <f>SUM('360 GRP '!M548:W548)*'360 GRP '!CG548</f>
        <v>0</v>
      </c>
      <c r="K463" s="21">
        <f>'360 GRP '!CH548</f>
        <v>0</v>
      </c>
      <c r="L463" s="21">
        <f>'360 GRP '!J548*SUM('360 GRP '!M548:W548)</f>
        <v>0</v>
      </c>
    </row>
    <row r="464" spans="1:12">
      <c r="A464" s="1"/>
      <c r="B464" s="19">
        <f>SUM('360 GRP '!M549:W549)*'360 GRP '!BY549</f>
        <v>0</v>
      </c>
      <c r="C464" s="20">
        <f>SUM('360 GRP '!M549:W549)*'360 GRP '!BZ549</f>
        <v>0</v>
      </c>
      <c r="D464" s="21">
        <f>SUM('360 GRP '!M549:W549)*'360 GRP '!CA549</f>
        <v>0</v>
      </c>
      <c r="E464" s="21">
        <f>SUM('360 GRP '!M549:W549)*'360 GRP '!CB549</f>
        <v>0</v>
      </c>
      <c r="F464" s="21">
        <f>SUM('360 GRP '!M549:W549)*'360 GRP '!CC549</f>
        <v>0</v>
      </c>
      <c r="G464" s="21">
        <f>SUM('360 GRP '!M549:W549)*'360 GRP '!CD549</f>
        <v>0</v>
      </c>
      <c r="H464" s="21">
        <f>SUM('360 GRP '!M549:W549)*'360 GRP '!CE549</f>
        <v>0</v>
      </c>
      <c r="I464" s="21">
        <f>SUM('360 GRP '!M549:W549)*'360 GRP '!CF549</f>
        <v>0</v>
      </c>
      <c r="J464" s="21">
        <f>SUM('360 GRP '!M549:W549)*'360 GRP '!CG549</f>
        <v>0</v>
      </c>
      <c r="K464" s="21">
        <f>'360 GRP '!CH549</f>
        <v>0</v>
      </c>
      <c r="L464" s="21">
        <f>'360 GRP '!J549*SUM('360 GRP '!M549:W549)</f>
        <v>0</v>
      </c>
    </row>
    <row r="465" spans="1:12">
      <c r="A465" s="1"/>
      <c r="B465" s="19">
        <f>SUM('360 GRP '!M550:W550)*'360 GRP '!BY550</f>
        <v>0</v>
      </c>
      <c r="C465" s="20">
        <f>SUM('360 GRP '!M550:W550)*'360 GRP '!BZ550</f>
        <v>0</v>
      </c>
      <c r="D465" s="21">
        <f>SUM('360 GRP '!M550:W550)*'360 GRP '!CA550</f>
        <v>0</v>
      </c>
      <c r="E465" s="21">
        <f>SUM('360 GRP '!M550:W550)*'360 GRP '!CB550</f>
        <v>0</v>
      </c>
      <c r="F465" s="21">
        <f>SUM('360 GRP '!M550:W550)*'360 GRP '!CC550</f>
        <v>0</v>
      </c>
      <c r="G465" s="21">
        <f>SUM('360 GRP '!M550:W550)*'360 GRP '!CD550</f>
        <v>0</v>
      </c>
      <c r="H465" s="21">
        <f>SUM('360 GRP '!M550:W550)*'360 GRP '!CE550</f>
        <v>0</v>
      </c>
      <c r="I465" s="21">
        <f>SUM('360 GRP '!M550:W550)*'360 GRP '!CF550</f>
        <v>0</v>
      </c>
      <c r="J465" s="21">
        <f>SUM('360 GRP '!M550:W550)*'360 GRP '!CG550</f>
        <v>0</v>
      </c>
      <c r="K465" s="21">
        <f>'360 GRP '!CH550</f>
        <v>0</v>
      </c>
      <c r="L465" s="21">
        <f>'360 GRP '!J550*SUM('360 GRP '!M550:W550)</f>
        <v>0</v>
      </c>
    </row>
    <row r="466" spans="1:12">
      <c r="A466" s="1"/>
      <c r="B466" s="19">
        <f>SUM('360 GRP '!M551:W551)*'360 GRP '!BY551</f>
        <v>0</v>
      </c>
      <c r="C466" s="20">
        <f>SUM('360 GRP '!M551:W551)*'360 GRP '!BZ551</f>
        <v>0</v>
      </c>
      <c r="D466" s="21">
        <f>SUM('360 GRP '!M551:W551)*'360 GRP '!CA551</f>
        <v>0</v>
      </c>
      <c r="E466" s="21">
        <f>SUM('360 GRP '!M551:W551)*'360 GRP '!CB551</f>
        <v>0</v>
      </c>
      <c r="F466" s="21">
        <f>SUM('360 GRP '!M551:W551)*'360 GRP '!CC551</f>
        <v>0</v>
      </c>
      <c r="G466" s="21">
        <f>SUM('360 GRP '!M551:W551)*'360 GRP '!CD551</f>
        <v>0</v>
      </c>
      <c r="H466" s="21">
        <f>SUM('360 GRP '!M551:W551)*'360 GRP '!CE551</f>
        <v>0</v>
      </c>
      <c r="I466" s="21">
        <f>SUM('360 GRP '!M551:W551)*'360 GRP '!CF551</f>
        <v>0</v>
      </c>
      <c r="J466" s="21">
        <f>SUM('360 GRP '!M551:W551)*'360 GRP '!CG551</f>
        <v>0</v>
      </c>
      <c r="K466" s="21">
        <f>'360 GRP '!CH551</f>
        <v>0</v>
      </c>
      <c r="L466" s="21">
        <f>'360 GRP '!J551*SUM('360 GRP '!M551:W551)</f>
        <v>0</v>
      </c>
    </row>
    <row r="467" spans="1:12">
      <c r="A467" s="1"/>
      <c r="B467" s="19">
        <f>SUM('360 GRP '!M552:W552)*'360 GRP '!BY552</f>
        <v>0</v>
      </c>
      <c r="C467" s="20">
        <f>SUM('360 GRP '!M552:W552)*'360 GRP '!BZ552</f>
        <v>0</v>
      </c>
      <c r="D467" s="21">
        <f>SUM('360 GRP '!M552:W552)*'360 GRP '!CA552</f>
        <v>0</v>
      </c>
      <c r="E467" s="21">
        <f>SUM('360 GRP '!M552:W552)*'360 GRP '!CB552</f>
        <v>0</v>
      </c>
      <c r="F467" s="21">
        <f>SUM('360 GRP '!M552:W552)*'360 GRP '!CC552</f>
        <v>0</v>
      </c>
      <c r="G467" s="21">
        <f>SUM('360 GRP '!M552:W552)*'360 GRP '!CD552</f>
        <v>0</v>
      </c>
      <c r="H467" s="21">
        <f>SUM('360 GRP '!M552:W552)*'360 GRP '!CE552</f>
        <v>0</v>
      </c>
      <c r="I467" s="21">
        <f>SUM('360 GRP '!M552:W552)*'360 GRP '!CF552</f>
        <v>0</v>
      </c>
      <c r="J467" s="21">
        <f>SUM('360 GRP '!M552:W552)*'360 GRP '!CG552</f>
        <v>0</v>
      </c>
      <c r="K467" s="21">
        <f>'360 GRP '!CH552</f>
        <v>0</v>
      </c>
      <c r="L467" s="21">
        <f>'360 GRP '!J552*SUM('360 GRP '!M552:W552)</f>
        <v>0</v>
      </c>
    </row>
    <row r="468" spans="1:12">
      <c r="A468" s="1"/>
      <c r="B468" s="19">
        <f>SUM('360 GRP '!M553:W553)*'360 GRP '!BY553</f>
        <v>0</v>
      </c>
      <c r="C468" s="20">
        <f>SUM('360 GRP '!M553:W553)*'360 GRP '!BZ553</f>
        <v>0</v>
      </c>
      <c r="D468" s="21">
        <f>SUM('360 GRP '!M553:W553)*'360 GRP '!CA553</f>
        <v>0</v>
      </c>
      <c r="E468" s="21">
        <f>SUM('360 GRP '!M553:W553)*'360 GRP '!CB553</f>
        <v>0</v>
      </c>
      <c r="F468" s="21">
        <f>SUM('360 GRP '!M553:W553)*'360 GRP '!CC553</f>
        <v>0</v>
      </c>
      <c r="G468" s="21">
        <f>SUM('360 GRP '!M553:W553)*'360 GRP '!CD553</f>
        <v>0</v>
      </c>
      <c r="H468" s="21">
        <f>SUM('360 GRP '!M553:W553)*'360 GRP '!CE553</f>
        <v>0</v>
      </c>
      <c r="I468" s="21">
        <f>SUM('360 GRP '!M553:W553)*'360 GRP '!CF553</f>
        <v>0</v>
      </c>
      <c r="J468" s="21">
        <f>SUM('360 GRP '!M553:W553)*'360 GRP '!CG553</f>
        <v>0</v>
      </c>
      <c r="K468" s="21">
        <f>'360 GRP '!CH553</f>
        <v>0</v>
      </c>
      <c r="L468" s="21">
        <f>'360 GRP '!J553*SUM('360 GRP '!M553:W553)</f>
        <v>0</v>
      </c>
    </row>
    <row r="469" spans="1:12">
      <c r="A469" s="1"/>
      <c r="B469" s="19">
        <f>SUM('360 GRP '!M554:W554)*'360 GRP '!BY554</f>
        <v>0</v>
      </c>
      <c r="C469" s="20">
        <f>SUM('360 GRP '!M554:W554)*'360 GRP '!BZ554</f>
        <v>0</v>
      </c>
      <c r="D469" s="21">
        <f>SUM('360 GRP '!M554:W554)*'360 GRP '!CA554</f>
        <v>0</v>
      </c>
      <c r="E469" s="21">
        <f>SUM('360 GRP '!M554:W554)*'360 GRP '!CB554</f>
        <v>0</v>
      </c>
      <c r="F469" s="21">
        <f>SUM('360 GRP '!M554:W554)*'360 GRP '!CC554</f>
        <v>0</v>
      </c>
      <c r="G469" s="21">
        <f>SUM('360 GRP '!M554:W554)*'360 GRP '!CD554</f>
        <v>0</v>
      </c>
      <c r="H469" s="21">
        <f>SUM('360 GRP '!M554:W554)*'360 GRP '!CE554</f>
        <v>0</v>
      </c>
      <c r="I469" s="21">
        <f>SUM('360 GRP '!M554:W554)*'360 GRP '!CF554</f>
        <v>0</v>
      </c>
      <c r="J469" s="21">
        <f>SUM('360 GRP '!M554:W554)*'360 GRP '!CG554</f>
        <v>0</v>
      </c>
      <c r="K469" s="21">
        <f>'360 GRP '!CH554</f>
        <v>0</v>
      </c>
      <c r="L469" s="21">
        <f>'360 GRP '!J554*SUM('360 GRP '!M554:W554)</f>
        <v>0</v>
      </c>
    </row>
    <row r="470" spans="1:12">
      <c r="A470" s="1"/>
      <c r="B470" s="19">
        <f>SUM('360 GRP '!M555:W555)*'360 GRP '!BY555</f>
        <v>0</v>
      </c>
      <c r="C470" s="20">
        <f>SUM('360 GRP '!M555:W555)*'360 GRP '!BZ555</f>
        <v>0</v>
      </c>
      <c r="D470" s="21">
        <f>SUM('360 GRP '!M555:W555)*'360 GRP '!CA555</f>
        <v>0</v>
      </c>
      <c r="E470" s="21">
        <f>SUM('360 GRP '!M555:W555)*'360 GRP '!CB555</f>
        <v>0</v>
      </c>
      <c r="F470" s="21">
        <f>SUM('360 GRP '!M555:W555)*'360 GRP '!CC555</f>
        <v>0</v>
      </c>
      <c r="G470" s="21">
        <f>SUM('360 GRP '!M555:W555)*'360 GRP '!CD555</f>
        <v>0</v>
      </c>
      <c r="H470" s="21">
        <f>SUM('360 GRP '!M555:W555)*'360 GRP '!CE555</f>
        <v>0</v>
      </c>
      <c r="I470" s="21">
        <f>SUM('360 GRP '!M555:W555)*'360 GRP '!CF555</f>
        <v>0</v>
      </c>
      <c r="J470" s="21">
        <f>SUM('360 GRP '!M555:W555)*'360 GRP '!CG555</f>
        <v>0</v>
      </c>
      <c r="K470" s="21">
        <f>'360 GRP '!CH555</f>
        <v>0</v>
      </c>
      <c r="L470" s="21">
        <f>'360 GRP '!J555*SUM('360 GRP '!M555:W555)</f>
        <v>0</v>
      </c>
    </row>
    <row r="471" spans="1:12">
      <c r="A471" s="1"/>
      <c r="B471" s="19">
        <f>SUM('360 GRP '!M556:W556)*'360 GRP '!BY556</f>
        <v>0</v>
      </c>
      <c r="C471" s="20">
        <f>SUM('360 GRP '!M556:W556)*'360 GRP '!BZ556</f>
        <v>0</v>
      </c>
      <c r="D471" s="21">
        <f>SUM('360 GRP '!M556:W556)*'360 GRP '!CA556</f>
        <v>0</v>
      </c>
      <c r="E471" s="21">
        <f>SUM('360 GRP '!M556:W556)*'360 GRP '!CB556</f>
        <v>0</v>
      </c>
      <c r="F471" s="21">
        <f>SUM('360 GRP '!M556:W556)*'360 GRP '!CC556</f>
        <v>0</v>
      </c>
      <c r="G471" s="21">
        <f>SUM('360 GRP '!M556:W556)*'360 GRP '!CD556</f>
        <v>0</v>
      </c>
      <c r="H471" s="21">
        <f>SUM('360 GRP '!M556:W556)*'360 GRP '!CE556</f>
        <v>0</v>
      </c>
      <c r="I471" s="21">
        <f>SUM('360 GRP '!M556:W556)*'360 GRP '!CF556</f>
        <v>0</v>
      </c>
      <c r="J471" s="21">
        <f>SUM('360 GRP '!M556:W556)*'360 GRP '!CG556</f>
        <v>0</v>
      </c>
      <c r="K471" s="21">
        <f>'360 GRP '!CH556</f>
        <v>0</v>
      </c>
      <c r="L471" s="21">
        <f>'360 GRP '!J556*SUM('360 GRP '!M556:W556)</f>
        <v>0</v>
      </c>
    </row>
    <row r="472" spans="1:12">
      <c r="A472" s="1"/>
      <c r="B472" s="19">
        <f>SUM('360 GRP '!M557:W557)*'360 GRP '!BY557</f>
        <v>0</v>
      </c>
      <c r="C472" s="20">
        <f>SUM('360 GRP '!M557:W557)*'360 GRP '!BZ557</f>
        <v>0</v>
      </c>
      <c r="D472" s="21">
        <f>SUM('360 GRP '!M557:W557)*'360 GRP '!CA557</f>
        <v>0</v>
      </c>
      <c r="E472" s="21">
        <f>SUM('360 GRP '!M557:W557)*'360 GRP '!CB557</f>
        <v>0</v>
      </c>
      <c r="F472" s="21">
        <f>SUM('360 GRP '!M557:W557)*'360 GRP '!CC557</f>
        <v>0</v>
      </c>
      <c r="G472" s="21">
        <f>SUM('360 GRP '!M557:W557)*'360 GRP '!CD557</f>
        <v>0</v>
      </c>
      <c r="H472" s="21">
        <f>SUM('360 GRP '!M557:W557)*'360 GRP '!CE557</f>
        <v>0</v>
      </c>
      <c r="I472" s="21">
        <f>SUM('360 GRP '!M557:W557)*'360 GRP '!CF557</f>
        <v>0</v>
      </c>
      <c r="J472" s="21">
        <f>SUM('360 GRP '!M557:W557)*'360 GRP '!CG557</f>
        <v>0</v>
      </c>
      <c r="K472" s="21">
        <f>'360 GRP '!CH557</f>
        <v>0</v>
      </c>
      <c r="L472" s="21">
        <f>'360 GRP '!J557*SUM('360 GRP '!M557:W557)</f>
        <v>0</v>
      </c>
    </row>
    <row r="473" spans="1:12">
      <c r="A473" s="1"/>
      <c r="B473" s="19">
        <f>SUM('360 GRP '!M558:W558)*'360 GRP '!BY558</f>
        <v>0</v>
      </c>
      <c r="C473" s="20">
        <f>SUM('360 GRP '!M558:W558)*'360 GRP '!BZ558</f>
        <v>0</v>
      </c>
      <c r="D473" s="21">
        <f>SUM('360 GRP '!M558:W558)*'360 GRP '!CA558</f>
        <v>0</v>
      </c>
      <c r="E473" s="21">
        <f>SUM('360 GRP '!M558:W558)*'360 GRP '!CB558</f>
        <v>0</v>
      </c>
      <c r="F473" s="21">
        <f>SUM('360 GRP '!M558:W558)*'360 GRP '!CC558</f>
        <v>0</v>
      </c>
      <c r="G473" s="21">
        <f>SUM('360 GRP '!M558:W558)*'360 GRP '!CD558</f>
        <v>0</v>
      </c>
      <c r="H473" s="21">
        <f>SUM('360 GRP '!M558:W558)*'360 GRP '!CE558</f>
        <v>0</v>
      </c>
      <c r="I473" s="21">
        <f>SUM('360 GRP '!M558:W558)*'360 GRP '!CF558</f>
        <v>0</v>
      </c>
      <c r="J473" s="21">
        <f>SUM('360 GRP '!M558:W558)*'360 GRP '!CG558</f>
        <v>0</v>
      </c>
      <c r="K473" s="21">
        <f>'360 GRP '!CH558</f>
        <v>0</v>
      </c>
      <c r="L473" s="21">
        <f>'360 GRP '!J558*SUM('360 GRP '!M558:W558)</f>
        <v>0</v>
      </c>
    </row>
    <row r="474" spans="1:12">
      <c r="A474" s="1"/>
      <c r="B474" s="19">
        <f>SUM('360 GRP '!M559:W559)*'360 GRP '!BY559</f>
        <v>0</v>
      </c>
      <c r="C474" s="20">
        <f>SUM('360 GRP '!M559:W559)*'360 GRP '!BZ559</f>
        <v>0</v>
      </c>
      <c r="D474" s="21">
        <f>SUM('360 GRP '!M559:W559)*'360 GRP '!CA559</f>
        <v>0</v>
      </c>
      <c r="E474" s="21">
        <f>SUM('360 GRP '!M559:W559)*'360 GRP '!CB559</f>
        <v>0</v>
      </c>
      <c r="F474" s="21">
        <f>SUM('360 GRP '!M559:W559)*'360 GRP '!CC559</f>
        <v>0</v>
      </c>
      <c r="G474" s="21">
        <f>SUM('360 GRP '!M559:W559)*'360 GRP '!CD559</f>
        <v>0</v>
      </c>
      <c r="H474" s="21">
        <f>SUM('360 GRP '!M559:W559)*'360 GRP '!CE559</f>
        <v>0</v>
      </c>
      <c r="I474" s="21">
        <f>SUM('360 GRP '!M559:W559)*'360 GRP '!CF559</f>
        <v>0</v>
      </c>
      <c r="J474" s="21">
        <f>SUM('360 GRP '!M559:W559)*'360 GRP '!CG559</f>
        <v>0</v>
      </c>
      <c r="K474" s="21">
        <f>'360 GRP '!CH559</f>
        <v>0</v>
      </c>
      <c r="L474" s="21">
        <f>'360 GRP '!J559*SUM('360 GRP '!M559:W559)</f>
        <v>0</v>
      </c>
    </row>
    <row r="475" spans="1:12">
      <c r="A475" s="1"/>
      <c r="B475" s="19">
        <f>SUM('360 GRP '!M560:W560)*'360 GRP '!BY560</f>
        <v>0</v>
      </c>
      <c r="C475" s="20">
        <f>SUM('360 GRP '!M560:W560)*'360 GRP '!BZ560</f>
        <v>0</v>
      </c>
      <c r="D475" s="21">
        <f>SUM('360 GRP '!M560:W560)*'360 GRP '!CA560</f>
        <v>0</v>
      </c>
      <c r="E475" s="21">
        <f>SUM('360 GRP '!M560:W560)*'360 GRP '!CB560</f>
        <v>0</v>
      </c>
      <c r="F475" s="21">
        <f>SUM('360 GRP '!M560:W560)*'360 GRP '!CC560</f>
        <v>0</v>
      </c>
      <c r="G475" s="21">
        <f>SUM('360 GRP '!M560:W560)*'360 GRP '!CD560</f>
        <v>0</v>
      </c>
      <c r="H475" s="21">
        <f>SUM('360 GRP '!M560:W560)*'360 GRP '!CE560</f>
        <v>0</v>
      </c>
      <c r="I475" s="21">
        <f>SUM('360 GRP '!M560:W560)*'360 GRP '!CF560</f>
        <v>0</v>
      </c>
      <c r="J475" s="21">
        <f>SUM('360 GRP '!M560:W560)*'360 GRP '!CG560</f>
        <v>0</v>
      </c>
      <c r="K475" s="21">
        <f>'360 GRP '!CH560</f>
        <v>0</v>
      </c>
      <c r="L475" s="21">
        <f>'360 GRP '!J560*SUM('360 GRP '!M560:W560)</f>
        <v>0</v>
      </c>
    </row>
    <row r="476" spans="1:12">
      <c r="A476" s="1"/>
      <c r="B476" s="19">
        <f>SUM('360 GRP '!M561:W561)*'360 GRP '!BY561</f>
        <v>0</v>
      </c>
      <c r="C476" s="20">
        <f>SUM('360 GRP '!M561:W561)*'360 GRP '!BZ561</f>
        <v>0</v>
      </c>
      <c r="D476" s="21">
        <f>SUM('360 GRP '!M561:W561)*'360 GRP '!CA561</f>
        <v>0</v>
      </c>
      <c r="E476" s="21">
        <f>SUM('360 GRP '!M561:W561)*'360 GRP '!CB561</f>
        <v>0</v>
      </c>
      <c r="F476" s="21">
        <f>SUM('360 GRP '!M561:W561)*'360 GRP '!CC561</f>
        <v>0</v>
      </c>
      <c r="G476" s="21">
        <f>SUM('360 GRP '!M561:W561)*'360 GRP '!CD561</f>
        <v>0</v>
      </c>
      <c r="H476" s="21">
        <f>SUM('360 GRP '!M561:W561)*'360 GRP '!CE561</f>
        <v>0</v>
      </c>
      <c r="I476" s="21">
        <f>SUM('360 GRP '!M561:W561)*'360 GRP '!CF561</f>
        <v>0</v>
      </c>
      <c r="J476" s="21">
        <f>SUM('360 GRP '!M561:W561)*'360 GRP '!CG561</f>
        <v>0</v>
      </c>
      <c r="K476" s="21">
        <f>'360 GRP '!CH561</f>
        <v>0</v>
      </c>
      <c r="L476" s="21">
        <f>'360 GRP '!J561*SUM('360 GRP '!M561:W561)</f>
        <v>0</v>
      </c>
    </row>
    <row r="477" spans="1:12">
      <c r="A477" s="1"/>
      <c r="B477" s="19">
        <f>SUM('360 GRP '!M562:W562)*'360 GRP '!BY562</f>
        <v>0</v>
      </c>
      <c r="C477" s="20">
        <f>SUM('360 GRP '!M562:W562)*'360 GRP '!BZ562</f>
        <v>0</v>
      </c>
      <c r="D477" s="21">
        <f>SUM('360 GRP '!M562:W562)*'360 GRP '!CA562</f>
        <v>0</v>
      </c>
      <c r="E477" s="21">
        <f>SUM('360 GRP '!M562:W562)*'360 GRP '!CB562</f>
        <v>0</v>
      </c>
      <c r="F477" s="21">
        <f>SUM('360 GRP '!M562:W562)*'360 GRP '!CC562</f>
        <v>0</v>
      </c>
      <c r="G477" s="21">
        <f>SUM('360 GRP '!M562:W562)*'360 GRP '!CD562</f>
        <v>0</v>
      </c>
      <c r="H477" s="21">
        <f>SUM('360 GRP '!M562:W562)*'360 GRP '!CE562</f>
        <v>0</v>
      </c>
      <c r="I477" s="21">
        <f>SUM('360 GRP '!M562:W562)*'360 GRP '!CF562</f>
        <v>0</v>
      </c>
      <c r="J477" s="21">
        <f>SUM('360 GRP '!M562:W562)*'360 GRP '!CG562</f>
        <v>0</v>
      </c>
      <c r="K477" s="21">
        <f>'360 GRP '!CH562</f>
        <v>0</v>
      </c>
      <c r="L477" s="21">
        <f>'360 GRP '!J562*SUM('360 GRP '!M562:W562)</f>
        <v>0</v>
      </c>
    </row>
    <row r="478" spans="1:12">
      <c r="A478" s="1"/>
      <c r="B478" s="19">
        <f>SUM('360 GRP '!M563:W563)*'360 GRP '!BY563</f>
        <v>0</v>
      </c>
      <c r="C478" s="20">
        <f>SUM('360 GRP '!M563:W563)*'360 GRP '!BZ563</f>
        <v>0</v>
      </c>
      <c r="D478" s="21">
        <f>SUM('360 GRP '!M563:W563)*'360 GRP '!CA563</f>
        <v>0</v>
      </c>
      <c r="E478" s="21">
        <f>SUM('360 GRP '!M563:W563)*'360 GRP '!CB563</f>
        <v>0</v>
      </c>
      <c r="F478" s="21">
        <f>SUM('360 GRP '!M563:W563)*'360 GRP '!CC563</f>
        <v>0</v>
      </c>
      <c r="G478" s="21">
        <f>SUM('360 GRP '!M563:W563)*'360 GRP '!CD563</f>
        <v>0</v>
      </c>
      <c r="H478" s="21">
        <f>SUM('360 GRP '!M563:W563)*'360 GRP '!CE563</f>
        <v>0</v>
      </c>
      <c r="I478" s="21">
        <f>SUM('360 GRP '!M563:W563)*'360 GRP '!CF563</f>
        <v>0</v>
      </c>
      <c r="J478" s="21">
        <f>SUM('360 GRP '!M563:W563)*'360 GRP '!CG563</f>
        <v>0</v>
      </c>
      <c r="K478" s="21">
        <f>'360 GRP '!CH563</f>
        <v>0</v>
      </c>
      <c r="L478" s="21">
        <f>'360 GRP '!J563*SUM('360 GRP '!M563:W563)</f>
        <v>0</v>
      </c>
    </row>
    <row r="479" spans="1:12">
      <c r="A479" s="1"/>
      <c r="B479" s="19">
        <f>SUM('360 GRP '!M564:W564)*'360 GRP '!BY564</f>
        <v>0</v>
      </c>
      <c r="C479" s="20">
        <f>SUM('360 GRP '!M564:W564)*'360 GRP '!BZ564</f>
        <v>0</v>
      </c>
      <c r="D479" s="21">
        <f>SUM('360 GRP '!M564:W564)*'360 GRP '!CA564</f>
        <v>0</v>
      </c>
      <c r="E479" s="21">
        <f>SUM('360 GRP '!M564:W564)*'360 GRP '!CB564</f>
        <v>0</v>
      </c>
      <c r="F479" s="21">
        <f>SUM('360 GRP '!M564:W564)*'360 GRP '!CC564</f>
        <v>0</v>
      </c>
      <c r="G479" s="21">
        <f>SUM('360 GRP '!M564:W564)*'360 GRP '!CD564</f>
        <v>0</v>
      </c>
      <c r="H479" s="21">
        <f>SUM('360 GRP '!M564:W564)*'360 GRP '!CE564</f>
        <v>0</v>
      </c>
      <c r="I479" s="21">
        <f>SUM('360 GRP '!M564:W564)*'360 GRP '!CF564</f>
        <v>0</v>
      </c>
      <c r="J479" s="21">
        <f>SUM('360 GRP '!M564:W564)*'360 GRP '!CG564</f>
        <v>0</v>
      </c>
      <c r="K479" s="21">
        <f>'360 GRP '!CH564</f>
        <v>0</v>
      </c>
      <c r="L479" s="21">
        <f>'360 GRP '!J564*SUM('360 GRP '!M564:W564)</f>
        <v>0</v>
      </c>
    </row>
    <row r="480" spans="1:12">
      <c r="A480" s="1"/>
      <c r="B480" s="19">
        <f>SUM('360 GRP '!M565:W565)*'360 GRP '!BY565</f>
        <v>0</v>
      </c>
      <c r="C480" s="20">
        <f>SUM('360 GRP '!M565:W565)*'360 GRP '!BZ565</f>
        <v>0</v>
      </c>
      <c r="D480" s="21">
        <f>SUM('360 GRP '!M565:W565)*'360 GRP '!CA565</f>
        <v>0</v>
      </c>
      <c r="E480" s="21">
        <f>SUM('360 GRP '!M565:W565)*'360 GRP '!CB565</f>
        <v>0</v>
      </c>
      <c r="F480" s="21">
        <f>SUM('360 GRP '!M565:W565)*'360 GRP '!CC565</f>
        <v>0</v>
      </c>
      <c r="G480" s="21">
        <f>SUM('360 GRP '!M565:W565)*'360 GRP '!CD565</f>
        <v>0</v>
      </c>
      <c r="H480" s="21">
        <f>SUM('360 GRP '!M565:W565)*'360 GRP '!CE565</f>
        <v>0</v>
      </c>
      <c r="I480" s="21">
        <f>SUM('360 GRP '!M565:W565)*'360 GRP '!CF565</f>
        <v>0</v>
      </c>
      <c r="J480" s="21">
        <f>SUM('360 GRP '!M565:W565)*'360 GRP '!CG565</f>
        <v>0</v>
      </c>
      <c r="K480" s="21">
        <f>'360 GRP '!CH565</f>
        <v>0</v>
      </c>
      <c r="L480" s="21">
        <f>'360 GRP '!J565*SUM('360 GRP '!M565:W565)</f>
        <v>0</v>
      </c>
    </row>
    <row r="481" spans="1:12">
      <c r="A481" s="1"/>
      <c r="B481" s="19">
        <f>SUM('360 GRP '!M566:W566)*'360 GRP '!BY566</f>
        <v>0</v>
      </c>
      <c r="C481" s="20">
        <f>SUM('360 GRP '!M566:W566)*'360 GRP '!BZ566</f>
        <v>0</v>
      </c>
      <c r="D481" s="21">
        <f>SUM('360 GRP '!M566:W566)*'360 GRP '!CA566</f>
        <v>0</v>
      </c>
      <c r="E481" s="21">
        <f>SUM('360 GRP '!M566:W566)*'360 GRP '!CB566</f>
        <v>0</v>
      </c>
      <c r="F481" s="21">
        <f>SUM('360 GRP '!M566:W566)*'360 GRP '!CC566</f>
        <v>0</v>
      </c>
      <c r="G481" s="21">
        <f>SUM('360 GRP '!M566:W566)*'360 GRP '!CD566</f>
        <v>0</v>
      </c>
      <c r="H481" s="21">
        <f>SUM('360 GRP '!M566:W566)*'360 GRP '!CE566</f>
        <v>0</v>
      </c>
      <c r="I481" s="21">
        <f>SUM('360 GRP '!M566:W566)*'360 GRP '!CF566</f>
        <v>0</v>
      </c>
      <c r="J481" s="21">
        <f>SUM('360 GRP '!M566:W566)*'360 GRP '!CG566</f>
        <v>0</v>
      </c>
      <c r="K481" s="21">
        <f>'360 GRP '!CH566</f>
        <v>0</v>
      </c>
      <c r="L481" s="21">
        <f>'360 GRP '!J566*SUM('360 GRP '!M566:W566)</f>
        <v>0</v>
      </c>
    </row>
    <row r="482" spans="1:12">
      <c r="A482" s="1"/>
      <c r="B482" s="19">
        <f>SUM('360 GRP '!M567:W567)*'360 GRP '!BY567</f>
        <v>0</v>
      </c>
      <c r="C482" s="20">
        <f>SUM('360 GRP '!M567:W567)*'360 GRP '!BZ567</f>
        <v>0</v>
      </c>
      <c r="D482" s="21">
        <f>SUM('360 GRP '!M567:W567)*'360 GRP '!CA567</f>
        <v>0</v>
      </c>
      <c r="E482" s="21">
        <f>SUM('360 GRP '!M567:W567)*'360 GRP '!CB567</f>
        <v>0</v>
      </c>
      <c r="F482" s="21">
        <f>SUM('360 GRP '!M567:W567)*'360 GRP '!CC567</f>
        <v>0</v>
      </c>
      <c r="G482" s="21">
        <f>SUM('360 GRP '!M567:W567)*'360 GRP '!CD567</f>
        <v>0</v>
      </c>
      <c r="H482" s="21">
        <f>SUM('360 GRP '!M567:W567)*'360 GRP '!CE567</f>
        <v>0</v>
      </c>
      <c r="I482" s="21">
        <f>SUM('360 GRP '!M567:W567)*'360 GRP '!CF567</f>
        <v>0</v>
      </c>
      <c r="J482" s="21">
        <f>SUM('360 GRP '!M567:W567)*'360 GRP '!CG567</f>
        <v>0</v>
      </c>
      <c r="K482" s="21">
        <f>'360 GRP '!CH567</f>
        <v>0</v>
      </c>
      <c r="L482" s="21">
        <f>'360 GRP '!J567*SUM('360 GRP '!M567:W567)</f>
        <v>0</v>
      </c>
    </row>
    <row r="483" spans="1:12">
      <c r="A483" s="1"/>
      <c r="B483" s="19">
        <f>SUM('360 GRP '!M568:W568)*'360 GRP '!BY568</f>
        <v>0</v>
      </c>
      <c r="C483" s="20">
        <f>SUM('360 GRP '!M568:W568)*'360 GRP '!BZ568</f>
        <v>0</v>
      </c>
      <c r="D483" s="21">
        <f>SUM('360 GRP '!M568:W568)*'360 GRP '!CA568</f>
        <v>0</v>
      </c>
      <c r="E483" s="21">
        <f>SUM('360 GRP '!M568:W568)*'360 GRP '!CB568</f>
        <v>0</v>
      </c>
      <c r="F483" s="21">
        <f>SUM('360 GRP '!M568:W568)*'360 GRP '!CC568</f>
        <v>0</v>
      </c>
      <c r="G483" s="21">
        <f>SUM('360 GRP '!M568:W568)*'360 GRP '!CD568</f>
        <v>0</v>
      </c>
      <c r="H483" s="21">
        <f>SUM('360 GRP '!M568:W568)*'360 GRP '!CE568</f>
        <v>0</v>
      </c>
      <c r="I483" s="21">
        <f>SUM('360 GRP '!M568:W568)*'360 GRP '!CF568</f>
        <v>0</v>
      </c>
      <c r="J483" s="21">
        <f>SUM('360 GRP '!M568:W568)*'360 GRP '!CG568</f>
        <v>0</v>
      </c>
      <c r="K483" s="21">
        <f>'360 GRP '!CH568</f>
        <v>0</v>
      </c>
      <c r="L483" s="21">
        <f>'360 GRP '!J568*SUM('360 GRP '!M568:W568)</f>
        <v>0</v>
      </c>
    </row>
    <row r="484" spans="1:12">
      <c r="A484" s="1"/>
      <c r="B484" s="19">
        <f>SUM('360 GRP '!M569:W569)*'360 GRP '!BY569</f>
        <v>0</v>
      </c>
      <c r="C484" s="20">
        <f>SUM('360 GRP '!M569:W569)*'360 GRP '!BZ569</f>
        <v>0</v>
      </c>
      <c r="D484" s="21">
        <f>SUM('360 GRP '!M569:W569)*'360 GRP '!CA569</f>
        <v>0</v>
      </c>
      <c r="E484" s="21">
        <f>SUM('360 GRP '!M569:W569)*'360 GRP '!CB569</f>
        <v>0</v>
      </c>
      <c r="F484" s="21">
        <f>SUM('360 GRP '!M569:W569)*'360 GRP '!CC569</f>
        <v>0</v>
      </c>
      <c r="G484" s="21">
        <f>SUM('360 GRP '!M569:W569)*'360 GRP '!CD569</f>
        <v>0</v>
      </c>
      <c r="H484" s="21">
        <f>SUM('360 GRP '!M569:W569)*'360 GRP '!CE569</f>
        <v>0</v>
      </c>
      <c r="I484" s="21">
        <f>SUM('360 GRP '!M569:W569)*'360 GRP '!CF569</f>
        <v>0</v>
      </c>
      <c r="J484" s="21">
        <f>SUM('360 GRP '!M569:W569)*'360 GRP '!CG569</f>
        <v>0</v>
      </c>
      <c r="K484" s="21">
        <f>'360 GRP '!CH569</f>
        <v>0</v>
      </c>
      <c r="L484" s="21">
        <f>'360 GRP '!J569*SUM('360 GRP '!M569:W569)</f>
        <v>0</v>
      </c>
    </row>
    <row r="485" spans="1:12">
      <c r="A485" s="1"/>
      <c r="B485" s="19">
        <f>SUM('360 GRP '!M570:W570)*'360 GRP '!BY570</f>
        <v>0</v>
      </c>
      <c r="C485" s="20">
        <f>SUM('360 GRP '!M570:W570)*'360 GRP '!BZ570</f>
        <v>0</v>
      </c>
      <c r="D485" s="21">
        <f>SUM('360 GRP '!M570:W570)*'360 GRP '!CA570</f>
        <v>0</v>
      </c>
      <c r="E485" s="21">
        <f>SUM('360 GRP '!M570:W570)*'360 GRP '!CB570</f>
        <v>0</v>
      </c>
      <c r="F485" s="21">
        <f>SUM('360 GRP '!M570:W570)*'360 GRP '!CC570</f>
        <v>0</v>
      </c>
      <c r="G485" s="21">
        <f>SUM('360 GRP '!M570:W570)*'360 GRP '!CD570</f>
        <v>0</v>
      </c>
      <c r="H485" s="21">
        <f>SUM('360 GRP '!M570:W570)*'360 GRP '!CE570</f>
        <v>0</v>
      </c>
      <c r="I485" s="21">
        <f>SUM('360 GRP '!M570:W570)*'360 GRP '!CF570</f>
        <v>0</v>
      </c>
      <c r="J485" s="21">
        <f>SUM('360 GRP '!M570:W570)*'360 GRP '!CG570</f>
        <v>0</v>
      </c>
      <c r="K485" s="21">
        <f>'360 GRP '!CH570</f>
        <v>0</v>
      </c>
      <c r="L485" s="21">
        <f>'360 GRP '!J570*SUM('360 GRP '!M570:W570)</f>
        <v>0</v>
      </c>
    </row>
    <row r="486" spans="1:12">
      <c r="A486" s="1"/>
      <c r="B486" s="19">
        <f>SUM('360 GRP '!M571:W571)*'360 GRP '!BY571</f>
        <v>0</v>
      </c>
      <c r="C486" s="20">
        <f>SUM('360 GRP '!M571:W571)*'360 GRP '!BZ571</f>
        <v>0</v>
      </c>
      <c r="D486" s="21">
        <f>SUM('360 GRP '!M571:W571)*'360 GRP '!CA571</f>
        <v>0</v>
      </c>
      <c r="E486" s="21">
        <f>SUM('360 GRP '!M571:W571)*'360 GRP '!CB571</f>
        <v>0</v>
      </c>
      <c r="F486" s="21">
        <f>SUM('360 GRP '!M571:W571)*'360 GRP '!CC571</f>
        <v>0</v>
      </c>
      <c r="G486" s="21">
        <f>SUM('360 GRP '!M571:W571)*'360 GRP '!CD571</f>
        <v>0</v>
      </c>
      <c r="H486" s="21">
        <f>SUM('360 GRP '!M571:W571)*'360 GRP '!CE571</f>
        <v>0</v>
      </c>
      <c r="I486" s="21">
        <f>SUM('360 GRP '!M571:W571)*'360 GRP '!CF571</f>
        <v>0</v>
      </c>
      <c r="J486" s="21">
        <f>SUM('360 GRP '!M571:W571)*'360 GRP '!CG571</f>
        <v>0</v>
      </c>
      <c r="K486" s="21">
        <f>'360 GRP '!CH571</f>
        <v>0</v>
      </c>
      <c r="L486" s="21">
        <f>'360 GRP '!J571*SUM('360 GRP '!M571:W571)</f>
        <v>0</v>
      </c>
    </row>
    <row r="487" spans="1:12">
      <c r="A487" s="1"/>
      <c r="B487" s="19">
        <f>SUM('360 GRP '!M572:W572)*'360 GRP '!BY572</f>
        <v>0</v>
      </c>
      <c r="C487" s="20">
        <f>SUM('360 GRP '!M572:W572)*'360 GRP '!BZ572</f>
        <v>0</v>
      </c>
      <c r="D487" s="21">
        <f>SUM('360 GRP '!M572:W572)*'360 GRP '!CA572</f>
        <v>0</v>
      </c>
      <c r="E487" s="21">
        <f>SUM('360 GRP '!M572:W572)*'360 GRP '!CB572</f>
        <v>0</v>
      </c>
      <c r="F487" s="21">
        <f>SUM('360 GRP '!M572:W572)*'360 GRP '!CC572</f>
        <v>0</v>
      </c>
      <c r="G487" s="21">
        <f>SUM('360 GRP '!M572:W572)*'360 GRP '!CD572</f>
        <v>0</v>
      </c>
      <c r="H487" s="21">
        <f>SUM('360 GRP '!M572:W572)*'360 GRP '!CE572</f>
        <v>0</v>
      </c>
      <c r="I487" s="21">
        <f>SUM('360 GRP '!M572:W572)*'360 GRP '!CF572</f>
        <v>0</v>
      </c>
      <c r="J487" s="21">
        <f>SUM('360 GRP '!M572:W572)*'360 GRP '!CG572</f>
        <v>0</v>
      </c>
      <c r="K487" s="21">
        <f>'360 GRP '!CH572</f>
        <v>0</v>
      </c>
      <c r="L487" s="21">
        <f>'360 GRP '!J572*SUM('360 GRP '!M572:W572)</f>
        <v>0</v>
      </c>
    </row>
    <row r="488" spans="1:12">
      <c r="A488" s="1"/>
      <c r="B488" s="19">
        <f>SUM('360 GRP '!M573:W573)*'360 GRP '!BY573</f>
        <v>0</v>
      </c>
      <c r="C488" s="20">
        <f>SUM('360 GRP '!M573:W573)*'360 GRP '!BZ573</f>
        <v>0</v>
      </c>
      <c r="D488" s="21">
        <f>SUM('360 GRP '!M573:W573)*'360 GRP '!CA573</f>
        <v>0</v>
      </c>
      <c r="E488" s="21">
        <f>SUM('360 GRP '!M573:W573)*'360 GRP '!CB573</f>
        <v>0</v>
      </c>
      <c r="F488" s="21">
        <f>SUM('360 GRP '!M573:W573)*'360 GRP '!CC573</f>
        <v>0</v>
      </c>
      <c r="G488" s="21">
        <f>SUM('360 GRP '!M573:W573)*'360 GRP '!CD573</f>
        <v>0</v>
      </c>
      <c r="H488" s="21">
        <f>SUM('360 GRP '!M573:W573)*'360 GRP '!CE573</f>
        <v>0</v>
      </c>
      <c r="I488" s="21">
        <f>SUM('360 GRP '!M573:W573)*'360 GRP '!CF573</f>
        <v>0</v>
      </c>
      <c r="J488" s="21">
        <f>SUM('360 GRP '!M573:W573)*'360 GRP '!CG573</f>
        <v>0</v>
      </c>
      <c r="K488" s="21">
        <f>'360 GRP '!CH573</f>
        <v>0</v>
      </c>
      <c r="L488" s="21">
        <f>'360 GRP '!J573*SUM('360 GRP '!M573:W573)</f>
        <v>0</v>
      </c>
    </row>
    <row r="489" spans="1:12">
      <c r="A489" s="1"/>
      <c r="B489" s="19">
        <f>SUM('360 GRP '!M574:W574)*'360 GRP '!BY574</f>
        <v>0</v>
      </c>
      <c r="C489" s="20">
        <f>SUM('360 GRP '!M574:W574)*'360 GRP '!BZ574</f>
        <v>0</v>
      </c>
      <c r="D489" s="21">
        <f>SUM('360 GRP '!M574:W574)*'360 GRP '!CA574</f>
        <v>0</v>
      </c>
      <c r="E489" s="21">
        <f>SUM('360 GRP '!M574:W574)*'360 GRP '!CB574</f>
        <v>0</v>
      </c>
      <c r="F489" s="21">
        <f>SUM('360 GRP '!M574:W574)*'360 GRP '!CC574</f>
        <v>0</v>
      </c>
      <c r="G489" s="21">
        <f>SUM('360 GRP '!M574:W574)*'360 GRP '!CD574</f>
        <v>0</v>
      </c>
      <c r="H489" s="21">
        <f>SUM('360 GRP '!M574:W574)*'360 GRP '!CE574</f>
        <v>0</v>
      </c>
      <c r="I489" s="21">
        <f>SUM('360 GRP '!M574:W574)*'360 GRP '!CF574</f>
        <v>0</v>
      </c>
      <c r="J489" s="21">
        <f>SUM('360 GRP '!M574:W574)*'360 GRP '!CG574</f>
        <v>0</v>
      </c>
      <c r="K489" s="21">
        <f>'360 GRP '!CH574</f>
        <v>0</v>
      </c>
      <c r="L489" s="21">
        <f>'360 GRP '!J574*SUM('360 GRP '!M574:W574)</f>
        <v>0</v>
      </c>
    </row>
    <row r="490" spans="1:12">
      <c r="A490" s="1"/>
      <c r="B490" s="19">
        <f>SUM('360 GRP '!M575:W575)*'360 GRP '!BY575</f>
        <v>0</v>
      </c>
      <c r="C490" s="20">
        <f>SUM('360 GRP '!M575:W575)*'360 GRP '!BZ575</f>
        <v>0</v>
      </c>
      <c r="D490" s="21">
        <f>SUM('360 GRP '!M575:W575)*'360 GRP '!CA575</f>
        <v>0</v>
      </c>
      <c r="E490" s="21">
        <f>SUM('360 GRP '!M575:W575)*'360 GRP '!CB575</f>
        <v>0</v>
      </c>
      <c r="F490" s="21">
        <f>SUM('360 GRP '!M575:W575)*'360 GRP '!CC575</f>
        <v>0</v>
      </c>
      <c r="G490" s="21">
        <f>SUM('360 GRP '!M575:W575)*'360 GRP '!CD575</f>
        <v>0</v>
      </c>
      <c r="H490" s="21">
        <f>SUM('360 GRP '!M575:W575)*'360 GRP '!CE575</f>
        <v>0</v>
      </c>
      <c r="I490" s="21">
        <f>SUM('360 GRP '!M575:W575)*'360 GRP '!CF575</f>
        <v>0</v>
      </c>
      <c r="J490" s="21">
        <f>SUM('360 GRP '!M575:W575)*'360 GRP '!CG575</f>
        <v>0</v>
      </c>
      <c r="K490" s="21">
        <f>'360 GRP '!CH575</f>
        <v>0</v>
      </c>
      <c r="L490" s="21">
        <f>'360 GRP '!J575*SUM('360 GRP '!M575:W575)</f>
        <v>0</v>
      </c>
    </row>
    <row r="491" spans="1:12">
      <c r="A491" s="1"/>
      <c r="B491" s="19">
        <f>SUM('360 GRP '!M576:W576)*'360 GRP '!BY576</f>
        <v>0</v>
      </c>
      <c r="C491" s="20">
        <f>SUM('360 GRP '!M576:W576)*'360 GRP '!BZ576</f>
        <v>0</v>
      </c>
      <c r="D491" s="21">
        <f>SUM('360 GRP '!M576:W576)*'360 GRP '!CA576</f>
        <v>0</v>
      </c>
      <c r="E491" s="21">
        <f>SUM('360 GRP '!M576:W576)*'360 GRP '!CB576</f>
        <v>0</v>
      </c>
      <c r="F491" s="21">
        <f>SUM('360 GRP '!M576:W576)*'360 GRP '!CC576</f>
        <v>0</v>
      </c>
      <c r="G491" s="21">
        <f>SUM('360 GRP '!M576:W576)*'360 GRP '!CD576</f>
        <v>0</v>
      </c>
      <c r="H491" s="21">
        <f>SUM('360 GRP '!M576:W576)*'360 GRP '!CE576</f>
        <v>0</v>
      </c>
      <c r="I491" s="21">
        <f>SUM('360 GRP '!M576:W576)*'360 GRP '!CF576</f>
        <v>0</v>
      </c>
      <c r="J491" s="21">
        <f>SUM('360 GRP '!M576:W576)*'360 GRP '!CG576</f>
        <v>0</v>
      </c>
      <c r="K491" s="21">
        <f>'360 GRP '!CH576</f>
        <v>0</v>
      </c>
      <c r="L491" s="21">
        <f>'360 GRP '!J576*SUM('360 GRP '!M576:W576)</f>
        <v>0</v>
      </c>
    </row>
    <row r="492" spans="1:12">
      <c r="A492" s="1"/>
      <c r="B492" s="19">
        <f>SUM('360 GRP '!M577:W577)*'360 GRP '!BY577</f>
        <v>0</v>
      </c>
      <c r="C492" s="20">
        <f>SUM('360 GRP '!M577:W577)*'360 GRP '!BZ577</f>
        <v>0</v>
      </c>
      <c r="D492" s="21">
        <f>SUM('360 GRP '!M577:W577)*'360 GRP '!CA577</f>
        <v>0</v>
      </c>
      <c r="E492" s="21">
        <f>SUM('360 GRP '!M577:W577)*'360 GRP '!CB577</f>
        <v>0</v>
      </c>
      <c r="F492" s="21">
        <f>SUM('360 GRP '!M577:W577)*'360 GRP '!CC577</f>
        <v>0</v>
      </c>
      <c r="G492" s="21">
        <f>SUM('360 GRP '!M577:W577)*'360 GRP '!CD577</f>
        <v>0</v>
      </c>
      <c r="H492" s="21">
        <f>SUM('360 GRP '!M577:W577)*'360 GRP '!CE577</f>
        <v>0</v>
      </c>
      <c r="I492" s="21">
        <f>SUM('360 GRP '!M577:W577)*'360 GRP '!CF577</f>
        <v>0</v>
      </c>
      <c r="J492" s="21">
        <f>SUM('360 GRP '!M577:W577)*'360 GRP '!CG577</f>
        <v>0</v>
      </c>
      <c r="K492" s="21">
        <f>'360 GRP '!CH577</f>
        <v>0</v>
      </c>
      <c r="L492" s="21">
        <f>'360 GRP '!J577*SUM('360 GRP '!M577:W577)</f>
        <v>0</v>
      </c>
    </row>
    <row r="493" spans="1:12">
      <c r="A493" s="1"/>
      <c r="B493" s="19">
        <f>SUM('360 GRP '!M578:W578)*'360 GRP '!BY578</f>
        <v>0</v>
      </c>
      <c r="C493" s="20">
        <f>SUM('360 GRP '!M578:W578)*'360 GRP '!BZ578</f>
        <v>0</v>
      </c>
      <c r="D493" s="21">
        <f>SUM('360 GRP '!M578:W578)*'360 GRP '!CA578</f>
        <v>0</v>
      </c>
      <c r="E493" s="21">
        <f>SUM('360 GRP '!M578:W578)*'360 GRP '!CB578</f>
        <v>0</v>
      </c>
      <c r="F493" s="21">
        <f>SUM('360 GRP '!M578:W578)*'360 GRP '!CC578</f>
        <v>0</v>
      </c>
      <c r="G493" s="21">
        <f>SUM('360 GRP '!M578:W578)*'360 GRP '!CD578</f>
        <v>0</v>
      </c>
      <c r="H493" s="21">
        <f>SUM('360 GRP '!M578:W578)*'360 GRP '!CE578</f>
        <v>0</v>
      </c>
      <c r="I493" s="21">
        <f>SUM('360 GRP '!M578:W578)*'360 GRP '!CF578</f>
        <v>0</v>
      </c>
      <c r="J493" s="21">
        <f>SUM('360 GRP '!M578:W578)*'360 GRP '!CG578</f>
        <v>0</v>
      </c>
      <c r="K493" s="21">
        <f>'360 GRP '!CH578</f>
        <v>0</v>
      </c>
      <c r="L493" s="21">
        <f>'360 GRP '!J578*SUM('360 GRP '!M578:W578)</f>
        <v>0</v>
      </c>
    </row>
    <row r="494" spans="1:12">
      <c r="A494" s="1"/>
      <c r="B494" s="19">
        <f>SUM('360 GRP '!M579:W579)*'360 GRP '!BY579</f>
        <v>0</v>
      </c>
      <c r="C494" s="20">
        <f>SUM('360 GRP '!M579:W579)*'360 GRP '!BZ579</f>
        <v>0</v>
      </c>
      <c r="D494" s="21">
        <f>SUM('360 GRP '!M579:W579)*'360 GRP '!CA579</f>
        <v>0</v>
      </c>
      <c r="E494" s="21">
        <f>SUM('360 GRP '!M579:W579)*'360 GRP '!CB579</f>
        <v>0</v>
      </c>
      <c r="F494" s="21">
        <f>SUM('360 GRP '!M579:W579)*'360 GRP '!CC579</f>
        <v>0</v>
      </c>
      <c r="G494" s="21">
        <f>SUM('360 GRP '!M579:W579)*'360 GRP '!CD579</f>
        <v>0</v>
      </c>
      <c r="H494" s="21">
        <f>SUM('360 GRP '!M579:W579)*'360 GRP '!CE579</f>
        <v>0</v>
      </c>
      <c r="I494" s="21">
        <f>SUM('360 GRP '!M579:W579)*'360 GRP '!CF579</f>
        <v>0</v>
      </c>
      <c r="J494" s="21">
        <f>SUM('360 GRP '!M579:W579)*'360 GRP '!CG579</f>
        <v>0</v>
      </c>
      <c r="K494" s="21">
        <f>'360 GRP '!CH579</f>
        <v>0</v>
      </c>
      <c r="L494" s="21">
        <f>'360 GRP '!J579*SUM('360 GRP '!M579:W579)</f>
        <v>0</v>
      </c>
    </row>
    <row r="495" spans="1:12">
      <c r="A495" s="1"/>
      <c r="B495" s="19">
        <f>SUM('360 GRP '!M580:W580)*'360 GRP '!BY580</f>
        <v>0</v>
      </c>
      <c r="C495" s="20">
        <f>SUM('360 GRP '!M580:W580)*'360 GRP '!BZ580</f>
        <v>0</v>
      </c>
      <c r="D495" s="21">
        <f>SUM('360 GRP '!M580:W580)*'360 GRP '!CA580</f>
        <v>0</v>
      </c>
      <c r="E495" s="21">
        <f>SUM('360 GRP '!M580:W580)*'360 GRP '!CB580</f>
        <v>0</v>
      </c>
      <c r="F495" s="21">
        <f>SUM('360 GRP '!M580:W580)*'360 GRP '!CC580</f>
        <v>0</v>
      </c>
      <c r="G495" s="21">
        <f>SUM('360 GRP '!M580:W580)*'360 GRP '!CD580</f>
        <v>0</v>
      </c>
      <c r="H495" s="21">
        <f>SUM('360 GRP '!M580:W580)*'360 GRP '!CE580</f>
        <v>0</v>
      </c>
      <c r="I495" s="21">
        <f>SUM('360 GRP '!M580:W580)*'360 GRP '!CF580</f>
        <v>0</v>
      </c>
      <c r="J495" s="21">
        <f>SUM('360 GRP '!M580:W580)*'360 GRP '!CG580</f>
        <v>0</v>
      </c>
      <c r="K495" s="21">
        <f>'360 GRP '!CH580</f>
        <v>0</v>
      </c>
      <c r="L495" s="21">
        <f>'360 GRP '!J580*SUM('360 GRP '!M580:W580)</f>
        <v>0</v>
      </c>
    </row>
    <row r="496" spans="1:12">
      <c r="A496" s="1"/>
      <c r="B496" s="19">
        <f>SUM('360 GRP '!M581:W581)*'360 GRP '!BY581</f>
        <v>0</v>
      </c>
      <c r="C496" s="20">
        <f>SUM('360 GRP '!M581:W581)*'360 GRP '!BZ581</f>
        <v>0</v>
      </c>
      <c r="D496" s="21">
        <f>SUM('360 GRP '!M581:W581)*'360 GRP '!CA581</f>
        <v>0</v>
      </c>
      <c r="E496" s="21">
        <f>SUM('360 GRP '!M581:W581)*'360 GRP '!CB581</f>
        <v>0</v>
      </c>
      <c r="F496" s="21">
        <f>SUM('360 GRP '!M581:W581)*'360 GRP '!CC581</f>
        <v>0</v>
      </c>
      <c r="G496" s="21">
        <f>SUM('360 GRP '!M581:W581)*'360 GRP '!CD581</f>
        <v>0</v>
      </c>
      <c r="H496" s="21">
        <f>SUM('360 GRP '!M581:W581)*'360 GRP '!CE581</f>
        <v>0</v>
      </c>
      <c r="I496" s="21">
        <f>SUM('360 GRP '!M581:W581)*'360 GRP '!CF581</f>
        <v>0</v>
      </c>
      <c r="J496" s="21">
        <f>SUM('360 GRP '!M581:W581)*'360 GRP '!CG581</f>
        <v>0</v>
      </c>
      <c r="K496" s="21">
        <f>'360 GRP '!CH581</f>
        <v>0</v>
      </c>
      <c r="L496" s="21">
        <f>'360 GRP '!J581*SUM('360 GRP '!M581:W581)</f>
        <v>0</v>
      </c>
    </row>
    <row r="497" spans="1:12">
      <c r="A497" s="1"/>
      <c r="B497" s="19">
        <f>SUM('360 GRP '!M582:W582)*'360 GRP '!BY582</f>
        <v>0</v>
      </c>
      <c r="C497" s="20">
        <f>SUM('360 GRP '!M582:W582)*'360 GRP '!BZ582</f>
        <v>0</v>
      </c>
      <c r="D497" s="21">
        <f>SUM('360 GRP '!M582:W582)*'360 GRP '!CA582</f>
        <v>0</v>
      </c>
      <c r="E497" s="21">
        <f>SUM('360 GRP '!M582:W582)*'360 GRP '!CB582</f>
        <v>0</v>
      </c>
      <c r="F497" s="21">
        <f>SUM('360 GRP '!M582:W582)*'360 GRP '!CC582</f>
        <v>0</v>
      </c>
      <c r="G497" s="21">
        <f>SUM('360 GRP '!M582:W582)*'360 GRP '!CD582</f>
        <v>0</v>
      </c>
      <c r="H497" s="21">
        <f>SUM('360 GRP '!M582:W582)*'360 GRP '!CE582</f>
        <v>0</v>
      </c>
      <c r="I497" s="21">
        <f>SUM('360 GRP '!M582:W582)*'360 GRP '!CF582</f>
        <v>0</v>
      </c>
      <c r="J497" s="21">
        <f>SUM('360 GRP '!M582:W582)*'360 GRP '!CG582</f>
        <v>0</v>
      </c>
      <c r="K497" s="21">
        <f>'360 GRP '!CH582</f>
        <v>0</v>
      </c>
      <c r="L497" s="21">
        <f>'360 GRP '!J582*SUM('360 GRP '!M582:W582)</f>
        <v>0</v>
      </c>
    </row>
    <row r="498" spans="1:12">
      <c r="A498" s="1"/>
      <c r="B498" s="19">
        <f>SUM('360 GRP '!M583:W583)*'360 GRP '!BY583</f>
        <v>0</v>
      </c>
      <c r="C498" s="20">
        <f>SUM('360 GRP '!M583:W583)*'360 GRP '!BZ583</f>
        <v>0</v>
      </c>
      <c r="D498" s="21">
        <f>SUM('360 GRP '!M583:W583)*'360 GRP '!CA583</f>
        <v>0</v>
      </c>
      <c r="E498" s="21">
        <f>SUM('360 GRP '!M583:W583)*'360 GRP '!CB583</f>
        <v>0</v>
      </c>
      <c r="F498" s="21">
        <f>SUM('360 GRP '!M583:W583)*'360 GRP '!CC583</f>
        <v>0</v>
      </c>
      <c r="G498" s="21">
        <f>SUM('360 GRP '!M583:W583)*'360 GRP '!CD583</f>
        <v>0</v>
      </c>
      <c r="H498" s="21">
        <f>SUM('360 GRP '!M583:W583)*'360 GRP '!CE583</f>
        <v>0</v>
      </c>
      <c r="I498" s="21">
        <f>SUM('360 GRP '!M583:W583)*'360 GRP '!CF583</f>
        <v>0</v>
      </c>
      <c r="J498" s="21">
        <f>SUM('360 GRP '!M583:W583)*'360 GRP '!CG583</f>
        <v>0</v>
      </c>
      <c r="K498" s="21">
        <f>'360 GRP '!CH583</f>
        <v>0</v>
      </c>
      <c r="L498" s="21">
        <f>'360 GRP '!J583*SUM('360 GRP '!M583:W583)</f>
        <v>0</v>
      </c>
    </row>
    <row r="499" spans="1:12">
      <c r="A499" s="1"/>
      <c r="B499" s="19">
        <f>SUM('360 GRP '!M584:W584)*'360 GRP '!BY584</f>
        <v>0</v>
      </c>
      <c r="C499" s="20">
        <f>SUM('360 GRP '!M584:W584)*'360 GRP '!BZ584</f>
        <v>0</v>
      </c>
      <c r="D499" s="21">
        <f>SUM('360 GRP '!M584:W584)*'360 GRP '!CA584</f>
        <v>0</v>
      </c>
      <c r="E499" s="21">
        <f>SUM('360 GRP '!M584:W584)*'360 GRP '!CB584</f>
        <v>0</v>
      </c>
      <c r="F499" s="21">
        <f>SUM('360 GRP '!M584:W584)*'360 GRP '!CC584</f>
        <v>0</v>
      </c>
      <c r="G499" s="21">
        <f>SUM('360 GRP '!M584:W584)*'360 GRP '!CD584</f>
        <v>0</v>
      </c>
      <c r="H499" s="21">
        <f>SUM('360 GRP '!M584:W584)*'360 GRP '!CE584</f>
        <v>0</v>
      </c>
      <c r="I499" s="21">
        <f>SUM('360 GRP '!M584:W584)*'360 GRP '!CF584</f>
        <v>0</v>
      </c>
      <c r="J499" s="21">
        <f>SUM('360 GRP '!M584:W584)*'360 GRP '!CG584</f>
        <v>0</v>
      </c>
      <c r="K499" s="21">
        <f>'360 GRP '!CH584</f>
        <v>0</v>
      </c>
      <c r="L499" s="21">
        <f>'360 GRP '!J584*SUM('360 GRP '!M584:W584)</f>
        <v>0</v>
      </c>
    </row>
    <row r="500" spans="1:12">
      <c r="A500" s="1"/>
      <c r="B500" s="19">
        <f>SUM('360 GRP '!M585:W585)*'360 GRP '!BY585</f>
        <v>0</v>
      </c>
      <c r="C500" s="20">
        <f>SUM('360 GRP '!M585:W585)*'360 GRP '!BZ585</f>
        <v>0</v>
      </c>
      <c r="D500" s="21">
        <f>SUM('360 GRP '!M585:W585)*'360 GRP '!CA585</f>
        <v>0</v>
      </c>
      <c r="E500" s="21">
        <f>SUM('360 GRP '!M585:W585)*'360 GRP '!CB585</f>
        <v>0</v>
      </c>
      <c r="F500" s="21">
        <f>SUM('360 GRP '!M585:W585)*'360 GRP '!CC585</f>
        <v>0</v>
      </c>
      <c r="G500" s="21">
        <f>SUM('360 GRP '!M585:W585)*'360 GRP '!CD585</f>
        <v>0</v>
      </c>
      <c r="H500" s="21">
        <f>SUM('360 GRP '!M585:W585)*'360 GRP '!CE585</f>
        <v>0</v>
      </c>
      <c r="I500" s="21">
        <f>SUM('360 GRP '!M585:W585)*'360 GRP '!CF585</f>
        <v>0</v>
      </c>
      <c r="J500" s="21">
        <f>SUM('360 GRP '!M585:W585)*'360 GRP '!CG585</f>
        <v>0</v>
      </c>
      <c r="K500" s="21">
        <f>'360 GRP '!CH585</f>
        <v>0</v>
      </c>
      <c r="L500" s="21">
        <f>'360 GRP '!J585*SUM('360 GRP '!M585:W585)</f>
        <v>0</v>
      </c>
    </row>
    <row r="501" spans="1:12">
      <c r="A501" s="1"/>
      <c r="B501" s="19">
        <f>SUM('360 GRP '!M586:W586)*'360 GRP '!BY586</f>
        <v>0</v>
      </c>
      <c r="C501" s="20">
        <f>SUM('360 GRP '!M586:W586)*'360 GRP '!BZ586</f>
        <v>0</v>
      </c>
      <c r="D501" s="21">
        <f>SUM('360 GRP '!M586:W586)*'360 GRP '!CA586</f>
        <v>0</v>
      </c>
      <c r="E501" s="21">
        <f>SUM('360 GRP '!M586:W586)*'360 GRP '!CB586</f>
        <v>0</v>
      </c>
      <c r="F501" s="21">
        <f>SUM('360 GRP '!M586:W586)*'360 GRP '!CC586</f>
        <v>0</v>
      </c>
      <c r="G501" s="21">
        <f>SUM('360 GRP '!M586:W586)*'360 GRP '!CD586</f>
        <v>0</v>
      </c>
      <c r="H501" s="21">
        <f>SUM('360 GRP '!M586:W586)*'360 GRP '!CE586</f>
        <v>0</v>
      </c>
      <c r="I501" s="21">
        <f>SUM('360 GRP '!M586:W586)*'360 GRP '!CF586</f>
        <v>0</v>
      </c>
      <c r="J501" s="21">
        <f>SUM('360 GRP '!M586:W586)*'360 GRP '!CG586</f>
        <v>0</v>
      </c>
      <c r="K501" s="21">
        <f>'360 GRP '!CH586</f>
        <v>0</v>
      </c>
      <c r="L501" s="21">
        <f>'360 GRP '!J586*SUM('360 GRP '!M586:W586)</f>
        <v>0</v>
      </c>
    </row>
    <row r="502" spans="1:12">
      <c r="A502" s="1"/>
      <c r="B502" s="19">
        <f>SUM('360 GRP '!M587:W587)*'360 GRP '!BY587</f>
        <v>0</v>
      </c>
      <c r="C502" s="20">
        <f>SUM('360 GRP '!M587:W587)*'360 GRP '!BZ587</f>
        <v>0</v>
      </c>
      <c r="D502" s="21">
        <f>SUM('360 GRP '!M587:W587)*'360 GRP '!CA587</f>
        <v>0</v>
      </c>
      <c r="E502" s="21">
        <f>SUM('360 GRP '!M587:W587)*'360 GRP '!CB587</f>
        <v>0</v>
      </c>
      <c r="F502" s="21">
        <f>SUM('360 GRP '!M587:W587)*'360 GRP '!CC587</f>
        <v>0</v>
      </c>
      <c r="G502" s="21">
        <f>SUM('360 GRP '!M587:W587)*'360 GRP '!CD587</f>
        <v>0</v>
      </c>
      <c r="H502" s="21">
        <f>SUM('360 GRP '!M587:W587)*'360 GRP '!CE587</f>
        <v>0</v>
      </c>
      <c r="I502" s="21">
        <f>SUM('360 GRP '!M587:W587)*'360 GRP '!CF587</f>
        <v>0</v>
      </c>
      <c r="J502" s="21">
        <f>SUM('360 GRP '!M587:W587)*'360 GRP '!CG587</f>
        <v>0</v>
      </c>
      <c r="K502" s="21">
        <f>'360 GRP '!CH587</f>
        <v>0</v>
      </c>
      <c r="L502" s="21">
        <f>'360 GRP '!J587*SUM('360 GRP '!M587:W587)</f>
        <v>0</v>
      </c>
    </row>
    <row r="503" spans="1:12">
      <c r="A503" s="1"/>
      <c r="B503" s="19">
        <f>SUM('360 GRP '!M588:W588)*'360 GRP '!BY588</f>
        <v>0</v>
      </c>
      <c r="C503" s="20">
        <f>SUM('360 GRP '!M588:W588)*'360 GRP '!BZ588</f>
        <v>0</v>
      </c>
      <c r="D503" s="21">
        <f>SUM('360 GRP '!M588:W588)*'360 GRP '!CA588</f>
        <v>0</v>
      </c>
      <c r="E503" s="21">
        <f>SUM('360 GRP '!M588:W588)*'360 GRP '!CB588</f>
        <v>0</v>
      </c>
      <c r="F503" s="21">
        <f>SUM('360 GRP '!M588:W588)*'360 GRP '!CC588</f>
        <v>0</v>
      </c>
      <c r="G503" s="21">
        <f>SUM('360 GRP '!M588:W588)*'360 GRP '!CD588</f>
        <v>0</v>
      </c>
      <c r="H503" s="21">
        <f>SUM('360 GRP '!M588:W588)*'360 GRP '!CE588</f>
        <v>0</v>
      </c>
      <c r="I503" s="21">
        <f>SUM('360 GRP '!M588:W588)*'360 GRP '!CF588</f>
        <v>0</v>
      </c>
      <c r="J503" s="21">
        <f>SUM('360 GRP '!M588:W588)*'360 GRP '!CG588</f>
        <v>0</v>
      </c>
      <c r="K503" s="21">
        <f>'360 GRP '!CH588</f>
        <v>0</v>
      </c>
      <c r="L503" s="21">
        <f>'360 GRP '!J588*SUM('360 GRP '!M588:W588)</f>
        <v>0</v>
      </c>
    </row>
    <row r="504" spans="1:12">
      <c r="A504" s="1"/>
      <c r="B504" s="19">
        <f>SUM('360 GRP '!M589:W589)*'360 GRP '!BY589</f>
        <v>0</v>
      </c>
      <c r="C504" s="20">
        <f>SUM('360 GRP '!M589:W589)*'360 GRP '!BZ589</f>
        <v>0</v>
      </c>
      <c r="D504" s="21">
        <f>SUM('360 GRP '!M589:W589)*'360 GRP '!CA589</f>
        <v>0</v>
      </c>
      <c r="E504" s="21">
        <f>SUM('360 GRP '!M589:W589)*'360 GRP '!CB589</f>
        <v>0</v>
      </c>
      <c r="F504" s="21">
        <f>SUM('360 GRP '!M589:W589)*'360 GRP '!CC589</f>
        <v>0</v>
      </c>
      <c r="G504" s="21">
        <f>SUM('360 GRP '!M589:W589)*'360 GRP '!CD589</f>
        <v>0</v>
      </c>
      <c r="H504" s="21">
        <f>SUM('360 GRP '!M589:W589)*'360 GRP '!CE589</f>
        <v>0</v>
      </c>
      <c r="I504" s="21">
        <f>SUM('360 GRP '!M589:W589)*'360 GRP '!CF589</f>
        <v>0</v>
      </c>
      <c r="J504" s="21">
        <f>SUM('360 GRP '!M589:W589)*'360 GRP '!CG589</f>
        <v>0</v>
      </c>
      <c r="K504" s="21">
        <f>'360 GRP '!CH589</f>
        <v>0</v>
      </c>
      <c r="L504" s="21">
        <f>'360 GRP '!J589*SUM('360 GRP '!M589:W589)</f>
        <v>0</v>
      </c>
    </row>
    <row r="505" spans="1:12">
      <c r="A505" s="1"/>
      <c r="B505" s="19">
        <f>SUM('360 GRP '!M590:W590)*'360 GRP '!BY590</f>
        <v>0</v>
      </c>
      <c r="C505" s="20">
        <f>SUM('360 GRP '!M590:W590)*'360 GRP '!BZ590</f>
        <v>0</v>
      </c>
      <c r="D505" s="21">
        <f>SUM('360 GRP '!M590:W590)*'360 GRP '!CA590</f>
        <v>0</v>
      </c>
      <c r="E505" s="21">
        <f>SUM('360 GRP '!M590:W590)*'360 GRP '!CB590</f>
        <v>0</v>
      </c>
      <c r="F505" s="21">
        <f>SUM('360 GRP '!M590:W590)*'360 GRP '!CC590</f>
        <v>0</v>
      </c>
      <c r="G505" s="21">
        <f>SUM('360 GRP '!M590:W590)*'360 GRP '!CD590</f>
        <v>0</v>
      </c>
      <c r="H505" s="21">
        <f>SUM('360 GRP '!M590:W590)*'360 GRP '!CE590</f>
        <v>0</v>
      </c>
      <c r="I505" s="21">
        <f>SUM('360 GRP '!M590:W590)*'360 GRP '!CF590</f>
        <v>0</v>
      </c>
      <c r="J505" s="21">
        <f>SUM('360 GRP '!M590:W590)*'360 GRP '!CG590</f>
        <v>0</v>
      </c>
      <c r="K505" s="21">
        <f>'360 GRP '!CH590</f>
        <v>0</v>
      </c>
      <c r="L505" s="21">
        <f>'360 GRP '!J590*SUM('360 GRP '!M590:W590)</f>
        <v>0</v>
      </c>
    </row>
    <row r="506" spans="1:12">
      <c r="A506" s="1"/>
      <c r="B506" s="19">
        <f>SUM('360 GRP '!M591:W591)*'360 GRP '!BY591</f>
        <v>0</v>
      </c>
      <c r="C506" s="20">
        <f>SUM('360 GRP '!M591:W591)*'360 GRP '!BZ591</f>
        <v>0</v>
      </c>
      <c r="D506" s="21">
        <f>SUM('360 GRP '!M591:W591)*'360 GRP '!CA591</f>
        <v>0</v>
      </c>
      <c r="E506" s="21">
        <f>SUM('360 GRP '!M591:W591)*'360 GRP '!CB591</f>
        <v>0</v>
      </c>
      <c r="F506" s="21">
        <f>SUM('360 GRP '!M591:W591)*'360 GRP '!CC591</f>
        <v>0</v>
      </c>
      <c r="G506" s="21">
        <f>SUM('360 GRP '!M591:W591)*'360 GRP '!CD591</f>
        <v>0</v>
      </c>
      <c r="H506" s="21">
        <f>SUM('360 GRP '!M591:W591)*'360 GRP '!CE591</f>
        <v>0</v>
      </c>
      <c r="I506" s="21">
        <f>SUM('360 GRP '!M591:W591)*'360 GRP '!CF591</f>
        <v>0</v>
      </c>
      <c r="J506" s="21">
        <f>SUM('360 GRP '!M591:W591)*'360 GRP '!CG591</f>
        <v>0</v>
      </c>
      <c r="K506" s="21">
        <f>'360 GRP '!CH591</f>
        <v>0</v>
      </c>
      <c r="L506" s="21">
        <f>'360 GRP '!J591*SUM('360 GRP '!M591:W591)</f>
        <v>0</v>
      </c>
    </row>
    <row r="507" spans="1:12">
      <c r="A507" s="1"/>
      <c r="B507" s="19">
        <f>SUM('360 GRP '!M592:W592)*'360 GRP '!BY592</f>
        <v>0</v>
      </c>
      <c r="C507" s="20">
        <f>SUM('360 GRP '!M592:W592)*'360 GRP '!BZ592</f>
        <v>0</v>
      </c>
      <c r="D507" s="21">
        <f>SUM('360 GRP '!M592:W592)*'360 GRP '!CA592</f>
        <v>0</v>
      </c>
      <c r="E507" s="21">
        <f>SUM('360 GRP '!M592:W592)*'360 GRP '!CB592</f>
        <v>0</v>
      </c>
      <c r="F507" s="21">
        <f>SUM('360 GRP '!M592:W592)*'360 GRP '!CC592</f>
        <v>0</v>
      </c>
      <c r="G507" s="21">
        <f>SUM('360 GRP '!M592:W592)*'360 GRP '!CD592</f>
        <v>0</v>
      </c>
      <c r="H507" s="21">
        <f>SUM('360 GRP '!M592:W592)*'360 GRP '!CE592</f>
        <v>0</v>
      </c>
      <c r="I507" s="21">
        <f>SUM('360 GRP '!M592:W592)*'360 GRP '!CF592</f>
        <v>0</v>
      </c>
      <c r="J507" s="21">
        <f>SUM('360 GRP '!M592:W592)*'360 GRP '!CG592</f>
        <v>0</v>
      </c>
      <c r="K507" s="21">
        <f>'360 GRP '!CH592</f>
        <v>0</v>
      </c>
      <c r="L507" s="21">
        <f>'360 GRP '!J592*SUM('360 GRP '!M592:W592)</f>
        <v>0</v>
      </c>
    </row>
    <row r="508" spans="1:12">
      <c r="A508" s="1"/>
      <c r="B508" s="19">
        <f>SUM('360 GRP '!M593:W593)*'360 GRP '!BY593</f>
        <v>0</v>
      </c>
      <c r="C508" s="20">
        <f>SUM('360 GRP '!M593:W593)*'360 GRP '!BZ593</f>
        <v>0</v>
      </c>
      <c r="D508" s="21">
        <f>SUM('360 GRP '!M593:W593)*'360 GRP '!CA593</f>
        <v>0</v>
      </c>
      <c r="E508" s="21">
        <f>SUM('360 GRP '!M593:W593)*'360 GRP '!CB593</f>
        <v>0</v>
      </c>
      <c r="F508" s="21">
        <f>SUM('360 GRP '!M593:W593)*'360 GRP '!CC593</f>
        <v>0</v>
      </c>
      <c r="G508" s="21">
        <f>SUM('360 GRP '!M593:W593)*'360 GRP '!CD593</f>
        <v>0</v>
      </c>
      <c r="H508" s="21">
        <f>SUM('360 GRP '!M593:W593)*'360 GRP '!CE593</f>
        <v>0</v>
      </c>
      <c r="I508" s="21">
        <f>SUM('360 GRP '!M593:W593)*'360 GRP '!CF593</f>
        <v>0</v>
      </c>
      <c r="J508" s="21">
        <f>SUM('360 GRP '!M593:W593)*'360 GRP '!CG593</f>
        <v>0</v>
      </c>
      <c r="K508" s="21">
        <f>'360 GRP '!CH593</f>
        <v>0</v>
      </c>
      <c r="L508" s="21">
        <f>'360 GRP '!J593*SUM('360 GRP '!M593:W593)</f>
        <v>0</v>
      </c>
    </row>
    <row r="509" spans="1:12">
      <c r="A509" s="1"/>
      <c r="B509" s="19">
        <f>SUM('360 GRP '!M594:W594)*'360 GRP '!BY594</f>
        <v>0</v>
      </c>
      <c r="C509" s="20">
        <f>SUM('360 GRP '!M594:W594)*'360 GRP '!BZ594</f>
        <v>0</v>
      </c>
      <c r="D509" s="21">
        <f>SUM('360 GRP '!M594:W594)*'360 GRP '!CA594</f>
        <v>0</v>
      </c>
      <c r="E509" s="21">
        <f>SUM('360 GRP '!M594:W594)*'360 GRP '!CB594</f>
        <v>0</v>
      </c>
      <c r="F509" s="21">
        <f>SUM('360 GRP '!M594:W594)*'360 GRP '!CC594</f>
        <v>0</v>
      </c>
      <c r="G509" s="21">
        <f>SUM('360 GRP '!M594:W594)*'360 GRP '!CD594</f>
        <v>0</v>
      </c>
      <c r="H509" s="21">
        <f>SUM('360 GRP '!M594:W594)*'360 GRP '!CE594</f>
        <v>0</v>
      </c>
      <c r="I509" s="21">
        <f>SUM('360 GRP '!M594:W594)*'360 GRP '!CF594</f>
        <v>0</v>
      </c>
      <c r="J509" s="21">
        <f>SUM('360 GRP '!M594:W594)*'360 GRP '!CG594</f>
        <v>0</v>
      </c>
      <c r="K509" s="21">
        <f>'360 GRP '!CH594</f>
        <v>0</v>
      </c>
      <c r="L509" s="21">
        <f>'360 GRP '!J594*SUM('360 GRP '!M594:W594)</f>
        <v>0</v>
      </c>
    </row>
    <row r="510" spans="1:12">
      <c r="A510" s="1"/>
      <c r="B510" s="19">
        <f>SUM('360 GRP '!M595:W595)*'360 GRP '!BY595</f>
        <v>0</v>
      </c>
      <c r="C510" s="20">
        <f>SUM('360 GRP '!M595:W595)*'360 GRP '!BZ595</f>
        <v>0</v>
      </c>
      <c r="D510" s="21">
        <f>SUM('360 GRP '!M595:W595)*'360 GRP '!CA595</f>
        <v>0</v>
      </c>
      <c r="E510" s="21">
        <f>SUM('360 GRP '!M595:W595)*'360 GRP '!CB595</f>
        <v>0</v>
      </c>
      <c r="F510" s="21">
        <f>SUM('360 GRP '!M595:W595)*'360 GRP '!CC595</f>
        <v>0</v>
      </c>
      <c r="G510" s="21">
        <f>SUM('360 GRP '!M595:W595)*'360 GRP '!CD595</f>
        <v>0</v>
      </c>
      <c r="H510" s="21">
        <f>SUM('360 GRP '!M595:W595)*'360 GRP '!CE595</f>
        <v>0</v>
      </c>
      <c r="I510" s="21">
        <f>SUM('360 GRP '!M595:W595)*'360 GRP '!CF595</f>
        <v>0</v>
      </c>
      <c r="J510" s="21">
        <f>SUM('360 GRP '!M595:W595)*'360 GRP '!CG595</f>
        <v>0</v>
      </c>
      <c r="K510" s="21">
        <f>'360 GRP '!CH595</f>
        <v>0</v>
      </c>
      <c r="L510" s="21">
        <f>'360 GRP '!J595*SUM('360 GRP '!M595:W595)</f>
        <v>0</v>
      </c>
    </row>
    <row r="511" spans="1:12">
      <c r="A511" s="1"/>
      <c r="B511" s="19">
        <f>SUM('360 GRP '!M596:W596)*'360 GRP '!BY596</f>
        <v>0</v>
      </c>
      <c r="C511" s="20">
        <f>SUM('360 GRP '!M596:W596)*'360 GRP '!BZ596</f>
        <v>0</v>
      </c>
      <c r="D511" s="21">
        <f>SUM('360 GRP '!M596:W596)*'360 GRP '!CA596</f>
        <v>0</v>
      </c>
      <c r="E511" s="21">
        <f>SUM('360 GRP '!M596:W596)*'360 GRP '!CB596</f>
        <v>0</v>
      </c>
      <c r="F511" s="21">
        <f>SUM('360 GRP '!M596:W596)*'360 GRP '!CC596</f>
        <v>0</v>
      </c>
      <c r="G511" s="21">
        <f>SUM('360 GRP '!M596:W596)*'360 GRP '!CD596</f>
        <v>0</v>
      </c>
      <c r="H511" s="21">
        <f>SUM('360 GRP '!M596:W596)*'360 GRP '!CE596</f>
        <v>0</v>
      </c>
      <c r="I511" s="21">
        <f>SUM('360 GRP '!M596:W596)*'360 GRP '!CF596</f>
        <v>0</v>
      </c>
      <c r="J511" s="21">
        <f>SUM('360 GRP '!M596:W596)*'360 GRP '!CG596</f>
        <v>0</v>
      </c>
      <c r="K511" s="21">
        <f>'360 GRP '!CH596</f>
        <v>0</v>
      </c>
      <c r="L511" s="21">
        <f>'360 GRP '!J596*SUM('360 GRP '!M596:W596)</f>
        <v>0</v>
      </c>
    </row>
    <row r="512" spans="1:12">
      <c r="A512" s="1"/>
      <c r="B512" s="19">
        <f>SUM('360 GRP '!M597:W597)*'360 GRP '!BY597</f>
        <v>0</v>
      </c>
      <c r="C512" s="20">
        <f>SUM('360 GRP '!M597:W597)*'360 GRP '!BZ597</f>
        <v>0</v>
      </c>
      <c r="D512" s="21">
        <f>SUM('360 GRP '!M597:W597)*'360 GRP '!CA597</f>
        <v>0</v>
      </c>
      <c r="E512" s="21">
        <f>SUM('360 GRP '!M597:W597)*'360 GRP '!CB597</f>
        <v>0</v>
      </c>
      <c r="F512" s="21">
        <f>SUM('360 GRP '!M597:W597)*'360 GRP '!CC597</f>
        <v>0</v>
      </c>
      <c r="G512" s="21">
        <f>SUM('360 GRP '!M597:W597)*'360 GRP '!CD597</f>
        <v>0</v>
      </c>
      <c r="H512" s="21">
        <f>SUM('360 GRP '!M597:W597)*'360 GRP '!CE597</f>
        <v>0</v>
      </c>
      <c r="I512" s="21">
        <f>SUM('360 GRP '!M597:W597)*'360 GRP '!CF597</f>
        <v>0</v>
      </c>
      <c r="J512" s="21">
        <f>SUM('360 GRP '!M597:W597)*'360 GRP '!CG597</f>
        <v>0</v>
      </c>
      <c r="K512" s="21">
        <f>'360 GRP '!CH597</f>
        <v>0</v>
      </c>
      <c r="L512" s="21">
        <f>'360 GRP '!J597*SUM('360 GRP '!M597:W597)</f>
        <v>0</v>
      </c>
    </row>
    <row r="513" spans="1:12">
      <c r="A513" s="1"/>
      <c r="B513" s="19">
        <f>SUM('360 GRP '!M598:W598)*'360 GRP '!BY598</f>
        <v>0</v>
      </c>
      <c r="C513" s="20">
        <f>SUM('360 GRP '!M598:W598)*'360 GRP '!BZ598</f>
        <v>0</v>
      </c>
      <c r="D513" s="21">
        <f>SUM('360 GRP '!M598:W598)*'360 GRP '!CA598</f>
        <v>0</v>
      </c>
      <c r="E513" s="21">
        <f>SUM('360 GRP '!M598:W598)*'360 GRP '!CB598</f>
        <v>0</v>
      </c>
      <c r="F513" s="21">
        <f>SUM('360 GRP '!M598:W598)*'360 GRP '!CC598</f>
        <v>0</v>
      </c>
      <c r="G513" s="21">
        <f>SUM('360 GRP '!M598:W598)*'360 GRP '!CD598</f>
        <v>0</v>
      </c>
      <c r="H513" s="21">
        <f>SUM('360 GRP '!M598:W598)*'360 GRP '!CE598</f>
        <v>0</v>
      </c>
      <c r="I513" s="21">
        <f>SUM('360 GRP '!M598:W598)*'360 GRP '!CF598</f>
        <v>0</v>
      </c>
      <c r="J513" s="21">
        <f>SUM('360 GRP '!M598:W598)*'360 GRP '!CG598</f>
        <v>0</v>
      </c>
      <c r="K513" s="21">
        <f>'360 GRP '!CH598</f>
        <v>0</v>
      </c>
      <c r="L513" s="21">
        <f>'360 GRP '!J598*SUM('360 GRP '!M598:W598)</f>
        <v>0</v>
      </c>
    </row>
    <row r="514" spans="1:12">
      <c r="A514" s="1"/>
      <c r="B514" s="19">
        <f>SUM('360 GRP '!M599:W599)*'360 GRP '!BY599</f>
        <v>0</v>
      </c>
      <c r="C514" s="20">
        <f>SUM('360 GRP '!M599:W599)*'360 GRP '!BZ599</f>
        <v>0</v>
      </c>
      <c r="D514" s="21">
        <f>SUM('360 GRP '!M599:W599)*'360 GRP '!CA599</f>
        <v>0</v>
      </c>
      <c r="E514" s="21">
        <f>SUM('360 GRP '!M599:W599)*'360 GRP '!CB599</f>
        <v>0</v>
      </c>
      <c r="F514" s="21">
        <f>SUM('360 GRP '!M599:W599)*'360 GRP '!CC599</f>
        <v>0</v>
      </c>
      <c r="G514" s="21">
        <f>SUM('360 GRP '!M599:W599)*'360 GRP '!CD599</f>
        <v>0</v>
      </c>
      <c r="H514" s="21">
        <f>SUM('360 GRP '!M599:W599)*'360 GRP '!CE599</f>
        <v>0</v>
      </c>
      <c r="I514" s="21">
        <f>SUM('360 GRP '!M599:W599)*'360 GRP '!CF599</f>
        <v>0</v>
      </c>
      <c r="J514" s="21">
        <f>SUM('360 GRP '!M599:W599)*'360 GRP '!CG599</f>
        <v>0</v>
      </c>
      <c r="K514" s="21">
        <f>'360 GRP '!CH599</f>
        <v>0</v>
      </c>
      <c r="L514" s="21">
        <f>'360 GRP '!J599*SUM('360 GRP '!M599:W599)</f>
        <v>0</v>
      </c>
    </row>
    <row r="515" spans="1:12">
      <c r="A515" s="1"/>
      <c r="B515" s="19">
        <f>SUM('360 GRP '!M600:W600)*'360 GRP '!BY600</f>
        <v>0</v>
      </c>
      <c r="C515" s="20">
        <f>SUM('360 GRP '!M600:W600)*'360 GRP '!BZ600</f>
        <v>0</v>
      </c>
      <c r="D515" s="21">
        <f>SUM('360 GRP '!M600:W600)*'360 GRP '!CA600</f>
        <v>0</v>
      </c>
      <c r="E515" s="21">
        <f>SUM('360 GRP '!M600:W600)*'360 GRP '!CB600</f>
        <v>0</v>
      </c>
      <c r="F515" s="21">
        <f>SUM('360 GRP '!M600:W600)*'360 GRP '!CC600</f>
        <v>0</v>
      </c>
      <c r="G515" s="21">
        <f>SUM('360 GRP '!M600:W600)*'360 GRP '!CD600</f>
        <v>0</v>
      </c>
      <c r="H515" s="21">
        <f>SUM('360 GRP '!M600:W600)*'360 GRP '!CE600</f>
        <v>0</v>
      </c>
      <c r="I515" s="21">
        <f>SUM('360 GRP '!M600:W600)*'360 GRP '!CF600</f>
        <v>0</v>
      </c>
      <c r="J515" s="21">
        <f>SUM('360 GRP '!M600:W600)*'360 GRP '!CG600</f>
        <v>0</v>
      </c>
      <c r="K515" s="21">
        <f>'360 GRP '!CH600</f>
        <v>0</v>
      </c>
      <c r="L515" s="21">
        <f>'360 GRP '!J600*SUM('360 GRP '!M600:W600)</f>
        <v>0</v>
      </c>
    </row>
    <row r="516" spans="1:12">
      <c r="A516" s="1"/>
      <c r="B516" s="19">
        <f>SUM('360 GRP '!M601:W601)*'360 GRP '!BY601</f>
        <v>0</v>
      </c>
      <c r="C516" s="20">
        <f>SUM('360 GRP '!M601:W601)*'360 GRP '!BZ601</f>
        <v>0</v>
      </c>
      <c r="D516" s="21">
        <f>SUM('360 GRP '!M601:W601)*'360 GRP '!CA601</f>
        <v>0</v>
      </c>
      <c r="E516" s="21">
        <f>SUM('360 GRP '!M601:W601)*'360 GRP '!CB601</f>
        <v>0</v>
      </c>
      <c r="F516" s="21">
        <f>SUM('360 GRP '!M601:W601)*'360 GRP '!CC601</f>
        <v>0</v>
      </c>
      <c r="G516" s="21">
        <f>SUM('360 GRP '!M601:W601)*'360 GRP '!CD601</f>
        <v>0</v>
      </c>
      <c r="H516" s="21">
        <f>SUM('360 GRP '!M601:W601)*'360 GRP '!CE601</f>
        <v>0</v>
      </c>
      <c r="I516" s="21">
        <f>SUM('360 GRP '!M601:W601)*'360 GRP '!CF601</f>
        <v>0</v>
      </c>
      <c r="J516" s="21">
        <f>SUM('360 GRP '!M601:W601)*'360 GRP '!CG601</f>
        <v>0</v>
      </c>
      <c r="K516" s="21">
        <f>'360 GRP '!CH601</f>
        <v>0</v>
      </c>
      <c r="L516" s="21">
        <f>'360 GRP '!J601*SUM('360 GRP '!M601:W601)</f>
        <v>0</v>
      </c>
    </row>
    <row r="517" spans="1:12">
      <c r="A517" s="1"/>
      <c r="B517" s="19">
        <f>SUM('360 GRP '!M602:W602)*'360 GRP '!BY602</f>
        <v>0</v>
      </c>
      <c r="C517" s="20">
        <f>SUM('360 GRP '!M602:W602)*'360 GRP '!BZ602</f>
        <v>0</v>
      </c>
      <c r="D517" s="21">
        <f>SUM('360 GRP '!M602:W602)*'360 GRP '!CA602</f>
        <v>0</v>
      </c>
      <c r="E517" s="21">
        <f>SUM('360 GRP '!M602:W602)*'360 GRP '!CB602</f>
        <v>0</v>
      </c>
      <c r="F517" s="21">
        <f>SUM('360 GRP '!M602:W602)*'360 GRP '!CC602</f>
        <v>0</v>
      </c>
      <c r="G517" s="21">
        <f>SUM('360 GRP '!M602:W602)*'360 GRP '!CD602</f>
        <v>0</v>
      </c>
      <c r="H517" s="21">
        <f>SUM('360 GRP '!M602:W602)*'360 GRP '!CE602</f>
        <v>0</v>
      </c>
      <c r="I517" s="21">
        <f>SUM('360 GRP '!M602:W602)*'360 GRP '!CF602</f>
        <v>0</v>
      </c>
      <c r="J517" s="21">
        <f>SUM('360 GRP '!M602:W602)*'360 GRP '!CG602</f>
        <v>0</v>
      </c>
      <c r="K517" s="21">
        <f>'360 GRP '!CH602</f>
        <v>0</v>
      </c>
      <c r="L517" s="21">
        <f>'360 GRP '!J602*SUM('360 GRP '!M602:W602)</f>
        <v>0</v>
      </c>
    </row>
    <row r="518" spans="1:12">
      <c r="A518" s="1"/>
      <c r="B518" s="19">
        <f>SUM('360 GRP '!M603:W603)*'360 GRP '!BY603</f>
        <v>0</v>
      </c>
      <c r="C518" s="20">
        <f>SUM('360 GRP '!M603:W603)*'360 GRP '!BZ603</f>
        <v>0</v>
      </c>
      <c r="D518" s="21">
        <f>SUM('360 GRP '!M603:W603)*'360 GRP '!CA603</f>
        <v>0</v>
      </c>
      <c r="E518" s="21">
        <f>SUM('360 GRP '!M603:W603)*'360 GRP '!CB603</f>
        <v>0</v>
      </c>
      <c r="F518" s="21">
        <f>SUM('360 GRP '!M603:W603)*'360 GRP '!CC603</f>
        <v>0</v>
      </c>
      <c r="G518" s="21">
        <f>SUM('360 GRP '!M603:W603)*'360 GRP '!CD603</f>
        <v>0</v>
      </c>
      <c r="H518" s="21">
        <f>SUM('360 GRP '!M603:W603)*'360 GRP '!CE603</f>
        <v>0</v>
      </c>
      <c r="I518" s="21">
        <f>SUM('360 GRP '!M603:W603)*'360 GRP '!CF603</f>
        <v>0</v>
      </c>
      <c r="J518" s="21">
        <f>SUM('360 GRP '!M603:W603)*'360 GRP '!CG603</f>
        <v>0</v>
      </c>
      <c r="K518" s="21">
        <f>'360 GRP '!CH603</f>
        <v>0</v>
      </c>
      <c r="L518" s="21">
        <f>'360 GRP '!J603*SUM('360 GRP '!M603:W603)</f>
        <v>0</v>
      </c>
    </row>
    <row r="519" spans="1:12">
      <c r="A519" s="1"/>
      <c r="B519" s="19">
        <f>SUM('360 GRP '!M604:W604)*'360 GRP '!BY604</f>
        <v>0</v>
      </c>
      <c r="C519" s="20">
        <f>SUM('360 GRP '!M604:W604)*'360 GRP '!BZ604</f>
        <v>0</v>
      </c>
      <c r="D519" s="21">
        <f>SUM('360 GRP '!M604:W604)*'360 GRP '!CA604</f>
        <v>0</v>
      </c>
      <c r="E519" s="21">
        <f>SUM('360 GRP '!M604:W604)*'360 GRP '!CB604</f>
        <v>0</v>
      </c>
      <c r="F519" s="21">
        <f>SUM('360 GRP '!M604:W604)*'360 GRP '!CC604</f>
        <v>0</v>
      </c>
      <c r="G519" s="21">
        <f>SUM('360 GRP '!M604:W604)*'360 GRP '!CD604</f>
        <v>0</v>
      </c>
      <c r="H519" s="21">
        <f>SUM('360 GRP '!M604:W604)*'360 GRP '!CE604</f>
        <v>0</v>
      </c>
      <c r="I519" s="21">
        <f>SUM('360 GRP '!M604:W604)*'360 GRP '!CF604</f>
        <v>0</v>
      </c>
      <c r="J519" s="21">
        <f>SUM('360 GRP '!M604:W604)*'360 GRP '!CG604</f>
        <v>0</v>
      </c>
      <c r="K519" s="21">
        <f>'360 GRP '!CH604</f>
        <v>0</v>
      </c>
      <c r="L519" s="21">
        <f>'360 GRP '!J604*SUM('360 GRP '!M604:W604)</f>
        <v>0</v>
      </c>
    </row>
    <row r="520" spans="1:12">
      <c r="A520" s="1"/>
      <c r="B520" s="19">
        <f>SUM('360 GRP '!M605:W605)*'360 GRP '!BY605</f>
        <v>0</v>
      </c>
      <c r="C520" s="20">
        <f>SUM('360 GRP '!M605:W605)*'360 GRP '!BZ605</f>
        <v>0</v>
      </c>
      <c r="D520" s="21">
        <f>SUM('360 GRP '!M605:W605)*'360 GRP '!CA605</f>
        <v>0</v>
      </c>
      <c r="E520" s="21">
        <f>SUM('360 GRP '!M605:W605)*'360 GRP '!CB605</f>
        <v>0</v>
      </c>
      <c r="F520" s="21">
        <f>SUM('360 GRP '!M605:W605)*'360 GRP '!CC605</f>
        <v>0</v>
      </c>
      <c r="G520" s="21">
        <f>SUM('360 GRP '!M605:W605)*'360 GRP '!CD605</f>
        <v>0</v>
      </c>
      <c r="H520" s="21">
        <f>SUM('360 GRP '!M605:W605)*'360 GRP '!CE605</f>
        <v>0</v>
      </c>
      <c r="I520" s="21">
        <f>SUM('360 GRP '!M605:W605)*'360 GRP '!CF605</f>
        <v>0</v>
      </c>
      <c r="J520" s="21">
        <f>SUM('360 GRP '!M605:W605)*'360 GRP '!CG605</f>
        <v>0</v>
      </c>
      <c r="K520" s="21">
        <f>'360 GRP '!CH605</f>
        <v>0</v>
      </c>
      <c r="L520" s="21">
        <f>'360 GRP '!J605*SUM('360 GRP '!M605:W605)</f>
        <v>0</v>
      </c>
    </row>
    <row r="521" spans="1:12">
      <c r="A521" s="1"/>
      <c r="B521" s="19">
        <f>SUM('360 GRP '!M606:W606)*'360 GRP '!BY606</f>
        <v>0</v>
      </c>
      <c r="C521" s="20">
        <f>SUM('360 GRP '!M606:W606)*'360 GRP '!BZ606</f>
        <v>0</v>
      </c>
      <c r="D521" s="21">
        <f>SUM('360 GRP '!M606:W606)*'360 GRP '!CA606</f>
        <v>0</v>
      </c>
      <c r="E521" s="21">
        <f>SUM('360 GRP '!M606:W606)*'360 GRP '!CB606</f>
        <v>0</v>
      </c>
      <c r="F521" s="21">
        <f>SUM('360 GRP '!M606:W606)*'360 GRP '!CC606</f>
        <v>0</v>
      </c>
      <c r="G521" s="21">
        <f>SUM('360 GRP '!M606:W606)*'360 GRP '!CD606</f>
        <v>0</v>
      </c>
      <c r="H521" s="21">
        <f>SUM('360 GRP '!M606:W606)*'360 GRP '!CE606</f>
        <v>0</v>
      </c>
      <c r="I521" s="21">
        <f>SUM('360 GRP '!M606:W606)*'360 GRP '!CF606</f>
        <v>0</v>
      </c>
      <c r="J521" s="21">
        <f>SUM('360 GRP '!M606:W606)*'360 GRP '!CG606</f>
        <v>0</v>
      </c>
      <c r="K521" s="21">
        <f>'360 GRP '!CH606</f>
        <v>0</v>
      </c>
      <c r="L521" s="21">
        <f>'360 GRP '!J606*SUM('360 GRP '!M606:W606)</f>
        <v>0</v>
      </c>
    </row>
    <row r="522" spans="1:12">
      <c r="A522" s="1"/>
      <c r="B522" s="19">
        <f>SUM('360 GRP '!M607:W607)*'360 GRP '!BY607</f>
        <v>0</v>
      </c>
      <c r="C522" s="20">
        <f>SUM('360 GRP '!M607:W607)*'360 GRP '!BZ607</f>
        <v>0</v>
      </c>
      <c r="D522" s="21">
        <f>SUM('360 GRP '!M607:W607)*'360 GRP '!CA607</f>
        <v>0</v>
      </c>
      <c r="E522" s="21">
        <f>SUM('360 GRP '!M607:W607)*'360 GRP '!CB607</f>
        <v>0</v>
      </c>
      <c r="F522" s="21">
        <f>SUM('360 GRP '!M607:W607)*'360 GRP '!CC607</f>
        <v>0</v>
      </c>
      <c r="G522" s="21">
        <f>SUM('360 GRP '!M607:W607)*'360 GRP '!CD607</f>
        <v>0</v>
      </c>
      <c r="H522" s="21">
        <f>SUM('360 GRP '!M607:W607)*'360 GRP '!CE607</f>
        <v>0</v>
      </c>
      <c r="I522" s="21">
        <f>SUM('360 GRP '!M607:W607)*'360 GRP '!CF607</f>
        <v>0</v>
      </c>
      <c r="J522" s="21">
        <f>SUM('360 GRP '!M607:W607)*'360 GRP '!CG607</f>
        <v>0</v>
      </c>
      <c r="K522" s="21">
        <f>'360 GRP '!CH607</f>
        <v>0</v>
      </c>
      <c r="L522" s="21">
        <f>'360 GRP '!J607*SUM('360 GRP '!M607:W607)</f>
        <v>0</v>
      </c>
    </row>
    <row r="523" spans="1:12">
      <c r="A523" s="1"/>
      <c r="B523" s="19">
        <f>SUM('360 GRP '!M608:W608)*'360 GRP '!BY608</f>
        <v>0</v>
      </c>
      <c r="C523" s="20">
        <f>SUM('360 GRP '!M608:W608)*'360 GRP '!BZ608</f>
        <v>0</v>
      </c>
      <c r="D523" s="21">
        <f>SUM('360 GRP '!M608:W608)*'360 GRP '!CA608</f>
        <v>0</v>
      </c>
      <c r="E523" s="21">
        <f>SUM('360 GRP '!M608:W608)*'360 GRP '!CB608</f>
        <v>0</v>
      </c>
      <c r="F523" s="21">
        <f>SUM('360 GRP '!M608:W608)*'360 GRP '!CC608</f>
        <v>0</v>
      </c>
      <c r="G523" s="21">
        <f>SUM('360 GRP '!M608:W608)*'360 GRP '!CD608</f>
        <v>0</v>
      </c>
      <c r="H523" s="21">
        <f>SUM('360 GRP '!M608:W608)*'360 GRP '!CE608</f>
        <v>0</v>
      </c>
      <c r="I523" s="21">
        <f>SUM('360 GRP '!M608:W608)*'360 GRP '!CF608</f>
        <v>0</v>
      </c>
      <c r="J523" s="21">
        <f>SUM('360 GRP '!M608:W608)*'360 GRP '!CG608</f>
        <v>0</v>
      </c>
      <c r="K523" s="21">
        <f>'360 GRP '!CH608</f>
        <v>0</v>
      </c>
      <c r="L523" s="21">
        <f>'360 GRP '!J608*SUM('360 GRP '!M608:W608)</f>
        <v>0</v>
      </c>
    </row>
    <row r="524" spans="1:12">
      <c r="A524" s="1"/>
      <c r="B524" s="19">
        <f>SUM('360 GRP '!M609:W609)*'360 GRP '!BY609</f>
        <v>0</v>
      </c>
      <c r="C524" s="20">
        <f>SUM('360 GRP '!M609:W609)*'360 GRP '!BZ609</f>
        <v>0</v>
      </c>
      <c r="D524" s="21">
        <f>SUM('360 GRP '!M609:W609)*'360 GRP '!CA609</f>
        <v>0</v>
      </c>
      <c r="E524" s="21">
        <f>SUM('360 GRP '!M609:W609)*'360 GRP '!CB609</f>
        <v>0</v>
      </c>
      <c r="F524" s="21">
        <f>SUM('360 GRP '!M609:W609)*'360 GRP '!CC609</f>
        <v>0</v>
      </c>
      <c r="G524" s="21">
        <f>SUM('360 GRP '!M609:W609)*'360 GRP '!CD609</f>
        <v>0</v>
      </c>
      <c r="H524" s="21">
        <f>SUM('360 GRP '!M609:W609)*'360 GRP '!CE609</f>
        <v>0</v>
      </c>
      <c r="I524" s="21">
        <f>SUM('360 GRP '!M609:W609)*'360 GRP '!CF609</f>
        <v>0</v>
      </c>
      <c r="J524" s="21">
        <f>SUM('360 GRP '!M609:W609)*'360 GRP '!CG609</f>
        <v>0</v>
      </c>
      <c r="K524" s="21">
        <f>'360 GRP '!CH609</f>
        <v>0</v>
      </c>
      <c r="L524" s="21">
        <f>'360 GRP '!J609*SUM('360 GRP '!M609:W609)</f>
        <v>0</v>
      </c>
    </row>
    <row r="525" spans="1:12">
      <c r="A525" s="1"/>
      <c r="B525" s="19">
        <f>SUM('360 GRP '!M610:W610)*'360 GRP '!BY610</f>
        <v>0</v>
      </c>
      <c r="C525" s="20">
        <f>SUM('360 GRP '!M610:W610)*'360 GRP '!BZ610</f>
        <v>0</v>
      </c>
      <c r="D525" s="21">
        <f>SUM('360 GRP '!M610:W610)*'360 GRP '!CA610</f>
        <v>0</v>
      </c>
      <c r="E525" s="21">
        <f>SUM('360 GRP '!M610:W610)*'360 GRP '!CB610</f>
        <v>0</v>
      </c>
      <c r="F525" s="21">
        <f>SUM('360 GRP '!M610:W610)*'360 GRP '!CC610</f>
        <v>0</v>
      </c>
      <c r="G525" s="21">
        <f>SUM('360 GRP '!M610:W610)*'360 GRP '!CD610</f>
        <v>0</v>
      </c>
      <c r="H525" s="21">
        <f>SUM('360 GRP '!M610:W610)*'360 GRP '!CE610</f>
        <v>0</v>
      </c>
      <c r="I525" s="21">
        <f>SUM('360 GRP '!M610:W610)*'360 GRP '!CF610</f>
        <v>0</v>
      </c>
      <c r="J525" s="21">
        <f>SUM('360 GRP '!M610:W610)*'360 GRP '!CG610</f>
        <v>0</v>
      </c>
      <c r="K525" s="21">
        <f>'360 GRP '!CH610</f>
        <v>0</v>
      </c>
      <c r="L525" s="21">
        <f>'360 GRP '!J610*SUM('360 GRP '!M610:W610)</f>
        <v>0</v>
      </c>
    </row>
    <row r="526" spans="1:12">
      <c r="A526" s="1"/>
      <c r="B526" s="19">
        <f>SUM('360 GRP '!M611:W611)*'360 GRP '!BY611</f>
        <v>0</v>
      </c>
      <c r="C526" s="20">
        <f>SUM('360 GRP '!M611:W611)*'360 GRP '!BZ611</f>
        <v>0</v>
      </c>
      <c r="D526" s="21">
        <f>SUM('360 GRP '!M611:W611)*'360 GRP '!CA611</f>
        <v>0</v>
      </c>
      <c r="E526" s="21">
        <f>SUM('360 GRP '!M611:W611)*'360 GRP '!CB611</f>
        <v>0</v>
      </c>
      <c r="F526" s="21">
        <f>SUM('360 GRP '!M611:W611)*'360 GRP '!CC611</f>
        <v>0</v>
      </c>
      <c r="G526" s="21">
        <f>SUM('360 GRP '!M611:W611)*'360 GRP '!CD611</f>
        <v>0</v>
      </c>
      <c r="H526" s="21">
        <f>SUM('360 GRP '!M611:W611)*'360 GRP '!CE611</f>
        <v>0</v>
      </c>
      <c r="I526" s="21">
        <f>SUM('360 GRP '!M611:W611)*'360 GRP '!CF611</f>
        <v>0</v>
      </c>
      <c r="J526" s="21">
        <f>SUM('360 GRP '!M611:W611)*'360 GRP '!CG611</f>
        <v>0</v>
      </c>
      <c r="K526" s="21">
        <f>'360 GRP '!CH611</f>
        <v>0</v>
      </c>
      <c r="L526" s="21">
        <f>'360 GRP '!J611*SUM('360 GRP '!M611:W611)</f>
        <v>0</v>
      </c>
    </row>
    <row r="527" spans="1:12">
      <c r="A527" s="1"/>
      <c r="B527" s="19">
        <f>SUM('360 GRP '!M612:W612)*'360 GRP '!BY612</f>
        <v>0</v>
      </c>
      <c r="C527" s="20">
        <f>SUM('360 GRP '!M612:W612)*'360 GRP '!BZ612</f>
        <v>0</v>
      </c>
      <c r="D527" s="21">
        <f>SUM('360 GRP '!M612:W612)*'360 GRP '!CA612</f>
        <v>0</v>
      </c>
      <c r="E527" s="21">
        <f>SUM('360 GRP '!M612:W612)*'360 GRP '!CB612</f>
        <v>0</v>
      </c>
      <c r="F527" s="21">
        <f>SUM('360 GRP '!M612:W612)*'360 GRP '!CC612</f>
        <v>0</v>
      </c>
      <c r="G527" s="21">
        <f>SUM('360 GRP '!M612:W612)*'360 GRP '!CD612</f>
        <v>0</v>
      </c>
      <c r="H527" s="21">
        <f>SUM('360 GRP '!M612:W612)*'360 GRP '!CE612</f>
        <v>0</v>
      </c>
      <c r="I527" s="21">
        <f>SUM('360 GRP '!M612:W612)*'360 GRP '!CF612</f>
        <v>0</v>
      </c>
      <c r="J527" s="21">
        <f>SUM('360 GRP '!M612:W612)*'360 GRP '!CG612</f>
        <v>0</v>
      </c>
      <c r="K527" s="21">
        <f>'360 GRP '!CH612</f>
        <v>0</v>
      </c>
      <c r="L527" s="21">
        <f>'360 GRP '!J612*SUM('360 GRP '!M612:W612)</f>
        <v>0</v>
      </c>
    </row>
    <row r="528" spans="1:12">
      <c r="A528" s="1"/>
      <c r="B528" s="19">
        <f>SUM('360 GRP '!M613:W613)*'360 GRP '!BY613</f>
        <v>0</v>
      </c>
      <c r="C528" s="20">
        <f>SUM('360 GRP '!M613:W613)*'360 GRP '!BZ613</f>
        <v>0</v>
      </c>
      <c r="D528" s="21">
        <f>SUM('360 GRP '!M613:W613)*'360 GRP '!CA613</f>
        <v>0</v>
      </c>
      <c r="E528" s="21">
        <f>SUM('360 GRP '!M613:W613)*'360 GRP '!CB613</f>
        <v>0</v>
      </c>
      <c r="F528" s="21">
        <f>SUM('360 GRP '!M613:W613)*'360 GRP '!CC613</f>
        <v>0</v>
      </c>
      <c r="G528" s="21">
        <f>SUM('360 GRP '!M613:W613)*'360 GRP '!CD613</f>
        <v>0</v>
      </c>
      <c r="H528" s="21">
        <f>SUM('360 GRP '!M613:W613)*'360 GRP '!CE613</f>
        <v>0</v>
      </c>
      <c r="I528" s="21">
        <f>SUM('360 GRP '!M613:W613)*'360 GRP '!CF613</f>
        <v>0</v>
      </c>
      <c r="J528" s="21">
        <f>SUM('360 GRP '!M613:W613)*'360 GRP '!CG613</f>
        <v>0</v>
      </c>
      <c r="K528" s="21">
        <f>'360 GRP '!CH613</f>
        <v>0</v>
      </c>
      <c r="L528" s="21">
        <f>'360 GRP '!J613*SUM('360 GRP '!M613:W613)</f>
        <v>0</v>
      </c>
    </row>
    <row r="529" spans="1:12">
      <c r="A529" s="1"/>
      <c r="B529" s="19">
        <f>SUM('360 GRP '!M614:W614)*'360 GRP '!BY614</f>
        <v>0</v>
      </c>
      <c r="C529" s="20">
        <f>SUM('360 GRP '!M614:W614)*'360 GRP '!BZ614</f>
        <v>0</v>
      </c>
      <c r="D529" s="21">
        <f>SUM('360 GRP '!M614:W614)*'360 GRP '!CA614</f>
        <v>0</v>
      </c>
      <c r="E529" s="21">
        <f>SUM('360 GRP '!M614:W614)*'360 GRP '!CB614</f>
        <v>0</v>
      </c>
      <c r="F529" s="21">
        <f>SUM('360 GRP '!M614:W614)*'360 GRP '!CC614</f>
        <v>0</v>
      </c>
      <c r="G529" s="21">
        <f>SUM('360 GRP '!M614:W614)*'360 GRP '!CD614</f>
        <v>0</v>
      </c>
      <c r="H529" s="21">
        <f>SUM('360 GRP '!M614:W614)*'360 GRP '!CE614</f>
        <v>0</v>
      </c>
      <c r="I529" s="21">
        <f>SUM('360 GRP '!M614:W614)*'360 GRP '!CF614</f>
        <v>0</v>
      </c>
      <c r="J529" s="21">
        <f>SUM('360 GRP '!M614:W614)*'360 GRP '!CG614</f>
        <v>0</v>
      </c>
      <c r="K529" s="21">
        <f>'360 GRP '!CH614</f>
        <v>0</v>
      </c>
      <c r="L529" s="21">
        <f>'360 GRP '!J614*SUM('360 GRP '!M614:W614)</f>
        <v>0</v>
      </c>
    </row>
    <row r="530" spans="1:12">
      <c r="A530" s="1"/>
      <c r="B530" s="19">
        <f>SUM('360 GRP '!M615:W615)*'360 GRP '!BY615</f>
        <v>0</v>
      </c>
      <c r="C530" s="20">
        <f>SUM('360 GRP '!M615:W615)*'360 GRP '!BZ615</f>
        <v>0</v>
      </c>
      <c r="D530" s="21">
        <f>SUM('360 GRP '!M615:W615)*'360 GRP '!CA615</f>
        <v>0</v>
      </c>
      <c r="E530" s="21">
        <f>SUM('360 GRP '!M615:W615)*'360 GRP '!CB615</f>
        <v>0</v>
      </c>
      <c r="F530" s="21">
        <f>SUM('360 GRP '!M615:W615)*'360 GRP '!CC615</f>
        <v>0</v>
      </c>
      <c r="G530" s="21">
        <f>SUM('360 GRP '!M615:W615)*'360 GRP '!CD615</f>
        <v>0</v>
      </c>
      <c r="H530" s="21">
        <f>SUM('360 GRP '!M615:W615)*'360 GRP '!CE615</f>
        <v>0</v>
      </c>
      <c r="I530" s="21">
        <f>SUM('360 GRP '!M615:W615)*'360 GRP '!CF615</f>
        <v>0</v>
      </c>
      <c r="J530" s="21">
        <f>SUM('360 GRP '!M615:W615)*'360 GRP '!CG615</f>
        <v>0</v>
      </c>
      <c r="K530" s="21">
        <f>'360 GRP '!CH615</f>
        <v>0</v>
      </c>
      <c r="L530" s="21">
        <f>'360 GRP '!J615*SUM('360 GRP '!M615:W615)</f>
        <v>0</v>
      </c>
    </row>
    <row r="531" spans="1:12">
      <c r="A531" s="1"/>
      <c r="B531" s="19">
        <f>SUM('360 GRP '!M616:W616)*'360 GRP '!BY616</f>
        <v>0</v>
      </c>
      <c r="C531" s="20">
        <f>SUM('360 GRP '!M616:W616)*'360 GRP '!BZ616</f>
        <v>0</v>
      </c>
      <c r="D531" s="21">
        <f>SUM('360 GRP '!M616:W616)*'360 GRP '!CA616</f>
        <v>0</v>
      </c>
      <c r="E531" s="21">
        <f>SUM('360 GRP '!M616:W616)*'360 GRP '!CB616</f>
        <v>0</v>
      </c>
      <c r="F531" s="21">
        <f>SUM('360 GRP '!M616:W616)*'360 GRP '!CC616</f>
        <v>0</v>
      </c>
      <c r="G531" s="21">
        <f>SUM('360 GRP '!M616:W616)*'360 GRP '!CD616</f>
        <v>0</v>
      </c>
      <c r="H531" s="21">
        <f>SUM('360 GRP '!M616:W616)*'360 GRP '!CE616</f>
        <v>0</v>
      </c>
      <c r="I531" s="21">
        <f>SUM('360 GRP '!M616:W616)*'360 GRP '!CF616</f>
        <v>0</v>
      </c>
      <c r="J531" s="21">
        <f>SUM('360 GRP '!M616:W616)*'360 GRP '!CG616</f>
        <v>0</v>
      </c>
      <c r="K531" s="21">
        <f>'360 GRP '!CH616</f>
        <v>0</v>
      </c>
      <c r="L531" s="21">
        <f>'360 GRP '!J616*SUM('360 GRP '!M616:W616)</f>
        <v>0</v>
      </c>
    </row>
    <row r="532" spans="1:12">
      <c r="A532" s="1"/>
      <c r="B532" s="19">
        <f>SUM('360 GRP '!M617:W617)*'360 GRP '!BY617</f>
        <v>0</v>
      </c>
      <c r="C532" s="20">
        <f>SUM('360 GRP '!M617:W617)*'360 GRP '!BZ617</f>
        <v>0</v>
      </c>
      <c r="D532" s="21">
        <f>SUM('360 GRP '!M617:W617)*'360 GRP '!CA617</f>
        <v>0</v>
      </c>
      <c r="E532" s="21">
        <f>SUM('360 GRP '!M617:W617)*'360 GRP '!CB617</f>
        <v>0</v>
      </c>
      <c r="F532" s="21">
        <f>SUM('360 GRP '!M617:W617)*'360 GRP '!CC617</f>
        <v>0</v>
      </c>
      <c r="G532" s="21">
        <f>SUM('360 GRP '!M617:W617)*'360 GRP '!CD617</f>
        <v>0</v>
      </c>
      <c r="H532" s="21">
        <f>SUM('360 GRP '!M617:W617)*'360 GRP '!CE617</f>
        <v>0</v>
      </c>
      <c r="I532" s="21">
        <f>SUM('360 GRP '!M617:W617)*'360 GRP '!CF617</f>
        <v>0</v>
      </c>
      <c r="J532" s="21">
        <f>SUM('360 GRP '!M617:W617)*'360 GRP '!CG617</f>
        <v>0</v>
      </c>
      <c r="K532" s="21">
        <f>'360 GRP '!CH617</f>
        <v>0</v>
      </c>
      <c r="L532" s="21">
        <f>'360 GRP '!J617*SUM('360 GRP '!M617:W617)</f>
        <v>0</v>
      </c>
    </row>
    <row r="533" spans="1:12">
      <c r="A533" s="1"/>
      <c r="B533" s="19">
        <f>SUM('360 GRP '!M618:W618)*'360 GRP '!BY618</f>
        <v>0</v>
      </c>
      <c r="C533" s="20">
        <f>SUM('360 GRP '!M618:W618)*'360 GRP '!BZ618</f>
        <v>0</v>
      </c>
      <c r="D533" s="21">
        <f>SUM('360 GRP '!M618:W618)*'360 GRP '!CA618</f>
        <v>0</v>
      </c>
      <c r="E533" s="21">
        <f>SUM('360 GRP '!M618:W618)*'360 GRP '!CB618</f>
        <v>0</v>
      </c>
      <c r="F533" s="21">
        <f>SUM('360 GRP '!M618:W618)*'360 GRP '!CC618</f>
        <v>0</v>
      </c>
      <c r="G533" s="21">
        <f>SUM('360 GRP '!M618:W618)*'360 GRP '!CD618</f>
        <v>0</v>
      </c>
      <c r="H533" s="21">
        <f>SUM('360 GRP '!M618:W618)*'360 GRP '!CE618</f>
        <v>0</v>
      </c>
      <c r="I533" s="21">
        <f>SUM('360 GRP '!M618:W618)*'360 GRP '!CF618</f>
        <v>0</v>
      </c>
      <c r="J533" s="21">
        <f>SUM('360 GRP '!M618:W618)*'360 GRP '!CG618</f>
        <v>0</v>
      </c>
      <c r="K533" s="21">
        <f>'360 GRP '!CH618</f>
        <v>0</v>
      </c>
      <c r="L533" s="21">
        <f>'360 GRP '!J618*SUM('360 GRP '!M618:W618)</f>
        <v>0</v>
      </c>
    </row>
    <row r="534" spans="1:12">
      <c r="A534" s="1"/>
      <c r="B534" s="19">
        <f>SUM('360 GRP '!M623:W623)*'360 GRP '!BY623</f>
        <v>0</v>
      </c>
      <c r="C534" s="20">
        <f>SUM('360 GRP '!M623:W623)*'360 GRP '!BZ623</f>
        <v>0</v>
      </c>
      <c r="D534" s="21">
        <f>SUM('360 GRP '!M623:W623)*'360 GRP '!CA623</f>
        <v>0</v>
      </c>
      <c r="E534" s="21">
        <f>SUM('360 GRP '!M623:W623)*'360 GRP '!CB623</f>
        <v>0</v>
      </c>
      <c r="F534" s="21">
        <f>SUM('360 GRP '!M623:W623)*'360 GRP '!CC623</f>
        <v>0</v>
      </c>
      <c r="G534" s="21">
        <f>SUM('360 GRP '!M623:W623)*'360 GRP '!CD623</f>
        <v>0</v>
      </c>
      <c r="H534" s="21">
        <f>SUM('360 GRP '!M623:W623)*'360 GRP '!CE623</f>
        <v>0</v>
      </c>
      <c r="I534" s="21">
        <f>SUM('360 GRP '!M623:W623)*'360 GRP '!CF623</f>
        <v>0</v>
      </c>
      <c r="J534" s="21">
        <f>SUM('360 GRP '!M623:W623)*'360 GRP '!CG623</f>
        <v>0</v>
      </c>
      <c r="K534" s="21">
        <f>'360 GRP '!CH623</f>
        <v>0</v>
      </c>
      <c r="L534" s="21">
        <f>'360 GRP '!J623*SUM('360 GRP '!M623:W623)</f>
        <v>0</v>
      </c>
    </row>
    <row r="535" spans="1:12">
      <c r="A535" s="1"/>
      <c r="B535" s="19">
        <f>SUM('360 GRP '!M624:W624)*'360 GRP '!BY624</f>
        <v>0</v>
      </c>
      <c r="C535" s="20">
        <f>SUM('360 GRP '!M624:W624)*'360 GRP '!BZ624</f>
        <v>0</v>
      </c>
      <c r="D535" s="21">
        <f>SUM('360 GRP '!M624:W624)*'360 GRP '!CA624</f>
        <v>0</v>
      </c>
      <c r="E535" s="21">
        <f>SUM('360 GRP '!M624:W624)*'360 GRP '!CB624</f>
        <v>0</v>
      </c>
      <c r="F535" s="21">
        <f>SUM('360 GRP '!M624:W624)*'360 GRP '!CC624</f>
        <v>0</v>
      </c>
      <c r="G535" s="21">
        <f>SUM('360 GRP '!M624:W624)*'360 GRP '!CD624</f>
        <v>0</v>
      </c>
      <c r="H535" s="21">
        <f>SUM('360 GRP '!M624:W624)*'360 GRP '!CE624</f>
        <v>0</v>
      </c>
      <c r="I535" s="21">
        <f>SUM('360 GRP '!M624:W624)*'360 GRP '!CF624</f>
        <v>0</v>
      </c>
      <c r="J535" s="21">
        <f>SUM('360 GRP '!M624:W624)*'360 GRP '!CG624</f>
        <v>0</v>
      </c>
      <c r="K535" s="21">
        <f>'360 GRP '!CH624</f>
        <v>0</v>
      </c>
      <c r="L535" s="21">
        <f>'360 GRP '!J624*SUM('360 GRP '!M624:W624)</f>
        <v>0</v>
      </c>
    </row>
    <row r="536" spans="1:12">
      <c r="A536" s="1"/>
      <c r="B536" s="19">
        <f>SUM('360 GRP '!M625:W625)*'360 GRP '!BY625</f>
        <v>0</v>
      </c>
      <c r="C536" s="20">
        <f>SUM('360 GRP '!M625:W625)*'360 GRP '!BZ625</f>
        <v>0</v>
      </c>
      <c r="D536" s="21">
        <f>SUM('360 GRP '!M625:W625)*'360 GRP '!CA625</f>
        <v>0</v>
      </c>
      <c r="E536" s="21">
        <f>SUM('360 GRP '!M625:W625)*'360 GRP '!CB625</f>
        <v>0</v>
      </c>
      <c r="F536" s="21">
        <f>SUM('360 GRP '!M625:W625)*'360 GRP '!CC625</f>
        <v>0</v>
      </c>
      <c r="G536" s="21">
        <f>SUM('360 GRP '!M625:W625)*'360 GRP '!CD625</f>
        <v>0</v>
      </c>
      <c r="H536" s="21">
        <f>SUM('360 GRP '!M625:W625)*'360 GRP '!CE625</f>
        <v>0</v>
      </c>
      <c r="I536" s="21">
        <f>SUM('360 GRP '!M625:W625)*'360 GRP '!CF625</f>
        <v>0</v>
      </c>
      <c r="J536" s="21">
        <f>SUM('360 GRP '!M625:W625)*'360 GRP '!CG625</f>
        <v>0</v>
      </c>
      <c r="K536" s="21">
        <f>'360 GRP '!CH625</f>
        <v>0</v>
      </c>
      <c r="L536" s="21">
        <f>'360 GRP '!J625*SUM('360 GRP '!M625:W625)</f>
        <v>0</v>
      </c>
    </row>
    <row r="537" spans="1:12">
      <c r="A537" s="1"/>
      <c r="B537" s="19">
        <f>SUM('360 GRP '!M626:W626)*'360 GRP '!BY626</f>
        <v>0</v>
      </c>
      <c r="C537" s="20">
        <f>SUM('360 GRP '!M626:W626)*'360 GRP '!BZ626</f>
        <v>0</v>
      </c>
      <c r="D537" s="21">
        <f>SUM('360 GRP '!M626:W626)*'360 GRP '!CA626</f>
        <v>0</v>
      </c>
      <c r="E537" s="21">
        <f>SUM('360 GRP '!M626:W626)*'360 GRP '!CB626</f>
        <v>0</v>
      </c>
      <c r="F537" s="21">
        <f>SUM('360 GRP '!M626:W626)*'360 GRP '!CC626</f>
        <v>0</v>
      </c>
      <c r="G537" s="21">
        <f>SUM('360 GRP '!M626:W626)*'360 GRP '!CD626</f>
        <v>0</v>
      </c>
      <c r="H537" s="21">
        <f>SUM('360 GRP '!M626:W626)*'360 GRP '!CE626</f>
        <v>0</v>
      </c>
      <c r="I537" s="21">
        <f>SUM('360 GRP '!M626:W626)*'360 GRP '!CF626</f>
        <v>0</v>
      </c>
      <c r="J537" s="21">
        <f>SUM('360 GRP '!M626:W626)*'360 GRP '!CG626</f>
        <v>0</v>
      </c>
      <c r="K537" s="21">
        <f>'360 GRP '!CH626</f>
        <v>0</v>
      </c>
      <c r="L537" s="21">
        <f>'360 GRP '!J626*SUM('360 GRP '!M626:W626)</f>
        <v>0</v>
      </c>
    </row>
    <row r="538" spans="1:12">
      <c r="A538" s="1"/>
      <c r="B538" s="19">
        <f>SUM('360 GRP '!M627:W627)*'360 GRP '!BY627</f>
        <v>0</v>
      </c>
      <c r="C538" s="20">
        <f>SUM('360 GRP '!M627:W627)*'360 GRP '!BZ627</f>
        <v>0</v>
      </c>
      <c r="D538" s="21">
        <f>SUM('360 GRP '!M627:W627)*'360 GRP '!CA627</f>
        <v>0</v>
      </c>
      <c r="E538" s="21">
        <f>SUM('360 GRP '!M627:W627)*'360 GRP '!CB627</f>
        <v>0</v>
      </c>
      <c r="F538" s="21">
        <f>SUM('360 GRP '!M627:W627)*'360 GRP '!CC627</f>
        <v>0</v>
      </c>
      <c r="G538" s="21">
        <f>SUM('360 GRP '!M627:W627)*'360 GRP '!CD627</f>
        <v>0</v>
      </c>
      <c r="H538" s="21">
        <f>SUM('360 GRP '!M627:W627)*'360 GRP '!CE627</f>
        <v>0</v>
      </c>
      <c r="I538" s="21">
        <f>SUM('360 GRP '!M627:W627)*'360 GRP '!CF627</f>
        <v>0</v>
      </c>
      <c r="J538" s="21">
        <f>SUM('360 GRP '!M627:W627)*'360 GRP '!CG627</f>
        <v>0</v>
      </c>
      <c r="K538" s="21">
        <f>'360 GRP '!CH627</f>
        <v>0</v>
      </c>
      <c r="L538" s="21">
        <f>'360 GRP '!J627*SUM('360 GRP '!M627:W627)</f>
        <v>0</v>
      </c>
    </row>
    <row r="539" spans="1:12">
      <c r="A539" s="1"/>
      <c r="B539" s="19">
        <f>SUM('360 GRP '!M628:W628)*'360 GRP '!BY628</f>
        <v>0</v>
      </c>
      <c r="C539" s="20">
        <f>SUM('360 GRP '!M628:W628)*'360 GRP '!BZ628</f>
        <v>0</v>
      </c>
      <c r="D539" s="21">
        <f>SUM('360 GRP '!M628:W628)*'360 GRP '!CA628</f>
        <v>0</v>
      </c>
      <c r="E539" s="21">
        <f>SUM('360 GRP '!M628:W628)*'360 GRP '!CB628</f>
        <v>0</v>
      </c>
      <c r="F539" s="21">
        <f>SUM('360 GRP '!M628:W628)*'360 GRP '!CC628</f>
        <v>0</v>
      </c>
      <c r="G539" s="21">
        <f>SUM('360 GRP '!M628:W628)*'360 GRP '!CD628</f>
        <v>0</v>
      </c>
      <c r="H539" s="21">
        <f>SUM('360 GRP '!M628:W628)*'360 GRP '!CE628</f>
        <v>0</v>
      </c>
      <c r="I539" s="21">
        <f>SUM('360 GRP '!M628:W628)*'360 GRP '!CF628</f>
        <v>0</v>
      </c>
      <c r="J539" s="21">
        <f>SUM('360 GRP '!M628:W628)*'360 GRP '!CG628</f>
        <v>0</v>
      </c>
      <c r="K539" s="21">
        <f>'360 GRP '!CH628</f>
        <v>0</v>
      </c>
      <c r="L539" s="21">
        <f>'360 GRP '!J628*SUM('360 GRP '!M628:W628)</f>
        <v>0</v>
      </c>
    </row>
    <row r="540" spans="1:12">
      <c r="A540" s="1"/>
      <c r="B540" s="19">
        <f>SUM('360 GRP '!M629:W629)*'360 GRP '!BY629</f>
        <v>0</v>
      </c>
      <c r="C540" s="20">
        <f>SUM('360 GRP '!M629:W629)*'360 GRP '!BZ629</f>
        <v>0</v>
      </c>
      <c r="D540" s="21">
        <f>SUM('360 GRP '!M629:W629)*'360 GRP '!CA629</f>
        <v>0</v>
      </c>
      <c r="E540" s="21">
        <f>SUM('360 GRP '!M629:W629)*'360 GRP '!CB629</f>
        <v>0</v>
      </c>
      <c r="F540" s="21">
        <f>SUM('360 GRP '!M629:W629)*'360 GRP '!CC629</f>
        <v>0</v>
      </c>
      <c r="G540" s="21">
        <f>SUM('360 GRP '!M629:W629)*'360 GRP '!CD629</f>
        <v>0</v>
      </c>
      <c r="H540" s="21">
        <f>SUM('360 GRP '!M629:W629)*'360 GRP '!CE629</f>
        <v>0</v>
      </c>
      <c r="I540" s="21">
        <f>SUM('360 GRP '!M629:W629)*'360 GRP '!CF629</f>
        <v>0</v>
      </c>
      <c r="J540" s="21">
        <f>SUM('360 GRP '!M629:W629)*'360 GRP '!CG629</f>
        <v>0</v>
      </c>
      <c r="K540" s="21">
        <f>'360 GRP '!CH629</f>
        <v>0</v>
      </c>
      <c r="L540" s="21">
        <f>'360 GRP '!J629*SUM('360 GRP '!M629:W629)</f>
        <v>0</v>
      </c>
    </row>
    <row r="541" spans="1:12">
      <c r="A541" s="1"/>
      <c r="B541" s="19">
        <f>SUM('360 GRP '!M630:W630)*'360 GRP '!BY630</f>
        <v>0</v>
      </c>
      <c r="C541" s="20">
        <f>SUM('360 GRP '!M630:W630)*'360 GRP '!BZ630</f>
        <v>0</v>
      </c>
      <c r="D541" s="21">
        <f>SUM('360 GRP '!M630:W630)*'360 GRP '!CA630</f>
        <v>0</v>
      </c>
      <c r="E541" s="21">
        <f>SUM('360 GRP '!M630:W630)*'360 GRP '!CB630</f>
        <v>0</v>
      </c>
      <c r="F541" s="21">
        <f>SUM('360 GRP '!M630:W630)*'360 GRP '!CC630</f>
        <v>0</v>
      </c>
      <c r="G541" s="21">
        <f>SUM('360 GRP '!M630:W630)*'360 GRP '!CD630</f>
        <v>0</v>
      </c>
      <c r="H541" s="21">
        <f>SUM('360 GRP '!M630:W630)*'360 GRP '!CE630</f>
        <v>0</v>
      </c>
      <c r="I541" s="21">
        <f>SUM('360 GRP '!M630:W630)*'360 GRP '!CF630</f>
        <v>0</v>
      </c>
      <c r="J541" s="21">
        <f>SUM('360 GRP '!M630:W630)*'360 GRP '!CG630</f>
        <v>0</v>
      </c>
      <c r="K541" s="21">
        <f>'360 GRP '!CH630</f>
        <v>0</v>
      </c>
      <c r="L541" s="21">
        <f>'360 GRP '!J630*SUM('360 GRP '!M630:W630)</f>
        <v>0</v>
      </c>
    </row>
    <row r="542" spans="1:12">
      <c r="A542" s="1"/>
      <c r="B542" s="19">
        <f>SUM('360 GRP '!M631:W631)*'360 GRP '!BY631</f>
        <v>0</v>
      </c>
      <c r="C542" s="20">
        <f>SUM('360 GRP '!M631:W631)*'360 GRP '!BZ631</f>
        <v>0</v>
      </c>
      <c r="D542" s="21">
        <f>SUM('360 GRP '!M631:W631)*'360 GRP '!CA631</f>
        <v>0</v>
      </c>
      <c r="E542" s="21">
        <f>SUM('360 GRP '!M631:W631)*'360 GRP '!CB631</f>
        <v>0</v>
      </c>
      <c r="F542" s="21">
        <f>SUM('360 GRP '!M631:W631)*'360 GRP '!CC631</f>
        <v>0</v>
      </c>
      <c r="G542" s="21">
        <f>SUM('360 GRP '!M631:W631)*'360 GRP '!CD631</f>
        <v>0</v>
      </c>
      <c r="H542" s="21">
        <f>SUM('360 GRP '!M631:W631)*'360 GRP '!CE631</f>
        <v>0</v>
      </c>
      <c r="I542" s="21">
        <f>SUM('360 GRP '!M631:W631)*'360 GRP '!CF631</f>
        <v>0</v>
      </c>
      <c r="J542" s="21">
        <f>SUM('360 GRP '!M631:W631)*'360 GRP '!CG631</f>
        <v>0</v>
      </c>
      <c r="K542" s="21">
        <f>'360 GRP '!CH631</f>
        <v>0</v>
      </c>
      <c r="L542" s="21">
        <f>'360 GRP '!J631*SUM('360 GRP '!M631:W631)</f>
        <v>0</v>
      </c>
    </row>
    <row r="543" spans="1:12">
      <c r="A543" s="1"/>
      <c r="B543" s="19">
        <f>SUM('360 GRP '!M632:W632)*'360 GRP '!BY632</f>
        <v>0</v>
      </c>
      <c r="C543" s="20">
        <f>SUM('360 GRP '!M632:W632)*'360 GRP '!BZ632</f>
        <v>0</v>
      </c>
      <c r="D543" s="21">
        <f>SUM('360 GRP '!M632:W632)*'360 GRP '!CA632</f>
        <v>0</v>
      </c>
      <c r="E543" s="21">
        <f>SUM('360 GRP '!M632:W632)*'360 GRP '!CB632</f>
        <v>0</v>
      </c>
      <c r="F543" s="21">
        <f>SUM('360 GRP '!M632:W632)*'360 GRP '!CC632</f>
        <v>0</v>
      </c>
      <c r="G543" s="21">
        <f>SUM('360 GRP '!M632:W632)*'360 GRP '!CD632</f>
        <v>0</v>
      </c>
      <c r="H543" s="21">
        <f>SUM('360 GRP '!M632:W632)*'360 GRP '!CE632</f>
        <v>0</v>
      </c>
      <c r="I543" s="21">
        <f>SUM('360 GRP '!M632:W632)*'360 GRP '!CF632</f>
        <v>0</v>
      </c>
      <c r="J543" s="21">
        <f>SUM('360 GRP '!M632:W632)*'360 GRP '!CG632</f>
        <v>0</v>
      </c>
      <c r="K543" s="21">
        <f>'360 GRP '!CH632</f>
        <v>0</v>
      </c>
      <c r="L543" s="21">
        <f>'360 GRP '!J632*SUM('360 GRP '!M632:W632)</f>
        <v>0</v>
      </c>
    </row>
    <row r="544" spans="1:12">
      <c r="A544" s="1"/>
      <c r="B544" s="19">
        <f>SUM('360 GRP '!M636:W636)*'360 GRP '!BY636</f>
        <v>0</v>
      </c>
      <c r="C544" s="20">
        <f>SUM('360 GRP '!M636:W636)*'360 GRP '!BZ636</f>
        <v>0</v>
      </c>
      <c r="D544" s="21">
        <f>SUM('360 GRP '!M636:W636)*'360 GRP '!CA636</f>
        <v>0</v>
      </c>
      <c r="E544" s="21">
        <f>SUM('360 GRP '!M636:W636)*'360 GRP '!CB636</f>
        <v>0</v>
      </c>
      <c r="F544" s="21">
        <f>SUM('360 GRP '!M636:W636)*'360 GRP '!CC636</f>
        <v>0</v>
      </c>
      <c r="G544" s="21">
        <f>SUM('360 GRP '!M636:W636)*'360 GRP '!CD636</f>
        <v>0</v>
      </c>
      <c r="H544" s="21">
        <f>SUM('360 GRP '!M636:W636)*'360 GRP '!CE636</f>
        <v>0</v>
      </c>
      <c r="I544" s="21">
        <f>SUM('360 GRP '!M636:W636)*'360 GRP '!CF636</f>
        <v>0</v>
      </c>
      <c r="J544" s="21">
        <f>SUM('360 GRP '!M636:W636)*'360 GRP '!CG636</f>
        <v>0</v>
      </c>
      <c r="K544" s="21">
        <f>'360 GRP '!CH636</f>
        <v>0</v>
      </c>
      <c r="L544" s="21">
        <f>'360 GRP '!J636*SUM('360 GRP '!M636:W636)</f>
        <v>0</v>
      </c>
    </row>
    <row r="545" spans="1:12">
      <c r="A545" s="1"/>
      <c r="B545" s="19">
        <f>SUM('360 GRP '!M637:W637)*'360 GRP '!BY637</f>
        <v>0</v>
      </c>
      <c r="C545" s="20">
        <f>SUM('360 GRP '!M637:W637)*'360 GRP '!BZ637</f>
        <v>0</v>
      </c>
      <c r="D545" s="21">
        <f>SUM('360 GRP '!M637:W637)*'360 GRP '!CA637</f>
        <v>0</v>
      </c>
      <c r="E545" s="21">
        <f>SUM('360 GRP '!M637:W637)*'360 GRP '!CB637</f>
        <v>0</v>
      </c>
      <c r="F545" s="21">
        <f>SUM('360 GRP '!M637:W637)*'360 GRP '!CC637</f>
        <v>0</v>
      </c>
      <c r="G545" s="21">
        <f>SUM('360 GRP '!M637:W637)*'360 GRP '!CD637</f>
        <v>0</v>
      </c>
      <c r="H545" s="21">
        <f>SUM('360 GRP '!M637:W637)*'360 GRP '!CE637</f>
        <v>0</v>
      </c>
      <c r="I545" s="21">
        <f>SUM('360 GRP '!M637:W637)*'360 GRP '!CF637</f>
        <v>0</v>
      </c>
      <c r="J545" s="21">
        <f>SUM('360 GRP '!M637:W637)*'360 GRP '!CG637</f>
        <v>0</v>
      </c>
      <c r="K545" s="21">
        <f>'360 GRP '!CH637</f>
        <v>0</v>
      </c>
      <c r="L545" s="21">
        <f>'360 GRP '!J637*SUM('360 GRP '!M637:W637)</f>
        <v>0</v>
      </c>
    </row>
    <row r="546" spans="1:12">
      <c r="A546" s="1"/>
      <c r="B546" s="19">
        <f>SUM('360 GRP '!M638:W638)*'360 GRP '!BY638</f>
        <v>0</v>
      </c>
      <c r="C546" s="20">
        <f>SUM('360 GRP '!M638:W638)*'360 GRP '!BZ638</f>
        <v>0</v>
      </c>
      <c r="D546" s="21">
        <f>SUM('360 GRP '!M638:W638)*'360 GRP '!CA638</f>
        <v>0</v>
      </c>
      <c r="E546" s="21">
        <f>SUM('360 GRP '!M638:W638)*'360 GRP '!CB638</f>
        <v>0</v>
      </c>
      <c r="F546" s="21">
        <f>SUM('360 GRP '!M638:W638)*'360 GRP '!CC638</f>
        <v>0</v>
      </c>
      <c r="G546" s="21">
        <f>SUM('360 GRP '!M638:W638)*'360 GRP '!CD638</f>
        <v>0</v>
      </c>
      <c r="H546" s="21">
        <f>SUM('360 GRP '!M638:W638)*'360 GRP '!CE638</f>
        <v>0</v>
      </c>
      <c r="I546" s="21">
        <f>SUM('360 GRP '!M638:W638)*'360 GRP '!CF638</f>
        <v>0</v>
      </c>
      <c r="J546" s="21">
        <f>SUM('360 GRP '!M638:W638)*'360 GRP '!CG638</f>
        <v>0</v>
      </c>
      <c r="K546" s="21">
        <f>'360 GRP '!CH638</f>
        <v>0</v>
      </c>
      <c r="L546" s="21">
        <f>'360 GRP '!J638*SUM('360 GRP '!M638:W638)</f>
        <v>0</v>
      </c>
    </row>
    <row r="547" spans="1:12">
      <c r="A547" s="1"/>
      <c r="B547" s="19">
        <f>SUM('360 GRP '!M639:W639)*'360 GRP '!BY639</f>
        <v>0</v>
      </c>
      <c r="C547" s="20">
        <f>SUM('360 GRP '!M639:W639)*'360 GRP '!BZ639</f>
        <v>0</v>
      </c>
      <c r="D547" s="21">
        <f>SUM('360 GRP '!M639:W639)*'360 GRP '!CA639</f>
        <v>0</v>
      </c>
      <c r="E547" s="21">
        <f>SUM('360 GRP '!M639:W639)*'360 GRP '!CB639</f>
        <v>0</v>
      </c>
      <c r="F547" s="21">
        <f>SUM('360 GRP '!M639:W639)*'360 GRP '!CC639</f>
        <v>0</v>
      </c>
      <c r="G547" s="21">
        <f>SUM('360 GRP '!M639:W639)*'360 GRP '!CD639</f>
        <v>0</v>
      </c>
      <c r="H547" s="21">
        <f>SUM('360 GRP '!M639:W639)*'360 GRP '!CE639</f>
        <v>0</v>
      </c>
      <c r="I547" s="21">
        <f>SUM('360 GRP '!M639:W639)*'360 GRP '!CF639</f>
        <v>0</v>
      </c>
      <c r="J547" s="21">
        <f>SUM('360 GRP '!M639:W639)*'360 GRP '!CG639</f>
        <v>0</v>
      </c>
      <c r="K547" s="21">
        <f>'360 GRP '!CH639</f>
        <v>0</v>
      </c>
      <c r="L547" s="21">
        <f>'360 GRP '!J639*SUM('360 GRP '!M639:W639)</f>
        <v>0</v>
      </c>
    </row>
  </sheetData>
  <sheetProtection selectLockedCells="1" selectUnlockedCells="1"/>
  <pageMargins left="0.75" right="0.75" top="1" bottom="1" header="0.5" footer="0.5"/>
  <pageSetup paperSize="9"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List9">
    <tabColor theme="9" tint="0.59999389629810485"/>
  </sheetPr>
  <dimension ref="A2:J291"/>
  <sheetViews>
    <sheetView workbookViewId="0">
      <selection activeCell="J267" sqref="J267"/>
    </sheetView>
  </sheetViews>
  <sheetFormatPr defaultColWidth="11" defaultRowHeight="15.75"/>
  <sheetData>
    <row r="2" spans="1:10" ht="44.25" customHeight="1">
      <c r="D2" s="1" t="s">
        <v>6229</v>
      </c>
    </row>
    <row r="3" spans="1:10">
      <c r="C3" t="s">
        <v>83</v>
      </c>
      <c r="D3" t="s">
        <v>84</v>
      </c>
      <c r="E3" s="1" t="s">
        <v>6230</v>
      </c>
      <c r="F3" s="1" t="s">
        <v>6231</v>
      </c>
      <c r="G3" s="1" t="s">
        <v>6232</v>
      </c>
      <c r="H3" t="s">
        <v>6233</v>
      </c>
      <c r="I3" t="s">
        <v>6234</v>
      </c>
      <c r="J3" t="s">
        <v>652</v>
      </c>
    </row>
    <row r="4" spans="1:10" ht="27.95" customHeight="1">
      <c r="B4" s="2" t="s">
        <v>6235</v>
      </c>
      <c r="C4" s="3" t="e">
        <f t="shared" ref="C4:J4" si="0">SUM(C5:C9961)</f>
        <v>#REF!</v>
      </c>
      <c r="D4" s="3" t="e">
        <f t="shared" si="0"/>
        <v>#REF!</v>
      </c>
      <c r="E4" s="3" t="e">
        <f t="shared" si="0"/>
        <v>#REF!</v>
      </c>
      <c r="F4" s="4" t="e">
        <f t="shared" si="0"/>
        <v>#REF!</v>
      </c>
      <c r="G4" s="4" t="e">
        <f t="shared" si="0"/>
        <v>#REF!</v>
      </c>
      <c r="H4" s="5" t="e">
        <f t="shared" si="0"/>
        <v>#REF!</v>
      </c>
      <c r="I4" s="5" t="e">
        <f t="shared" si="0"/>
        <v>#REF!</v>
      </c>
      <c r="J4" s="5" t="e">
        <f t="shared" si="0"/>
        <v>#REF!</v>
      </c>
    </row>
    <row r="5" spans="1:10">
      <c r="A5" t="e">
        <f>'360 PU '!#REF!</f>
        <v>#REF!</v>
      </c>
      <c r="B5" t="e">
        <f>'360 PU '!#REF!</f>
        <v>#REF!</v>
      </c>
      <c r="C5" s="6" t="e">
        <f>'360 PU '!#REF!*SUM('360 PU '!#REF!)</f>
        <v>#REF!</v>
      </c>
      <c r="D5" s="6" t="e">
        <f>'360 PU '!#REF!*SUM('360 PU '!#REF!)</f>
        <v>#REF!</v>
      </c>
      <c r="E5" s="7" t="e">
        <f>'360 PU '!#REF!*SUM('360 PU '!#REF!)</f>
        <v>#REF!</v>
      </c>
      <c r="F5" s="7" t="e">
        <f t="shared" ref="F5" si="1">E5*0.02</f>
        <v>#REF!</v>
      </c>
      <c r="G5" s="7" t="e">
        <f t="shared" ref="G5" si="2">E5*0.002</f>
        <v>#REF!</v>
      </c>
      <c r="H5" s="8" t="e">
        <f>'360 PU '!#REF!*SUM('360 PU '!#REF!)</f>
        <v>#REF!</v>
      </c>
      <c r="I5" s="8" t="e">
        <f>'360 PU '!#REF!*SUM('360 PU '!#REF!)</f>
        <v>#REF!</v>
      </c>
      <c r="J5" s="8" t="e">
        <f>'360 PU '!#REF!*SUM('360 PU '!#REF!)</f>
        <v>#REF!</v>
      </c>
    </row>
    <row r="6" spans="1:10">
      <c r="A6" t="e">
        <f>'360 PU '!#REF!</f>
        <v>#REF!</v>
      </c>
      <c r="B6" t="e">
        <f>'360 PU '!#REF!</f>
        <v>#REF!</v>
      </c>
      <c r="C6" s="6" t="e">
        <f>'360 PU '!#REF!*SUM('360 PU '!#REF!)</f>
        <v>#REF!</v>
      </c>
      <c r="D6" s="6" t="e">
        <f>'360 PU '!#REF!*SUM('360 PU '!#REF!)</f>
        <v>#REF!</v>
      </c>
      <c r="E6" s="7" t="e">
        <f>'360 PU '!#REF!*SUM('360 PU '!#REF!)</f>
        <v>#REF!</v>
      </c>
      <c r="F6" s="7" t="e">
        <f t="shared" ref="F6:F69" si="3">E6*0.02</f>
        <v>#REF!</v>
      </c>
      <c r="G6" s="7" t="e">
        <f t="shared" ref="G6:G69" si="4">E6*0.002</f>
        <v>#REF!</v>
      </c>
      <c r="H6" s="8" t="e">
        <f>'360 PU '!#REF!*SUM('360 PU '!#REF!)</f>
        <v>#REF!</v>
      </c>
      <c r="I6" s="8" t="e">
        <f>'360 PU '!#REF!*SUM('360 PU '!#REF!)</f>
        <v>#REF!</v>
      </c>
      <c r="J6" s="8" t="e">
        <f>'360 PU '!#REF!*SUM('360 PU '!#REF!)</f>
        <v>#REF!</v>
      </c>
    </row>
    <row r="7" spans="1:10">
      <c r="A7" t="e">
        <f>'360 PU '!#REF!</f>
        <v>#REF!</v>
      </c>
      <c r="B7" t="e">
        <f>'360 PU '!#REF!</f>
        <v>#REF!</v>
      </c>
      <c r="C7" s="6" t="e">
        <f>'360 PU '!#REF!*SUM('360 PU '!#REF!)</f>
        <v>#REF!</v>
      </c>
      <c r="D7" s="6" t="e">
        <f>'360 PU '!#REF!*SUM('360 PU '!#REF!)</f>
        <v>#REF!</v>
      </c>
      <c r="E7" s="7" t="e">
        <f>'360 PU '!#REF!*SUM('360 PU '!#REF!)</f>
        <v>#REF!</v>
      </c>
      <c r="F7" s="7" t="e">
        <f t="shared" si="3"/>
        <v>#REF!</v>
      </c>
      <c r="G7" s="7" t="e">
        <f t="shared" si="4"/>
        <v>#REF!</v>
      </c>
      <c r="H7" s="8" t="e">
        <f>'360 PU '!#REF!*SUM('360 PU '!#REF!)</f>
        <v>#REF!</v>
      </c>
      <c r="I7" s="8" t="e">
        <f>'360 PU '!#REF!*SUM('360 PU '!#REF!)</f>
        <v>#REF!</v>
      </c>
      <c r="J7" s="8" t="e">
        <f>'360 PU '!#REF!*SUM('360 PU '!#REF!)</f>
        <v>#REF!</v>
      </c>
    </row>
    <row r="8" spans="1:10">
      <c r="A8" t="e">
        <f>'360 PU '!#REF!</f>
        <v>#REF!</v>
      </c>
      <c r="B8" t="e">
        <f>'360 PU '!#REF!</f>
        <v>#REF!</v>
      </c>
      <c r="C8" s="6" t="e">
        <f>'360 PU '!#REF!*SUM('360 PU '!#REF!)</f>
        <v>#REF!</v>
      </c>
      <c r="D8" s="6" t="e">
        <f>'360 PU '!#REF!*SUM('360 PU '!#REF!)</f>
        <v>#REF!</v>
      </c>
      <c r="E8" s="7" t="e">
        <f>'360 PU '!#REF!*SUM('360 PU '!#REF!)</f>
        <v>#REF!</v>
      </c>
      <c r="F8" s="7" t="e">
        <f t="shared" si="3"/>
        <v>#REF!</v>
      </c>
      <c r="G8" s="7" t="e">
        <f t="shared" si="4"/>
        <v>#REF!</v>
      </c>
      <c r="H8" s="8" t="e">
        <f>'360 PU '!#REF!*SUM('360 PU '!#REF!)</f>
        <v>#REF!</v>
      </c>
      <c r="I8" s="8" t="e">
        <f>'360 PU '!#REF!*SUM('360 PU '!#REF!)</f>
        <v>#REF!</v>
      </c>
      <c r="J8" s="8" t="e">
        <f>'360 PU '!#REF!*SUM('360 PU '!#REF!)</f>
        <v>#REF!</v>
      </c>
    </row>
    <row r="9" spans="1:10">
      <c r="A9" t="e">
        <f>'360 PU '!#REF!</f>
        <v>#REF!</v>
      </c>
      <c r="B9" t="e">
        <f>'360 PU '!#REF!</f>
        <v>#REF!</v>
      </c>
      <c r="C9" s="6" t="e">
        <f>'360 PU '!#REF!*SUM('360 PU '!#REF!)</f>
        <v>#REF!</v>
      </c>
      <c r="D9" s="6" t="e">
        <f>'360 PU '!#REF!*SUM('360 PU '!#REF!)</f>
        <v>#REF!</v>
      </c>
      <c r="E9" s="7" t="e">
        <f>'360 PU '!#REF!*SUM('360 PU '!#REF!)</f>
        <v>#REF!</v>
      </c>
      <c r="F9" s="7" t="e">
        <f t="shared" si="3"/>
        <v>#REF!</v>
      </c>
      <c r="G9" s="7" t="e">
        <f t="shared" si="4"/>
        <v>#REF!</v>
      </c>
      <c r="H9" s="8" t="e">
        <f>'360 PU '!#REF!*SUM('360 PU '!#REF!)</f>
        <v>#REF!</v>
      </c>
      <c r="I9" s="8" t="e">
        <f>'360 PU '!#REF!*SUM('360 PU '!#REF!)</f>
        <v>#REF!</v>
      </c>
      <c r="J9" s="8" t="e">
        <f>'360 PU '!#REF!*SUM('360 PU '!#REF!)</f>
        <v>#REF!</v>
      </c>
    </row>
    <row r="10" spans="1:10">
      <c r="A10" t="e">
        <f>'360 PU '!#REF!</f>
        <v>#REF!</v>
      </c>
      <c r="B10" t="e">
        <f>'360 PU '!#REF!</f>
        <v>#REF!</v>
      </c>
      <c r="C10" s="6" t="e">
        <f>'360 PU '!#REF!*SUM('360 PU '!#REF!)</f>
        <v>#REF!</v>
      </c>
      <c r="D10" s="6" t="e">
        <f>'360 PU '!#REF!*SUM('360 PU '!#REF!)</f>
        <v>#REF!</v>
      </c>
      <c r="E10" s="7" t="e">
        <f>'360 PU '!#REF!*SUM('360 PU '!#REF!)</f>
        <v>#REF!</v>
      </c>
      <c r="F10" s="7" t="e">
        <f t="shared" si="3"/>
        <v>#REF!</v>
      </c>
      <c r="G10" s="7" t="e">
        <f t="shared" si="4"/>
        <v>#REF!</v>
      </c>
      <c r="H10" s="8" t="e">
        <f>'360 PU '!#REF!*SUM('360 PU '!#REF!)</f>
        <v>#REF!</v>
      </c>
      <c r="I10" s="8" t="e">
        <f>'360 PU '!#REF!*SUM('360 PU '!#REF!)</f>
        <v>#REF!</v>
      </c>
      <c r="J10" s="8" t="e">
        <f>'360 PU '!#REF!*SUM('360 PU '!#REF!)</f>
        <v>#REF!</v>
      </c>
    </row>
    <row r="11" spans="1:10">
      <c r="A11" t="e">
        <f>'360 PU '!#REF!</f>
        <v>#REF!</v>
      </c>
      <c r="B11" t="e">
        <f>'360 PU '!#REF!</f>
        <v>#REF!</v>
      </c>
      <c r="C11" s="6" t="e">
        <f>'360 PU '!#REF!*SUM('360 PU '!#REF!)</f>
        <v>#REF!</v>
      </c>
      <c r="D11" s="6" t="e">
        <f>'360 PU '!#REF!*SUM('360 PU '!#REF!)</f>
        <v>#REF!</v>
      </c>
      <c r="E11" s="7" t="e">
        <f>'360 PU '!#REF!*SUM('360 PU '!#REF!)</f>
        <v>#REF!</v>
      </c>
      <c r="F11" s="7" t="e">
        <f t="shared" si="3"/>
        <v>#REF!</v>
      </c>
      <c r="G11" s="7" t="e">
        <f t="shared" si="4"/>
        <v>#REF!</v>
      </c>
      <c r="H11" s="8" t="e">
        <f>'360 PU '!#REF!*SUM('360 PU '!#REF!)</f>
        <v>#REF!</v>
      </c>
      <c r="I11" s="8" t="e">
        <f>'360 PU '!#REF!*SUM('360 PU '!#REF!)</f>
        <v>#REF!</v>
      </c>
      <c r="J11" s="8" t="e">
        <f>'360 PU '!#REF!*SUM('360 PU '!#REF!)</f>
        <v>#REF!</v>
      </c>
    </row>
    <row r="12" spans="1:10">
      <c r="A12" t="e">
        <f>'360 PU '!#REF!</f>
        <v>#REF!</v>
      </c>
      <c r="B12" t="e">
        <f>'360 PU '!#REF!</f>
        <v>#REF!</v>
      </c>
      <c r="C12" s="6" t="e">
        <f>'360 PU '!#REF!*SUM('360 PU '!#REF!)</f>
        <v>#REF!</v>
      </c>
      <c r="D12" s="6" t="e">
        <f>'360 PU '!#REF!*SUM('360 PU '!#REF!)</f>
        <v>#REF!</v>
      </c>
      <c r="E12" s="7" t="e">
        <f>'360 PU '!#REF!*SUM('360 PU '!#REF!)</f>
        <v>#REF!</v>
      </c>
      <c r="F12" s="7" t="e">
        <f t="shared" si="3"/>
        <v>#REF!</v>
      </c>
      <c r="G12" s="7" t="e">
        <f t="shared" si="4"/>
        <v>#REF!</v>
      </c>
      <c r="H12" s="8" t="e">
        <f>'360 PU '!#REF!*SUM('360 PU '!#REF!)</f>
        <v>#REF!</v>
      </c>
      <c r="I12" s="8" t="e">
        <f>'360 PU '!#REF!*SUM('360 PU '!#REF!)</f>
        <v>#REF!</v>
      </c>
      <c r="J12" s="8" t="e">
        <f>'360 PU '!#REF!*SUM('360 PU '!#REF!)</f>
        <v>#REF!</v>
      </c>
    </row>
    <row r="13" spans="1:10">
      <c r="A13" t="e">
        <f>'360 PU '!#REF!</f>
        <v>#REF!</v>
      </c>
      <c r="B13" t="e">
        <f>'360 PU '!#REF!</f>
        <v>#REF!</v>
      </c>
      <c r="C13" s="6" t="e">
        <f>'360 PU '!#REF!*SUM('360 PU '!#REF!)</f>
        <v>#REF!</v>
      </c>
      <c r="D13" s="6" t="e">
        <f>'360 PU '!#REF!*SUM('360 PU '!#REF!)</f>
        <v>#REF!</v>
      </c>
      <c r="E13" s="7" t="e">
        <f>'360 PU '!#REF!*SUM('360 PU '!#REF!)</f>
        <v>#REF!</v>
      </c>
      <c r="F13" s="7" t="e">
        <f t="shared" si="3"/>
        <v>#REF!</v>
      </c>
      <c r="G13" s="7" t="e">
        <f t="shared" si="4"/>
        <v>#REF!</v>
      </c>
      <c r="H13" s="8" t="e">
        <f>'360 PU '!#REF!*SUM('360 PU '!#REF!)</f>
        <v>#REF!</v>
      </c>
      <c r="I13" s="8" t="e">
        <f>'360 PU '!#REF!*SUM('360 PU '!#REF!)</f>
        <v>#REF!</v>
      </c>
      <c r="J13" s="8" t="e">
        <f>'360 PU '!#REF!*SUM('360 PU '!#REF!)</f>
        <v>#REF!</v>
      </c>
    </row>
    <row r="14" spans="1:10">
      <c r="A14" t="e">
        <f>'360 PU '!#REF!</f>
        <v>#REF!</v>
      </c>
      <c r="B14" t="e">
        <f>'360 PU '!#REF!</f>
        <v>#REF!</v>
      </c>
      <c r="C14" s="6" t="e">
        <f>'360 PU '!#REF!*SUM('360 PU '!#REF!)</f>
        <v>#REF!</v>
      </c>
      <c r="D14" s="6" t="e">
        <f>'360 PU '!#REF!*SUM('360 PU '!#REF!)</f>
        <v>#REF!</v>
      </c>
      <c r="E14" s="7" t="e">
        <f>'360 PU '!#REF!*SUM('360 PU '!#REF!)</f>
        <v>#REF!</v>
      </c>
      <c r="F14" s="7" t="e">
        <f t="shared" si="3"/>
        <v>#REF!</v>
      </c>
      <c r="G14" s="7" t="e">
        <f t="shared" si="4"/>
        <v>#REF!</v>
      </c>
      <c r="H14" s="8" t="e">
        <f>'360 PU '!#REF!*SUM('360 PU '!#REF!)</f>
        <v>#REF!</v>
      </c>
      <c r="I14" s="8" t="e">
        <f>'360 PU '!#REF!*SUM('360 PU '!#REF!)</f>
        <v>#REF!</v>
      </c>
      <c r="J14" s="8" t="e">
        <f>'360 PU '!#REF!*SUM('360 PU '!#REF!)</f>
        <v>#REF!</v>
      </c>
    </row>
    <row r="15" spans="1:10">
      <c r="A15" t="e">
        <f>'360 PU '!#REF!</f>
        <v>#REF!</v>
      </c>
      <c r="B15" t="e">
        <f>'360 PU '!#REF!</f>
        <v>#REF!</v>
      </c>
      <c r="C15" s="6" t="e">
        <f>'360 PU '!#REF!*SUM('360 PU '!#REF!)</f>
        <v>#REF!</v>
      </c>
      <c r="D15" s="6" t="e">
        <f>'360 PU '!#REF!*SUM('360 PU '!#REF!)</f>
        <v>#REF!</v>
      </c>
      <c r="E15" s="7" t="e">
        <f>'360 PU '!#REF!*SUM('360 PU '!#REF!)</f>
        <v>#REF!</v>
      </c>
      <c r="F15" s="7" t="e">
        <f t="shared" si="3"/>
        <v>#REF!</v>
      </c>
      <c r="G15" s="7" t="e">
        <f t="shared" si="4"/>
        <v>#REF!</v>
      </c>
      <c r="H15" s="8" t="e">
        <f>'360 PU '!#REF!*SUM('360 PU '!#REF!)</f>
        <v>#REF!</v>
      </c>
      <c r="I15" s="8" t="e">
        <f>'360 PU '!#REF!*SUM('360 PU '!#REF!)</f>
        <v>#REF!</v>
      </c>
      <c r="J15" s="8" t="e">
        <f>'360 PU '!#REF!*SUM('360 PU '!#REF!)</f>
        <v>#REF!</v>
      </c>
    </row>
    <row r="16" spans="1:10">
      <c r="A16" t="e">
        <f>'360 PU '!#REF!</f>
        <v>#REF!</v>
      </c>
      <c r="B16" t="e">
        <f>'360 PU '!#REF!</f>
        <v>#REF!</v>
      </c>
      <c r="C16" s="6" t="e">
        <f>'360 PU '!#REF!*SUM('360 PU '!#REF!)</f>
        <v>#REF!</v>
      </c>
      <c r="D16" s="6" t="e">
        <f>'360 PU '!#REF!*SUM('360 PU '!#REF!)</f>
        <v>#REF!</v>
      </c>
      <c r="E16" s="7" t="e">
        <f>'360 PU '!#REF!*SUM('360 PU '!#REF!)</f>
        <v>#REF!</v>
      </c>
      <c r="F16" s="7" t="e">
        <f t="shared" si="3"/>
        <v>#REF!</v>
      </c>
      <c r="G16" s="7" t="e">
        <f t="shared" si="4"/>
        <v>#REF!</v>
      </c>
      <c r="H16" s="8" t="e">
        <f>'360 PU '!#REF!*SUM('360 PU '!#REF!)</f>
        <v>#REF!</v>
      </c>
      <c r="I16" s="8" t="e">
        <f>'360 PU '!#REF!*SUM('360 PU '!#REF!)</f>
        <v>#REF!</v>
      </c>
      <c r="J16" s="8" t="e">
        <f>'360 PU '!#REF!*SUM('360 PU '!#REF!)</f>
        <v>#REF!</v>
      </c>
    </row>
    <row r="17" spans="1:10">
      <c r="A17" t="e">
        <f>'360 PU '!#REF!</f>
        <v>#REF!</v>
      </c>
      <c r="B17" t="e">
        <f>'360 PU '!#REF!</f>
        <v>#REF!</v>
      </c>
      <c r="C17" s="6" t="e">
        <f>'360 PU '!#REF!*SUM('360 PU '!#REF!)</f>
        <v>#REF!</v>
      </c>
      <c r="D17" s="6" t="e">
        <f>'360 PU '!#REF!*SUM('360 PU '!#REF!)</f>
        <v>#REF!</v>
      </c>
      <c r="E17" s="7" t="e">
        <f>'360 PU '!#REF!*SUM('360 PU '!#REF!)</f>
        <v>#REF!</v>
      </c>
      <c r="F17" s="7" t="e">
        <f t="shared" si="3"/>
        <v>#REF!</v>
      </c>
      <c r="G17" s="7" t="e">
        <f t="shared" si="4"/>
        <v>#REF!</v>
      </c>
      <c r="H17" s="8" t="e">
        <f>'360 PU '!#REF!*SUM('360 PU '!#REF!)</f>
        <v>#REF!</v>
      </c>
      <c r="I17" s="8" t="e">
        <f>'360 PU '!#REF!*SUM('360 PU '!#REF!)</f>
        <v>#REF!</v>
      </c>
      <c r="J17" s="8" t="e">
        <f>'360 PU '!#REF!*SUM('360 PU '!#REF!)</f>
        <v>#REF!</v>
      </c>
    </row>
    <row r="18" spans="1:10">
      <c r="A18" t="e">
        <f>'360 PU '!#REF!</f>
        <v>#REF!</v>
      </c>
      <c r="B18" t="e">
        <f>'360 PU '!#REF!</f>
        <v>#REF!</v>
      </c>
      <c r="C18" s="6" t="e">
        <f>'360 PU '!#REF!*SUM('360 PU '!#REF!)</f>
        <v>#REF!</v>
      </c>
      <c r="D18" s="6" t="e">
        <f>'360 PU '!#REF!*SUM('360 PU '!#REF!)</f>
        <v>#REF!</v>
      </c>
      <c r="E18" s="7" t="e">
        <f>'360 PU '!#REF!*SUM('360 PU '!#REF!)</f>
        <v>#REF!</v>
      </c>
      <c r="F18" s="7" t="e">
        <f t="shared" si="3"/>
        <v>#REF!</v>
      </c>
      <c r="G18" s="7" t="e">
        <f t="shared" si="4"/>
        <v>#REF!</v>
      </c>
      <c r="H18" s="8" t="e">
        <f>'360 PU '!#REF!*SUM('360 PU '!#REF!)</f>
        <v>#REF!</v>
      </c>
      <c r="I18" s="8" t="e">
        <f>'360 PU '!#REF!*SUM('360 PU '!#REF!)</f>
        <v>#REF!</v>
      </c>
      <c r="J18" s="8" t="e">
        <f>'360 PU '!#REF!*SUM('360 PU '!#REF!)</f>
        <v>#REF!</v>
      </c>
    </row>
    <row r="19" spans="1:10">
      <c r="A19" t="e">
        <f>'360 PU '!#REF!</f>
        <v>#REF!</v>
      </c>
      <c r="B19" t="e">
        <f>'360 PU '!#REF!</f>
        <v>#REF!</v>
      </c>
      <c r="C19" s="6" t="e">
        <f>'360 PU '!#REF!*SUM('360 PU '!#REF!)</f>
        <v>#REF!</v>
      </c>
      <c r="D19" s="6" t="e">
        <f>'360 PU '!#REF!*SUM('360 PU '!#REF!)</f>
        <v>#REF!</v>
      </c>
      <c r="E19" s="7" t="e">
        <f>'360 PU '!#REF!*SUM('360 PU '!#REF!)</f>
        <v>#REF!</v>
      </c>
      <c r="F19" s="7" t="e">
        <f t="shared" si="3"/>
        <v>#REF!</v>
      </c>
      <c r="G19" s="7" t="e">
        <f t="shared" si="4"/>
        <v>#REF!</v>
      </c>
      <c r="H19" s="8" t="e">
        <f>'360 PU '!#REF!*SUM('360 PU '!#REF!)</f>
        <v>#REF!</v>
      </c>
      <c r="I19" s="8" t="e">
        <f>'360 PU '!#REF!*SUM('360 PU '!#REF!)</f>
        <v>#REF!</v>
      </c>
      <c r="J19" s="8" t="e">
        <f>'360 PU '!#REF!*SUM('360 PU '!#REF!)</f>
        <v>#REF!</v>
      </c>
    </row>
    <row r="20" spans="1:10">
      <c r="A20" t="e">
        <f>'360 PU '!#REF!</f>
        <v>#REF!</v>
      </c>
      <c r="B20" t="e">
        <f>'360 PU '!#REF!</f>
        <v>#REF!</v>
      </c>
      <c r="C20" s="6" t="e">
        <f>'360 PU '!#REF!*SUM('360 PU '!#REF!)</f>
        <v>#REF!</v>
      </c>
      <c r="D20" s="6" t="e">
        <f>'360 PU '!#REF!*SUM('360 PU '!#REF!)</f>
        <v>#REF!</v>
      </c>
      <c r="E20" s="7" t="e">
        <f>'360 PU '!#REF!*SUM('360 PU '!#REF!)</f>
        <v>#REF!</v>
      </c>
      <c r="F20" s="7" t="e">
        <f t="shared" si="3"/>
        <v>#REF!</v>
      </c>
      <c r="G20" s="7" t="e">
        <f t="shared" si="4"/>
        <v>#REF!</v>
      </c>
      <c r="H20" s="8" t="e">
        <f>'360 PU '!#REF!*SUM('360 PU '!#REF!)</f>
        <v>#REF!</v>
      </c>
      <c r="I20" s="8" t="e">
        <f>'360 PU '!#REF!*SUM('360 PU '!#REF!)</f>
        <v>#REF!</v>
      </c>
      <c r="J20" s="8" t="e">
        <f>'360 PU '!#REF!*SUM('360 PU '!#REF!)</f>
        <v>#REF!</v>
      </c>
    </row>
    <row r="21" spans="1:10">
      <c r="A21" t="e">
        <f>'360 PU '!#REF!</f>
        <v>#REF!</v>
      </c>
      <c r="B21" t="e">
        <f>'360 PU '!#REF!</f>
        <v>#REF!</v>
      </c>
      <c r="C21" s="6" t="e">
        <f>'360 PU '!#REF!*SUM('360 PU '!#REF!)</f>
        <v>#REF!</v>
      </c>
      <c r="D21" s="6" t="e">
        <f>'360 PU '!#REF!*SUM('360 PU '!#REF!)</f>
        <v>#REF!</v>
      </c>
      <c r="E21" s="7" t="e">
        <f>'360 PU '!#REF!*SUM('360 PU '!#REF!)</f>
        <v>#REF!</v>
      </c>
      <c r="F21" s="7" t="e">
        <f t="shared" si="3"/>
        <v>#REF!</v>
      </c>
      <c r="G21" s="7" t="e">
        <f t="shared" si="4"/>
        <v>#REF!</v>
      </c>
      <c r="H21" s="8" t="e">
        <f>'360 PU '!#REF!*SUM('360 PU '!#REF!)</f>
        <v>#REF!</v>
      </c>
      <c r="I21" s="8" t="e">
        <f>'360 PU '!#REF!*SUM('360 PU '!#REF!)</f>
        <v>#REF!</v>
      </c>
      <c r="J21" s="8" t="e">
        <f>'360 PU '!#REF!*SUM('360 PU '!#REF!)</f>
        <v>#REF!</v>
      </c>
    </row>
    <row r="22" spans="1:10">
      <c r="A22" t="e">
        <f>'360 PU '!#REF!</f>
        <v>#REF!</v>
      </c>
      <c r="B22" t="e">
        <f>'360 PU '!#REF!</f>
        <v>#REF!</v>
      </c>
      <c r="C22" s="6" t="e">
        <f>'360 PU '!#REF!*SUM('360 PU '!#REF!)</f>
        <v>#REF!</v>
      </c>
      <c r="D22" s="6" t="e">
        <f>'360 PU '!#REF!*SUM('360 PU '!#REF!)</f>
        <v>#REF!</v>
      </c>
      <c r="E22" s="7" t="e">
        <f>'360 PU '!#REF!*SUM('360 PU '!#REF!)</f>
        <v>#REF!</v>
      </c>
      <c r="F22" s="7" t="e">
        <f t="shared" si="3"/>
        <v>#REF!</v>
      </c>
      <c r="G22" s="7" t="e">
        <f t="shared" si="4"/>
        <v>#REF!</v>
      </c>
      <c r="H22" s="8" t="e">
        <f>'360 PU '!#REF!*SUM('360 PU '!#REF!)</f>
        <v>#REF!</v>
      </c>
      <c r="I22" s="8" t="e">
        <f>'360 PU '!#REF!*SUM('360 PU '!#REF!)</f>
        <v>#REF!</v>
      </c>
      <c r="J22" s="8" t="e">
        <f>'360 PU '!#REF!*SUM('360 PU '!#REF!)</f>
        <v>#REF!</v>
      </c>
    </row>
    <row r="23" spans="1:10">
      <c r="A23" t="e">
        <f>'360 PU '!#REF!</f>
        <v>#REF!</v>
      </c>
      <c r="B23" t="e">
        <f>'360 PU '!#REF!</f>
        <v>#REF!</v>
      </c>
      <c r="C23" s="6" t="e">
        <f>'360 PU '!#REF!*SUM('360 PU '!#REF!)</f>
        <v>#REF!</v>
      </c>
      <c r="D23" s="6" t="e">
        <f>'360 PU '!#REF!*SUM('360 PU '!#REF!)</f>
        <v>#REF!</v>
      </c>
      <c r="E23" s="7" t="e">
        <f>'360 PU '!#REF!*SUM('360 PU '!#REF!)</f>
        <v>#REF!</v>
      </c>
      <c r="F23" s="7" t="e">
        <f t="shared" si="3"/>
        <v>#REF!</v>
      </c>
      <c r="G23" s="7" t="e">
        <f t="shared" si="4"/>
        <v>#REF!</v>
      </c>
      <c r="H23" s="8" t="e">
        <f>'360 PU '!#REF!*SUM('360 PU '!#REF!)</f>
        <v>#REF!</v>
      </c>
      <c r="I23" s="8" t="e">
        <f>'360 PU '!#REF!*SUM('360 PU '!#REF!)</f>
        <v>#REF!</v>
      </c>
      <c r="J23" s="8" t="e">
        <f>'360 PU '!#REF!*SUM('360 PU '!#REF!)</f>
        <v>#REF!</v>
      </c>
    </row>
    <row r="24" spans="1:10">
      <c r="A24" t="e">
        <f>'360 PU '!#REF!</f>
        <v>#REF!</v>
      </c>
      <c r="B24" t="e">
        <f>'360 PU '!#REF!</f>
        <v>#REF!</v>
      </c>
      <c r="C24" s="6" t="e">
        <f>'360 PU '!#REF!*SUM('360 PU '!#REF!)</f>
        <v>#REF!</v>
      </c>
      <c r="D24" s="6" t="e">
        <f>'360 PU '!#REF!*SUM('360 PU '!#REF!)</f>
        <v>#REF!</v>
      </c>
      <c r="E24" s="7" t="e">
        <f>'360 PU '!#REF!*SUM('360 PU '!#REF!)</f>
        <v>#REF!</v>
      </c>
      <c r="F24" s="7" t="e">
        <f t="shared" si="3"/>
        <v>#REF!</v>
      </c>
      <c r="G24" s="7" t="e">
        <f t="shared" si="4"/>
        <v>#REF!</v>
      </c>
      <c r="H24" s="8" t="e">
        <f>'360 PU '!#REF!*SUM('360 PU '!#REF!)</f>
        <v>#REF!</v>
      </c>
      <c r="I24" s="8" t="e">
        <f>'360 PU '!#REF!*SUM('360 PU '!#REF!)</f>
        <v>#REF!</v>
      </c>
      <c r="J24" s="8" t="e">
        <f>'360 PU '!#REF!*SUM('360 PU '!#REF!)</f>
        <v>#REF!</v>
      </c>
    </row>
    <row r="25" spans="1:10">
      <c r="A25" t="e">
        <f>'360 PU '!#REF!</f>
        <v>#REF!</v>
      </c>
      <c r="B25" t="e">
        <f>'360 PU '!#REF!</f>
        <v>#REF!</v>
      </c>
      <c r="C25" s="6" t="e">
        <f>'360 PU '!#REF!*SUM('360 PU '!#REF!)</f>
        <v>#REF!</v>
      </c>
      <c r="D25" s="6" t="e">
        <f>'360 PU '!#REF!*SUM('360 PU '!#REF!)</f>
        <v>#REF!</v>
      </c>
      <c r="E25" s="7" t="e">
        <f>'360 PU '!#REF!*SUM('360 PU '!#REF!)</f>
        <v>#REF!</v>
      </c>
      <c r="F25" s="7" t="e">
        <f t="shared" si="3"/>
        <v>#REF!</v>
      </c>
      <c r="G25" s="7" t="e">
        <f t="shared" si="4"/>
        <v>#REF!</v>
      </c>
      <c r="H25" s="8" t="e">
        <f>'360 PU '!#REF!*SUM('360 PU '!#REF!)</f>
        <v>#REF!</v>
      </c>
      <c r="I25" s="8" t="e">
        <f>'360 PU '!#REF!*SUM('360 PU '!#REF!)</f>
        <v>#REF!</v>
      </c>
      <c r="J25" s="8" t="e">
        <f>'360 PU '!#REF!*SUM('360 PU '!#REF!)</f>
        <v>#REF!</v>
      </c>
    </row>
    <row r="26" spans="1:10">
      <c r="A26" t="e">
        <f>'360 PU '!#REF!</f>
        <v>#REF!</v>
      </c>
      <c r="B26" t="e">
        <f>'360 PU '!#REF!</f>
        <v>#REF!</v>
      </c>
      <c r="C26" s="6" t="e">
        <f>'360 PU '!#REF!*SUM('360 PU '!#REF!)</f>
        <v>#REF!</v>
      </c>
      <c r="D26" s="6" t="e">
        <f>'360 PU '!#REF!*SUM('360 PU '!#REF!)</f>
        <v>#REF!</v>
      </c>
      <c r="E26" s="7" t="e">
        <f>'360 PU '!#REF!*SUM('360 PU '!#REF!)</f>
        <v>#REF!</v>
      </c>
      <c r="F26" s="7" t="e">
        <f t="shared" si="3"/>
        <v>#REF!</v>
      </c>
      <c r="G26" s="7" t="e">
        <f t="shared" si="4"/>
        <v>#REF!</v>
      </c>
      <c r="H26" s="8" t="e">
        <f>'360 PU '!#REF!*SUM('360 PU '!#REF!)</f>
        <v>#REF!</v>
      </c>
      <c r="I26" s="8" t="e">
        <f>'360 PU '!#REF!*SUM('360 PU '!#REF!)</f>
        <v>#REF!</v>
      </c>
      <c r="J26" s="8" t="e">
        <f>'360 PU '!#REF!*SUM('360 PU '!#REF!)</f>
        <v>#REF!</v>
      </c>
    </row>
    <row r="27" spans="1:10">
      <c r="A27" t="e">
        <f>'360 PU '!#REF!</f>
        <v>#REF!</v>
      </c>
      <c r="B27" t="e">
        <f>'360 PU '!#REF!</f>
        <v>#REF!</v>
      </c>
      <c r="C27" s="6" t="e">
        <f>'360 PU '!#REF!*SUM('360 PU '!#REF!)</f>
        <v>#REF!</v>
      </c>
      <c r="D27" s="6" t="e">
        <f>'360 PU '!#REF!*SUM('360 PU '!#REF!)</f>
        <v>#REF!</v>
      </c>
      <c r="E27" s="7" t="e">
        <f>'360 PU '!#REF!*SUM('360 PU '!#REF!)</f>
        <v>#REF!</v>
      </c>
      <c r="F27" s="7" t="e">
        <f t="shared" si="3"/>
        <v>#REF!</v>
      </c>
      <c r="G27" s="7" t="e">
        <f t="shared" si="4"/>
        <v>#REF!</v>
      </c>
      <c r="H27" s="8" t="e">
        <f>'360 PU '!#REF!*SUM('360 PU '!#REF!)</f>
        <v>#REF!</v>
      </c>
      <c r="I27" s="8" t="e">
        <f>'360 PU '!#REF!*SUM('360 PU '!#REF!)</f>
        <v>#REF!</v>
      </c>
      <c r="J27" s="8" t="e">
        <f>'360 PU '!#REF!*SUM('360 PU '!#REF!)</f>
        <v>#REF!</v>
      </c>
    </row>
    <row r="28" spans="1:10">
      <c r="A28" t="e">
        <f>'360 PU '!#REF!</f>
        <v>#REF!</v>
      </c>
      <c r="B28" t="e">
        <f>'360 PU '!#REF!</f>
        <v>#REF!</v>
      </c>
      <c r="C28" s="6" t="e">
        <f>'360 PU '!#REF!*SUM('360 PU '!#REF!)</f>
        <v>#REF!</v>
      </c>
      <c r="D28" s="6" t="e">
        <f>'360 PU '!#REF!*SUM('360 PU '!#REF!)</f>
        <v>#REF!</v>
      </c>
      <c r="E28" s="7" t="e">
        <f>'360 PU '!#REF!*SUM('360 PU '!#REF!)</f>
        <v>#REF!</v>
      </c>
      <c r="F28" s="7" t="e">
        <f t="shared" si="3"/>
        <v>#REF!</v>
      </c>
      <c r="G28" s="7" t="e">
        <f t="shared" si="4"/>
        <v>#REF!</v>
      </c>
      <c r="H28" s="8" t="e">
        <f>'360 PU '!#REF!*SUM('360 PU '!#REF!)</f>
        <v>#REF!</v>
      </c>
      <c r="I28" s="8" t="e">
        <f>'360 PU '!#REF!*SUM('360 PU '!#REF!)</f>
        <v>#REF!</v>
      </c>
      <c r="J28" s="8" t="e">
        <f>'360 PU '!#REF!*SUM('360 PU '!#REF!)</f>
        <v>#REF!</v>
      </c>
    </row>
    <row r="29" spans="1:10">
      <c r="A29" t="e">
        <f>'360 PU '!#REF!</f>
        <v>#REF!</v>
      </c>
      <c r="B29" t="e">
        <f>'360 PU '!#REF!</f>
        <v>#REF!</v>
      </c>
      <c r="C29" s="6" t="e">
        <f>'360 PU '!#REF!*SUM('360 PU '!#REF!)</f>
        <v>#REF!</v>
      </c>
      <c r="D29" s="6" t="e">
        <f>'360 PU '!#REF!*SUM('360 PU '!#REF!)</f>
        <v>#REF!</v>
      </c>
      <c r="E29" s="7" t="e">
        <f>'360 PU '!#REF!*SUM('360 PU '!#REF!)</f>
        <v>#REF!</v>
      </c>
      <c r="F29" s="7" t="e">
        <f t="shared" si="3"/>
        <v>#REF!</v>
      </c>
      <c r="G29" s="7" t="e">
        <f t="shared" si="4"/>
        <v>#REF!</v>
      </c>
      <c r="H29" s="8" t="e">
        <f>'360 PU '!#REF!*SUM('360 PU '!#REF!)</f>
        <v>#REF!</v>
      </c>
      <c r="I29" s="8" t="e">
        <f>'360 PU '!#REF!*SUM('360 PU '!#REF!)</f>
        <v>#REF!</v>
      </c>
      <c r="J29" s="8" t="e">
        <f>'360 PU '!#REF!*SUM('360 PU '!#REF!)</f>
        <v>#REF!</v>
      </c>
    </row>
    <row r="30" spans="1:10">
      <c r="A30" t="e">
        <f>'360 PU '!#REF!</f>
        <v>#REF!</v>
      </c>
      <c r="B30" t="e">
        <f>'360 PU '!#REF!</f>
        <v>#REF!</v>
      </c>
      <c r="C30" s="6" t="e">
        <f>'360 PU '!#REF!*SUM('360 PU '!#REF!)</f>
        <v>#REF!</v>
      </c>
      <c r="D30" s="6" t="e">
        <f>'360 PU '!#REF!*SUM('360 PU '!#REF!)</f>
        <v>#REF!</v>
      </c>
      <c r="E30" s="7" t="e">
        <f>'360 PU '!#REF!*SUM('360 PU '!#REF!)</f>
        <v>#REF!</v>
      </c>
      <c r="F30" s="7" t="e">
        <f t="shared" si="3"/>
        <v>#REF!</v>
      </c>
      <c r="G30" s="7" t="e">
        <f t="shared" si="4"/>
        <v>#REF!</v>
      </c>
      <c r="H30" s="8" t="e">
        <f>'360 PU '!#REF!*SUM('360 PU '!#REF!)</f>
        <v>#REF!</v>
      </c>
      <c r="I30" s="8" t="e">
        <f>'360 PU '!#REF!*SUM('360 PU '!#REF!)</f>
        <v>#REF!</v>
      </c>
      <c r="J30" s="8" t="e">
        <f>'360 PU '!#REF!*SUM('360 PU '!#REF!)</f>
        <v>#REF!</v>
      </c>
    </row>
    <row r="31" spans="1:10">
      <c r="A31" t="e">
        <f>'360 PU '!#REF!</f>
        <v>#REF!</v>
      </c>
      <c r="B31" t="e">
        <f>'360 PU '!#REF!</f>
        <v>#REF!</v>
      </c>
      <c r="C31" s="6" t="e">
        <f>'360 PU '!#REF!*SUM('360 PU '!#REF!)</f>
        <v>#REF!</v>
      </c>
      <c r="D31" s="6" t="e">
        <f>'360 PU '!#REF!*SUM('360 PU '!#REF!)</f>
        <v>#REF!</v>
      </c>
      <c r="E31" s="7" t="e">
        <f>'360 PU '!#REF!*SUM('360 PU '!#REF!)</f>
        <v>#REF!</v>
      </c>
      <c r="F31" s="7" t="e">
        <f t="shared" si="3"/>
        <v>#REF!</v>
      </c>
      <c r="G31" s="7" t="e">
        <f t="shared" si="4"/>
        <v>#REF!</v>
      </c>
      <c r="H31" s="8" t="e">
        <f>'360 PU '!#REF!*SUM('360 PU '!#REF!)</f>
        <v>#REF!</v>
      </c>
      <c r="I31" s="8" t="e">
        <f>'360 PU '!#REF!*SUM('360 PU '!#REF!)</f>
        <v>#REF!</v>
      </c>
      <c r="J31" s="8" t="e">
        <f>'360 PU '!#REF!*SUM('360 PU '!#REF!)</f>
        <v>#REF!</v>
      </c>
    </row>
    <row r="32" spans="1:10">
      <c r="A32" t="e">
        <f>'360 PU '!#REF!</f>
        <v>#REF!</v>
      </c>
      <c r="B32" t="e">
        <f>'360 PU '!#REF!</f>
        <v>#REF!</v>
      </c>
      <c r="C32" s="6" t="e">
        <f>'360 PU '!#REF!*SUM('360 PU '!#REF!)</f>
        <v>#REF!</v>
      </c>
      <c r="D32" s="6" t="e">
        <f>'360 PU '!#REF!*SUM('360 PU '!#REF!)</f>
        <v>#REF!</v>
      </c>
      <c r="E32" s="7" t="e">
        <f>'360 PU '!#REF!*SUM('360 PU '!#REF!)</f>
        <v>#REF!</v>
      </c>
      <c r="F32" s="7" t="e">
        <f t="shared" si="3"/>
        <v>#REF!</v>
      </c>
      <c r="G32" s="7" t="e">
        <f t="shared" si="4"/>
        <v>#REF!</v>
      </c>
      <c r="H32" s="8" t="e">
        <f>'360 PU '!#REF!*SUM('360 PU '!#REF!)</f>
        <v>#REF!</v>
      </c>
      <c r="I32" s="8" t="e">
        <f>'360 PU '!#REF!*SUM('360 PU '!#REF!)</f>
        <v>#REF!</v>
      </c>
      <c r="J32" s="8" t="e">
        <f>'360 PU '!#REF!*SUM('360 PU '!#REF!)</f>
        <v>#REF!</v>
      </c>
    </row>
    <row r="33" spans="1:10">
      <c r="A33" t="e">
        <f>'360 PU '!#REF!</f>
        <v>#REF!</v>
      </c>
      <c r="B33" t="e">
        <f>'360 PU '!#REF!</f>
        <v>#REF!</v>
      </c>
      <c r="C33" s="6" t="e">
        <f>'360 PU '!#REF!*SUM('360 PU '!#REF!)</f>
        <v>#REF!</v>
      </c>
      <c r="D33" s="6" t="e">
        <f>'360 PU '!#REF!*SUM('360 PU '!#REF!)</f>
        <v>#REF!</v>
      </c>
      <c r="E33" s="7" t="e">
        <f>'360 PU '!#REF!*SUM('360 PU '!#REF!)</f>
        <v>#REF!</v>
      </c>
      <c r="F33" s="7" t="e">
        <f t="shared" si="3"/>
        <v>#REF!</v>
      </c>
      <c r="G33" s="7" t="e">
        <f t="shared" si="4"/>
        <v>#REF!</v>
      </c>
      <c r="H33" s="8" t="e">
        <f>'360 PU '!#REF!*SUM('360 PU '!#REF!)</f>
        <v>#REF!</v>
      </c>
      <c r="I33" s="8" t="e">
        <f>'360 PU '!#REF!*SUM('360 PU '!#REF!)</f>
        <v>#REF!</v>
      </c>
      <c r="J33" s="8" t="e">
        <f>'360 PU '!#REF!*SUM('360 PU '!#REF!)</f>
        <v>#REF!</v>
      </c>
    </row>
    <row r="34" spans="1:10">
      <c r="A34" t="e">
        <f>'360 PU '!#REF!</f>
        <v>#REF!</v>
      </c>
      <c r="B34" t="e">
        <f>'360 PU '!#REF!</f>
        <v>#REF!</v>
      </c>
      <c r="C34" s="6" t="e">
        <f>'360 PU '!#REF!*SUM('360 PU '!#REF!)</f>
        <v>#REF!</v>
      </c>
      <c r="D34" s="6" t="e">
        <f>'360 PU '!#REF!*SUM('360 PU '!#REF!)</f>
        <v>#REF!</v>
      </c>
      <c r="E34" s="7" t="e">
        <f>'360 PU '!#REF!*SUM('360 PU '!#REF!)</f>
        <v>#REF!</v>
      </c>
      <c r="F34" s="7" t="e">
        <f t="shared" si="3"/>
        <v>#REF!</v>
      </c>
      <c r="G34" s="7" t="e">
        <f t="shared" si="4"/>
        <v>#REF!</v>
      </c>
      <c r="H34" s="8" t="e">
        <f>'360 PU '!#REF!*SUM('360 PU '!#REF!)</f>
        <v>#REF!</v>
      </c>
      <c r="I34" s="8" t="e">
        <f>'360 PU '!#REF!*SUM('360 PU '!#REF!)</f>
        <v>#REF!</v>
      </c>
      <c r="J34" s="8" t="e">
        <f>'360 PU '!#REF!*SUM('360 PU '!#REF!)</f>
        <v>#REF!</v>
      </c>
    </row>
    <row r="35" spans="1:10">
      <c r="A35" t="e">
        <f>'360 PU '!#REF!</f>
        <v>#REF!</v>
      </c>
      <c r="B35" t="e">
        <f>'360 PU '!#REF!</f>
        <v>#REF!</v>
      </c>
      <c r="C35" s="6" t="e">
        <f>'360 PU '!#REF!*SUM('360 PU '!#REF!)</f>
        <v>#REF!</v>
      </c>
      <c r="D35" s="6" t="e">
        <f>'360 PU '!#REF!*SUM('360 PU '!#REF!)</f>
        <v>#REF!</v>
      </c>
      <c r="E35" s="7" t="e">
        <f>'360 PU '!#REF!*SUM('360 PU '!#REF!)</f>
        <v>#REF!</v>
      </c>
      <c r="F35" s="7" t="e">
        <f t="shared" si="3"/>
        <v>#REF!</v>
      </c>
      <c r="G35" s="7" t="e">
        <f t="shared" si="4"/>
        <v>#REF!</v>
      </c>
      <c r="H35" s="8" t="e">
        <f>'360 PU '!#REF!*SUM('360 PU '!#REF!)</f>
        <v>#REF!</v>
      </c>
      <c r="I35" s="8" t="e">
        <f>'360 PU '!#REF!*SUM('360 PU '!#REF!)</f>
        <v>#REF!</v>
      </c>
      <c r="J35" s="8" t="e">
        <f>'360 PU '!#REF!*SUM('360 PU '!#REF!)</f>
        <v>#REF!</v>
      </c>
    </row>
    <row r="36" spans="1:10">
      <c r="A36" t="e">
        <f>'360 PU '!#REF!</f>
        <v>#REF!</v>
      </c>
      <c r="B36" t="e">
        <f>'360 PU '!#REF!</f>
        <v>#REF!</v>
      </c>
      <c r="C36" s="6" t="e">
        <f>'360 PU '!#REF!*SUM('360 PU '!#REF!)</f>
        <v>#REF!</v>
      </c>
      <c r="D36" s="6" t="e">
        <f>'360 PU '!#REF!*SUM('360 PU '!#REF!)</f>
        <v>#REF!</v>
      </c>
      <c r="E36" s="7" t="e">
        <f>'360 PU '!#REF!*SUM('360 PU '!#REF!)</f>
        <v>#REF!</v>
      </c>
      <c r="F36" s="7" t="e">
        <f t="shared" si="3"/>
        <v>#REF!</v>
      </c>
      <c r="G36" s="7" t="e">
        <f t="shared" si="4"/>
        <v>#REF!</v>
      </c>
      <c r="H36" s="8" t="e">
        <f>'360 PU '!#REF!*SUM('360 PU '!#REF!)</f>
        <v>#REF!</v>
      </c>
      <c r="I36" s="8" t="e">
        <f>'360 PU '!#REF!*SUM('360 PU '!#REF!)</f>
        <v>#REF!</v>
      </c>
      <c r="J36" s="8" t="e">
        <f>'360 PU '!#REF!*SUM('360 PU '!#REF!)</f>
        <v>#REF!</v>
      </c>
    </row>
    <row r="37" spans="1:10">
      <c r="A37" t="e">
        <f>'360 PU '!#REF!</f>
        <v>#REF!</v>
      </c>
      <c r="B37" t="e">
        <f>'360 PU '!#REF!</f>
        <v>#REF!</v>
      </c>
      <c r="C37" s="6" t="e">
        <f>'360 PU '!#REF!*SUM('360 PU '!#REF!)</f>
        <v>#REF!</v>
      </c>
      <c r="D37" s="6" t="e">
        <f>'360 PU '!#REF!*SUM('360 PU '!#REF!)</f>
        <v>#REF!</v>
      </c>
      <c r="E37" s="7" t="e">
        <f>'360 PU '!#REF!*SUM('360 PU '!#REF!)</f>
        <v>#REF!</v>
      </c>
      <c r="F37" s="7" t="e">
        <f t="shared" si="3"/>
        <v>#REF!</v>
      </c>
      <c r="G37" s="7" t="e">
        <f t="shared" si="4"/>
        <v>#REF!</v>
      </c>
      <c r="H37" s="8" t="e">
        <f>'360 PU '!#REF!*SUM('360 PU '!#REF!)</f>
        <v>#REF!</v>
      </c>
      <c r="I37" s="8" t="e">
        <f>'360 PU '!#REF!*SUM('360 PU '!#REF!)</f>
        <v>#REF!</v>
      </c>
      <c r="J37" s="8" t="e">
        <f>'360 PU '!#REF!*SUM('360 PU '!#REF!)</f>
        <v>#REF!</v>
      </c>
    </row>
    <row r="38" spans="1:10">
      <c r="A38" t="e">
        <f>'360 PU '!#REF!</f>
        <v>#REF!</v>
      </c>
      <c r="B38" t="e">
        <f>'360 PU '!#REF!</f>
        <v>#REF!</v>
      </c>
      <c r="C38" s="6" t="e">
        <f>'360 PU '!#REF!*SUM('360 PU '!#REF!)</f>
        <v>#REF!</v>
      </c>
      <c r="D38" s="6" t="e">
        <f>'360 PU '!#REF!*SUM('360 PU '!#REF!)</f>
        <v>#REF!</v>
      </c>
      <c r="E38" s="7" t="e">
        <f>'360 PU '!#REF!*SUM('360 PU '!#REF!)</f>
        <v>#REF!</v>
      </c>
      <c r="F38" s="7" t="e">
        <f t="shared" si="3"/>
        <v>#REF!</v>
      </c>
      <c r="G38" s="7" t="e">
        <f t="shared" si="4"/>
        <v>#REF!</v>
      </c>
      <c r="H38" s="8" t="e">
        <f>'360 PU '!#REF!*SUM('360 PU '!#REF!)</f>
        <v>#REF!</v>
      </c>
      <c r="I38" s="8" t="e">
        <f>'360 PU '!#REF!*SUM('360 PU '!#REF!)</f>
        <v>#REF!</v>
      </c>
      <c r="J38" s="8" t="e">
        <f>'360 PU '!#REF!*SUM('360 PU '!#REF!)</f>
        <v>#REF!</v>
      </c>
    </row>
    <row r="39" spans="1:10">
      <c r="A39" t="e">
        <f>'360 PU '!#REF!</f>
        <v>#REF!</v>
      </c>
      <c r="B39" t="e">
        <f>'360 PU '!#REF!</f>
        <v>#REF!</v>
      </c>
      <c r="C39" s="6" t="e">
        <f>'360 PU '!#REF!*SUM('360 PU '!#REF!)</f>
        <v>#REF!</v>
      </c>
      <c r="D39" s="6" t="e">
        <f>'360 PU '!#REF!*SUM('360 PU '!#REF!)</f>
        <v>#REF!</v>
      </c>
      <c r="E39" s="7" t="e">
        <f>'360 PU '!#REF!*SUM('360 PU '!#REF!)</f>
        <v>#REF!</v>
      </c>
      <c r="F39" s="7" t="e">
        <f t="shared" si="3"/>
        <v>#REF!</v>
      </c>
      <c r="G39" s="7" t="e">
        <f t="shared" si="4"/>
        <v>#REF!</v>
      </c>
      <c r="H39" s="8" t="e">
        <f>'360 PU '!#REF!*SUM('360 PU '!#REF!)</f>
        <v>#REF!</v>
      </c>
      <c r="I39" s="8" t="e">
        <f>'360 PU '!#REF!*SUM('360 PU '!#REF!)</f>
        <v>#REF!</v>
      </c>
      <c r="J39" s="8" t="e">
        <f>'360 PU '!#REF!*SUM('360 PU '!#REF!)</f>
        <v>#REF!</v>
      </c>
    </row>
    <row r="40" spans="1:10">
      <c r="A40" t="e">
        <f>'360 PU '!#REF!</f>
        <v>#REF!</v>
      </c>
      <c r="B40" t="e">
        <f>'360 PU '!#REF!</f>
        <v>#REF!</v>
      </c>
      <c r="C40" s="6" t="e">
        <f>'360 PU '!#REF!*SUM('360 PU '!#REF!)</f>
        <v>#REF!</v>
      </c>
      <c r="D40" s="6" t="e">
        <f>'360 PU '!#REF!*SUM('360 PU '!#REF!)</f>
        <v>#REF!</v>
      </c>
      <c r="E40" s="7" t="e">
        <f>'360 PU '!#REF!*SUM('360 PU '!#REF!)</f>
        <v>#REF!</v>
      </c>
      <c r="F40" s="7" t="e">
        <f t="shared" si="3"/>
        <v>#REF!</v>
      </c>
      <c r="G40" s="7" t="e">
        <f t="shared" si="4"/>
        <v>#REF!</v>
      </c>
      <c r="H40" s="8" t="e">
        <f>'360 PU '!#REF!*SUM('360 PU '!#REF!)</f>
        <v>#REF!</v>
      </c>
      <c r="I40" s="8" t="e">
        <f>'360 PU '!#REF!*SUM('360 PU '!#REF!)</f>
        <v>#REF!</v>
      </c>
      <c r="J40" s="8" t="e">
        <f>'360 PU '!#REF!*SUM('360 PU '!#REF!)</f>
        <v>#REF!</v>
      </c>
    </row>
    <row r="41" spans="1:10">
      <c r="A41" t="e">
        <f>'360 PU '!#REF!</f>
        <v>#REF!</v>
      </c>
      <c r="B41" t="e">
        <f>'360 PU '!#REF!</f>
        <v>#REF!</v>
      </c>
      <c r="C41" s="6" t="e">
        <f>'360 PU '!#REF!*SUM('360 PU '!#REF!)</f>
        <v>#REF!</v>
      </c>
      <c r="D41" s="6" t="e">
        <f>'360 PU '!#REF!*SUM('360 PU '!#REF!)</f>
        <v>#REF!</v>
      </c>
      <c r="E41" s="7" t="e">
        <f>'360 PU '!#REF!*SUM('360 PU '!#REF!)</f>
        <v>#REF!</v>
      </c>
      <c r="F41" s="7" t="e">
        <f t="shared" si="3"/>
        <v>#REF!</v>
      </c>
      <c r="G41" s="7" t="e">
        <f t="shared" si="4"/>
        <v>#REF!</v>
      </c>
      <c r="H41" s="8" t="e">
        <f>'360 PU '!#REF!*SUM('360 PU '!#REF!)</f>
        <v>#REF!</v>
      </c>
      <c r="I41" s="8" t="e">
        <f>'360 PU '!#REF!*SUM('360 PU '!#REF!)</f>
        <v>#REF!</v>
      </c>
      <c r="J41" s="8" t="e">
        <f>'360 PU '!#REF!*SUM('360 PU '!#REF!)</f>
        <v>#REF!</v>
      </c>
    </row>
    <row r="42" spans="1:10">
      <c r="A42" t="e">
        <f>'360 PU '!#REF!</f>
        <v>#REF!</v>
      </c>
      <c r="B42" t="e">
        <f>'360 PU '!#REF!</f>
        <v>#REF!</v>
      </c>
      <c r="C42" s="6" t="e">
        <f>'360 PU '!#REF!*SUM('360 PU '!#REF!)</f>
        <v>#REF!</v>
      </c>
      <c r="D42" s="6" t="e">
        <f>'360 PU '!#REF!*SUM('360 PU '!#REF!)</f>
        <v>#REF!</v>
      </c>
      <c r="E42" s="7" t="e">
        <f>'360 PU '!#REF!*SUM('360 PU '!#REF!)</f>
        <v>#REF!</v>
      </c>
      <c r="F42" s="7" t="e">
        <f t="shared" si="3"/>
        <v>#REF!</v>
      </c>
      <c r="G42" s="7" t="e">
        <f t="shared" si="4"/>
        <v>#REF!</v>
      </c>
      <c r="H42" s="8" t="e">
        <f>'360 PU '!#REF!*SUM('360 PU '!#REF!)</f>
        <v>#REF!</v>
      </c>
      <c r="I42" s="8" t="e">
        <f>'360 PU '!#REF!*SUM('360 PU '!#REF!)</f>
        <v>#REF!</v>
      </c>
      <c r="J42" s="8" t="e">
        <f>'360 PU '!#REF!*SUM('360 PU '!#REF!)</f>
        <v>#REF!</v>
      </c>
    </row>
    <row r="43" spans="1:10">
      <c r="A43" t="e">
        <f>'360 PU '!#REF!</f>
        <v>#REF!</v>
      </c>
      <c r="B43" t="e">
        <f>'360 PU '!#REF!</f>
        <v>#REF!</v>
      </c>
      <c r="C43" s="6" t="e">
        <f>'360 PU '!#REF!*SUM('360 PU '!#REF!)</f>
        <v>#REF!</v>
      </c>
      <c r="D43" s="6" t="e">
        <f>'360 PU '!#REF!*SUM('360 PU '!#REF!)</f>
        <v>#REF!</v>
      </c>
      <c r="E43" s="7" t="e">
        <f>'360 PU '!#REF!*SUM('360 PU '!#REF!)</f>
        <v>#REF!</v>
      </c>
      <c r="F43" s="7" t="e">
        <f t="shared" si="3"/>
        <v>#REF!</v>
      </c>
      <c r="G43" s="7" t="e">
        <f t="shared" si="4"/>
        <v>#REF!</v>
      </c>
      <c r="H43" s="8" t="e">
        <f>'360 PU '!#REF!*SUM('360 PU '!#REF!)</f>
        <v>#REF!</v>
      </c>
      <c r="I43" s="8" t="e">
        <f>'360 PU '!#REF!*SUM('360 PU '!#REF!)</f>
        <v>#REF!</v>
      </c>
      <c r="J43" s="8" t="e">
        <f>'360 PU '!#REF!*SUM('360 PU '!#REF!)</f>
        <v>#REF!</v>
      </c>
    </row>
    <row r="44" spans="1:10">
      <c r="A44" t="e">
        <f>'360 PU '!#REF!</f>
        <v>#REF!</v>
      </c>
      <c r="B44" t="e">
        <f>'360 PU '!#REF!</f>
        <v>#REF!</v>
      </c>
      <c r="C44" s="6" t="e">
        <f>'360 PU '!#REF!*SUM('360 PU '!#REF!)</f>
        <v>#REF!</v>
      </c>
      <c r="D44" s="6" t="e">
        <f>'360 PU '!#REF!*SUM('360 PU '!#REF!)</f>
        <v>#REF!</v>
      </c>
      <c r="E44" s="7" t="e">
        <f>'360 PU '!#REF!*SUM('360 PU '!#REF!)</f>
        <v>#REF!</v>
      </c>
      <c r="F44" s="7" t="e">
        <f t="shared" si="3"/>
        <v>#REF!</v>
      </c>
      <c r="G44" s="7" t="e">
        <f t="shared" si="4"/>
        <v>#REF!</v>
      </c>
      <c r="H44" s="8" t="e">
        <f>'360 PU '!#REF!*SUM('360 PU '!#REF!)</f>
        <v>#REF!</v>
      </c>
      <c r="I44" s="8" t="e">
        <f>'360 PU '!#REF!*SUM('360 PU '!#REF!)</f>
        <v>#REF!</v>
      </c>
      <c r="J44" s="8" t="e">
        <f>'360 PU '!#REF!*SUM('360 PU '!#REF!)</f>
        <v>#REF!</v>
      </c>
    </row>
    <row r="45" spans="1:10">
      <c r="A45" t="e">
        <f>'360 PU '!#REF!</f>
        <v>#REF!</v>
      </c>
      <c r="B45" t="e">
        <f>'360 PU '!#REF!</f>
        <v>#REF!</v>
      </c>
      <c r="C45" s="6" t="e">
        <f>'360 PU '!#REF!*SUM('360 PU '!#REF!)</f>
        <v>#REF!</v>
      </c>
      <c r="D45" s="6" t="e">
        <f>'360 PU '!#REF!*SUM('360 PU '!#REF!)</f>
        <v>#REF!</v>
      </c>
      <c r="E45" s="7" t="e">
        <f>'360 PU '!#REF!*SUM('360 PU '!#REF!)</f>
        <v>#REF!</v>
      </c>
      <c r="F45" s="7" t="e">
        <f t="shared" si="3"/>
        <v>#REF!</v>
      </c>
      <c r="G45" s="7" t="e">
        <f t="shared" si="4"/>
        <v>#REF!</v>
      </c>
      <c r="H45" s="8" t="e">
        <f>'360 PU '!#REF!*SUM('360 PU '!#REF!)</f>
        <v>#REF!</v>
      </c>
      <c r="I45" s="8" t="e">
        <f>'360 PU '!#REF!*SUM('360 PU '!#REF!)</f>
        <v>#REF!</v>
      </c>
      <c r="J45" s="8" t="e">
        <f>'360 PU '!#REF!*SUM('360 PU '!#REF!)</f>
        <v>#REF!</v>
      </c>
    </row>
    <row r="46" spans="1:10">
      <c r="A46" t="e">
        <f>'360 PU '!#REF!</f>
        <v>#REF!</v>
      </c>
      <c r="B46" t="e">
        <f>'360 PU '!#REF!</f>
        <v>#REF!</v>
      </c>
      <c r="C46" s="6" t="e">
        <f>'360 PU '!#REF!*SUM('360 PU '!#REF!)</f>
        <v>#REF!</v>
      </c>
      <c r="D46" s="6" t="e">
        <f>'360 PU '!#REF!*SUM('360 PU '!#REF!)</f>
        <v>#REF!</v>
      </c>
      <c r="E46" s="7" t="e">
        <f>'360 PU '!#REF!*SUM('360 PU '!#REF!)</f>
        <v>#REF!</v>
      </c>
      <c r="F46" s="7" t="e">
        <f t="shared" si="3"/>
        <v>#REF!</v>
      </c>
      <c r="G46" s="7" t="e">
        <f t="shared" si="4"/>
        <v>#REF!</v>
      </c>
      <c r="H46" s="8" t="e">
        <f>'360 PU '!#REF!*SUM('360 PU '!#REF!)</f>
        <v>#REF!</v>
      </c>
      <c r="I46" s="8" t="e">
        <f>'360 PU '!#REF!*SUM('360 PU '!#REF!)</f>
        <v>#REF!</v>
      </c>
      <c r="J46" s="8" t="e">
        <f>'360 PU '!#REF!*SUM('360 PU '!#REF!)</f>
        <v>#REF!</v>
      </c>
    </row>
    <row r="47" spans="1:10">
      <c r="A47" t="e">
        <f>'360 PU '!#REF!</f>
        <v>#REF!</v>
      </c>
      <c r="B47" t="e">
        <f>'360 PU '!#REF!</f>
        <v>#REF!</v>
      </c>
      <c r="C47" s="6" t="e">
        <f>'360 PU '!#REF!*SUM('360 PU '!#REF!)</f>
        <v>#REF!</v>
      </c>
      <c r="D47" s="6" t="e">
        <f>'360 PU '!#REF!*SUM('360 PU '!#REF!)</f>
        <v>#REF!</v>
      </c>
      <c r="E47" s="7" t="e">
        <f>'360 PU '!#REF!*SUM('360 PU '!#REF!)</f>
        <v>#REF!</v>
      </c>
      <c r="F47" s="7" t="e">
        <f t="shared" si="3"/>
        <v>#REF!</v>
      </c>
      <c r="G47" s="7" t="e">
        <f t="shared" si="4"/>
        <v>#REF!</v>
      </c>
      <c r="H47" s="8" t="e">
        <f>'360 PU '!#REF!*SUM('360 PU '!#REF!)</f>
        <v>#REF!</v>
      </c>
      <c r="I47" s="8" t="e">
        <f>'360 PU '!#REF!*SUM('360 PU '!#REF!)</f>
        <v>#REF!</v>
      </c>
      <c r="J47" s="8" t="e">
        <f>'360 PU '!#REF!*SUM('360 PU '!#REF!)</f>
        <v>#REF!</v>
      </c>
    </row>
    <row r="48" spans="1:10">
      <c r="A48" t="e">
        <f>'360 PU '!#REF!</f>
        <v>#REF!</v>
      </c>
      <c r="B48" t="e">
        <f>'360 PU '!#REF!</f>
        <v>#REF!</v>
      </c>
      <c r="C48" s="6" t="e">
        <f>'360 PU '!#REF!*SUM('360 PU '!#REF!)</f>
        <v>#REF!</v>
      </c>
      <c r="D48" s="6" t="e">
        <f>'360 PU '!#REF!*SUM('360 PU '!#REF!)</f>
        <v>#REF!</v>
      </c>
      <c r="E48" s="7" t="e">
        <f>'360 PU '!#REF!*SUM('360 PU '!#REF!)</f>
        <v>#REF!</v>
      </c>
      <c r="F48" s="7" t="e">
        <f t="shared" si="3"/>
        <v>#REF!</v>
      </c>
      <c r="G48" s="7" t="e">
        <f t="shared" si="4"/>
        <v>#REF!</v>
      </c>
      <c r="H48" s="8" t="e">
        <f>'360 PU '!#REF!*SUM('360 PU '!#REF!)</f>
        <v>#REF!</v>
      </c>
      <c r="I48" s="8" t="e">
        <f>'360 PU '!#REF!*SUM('360 PU '!#REF!)</f>
        <v>#REF!</v>
      </c>
      <c r="J48" s="8" t="e">
        <f>'360 PU '!#REF!*SUM('360 PU '!#REF!)</f>
        <v>#REF!</v>
      </c>
    </row>
    <row r="49" spans="1:10">
      <c r="A49" t="e">
        <f>'360 PU '!#REF!</f>
        <v>#REF!</v>
      </c>
      <c r="B49" t="e">
        <f>'360 PU '!#REF!</f>
        <v>#REF!</v>
      </c>
      <c r="C49" s="6" t="e">
        <f>'360 PU '!#REF!*SUM('360 PU '!#REF!)</f>
        <v>#REF!</v>
      </c>
      <c r="D49" s="6" t="e">
        <f>'360 PU '!#REF!*SUM('360 PU '!#REF!)</f>
        <v>#REF!</v>
      </c>
      <c r="E49" s="7" t="e">
        <f>'360 PU '!#REF!*SUM('360 PU '!#REF!)</f>
        <v>#REF!</v>
      </c>
      <c r="F49" s="7" t="e">
        <f t="shared" si="3"/>
        <v>#REF!</v>
      </c>
      <c r="G49" s="7" t="e">
        <f t="shared" si="4"/>
        <v>#REF!</v>
      </c>
      <c r="H49" s="8" t="e">
        <f>'360 PU '!#REF!*SUM('360 PU '!#REF!)</f>
        <v>#REF!</v>
      </c>
      <c r="I49" s="8" t="e">
        <f>'360 PU '!#REF!*SUM('360 PU '!#REF!)</f>
        <v>#REF!</v>
      </c>
      <c r="J49" s="8" t="e">
        <f>'360 PU '!#REF!*SUM('360 PU '!#REF!)</f>
        <v>#REF!</v>
      </c>
    </row>
    <row r="50" spans="1:10">
      <c r="A50" t="e">
        <f>'360 PU '!#REF!</f>
        <v>#REF!</v>
      </c>
      <c r="B50" t="e">
        <f>'360 PU '!#REF!</f>
        <v>#REF!</v>
      </c>
      <c r="C50" s="6" t="e">
        <f>'360 PU '!#REF!*SUM('360 PU '!#REF!)</f>
        <v>#REF!</v>
      </c>
      <c r="D50" s="6" t="e">
        <f>'360 PU '!#REF!*SUM('360 PU '!#REF!)</f>
        <v>#REF!</v>
      </c>
      <c r="E50" s="7" t="e">
        <f>'360 PU '!#REF!*SUM('360 PU '!#REF!)</f>
        <v>#REF!</v>
      </c>
      <c r="F50" s="7" t="e">
        <f t="shared" si="3"/>
        <v>#REF!</v>
      </c>
      <c r="G50" s="7" t="e">
        <f t="shared" si="4"/>
        <v>#REF!</v>
      </c>
      <c r="H50" s="8" t="e">
        <f>'360 PU '!#REF!*SUM('360 PU '!#REF!)</f>
        <v>#REF!</v>
      </c>
      <c r="I50" s="8" t="e">
        <f>'360 PU '!#REF!*SUM('360 PU '!#REF!)</f>
        <v>#REF!</v>
      </c>
      <c r="J50" s="8" t="e">
        <f>'360 PU '!#REF!*SUM('360 PU '!#REF!)</f>
        <v>#REF!</v>
      </c>
    </row>
    <row r="51" spans="1:10">
      <c r="A51" t="e">
        <f>'360 PU '!#REF!</f>
        <v>#REF!</v>
      </c>
      <c r="B51" t="e">
        <f>'360 PU '!#REF!</f>
        <v>#REF!</v>
      </c>
      <c r="C51" s="6" t="e">
        <f>'360 PU '!#REF!*SUM('360 PU '!#REF!)</f>
        <v>#REF!</v>
      </c>
      <c r="D51" s="6" t="e">
        <f>'360 PU '!#REF!*SUM('360 PU '!#REF!)</f>
        <v>#REF!</v>
      </c>
      <c r="E51" s="7" t="e">
        <f>'360 PU '!#REF!*SUM('360 PU '!#REF!)</f>
        <v>#REF!</v>
      </c>
      <c r="F51" s="7" t="e">
        <f t="shared" si="3"/>
        <v>#REF!</v>
      </c>
      <c r="G51" s="7" t="e">
        <f t="shared" si="4"/>
        <v>#REF!</v>
      </c>
      <c r="H51" s="8" t="e">
        <f>'360 PU '!#REF!*SUM('360 PU '!#REF!)</f>
        <v>#REF!</v>
      </c>
      <c r="I51" s="8" t="e">
        <f>'360 PU '!#REF!*SUM('360 PU '!#REF!)</f>
        <v>#REF!</v>
      </c>
      <c r="J51" s="8" t="e">
        <f>'360 PU '!#REF!*SUM('360 PU '!#REF!)</f>
        <v>#REF!</v>
      </c>
    </row>
    <row r="52" spans="1:10">
      <c r="A52" t="e">
        <f>'360 PU '!#REF!</f>
        <v>#REF!</v>
      </c>
      <c r="B52" t="e">
        <f>'360 PU '!#REF!</f>
        <v>#REF!</v>
      </c>
      <c r="C52" s="6" t="e">
        <f>'360 PU '!#REF!*SUM('360 PU '!#REF!)</f>
        <v>#REF!</v>
      </c>
      <c r="D52" s="6" t="e">
        <f>'360 PU '!#REF!*SUM('360 PU '!#REF!)</f>
        <v>#REF!</v>
      </c>
      <c r="E52" s="7" t="e">
        <f>'360 PU '!#REF!*SUM('360 PU '!#REF!)</f>
        <v>#REF!</v>
      </c>
      <c r="F52" s="7" t="e">
        <f t="shared" si="3"/>
        <v>#REF!</v>
      </c>
      <c r="G52" s="7" t="e">
        <f t="shared" si="4"/>
        <v>#REF!</v>
      </c>
      <c r="H52" s="8" t="e">
        <f>'360 PU '!#REF!*SUM('360 PU '!#REF!)</f>
        <v>#REF!</v>
      </c>
      <c r="I52" s="8" t="e">
        <f>'360 PU '!#REF!*SUM('360 PU '!#REF!)</f>
        <v>#REF!</v>
      </c>
      <c r="J52" s="8" t="e">
        <f>'360 PU '!#REF!*SUM('360 PU '!#REF!)</f>
        <v>#REF!</v>
      </c>
    </row>
    <row r="53" spans="1:10">
      <c r="A53" t="e">
        <f>'360 PU '!#REF!</f>
        <v>#REF!</v>
      </c>
      <c r="B53" t="e">
        <f>'360 PU '!#REF!</f>
        <v>#REF!</v>
      </c>
      <c r="C53" s="6" t="e">
        <f>'360 PU '!#REF!*SUM('360 PU '!#REF!)</f>
        <v>#REF!</v>
      </c>
      <c r="D53" s="6" t="e">
        <f>'360 PU '!#REF!*SUM('360 PU '!#REF!)</f>
        <v>#REF!</v>
      </c>
      <c r="E53" s="7" t="e">
        <f>'360 PU '!#REF!*SUM('360 PU '!#REF!)</f>
        <v>#REF!</v>
      </c>
      <c r="F53" s="7" t="e">
        <f t="shared" si="3"/>
        <v>#REF!</v>
      </c>
      <c r="G53" s="7" t="e">
        <f t="shared" si="4"/>
        <v>#REF!</v>
      </c>
      <c r="H53" s="8" t="e">
        <f>'360 PU '!#REF!*SUM('360 PU '!#REF!)</f>
        <v>#REF!</v>
      </c>
      <c r="I53" s="8" t="e">
        <f>'360 PU '!#REF!*SUM('360 PU '!#REF!)</f>
        <v>#REF!</v>
      </c>
      <c r="J53" s="8" t="e">
        <f>'360 PU '!#REF!*SUM('360 PU '!#REF!)</f>
        <v>#REF!</v>
      </c>
    </row>
    <row r="54" spans="1:10">
      <c r="A54" t="e">
        <f>'360 PU '!#REF!</f>
        <v>#REF!</v>
      </c>
      <c r="B54" t="e">
        <f>'360 PU '!#REF!</f>
        <v>#REF!</v>
      </c>
      <c r="C54" s="6" t="e">
        <f>'360 PU '!#REF!*SUM('360 PU '!#REF!)</f>
        <v>#REF!</v>
      </c>
      <c r="D54" s="6" t="e">
        <f>'360 PU '!#REF!*SUM('360 PU '!#REF!)</f>
        <v>#REF!</v>
      </c>
      <c r="E54" s="7" t="e">
        <f>'360 PU '!#REF!*SUM('360 PU '!#REF!)</f>
        <v>#REF!</v>
      </c>
      <c r="F54" s="7" t="e">
        <f t="shared" si="3"/>
        <v>#REF!</v>
      </c>
      <c r="G54" s="7" t="e">
        <f t="shared" si="4"/>
        <v>#REF!</v>
      </c>
      <c r="H54" s="8" t="e">
        <f>'360 PU '!#REF!*SUM('360 PU '!#REF!)</f>
        <v>#REF!</v>
      </c>
      <c r="I54" s="8" t="e">
        <f>'360 PU '!#REF!*SUM('360 PU '!#REF!)</f>
        <v>#REF!</v>
      </c>
      <c r="J54" s="8" t="e">
        <f>'360 PU '!#REF!*SUM('360 PU '!#REF!)</f>
        <v>#REF!</v>
      </c>
    </row>
    <row r="55" spans="1:10">
      <c r="A55" t="e">
        <f>'360 PU '!#REF!</f>
        <v>#REF!</v>
      </c>
      <c r="B55" t="e">
        <f>'360 PU '!#REF!</f>
        <v>#REF!</v>
      </c>
      <c r="C55" s="6" t="e">
        <f>'360 PU '!#REF!*SUM('360 PU '!#REF!)</f>
        <v>#REF!</v>
      </c>
      <c r="D55" s="6" t="e">
        <f>'360 PU '!#REF!*SUM('360 PU '!#REF!)</f>
        <v>#REF!</v>
      </c>
      <c r="E55" s="7" t="e">
        <f>'360 PU '!#REF!*SUM('360 PU '!#REF!)</f>
        <v>#REF!</v>
      </c>
      <c r="F55" s="7" t="e">
        <f t="shared" si="3"/>
        <v>#REF!</v>
      </c>
      <c r="G55" s="7" t="e">
        <f t="shared" si="4"/>
        <v>#REF!</v>
      </c>
      <c r="H55" s="8" t="e">
        <f>'360 PU '!#REF!*SUM('360 PU '!#REF!)</f>
        <v>#REF!</v>
      </c>
      <c r="I55" s="8" t="e">
        <f>'360 PU '!#REF!*SUM('360 PU '!#REF!)</f>
        <v>#REF!</v>
      </c>
      <c r="J55" s="8" t="e">
        <f>'360 PU '!#REF!*SUM('360 PU '!#REF!)</f>
        <v>#REF!</v>
      </c>
    </row>
    <row r="56" spans="1:10">
      <c r="A56" t="e">
        <f>'360 PU '!#REF!</f>
        <v>#REF!</v>
      </c>
      <c r="B56" t="e">
        <f>'360 PU '!#REF!</f>
        <v>#REF!</v>
      </c>
      <c r="C56" s="6" t="e">
        <f>'360 PU '!#REF!*SUM('360 PU '!#REF!)</f>
        <v>#REF!</v>
      </c>
      <c r="D56" s="6" t="e">
        <f>'360 PU '!#REF!*SUM('360 PU '!#REF!)</f>
        <v>#REF!</v>
      </c>
      <c r="E56" s="7" t="e">
        <f>'360 PU '!#REF!*SUM('360 PU '!#REF!)</f>
        <v>#REF!</v>
      </c>
      <c r="F56" s="7" t="e">
        <f t="shared" si="3"/>
        <v>#REF!</v>
      </c>
      <c r="G56" s="7" t="e">
        <f t="shared" si="4"/>
        <v>#REF!</v>
      </c>
      <c r="H56" s="8" t="e">
        <f>'360 PU '!#REF!*SUM('360 PU '!#REF!)</f>
        <v>#REF!</v>
      </c>
      <c r="I56" s="8" t="e">
        <f>'360 PU '!#REF!*SUM('360 PU '!#REF!)</f>
        <v>#REF!</v>
      </c>
      <c r="J56" s="8" t="e">
        <f>'360 PU '!#REF!*SUM('360 PU '!#REF!)</f>
        <v>#REF!</v>
      </c>
    </row>
    <row r="57" spans="1:10">
      <c r="A57" t="e">
        <f>'360 PU '!#REF!</f>
        <v>#REF!</v>
      </c>
      <c r="B57" t="e">
        <f>'360 PU '!#REF!</f>
        <v>#REF!</v>
      </c>
      <c r="C57" s="6" t="e">
        <f>'360 PU '!#REF!*SUM('360 PU '!#REF!)</f>
        <v>#REF!</v>
      </c>
      <c r="D57" s="6" t="e">
        <f>'360 PU '!#REF!*SUM('360 PU '!#REF!)</f>
        <v>#REF!</v>
      </c>
      <c r="E57" s="7" t="e">
        <f>'360 PU '!#REF!*SUM('360 PU '!#REF!)</f>
        <v>#REF!</v>
      </c>
      <c r="F57" s="7" t="e">
        <f t="shared" si="3"/>
        <v>#REF!</v>
      </c>
      <c r="G57" s="7" t="e">
        <f t="shared" si="4"/>
        <v>#REF!</v>
      </c>
      <c r="H57" s="8" t="e">
        <f>'360 PU '!#REF!*SUM('360 PU '!#REF!)</f>
        <v>#REF!</v>
      </c>
      <c r="I57" s="8" t="e">
        <f>'360 PU '!#REF!*SUM('360 PU '!#REF!)</f>
        <v>#REF!</v>
      </c>
      <c r="J57" s="8" t="e">
        <f>'360 PU '!#REF!*SUM('360 PU '!#REF!)</f>
        <v>#REF!</v>
      </c>
    </row>
    <row r="58" spans="1:10">
      <c r="A58" t="e">
        <f>'360 PU '!#REF!</f>
        <v>#REF!</v>
      </c>
      <c r="B58" t="e">
        <f>'360 PU '!#REF!</f>
        <v>#REF!</v>
      </c>
      <c r="C58" s="6" t="e">
        <f>'360 PU '!#REF!*SUM('360 PU '!#REF!)</f>
        <v>#REF!</v>
      </c>
      <c r="D58" s="6" t="e">
        <f>'360 PU '!#REF!*SUM('360 PU '!#REF!)</f>
        <v>#REF!</v>
      </c>
      <c r="E58" s="7" t="e">
        <f>'360 PU '!#REF!*SUM('360 PU '!#REF!)</f>
        <v>#REF!</v>
      </c>
      <c r="F58" s="7" t="e">
        <f t="shared" si="3"/>
        <v>#REF!</v>
      </c>
      <c r="G58" s="7" t="e">
        <f t="shared" si="4"/>
        <v>#REF!</v>
      </c>
      <c r="H58" s="8" t="e">
        <f>'360 PU '!#REF!*SUM('360 PU '!#REF!)</f>
        <v>#REF!</v>
      </c>
      <c r="I58" s="8" t="e">
        <f>'360 PU '!#REF!*SUM('360 PU '!#REF!)</f>
        <v>#REF!</v>
      </c>
      <c r="J58" s="8" t="e">
        <f>'360 PU '!#REF!*SUM('360 PU '!#REF!)</f>
        <v>#REF!</v>
      </c>
    </row>
    <row r="59" spans="1:10">
      <c r="A59" t="e">
        <f>'360 PU '!#REF!</f>
        <v>#REF!</v>
      </c>
      <c r="B59" t="e">
        <f>'360 PU '!#REF!</f>
        <v>#REF!</v>
      </c>
      <c r="C59" s="6" t="e">
        <f>'360 PU '!#REF!*SUM('360 PU '!#REF!)</f>
        <v>#REF!</v>
      </c>
      <c r="D59" s="6" t="e">
        <f>'360 PU '!#REF!*SUM('360 PU '!#REF!)</f>
        <v>#REF!</v>
      </c>
      <c r="E59" s="7" t="e">
        <f>'360 PU '!#REF!*SUM('360 PU '!#REF!)</f>
        <v>#REF!</v>
      </c>
      <c r="F59" s="7" t="e">
        <f t="shared" si="3"/>
        <v>#REF!</v>
      </c>
      <c r="G59" s="7" t="e">
        <f t="shared" si="4"/>
        <v>#REF!</v>
      </c>
      <c r="H59" s="8" t="e">
        <f>'360 PU '!#REF!*SUM('360 PU '!#REF!)</f>
        <v>#REF!</v>
      </c>
      <c r="I59" s="8" t="e">
        <f>'360 PU '!#REF!*SUM('360 PU '!#REF!)</f>
        <v>#REF!</v>
      </c>
      <c r="J59" s="8" t="e">
        <f>'360 PU '!#REF!*SUM('360 PU '!#REF!)</f>
        <v>#REF!</v>
      </c>
    </row>
    <row r="60" spans="1:10">
      <c r="A60" t="e">
        <f>'360 PU '!#REF!</f>
        <v>#REF!</v>
      </c>
      <c r="B60" t="e">
        <f>'360 PU '!#REF!</f>
        <v>#REF!</v>
      </c>
      <c r="C60" s="6" t="e">
        <f>'360 PU '!#REF!*SUM('360 PU '!#REF!)</f>
        <v>#REF!</v>
      </c>
      <c r="D60" s="6" t="e">
        <f>'360 PU '!#REF!*SUM('360 PU '!#REF!)</f>
        <v>#REF!</v>
      </c>
      <c r="E60" s="7" t="e">
        <f>'360 PU '!#REF!*SUM('360 PU '!#REF!)</f>
        <v>#REF!</v>
      </c>
      <c r="F60" s="7" t="e">
        <f t="shared" si="3"/>
        <v>#REF!</v>
      </c>
      <c r="G60" s="7" t="e">
        <f t="shared" si="4"/>
        <v>#REF!</v>
      </c>
      <c r="H60" s="8" t="e">
        <f>'360 PU '!#REF!*SUM('360 PU '!#REF!)</f>
        <v>#REF!</v>
      </c>
      <c r="I60" s="8" t="e">
        <f>'360 PU '!#REF!*SUM('360 PU '!#REF!)</f>
        <v>#REF!</v>
      </c>
      <c r="J60" s="8" t="e">
        <f>'360 PU '!#REF!*SUM('360 PU '!#REF!)</f>
        <v>#REF!</v>
      </c>
    </row>
    <row r="61" spans="1:10">
      <c r="A61" t="e">
        <f>'360 PU '!#REF!</f>
        <v>#REF!</v>
      </c>
      <c r="B61" t="e">
        <f>'360 PU '!#REF!</f>
        <v>#REF!</v>
      </c>
      <c r="C61" s="6" t="e">
        <f>'360 PU '!#REF!*SUM('360 PU '!#REF!)</f>
        <v>#REF!</v>
      </c>
      <c r="D61" s="6" t="e">
        <f>'360 PU '!#REF!*SUM('360 PU '!#REF!)</f>
        <v>#REF!</v>
      </c>
      <c r="E61" s="7" t="e">
        <f>'360 PU '!#REF!*SUM('360 PU '!#REF!)</f>
        <v>#REF!</v>
      </c>
      <c r="F61" s="7" t="e">
        <f t="shared" si="3"/>
        <v>#REF!</v>
      </c>
      <c r="G61" s="7" t="e">
        <f t="shared" si="4"/>
        <v>#REF!</v>
      </c>
      <c r="H61" s="8" t="e">
        <f>'360 PU '!#REF!*SUM('360 PU '!#REF!)</f>
        <v>#REF!</v>
      </c>
      <c r="I61" s="8" t="e">
        <f>'360 PU '!#REF!*SUM('360 PU '!#REF!)</f>
        <v>#REF!</v>
      </c>
      <c r="J61" s="8" t="e">
        <f>'360 PU '!#REF!*SUM('360 PU '!#REF!)</f>
        <v>#REF!</v>
      </c>
    </row>
    <row r="62" spans="1:10">
      <c r="A62" t="e">
        <f>'360 PU '!#REF!</f>
        <v>#REF!</v>
      </c>
      <c r="B62" t="e">
        <f>'360 PU '!#REF!</f>
        <v>#REF!</v>
      </c>
      <c r="C62" s="6" t="e">
        <f>'360 PU '!#REF!*SUM('360 PU '!#REF!)</f>
        <v>#REF!</v>
      </c>
      <c r="D62" s="6" t="e">
        <f>'360 PU '!#REF!*SUM('360 PU '!#REF!)</f>
        <v>#REF!</v>
      </c>
      <c r="E62" s="7" t="e">
        <f>'360 PU '!#REF!*SUM('360 PU '!#REF!)</f>
        <v>#REF!</v>
      </c>
      <c r="F62" s="7" t="e">
        <f t="shared" si="3"/>
        <v>#REF!</v>
      </c>
      <c r="G62" s="7" t="e">
        <f t="shared" si="4"/>
        <v>#REF!</v>
      </c>
      <c r="H62" s="8" t="e">
        <f>'360 PU '!#REF!*SUM('360 PU '!#REF!)</f>
        <v>#REF!</v>
      </c>
      <c r="I62" s="8" t="e">
        <f>'360 PU '!#REF!*SUM('360 PU '!#REF!)</f>
        <v>#REF!</v>
      </c>
      <c r="J62" s="8" t="e">
        <f>'360 PU '!#REF!*SUM('360 PU '!#REF!)</f>
        <v>#REF!</v>
      </c>
    </row>
    <row r="63" spans="1:10">
      <c r="A63" t="e">
        <f>'360 PU '!#REF!</f>
        <v>#REF!</v>
      </c>
      <c r="B63" t="e">
        <f>'360 PU '!#REF!</f>
        <v>#REF!</v>
      </c>
      <c r="C63" s="6" t="e">
        <f>'360 PU '!#REF!*SUM('360 PU '!#REF!)</f>
        <v>#REF!</v>
      </c>
      <c r="D63" s="6" t="e">
        <f>'360 PU '!#REF!*SUM('360 PU '!#REF!)</f>
        <v>#REF!</v>
      </c>
      <c r="E63" s="7" t="e">
        <f>'360 PU '!#REF!*SUM('360 PU '!#REF!)</f>
        <v>#REF!</v>
      </c>
      <c r="F63" s="7" t="e">
        <f t="shared" si="3"/>
        <v>#REF!</v>
      </c>
      <c r="G63" s="7" t="e">
        <f t="shared" si="4"/>
        <v>#REF!</v>
      </c>
      <c r="H63" s="8" t="e">
        <f>'360 PU '!#REF!*SUM('360 PU '!#REF!)</f>
        <v>#REF!</v>
      </c>
      <c r="I63" s="8" t="e">
        <f>'360 PU '!#REF!*SUM('360 PU '!#REF!)</f>
        <v>#REF!</v>
      </c>
      <c r="J63" s="8" t="e">
        <f>'360 PU '!#REF!*SUM('360 PU '!#REF!)</f>
        <v>#REF!</v>
      </c>
    </row>
    <row r="64" spans="1:10">
      <c r="A64" t="e">
        <f>'360 PU '!#REF!</f>
        <v>#REF!</v>
      </c>
      <c r="B64" t="e">
        <f>'360 PU '!#REF!</f>
        <v>#REF!</v>
      </c>
      <c r="C64" s="6" t="e">
        <f>'360 PU '!#REF!*SUM('360 PU '!#REF!)</f>
        <v>#REF!</v>
      </c>
      <c r="D64" s="6" t="e">
        <f>'360 PU '!#REF!*SUM('360 PU '!#REF!)</f>
        <v>#REF!</v>
      </c>
      <c r="E64" s="7" t="e">
        <f>'360 PU '!#REF!*SUM('360 PU '!#REF!)</f>
        <v>#REF!</v>
      </c>
      <c r="F64" s="7" t="e">
        <f t="shared" si="3"/>
        <v>#REF!</v>
      </c>
      <c r="G64" s="7" t="e">
        <f t="shared" si="4"/>
        <v>#REF!</v>
      </c>
      <c r="H64" s="8" t="e">
        <f>'360 PU '!#REF!*SUM('360 PU '!#REF!)</f>
        <v>#REF!</v>
      </c>
      <c r="I64" s="8" t="e">
        <f>'360 PU '!#REF!*SUM('360 PU '!#REF!)</f>
        <v>#REF!</v>
      </c>
      <c r="J64" s="8" t="e">
        <f>'360 PU '!#REF!*SUM('360 PU '!#REF!)</f>
        <v>#REF!</v>
      </c>
    </row>
    <row r="65" spans="1:10">
      <c r="A65" t="e">
        <f>'360 PU '!#REF!</f>
        <v>#REF!</v>
      </c>
      <c r="B65" t="e">
        <f>'360 PU '!#REF!</f>
        <v>#REF!</v>
      </c>
      <c r="C65" s="6" t="e">
        <f>'360 PU '!#REF!*SUM('360 PU '!#REF!)</f>
        <v>#REF!</v>
      </c>
      <c r="D65" s="6" t="e">
        <f>'360 PU '!#REF!*SUM('360 PU '!#REF!)</f>
        <v>#REF!</v>
      </c>
      <c r="E65" s="7" t="e">
        <f>'360 PU '!#REF!*SUM('360 PU '!#REF!)</f>
        <v>#REF!</v>
      </c>
      <c r="F65" s="7" t="e">
        <f t="shared" si="3"/>
        <v>#REF!</v>
      </c>
      <c r="G65" s="7" t="e">
        <f t="shared" si="4"/>
        <v>#REF!</v>
      </c>
      <c r="H65" s="8" t="e">
        <f>'360 PU '!#REF!*SUM('360 PU '!#REF!)</f>
        <v>#REF!</v>
      </c>
      <c r="I65" s="8" t="e">
        <f>'360 PU '!#REF!*SUM('360 PU '!#REF!)</f>
        <v>#REF!</v>
      </c>
      <c r="J65" s="8" t="e">
        <f>'360 PU '!#REF!*SUM('360 PU '!#REF!)</f>
        <v>#REF!</v>
      </c>
    </row>
    <row r="66" spans="1:10">
      <c r="A66" t="e">
        <f>'360 PU '!#REF!</f>
        <v>#REF!</v>
      </c>
      <c r="B66" t="e">
        <f>'360 PU '!#REF!</f>
        <v>#REF!</v>
      </c>
      <c r="C66" s="6" t="e">
        <f>'360 PU '!#REF!*SUM('360 PU '!#REF!)</f>
        <v>#REF!</v>
      </c>
      <c r="D66" s="6" t="e">
        <f>'360 PU '!#REF!*SUM('360 PU '!#REF!)</f>
        <v>#REF!</v>
      </c>
      <c r="E66" s="7" t="e">
        <f>'360 PU '!#REF!*SUM('360 PU '!#REF!)</f>
        <v>#REF!</v>
      </c>
      <c r="F66" s="7" t="e">
        <f t="shared" si="3"/>
        <v>#REF!</v>
      </c>
      <c r="G66" s="7" t="e">
        <f t="shared" si="4"/>
        <v>#REF!</v>
      </c>
      <c r="H66" s="8" t="e">
        <f>'360 PU '!#REF!*SUM('360 PU '!#REF!)</f>
        <v>#REF!</v>
      </c>
      <c r="I66" s="8" t="e">
        <f>'360 PU '!#REF!*SUM('360 PU '!#REF!)</f>
        <v>#REF!</v>
      </c>
      <c r="J66" s="8" t="e">
        <f>'360 PU '!#REF!*SUM('360 PU '!#REF!)</f>
        <v>#REF!</v>
      </c>
    </row>
    <row r="67" spans="1:10">
      <c r="A67" t="e">
        <f>'360 PU '!#REF!</f>
        <v>#REF!</v>
      </c>
      <c r="B67" t="e">
        <f>'360 PU '!#REF!</f>
        <v>#REF!</v>
      </c>
      <c r="C67" s="6" t="e">
        <f>'360 PU '!#REF!*SUM('360 PU '!#REF!)</f>
        <v>#REF!</v>
      </c>
      <c r="D67" s="6" t="e">
        <f>'360 PU '!#REF!*SUM('360 PU '!#REF!)</f>
        <v>#REF!</v>
      </c>
      <c r="E67" s="7" t="e">
        <f>'360 PU '!#REF!*SUM('360 PU '!#REF!)</f>
        <v>#REF!</v>
      </c>
      <c r="F67" s="7" t="e">
        <f t="shared" si="3"/>
        <v>#REF!</v>
      </c>
      <c r="G67" s="7" t="e">
        <f t="shared" si="4"/>
        <v>#REF!</v>
      </c>
      <c r="H67" s="8" t="e">
        <f>'360 PU '!#REF!*SUM('360 PU '!#REF!)</f>
        <v>#REF!</v>
      </c>
      <c r="I67" s="8" t="e">
        <f>'360 PU '!#REF!*SUM('360 PU '!#REF!)</f>
        <v>#REF!</v>
      </c>
      <c r="J67" s="8" t="e">
        <f>'360 PU '!#REF!*SUM('360 PU '!#REF!)</f>
        <v>#REF!</v>
      </c>
    </row>
    <row r="68" spans="1:10">
      <c r="A68" t="e">
        <f>'360 PU '!#REF!</f>
        <v>#REF!</v>
      </c>
      <c r="B68" t="e">
        <f>'360 PU '!#REF!</f>
        <v>#REF!</v>
      </c>
      <c r="C68" s="6" t="e">
        <f>'360 PU '!#REF!*SUM('360 PU '!#REF!)</f>
        <v>#REF!</v>
      </c>
      <c r="D68" s="6" t="e">
        <f>'360 PU '!#REF!*SUM('360 PU '!#REF!)</f>
        <v>#REF!</v>
      </c>
      <c r="E68" s="7" t="e">
        <f>'360 PU '!#REF!*SUM('360 PU '!#REF!)</f>
        <v>#REF!</v>
      </c>
      <c r="F68" s="7" t="e">
        <f t="shared" si="3"/>
        <v>#REF!</v>
      </c>
      <c r="G68" s="7" t="e">
        <f t="shared" si="4"/>
        <v>#REF!</v>
      </c>
      <c r="H68" s="8" t="e">
        <f>'360 PU '!#REF!*SUM('360 PU '!#REF!)</f>
        <v>#REF!</v>
      </c>
      <c r="I68" s="8" t="e">
        <f>'360 PU '!#REF!*SUM('360 PU '!#REF!)</f>
        <v>#REF!</v>
      </c>
      <c r="J68" s="8" t="e">
        <f>'360 PU '!#REF!*SUM('360 PU '!#REF!)</f>
        <v>#REF!</v>
      </c>
    </row>
    <row r="69" spans="1:10">
      <c r="A69" t="e">
        <f>'360 PU '!#REF!</f>
        <v>#REF!</v>
      </c>
      <c r="B69" t="e">
        <f>'360 PU '!#REF!</f>
        <v>#REF!</v>
      </c>
      <c r="C69" s="6" t="e">
        <f>'360 PU '!#REF!*SUM('360 PU '!#REF!)</f>
        <v>#REF!</v>
      </c>
      <c r="D69" s="6" t="e">
        <f>'360 PU '!#REF!*SUM('360 PU '!#REF!)</f>
        <v>#REF!</v>
      </c>
      <c r="E69" s="7" t="e">
        <f>'360 PU '!#REF!*SUM('360 PU '!#REF!)</f>
        <v>#REF!</v>
      </c>
      <c r="F69" s="7" t="e">
        <f t="shared" si="3"/>
        <v>#REF!</v>
      </c>
      <c r="G69" s="7" t="e">
        <f t="shared" si="4"/>
        <v>#REF!</v>
      </c>
      <c r="H69" s="8" t="e">
        <f>'360 PU '!#REF!*SUM('360 PU '!#REF!)</f>
        <v>#REF!</v>
      </c>
      <c r="I69" s="8" t="e">
        <f>'360 PU '!#REF!*SUM('360 PU '!#REF!)</f>
        <v>#REF!</v>
      </c>
      <c r="J69" s="8" t="e">
        <f>'360 PU '!#REF!*SUM('360 PU '!#REF!)</f>
        <v>#REF!</v>
      </c>
    </row>
    <row r="70" spans="1:10">
      <c r="A70" t="e">
        <f>'360 PU '!#REF!</f>
        <v>#REF!</v>
      </c>
      <c r="B70" t="e">
        <f>'360 PU '!#REF!</f>
        <v>#REF!</v>
      </c>
      <c r="C70" s="6" t="e">
        <f>'360 PU '!#REF!*SUM('360 PU '!#REF!)</f>
        <v>#REF!</v>
      </c>
      <c r="D70" s="6" t="e">
        <f>'360 PU '!#REF!*SUM('360 PU '!#REF!)</f>
        <v>#REF!</v>
      </c>
      <c r="E70" s="7" t="e">
        <f>'360 PU '!#REF!*SUM('360 PU '!#REF!)</f>
        <v>#REF!</v>
      </c>
      <c r="F70" s="7" t="e">
        <f t="shared" ref="F70:F133" si="5">E70*0.02</f>
        <v>#REF!</v>
      </c>
      <c r="G70" s="7" t="e">
        <f t="shared" ref="G70:G133" si="6">E70*0.002</f>
        <v>#REF!</v>
      </c>
      <c r="H70" s="8" t="e">
        <f>'360 PU '!#REF!*SUM('360 PU '!#REF!)</f>
        <v>#REF!</v>
      </c>
      <c r="I70" s="8" t="e">
        <f>'360 PU '!#REF!*SUM('360 PU '!#REF!)</f>
        <v>#REF!</v>
      </c>
      <c r="J70" s="8" t="e">
        <f>'360 PU '!#REF!*SUM('360 PU '!#REF!)</f>
        <v>#REF!</v>
      </c>
    </row>
    <row r="71" spans="1:10">
      <c r="A71" t="e">
        <f>'360 PU '!#REF!</f>
        <v>#REF!</v>
      </c>
      <c r="B71" t="e">
        <f>'360 PU '!#REF!</f>
        <v>#REF!</v>
      </c>
      <c r="C71" s="6" t="e">
        <f>'360 PU '!#REF!*SUM('360 PU '!#REF!)</f>
        <v>#REF!</v>
      </c>
      <c r="D71" s="6" t="e">
        <f>'360 PU '!#REF!*SUM('360 PU '!#REF!)</f>
        <v>#REF!</v>
      </c>
      <c r="E71" s="7" t="e">
        <f>'360 PU '!#REF!*SUM('360 PU '!#REF!)</f>
        <v>#REF!</v>
      </c>
      <c r="F71" s="7" t="e">
        <f t="shared" si="5"/>
        <v>#REF!</v>
      </c>
      <c r="G71" s="7" t="e">
        <f t="shared" si="6"/>
        <v>#REF!</v>
      </c>
      <c r="H71" s="8" t="e">
        <f>'360 PU '!#REF!*SUM('360 PU '!#REF!)</f>
        <v>#REF!</v>
      </c>
      <c r="I71" s="8" t="e">
        <f>'360 PU '!#REF!*SUM('360 PU '!#REF!)</f>
        <v>#REF!</v>
      </c>
      <c r="J71" s="8" t="e">
        <f>'360 PU '!#REF!*SUM('360 PU '!#REF!)</f>
        <v>#REF!</v>
      </c>
    </row>
    <row r="72" spans="1:10">
      <c r="A72" t="e">
        <f>'360 PU '!#REF!</f>
        <v>#REF!</v>
      </c>
      <c r="B72" t="e">
        <f>'360 PU '!#REF!</f>
        <v>#REF!</v>
      </c>
      <c r="C72" s="6" t="e">
        <f>'360 PU '!#REF!*SUM('360 PU '!#REF!)</f>
        <v>#REF!</v>
      </c>
      <c r="D72" s="6" t="e">
        <f>'360 PU '!#REF!*SUM('360 PU '!#REF!)</f>
        <v>#REF!</v>
      </c>
      <c r="E72" s="7" t="e">
        <f>'360 PU '!#REF!*SUM('360 PU '!#REF!)</f>
        <v>#REF!</v>
      </c>
      <c r="F72" s="7" t="e">
        <f t="shared" si="5"/>
        <v>#REF!</v>
      </c>
      <c r="G72" s="7" t="e">
        <f t="shared" si="6"/>
        <v>#REF!</v>
      </c>
      <c r="H72" s="8" t="e">
        <f>'360 PU '!#REF!*SUM('360 PU '!#REF!)</f>
        <v>#REF!</v>
      </c>
      <c r="I72" s="8" t="e">
        <f>'360 PU '!#REF!*SUM('360 PU '!#REF!)</f>
        <v>#REF!</v>
      </c>
      <c r="J72" s="8" t="e">
        <f>'360 PU '!#REF!*SUM('360 PU '!#REF!)</f>
        <v>#REF!</v>
      </c>
    </row>
    <row r="73" spans="1:10">
      <c r="A73" t="e">
        <f>'360 PU '!#REF!</f>
        <v>#REF!</v>
      </c>
      <c r="B73" t="e">
        <f>'360 PU '!#REF!</f>
        <v>#REF!</v>
      </c>
      <c r="C73" s="6" t="e">
        <f>'360 PU '!#REF!*SUM('360 PU '!#REF!)</f>
        <v>#REF!</v>
      </c>
      <c r="D73" s="6" t="e">
        <f>'360 PU '!#REF!*SUM('360 PU '!#REF!)</f>
        <v>#REF!</v>
      </c>
      <c r="E73" s="7" t="e">
        <f>'360 PU '!#REF!*SUM('360 PU '!#REF!)</f>
        <v>#REF!</v>
      </c>
      <c r="F73" s="7" t="e">
        <f t="shared" si="5"/>
        <v>#REF!</v>
      </c>
      <c r="G73" s="7" t="e">
        <f t="shared" si="6"/>
        <v>#REF!</v>
      </c>
      <c r="H73" s="8" t="e">
        <f>'360 PU '!#REF!*SUM('360 PU '!#REF!)</f>
        <v>#REF!</v>
      </c>
      <c r="I73" s="8" t="e">
        <f>'360 PU '!#REF!*SUM('360 PU '!#REF!)</f>
        <v>#REF!</v>
      </c>
      <c r="J73" s="8" t="e">
        <f>'360 PU '!#REF!*SUM('360 PU '!#REF!)</f>
        <v>#REF!</v>
      </c>
    </row>
    <row r="74" spans="1:10">
      <c r="A74" t="e">
        <f>'360 PU '!#REF!</f>
        <v>#REF!</v>
      </c>
      <c r="B74" t="e">
        <f>'360 PU '!#REF!</f>
        <v>#REF!</v>
      </c>
      <c r="C74" s="6" t="e">
        <f>'360 PU '!#REF!*SUM('360 PU '!#REF!)</f>
        <v>#REF!</v>
      </c>
      <c r="D74" s="6" t="e">
        <f>'360 PU '!#REF!*SUM('360 PU '!#REF!)</f>
        <v>#REF!</v>
      </c>
      <c r="E74" s="7" t="e">
        <f>'360 PU '!#REF!*SUM('360 PU '!#REF!)</f>
        <v>#REF!</v>
      </c>
      <c r="F74" s="7" t="e">
        <f t="shared" si="5"/>
        <v>#REF!</v>
      </c>
      <c r="G74" s="7" t="e">
        <f t="shared" si="6"/>
        <v>#REF!</v>
      </c>
      <c r="H74" s="8" t="e">
        <f>'360 PU '!#REF!*SUM('360 PU '!#REF!)</f>
        <v>#REF!</v>
      </c>
      <c r="I74" s="8" t="e">
        <f>'360 PU '!#REF!*SUM('360 PU '!#REF!)</f>
        <v>#REF!</v>
      </c>
      <c r="J74" s="8" t="e">
        <f>'360 PU '!#REF!*SUM('360 PU '!#REF!)</f>
        <v>#REF!</v>
      </c>
    </row>
    <row r="75" spans="1:10">
      <c r="A75" t="e">
        <f>'360 PU '!#REF!</f>
        <v>#REF!</v>
      </c>
      <c r="B75" t="e">
        <f>'360 PU '!#REF!</f>
        <v>#REF!</v>
      </c>
      <c r="C75" s="6" t="e">
        <f>'360 PU '!#REF!*SUM('360 PU '!#REF!)</f>
        <v>#REF!</v>
      </c>
      <c r="D75" s="6" t="e">
        <f>'360 PU '!#REF!*SUM('360 PU '!#REF!)</f>
        <v>#REF!</v>
      </c>
      <c r="E75" s="7" t="e">
        <f>'360 PU '!#REF!*SUM('360 PU '!#REF!)</f>
        <v>#REF!</v>
      </c>
      <c r="F75" s="7" t="e">
        <f t="shared" si="5"/>
        <v>#REF!</v>
      </c>
      <c r="G75" s="7" t="e">
        <f t="shared" si="6"/>
        <v>#REF!</v>
      </c>
      <c r="H75" s="8" t="e">
        <f>'360 PU '!#REF!*SUM('360 PU '!#REF!)</f>
        <v>#REF!</v>
      </c>
      <c r="I75" s="8" t="e">
        <f>'360 PU '!#REF!*SUM('360 PU '!#REF!)</f>
        <v>#REF!</v>
      </c>
      <c r="J75" s="8" t="e">
        <f>'360 PU '!#REF!*SUM('360 PU '!#REF!)</f>
        <v>#REF!</v>
      </c>
    </row>
    <row r="76" spans="1:10">
      <c r="A76" t="e">
        <f>'360 PU '!#REF!</f>
        <v>#REF!</v>
      </c>
      <c r="B76" t="e">
        <f>'360 PU '!#REF!</f>
        <v>#REF!</v>
      </c>
      <c r="C76" s="6" t="e">
        <f>'360 PU '!#REF!*SUM('360 PU '!#REF!)</f>
        <v>#REF!</v>
      </c>
      <c r="D76" s="6" t="e">
        <f>'360 PU '!#REF!*SUM('360 PU '!#REF!)</f>
        <v>#REF!</v>
      </c>
      <c r="E76" s="7" t="e">
        <f>'360 PU '!#REF!*SUM('360 PU '!#REF!)</f>
        <v>#REF!</v>
      </c>
      <c r="F76" s="7" t="e">
        <f t="shared" si="5"/>
        <v>#REF!</v>
      </c>
      <c r="G76" s="7" t="e">
        <f t="shared" si="6"/>
        <v>#REF!</v>
      </c>
      <c r="H76" s="8" t="e">
        <f>'360 PU '!#REF!*SUM('360 PU '!#REF!)</f>
        <v>#REF!</v>
      </c>
      <c r="I76" s="8" t="e">
        <f>'360 PU '!#REF!*SUM('360 PU '!#REF!)</f>
        <v>#REF!</v>
      </c>
      <c r="J76" s="8" t="e">
        <f>'360 PU '!#REF!*SUM('360 PU '!#REF!)</f>
        <v>#REF!</v>
      </c>
    </row>
    <row r="77" spans="1:10">
      <c r="A77" t="e">
        <f>'360 PU '!#REF!</f>
        <v>#REF!</v>
      </c>
      <c r="B77" t="e">
        <f>'360 PU '!#REF!</f>
        <v>#REF!</v>
      </c>
      <c r="C77" s="6" t="e">
        <f>'360 PU '!#REF!*SUM('360 PU '!#REF!)</f>
        <v>#REF!</v>
      </c>
      <c r="D77" s="6" t="e">
        <f>'360 PU '!#REF!*SUM('360 PU '!#REF!)</f>
        <v>#REF!</v>
      </c>
      <c r="E77" s="7" t="e">
        <f>'360 PU '!#REF!*SUM('360 PU '!#REF!)</f>
        <v>#REF!</v>
      </c>
      <c r="F77" s="7" t="e">
        <f t="shared" si="5"/>
        <v>#REF!</v>
      </c>
      <c r="G77" s="7" t="e">
        <f t="shared" si="6"/>
        <v>#REF!</v>
      </c>
      <c r="H77" s="8" t="e">
        <f>'360 PU '!#REF!*SUM('360 PU '!#REF!)</f>
        <v>#REF!</v>
      </c>
      <c r="I77" s="8" t="e">
        <f>'360 PU '!#REF!*SUM('360 PU '!#REF!)</f>
        <v>#REF!</v>
      </c>
      <c r="J77" s="8" t="e">
        <f>'360 PU '!#REF!*SUM('360 PU '!#REF!)</f>
        <v>#REF!</v>
      </c>
    </row>
    <row r="78" spans="1:10">
      <c r="A78" t="e">
        <f>'360 PU '!#REF!</f>
        <v>#REF!</v>
      </c>
      <c r="B78" t="e">
        <f>'360 PU '!#REF!</f>
        <v>#REF!</v>
      </c>
      <c r="C78" s="6" t="e">
        <f>'360 PU '!#REF!*SUM('360 PU '!#REF!)</f>
        <v>#REF!</v>
      </c>
      <c r="D78" s="6" t="e">
        <f>'360 PU '!#REF!*SUM('360 PU '!#REF!)</f>
        <v>#REF!</v>
      </c>
      <c r="E78" s="7" t="e">
        <f>'360 PU '!#REF!*SUM('360 PU '!#REF!)</f>
        <v>#REF!</v>
      </c>
      <c r="F78" s="7" t="e">
        <f t="shared" si="5"/>
        <v>#REF!</v>
      </c>
      <c r="G78" s="7" t="e">
        <f t="shared" si="6"/>
        <v>#REF!</v>
      </c>
      <c r="H78" s="8" t="e">
        <f>'360 PU '!#REF!*SUM('360 PU '!#REF!)</f>
        <v>#REF!</v>
      </c>
      <c r="I78" s="8" t="e">
        <f>'360 PU '!#REF!*SUM('360 PU '!#REF!)</f>
        <v>#REF!</v>
      </c>
      <c r="J78" s="8" t="e">
        <f>'360 PU '!#REF!*SUM('360 PU '!#REF!)</f>
        <v>#REF!</v>
      </c>
    </row>
    <row r="79" spans="1:10">
      <c r="A79" t="e">
        <f>'360 PU '!#REF!</f>
        <v>#REF!</v>
      </c>
      <c r="B79" t="e">
        <f>'360 PU '!#REF!</f>
        <v>#REF!</v>
      </c>
      <c r="C79" s="6" t="e">
        <f>'360 PU '!#REF!*SUM('360 PU '!#REF!)</f>
        <v>#REF!</v>
      </c>
      <c r="D79" s="6" t="e">
        <f>'360 PU '!#REF!*SUM('360 PU '!#REF!)</f>
        <v>#REF!</v>
      </c>
      <c r="E79" s="7" t="e">
        <f>'360 PU '!#REF!*SUM('360 PU '!#REF!)</f>
        <v>#REF!</v>
      </c>
      <c r="F79" s="7" t="e">
        <f t="shared" si="5"/>
        <v>#REF!</v>
      </c>
      <c r="G79" s="7" t="e">
        <f t="shared" si="6"/>
        <v>#REF!</v>
      </c>
      <c r="H79" s="8" t="e">
        <f>'360 PU '!#REF!*SUM('360 PU '!#REF!)</f>
        <v>#REF!</v>
      </c>
      <c r="I79" s="8" t="e">
        <f>'360 PU '!#REF!*SUM('360 PU '!#REF!)</f>
        <v>#REF!</v>
      </c>
      <c r="J79" s="8" t="e">
        <f>'360 PU '!#REF!*SUM('360 PU '!#REF!)</f>
        <v>#REF!</v>
      </c>
    </row>
    <row r="80" spans="1:10">
      <c r="A80" t="e">
        <f>'360 PU '!#REF!</f>
        <v>#REF!</v>
      </c>
      <c r="B80" t="e">
        <f>'360 PU '!#REF!</f>
        <v>#REF!</v>
      </c>
      <c r="C80" s="6" t="e">
        <f>'360 PU '!#REF!*SUM('360 PU '!#REF!)</f>
        <v>#REF!</v>
      </c>
      <c r="D80" s="6" t="e">
        <f>'360 PU '!#REF!*SUM('360 PU '!#REF!)</f>
        <v>#REF!</v>
      </c>
      <c r="E80" s="7" t="e">
        <f>'360 PU '!#REF!*SUM('360 PU '!#REF!)</f>
        <v>#REF!</v>
      </c>
      <c r="F80" s="7" t="e">
        <f t="shared" si="5"/>
        <v>#REF!</v>
      </c>
      <c r="G80" s="7" t="e">
        <f t="shared" si="6"/>
        <v>#REF!</v>
      </c>
      <c r="H80" s="8" t="e">
        <f>'360 PU '!#REF!*SUM('360 PU '!#REF!)</f>
        <v>#REF!</v>
      </c>
      <c r="I80" s="8" t="e">
        <f>'360 PU '!#REF!*SUM('360 PU '!#REF!)</f>
        <v>#REF!</v>
      </c>
      <c r="J80" s="8" t="e">
        <f>'360 PU '!#REF!*SUM('360 PU '!#REF!)</f>
        <v>#REF!</v>
      </c>
    </row>
    <row r="81" spans="1:10">
      <c r="A81" t="e">
        <f>'360 PU '!#REF!</f>
        <v>#REF!</v>
      </c>
      <c r="B81" t="e">
        <f>'360 PU '!#REF!</f>
        <v>#REF!</v>
      </c>
      <c r="C81" s="6" t="e">
        <f>'360 PU '!#REF!*SUM('360 PU '!#REF!)</f>
        <v>#REF!</v>
      </c>
      <c r="D81" s="6" t="e">
        <f>'360 PU '!#REF!*SUM('360 PU '!#REF!)</f>
        <v>#REF!</v>
      </c>
      <c r="E81" s="7" t="e">
        <f>'360 PU '!#REF!*SUM('360 PU '!#REF!)</f>
        <v>#REF!</v>
      </c>
      <c r="F81" s="7" t="e">
        <f t="shared" si="5"/>
        <v>#REF!</v>
      </c>
      <c r="G81" s="7" t="e">
        <f t="shared" si="6"/>
        <v>#REF!</v>
      </c>
      <c r="H81" s="8" t="e">
        <f>'360 PU '!#REF!*SUM('360 PU '!#REF!)</f>
        <v>#REF!</v>
      </c>
      <c r="I81" s="8" t="e">
        <f>'360 PU '!#REF!*SUM('360 PU '!#REF!)</f>
        <v>#REF!</v>
      </c>
      <c r="J81" s="8" t="e">
        <f>'360 PU '!#REF!*SUM('360 PU '!#REF!)</f>
        <v>#REF!</v>
      </c>
    </row>
    <row r="82" spans="1:10">
      <c r="A82" t="e">
        <f>'360 PU '!#REF!</f>
        <v>#REF!</v>
      </c>
      <c r="B82" t="e">
        <f>'360 PU '!#REF!</f>
        <v>#REF!</v>
      </c>
      <c r="C82" s="6" t="e">
        <f>'360 PU '!#REF!*SUM('360 PU '!#REF!)</f>
        <v>#REF!</v>
      </c>
      <c r="D82" s="6" t="e">
        <f>'360 PU '!#REF!*SUM('360 PU '!#REF!)</f>
        <v>#REF!</v>
      </c>
      <c r="E82" s="7" t="e">
        <f>'360 PU '!#REF!*SUM('360 PU '!#REF!)</f>
        <v>#REF!</v>
      </c>
      <c r="F82" s="7" t="e">
        <f t="shared" si="5"/>
        <v>#REF!</v>
      </c>
      <c r="G82" s="7" t="e">
        <f t="shared" si="6"/>
        <v>#REF!</v>
      </c>
      <c r="H82" s="8" t="e">
        <f>'360 PU '!#REF!*SUM('360 PU '!#REF!)</f>
        <v>#REF!</v>
      </c>
      <c r="I82" s="8" t="e">
        <f>'360 PU '!#REF!*SUM('360 PU '!#REF!)</f>
        <v>#REF!</v>
      </c>
      <c r="J82" s="8" t="e">
        <f>'360 PU '!#REF!*SUM('360 PU '!#REF!)</f>
        <v>#REF!</v>
      </c>
    </row>
    <row r="83" spans="1:10">
      <c r="A83" t="e">
        <f>'360 PU '!#REF!</f>
        <v>#REF!</v>
      </c>
      <c r="B83" t="e">
        <f>'360 PU '!#REF!</f>
        <v>#REF!</v>
      </c>
      <c r="C83" s="6" t="e">
        <f>'360 PU '!#REF!*SUM('360 PU '!#REF!)</f>
        <v>#REF!</v>
      </c>
      <c r="D83" s="6" t="e">
        <f>'360 PU '!#REF!*SUM('360 PU '!#REF!)</f>
        <v>#REF!</v>
      </c>
      <c r="E83" s="7" t="e">
        <f>'360 PU '!#REF!*SUM('360 PU '!#REF!)</f>
        <v>#REF!</v>
      </c>
      <c r="F83" s="7" t="e">
        <f t="shared" si="5"/>
        <v>#REF!</v>
      </c>
      <c r="G83" s="7" t="e">
        <f t="shared" si="6"/>
        <v>#REF!</v>
      </c>
      <c r="H83" s="8" t="e">
        <f>'360 PU '!#REF!*SUM('360 PU '!#REF!)</f>
        <v>#REF!</v>
      </c>
      <c r="I83" s="8" t="e">
        <f>'360 PU '!#REF!*SUM('360 PU '!#REF!)</f>
        <v>#REF!</v>
      </c>
      <c r="J83" s="8" t="e">
        <f>'360 PU '!#REF!*SUM('360 PU '!#REF!)</f>
        <v>#REF!</v>
      </c>
    </row>
    <row r="84" spans="1:10">
      <c r="A84" t="e">
        <f>'360 PU '!#REF!</f>
        <v>#REF!</v>
      </c>
      <c r="B84" t="e">
        <f>'360 PU '!#REF!</f>
        <v>#REF!</v>
      </c>
      <c r="C84" s="6" t="e">
        <f>'360 PU '!#REF!*SUM('360 PU '!#REF!)</f>
        <v>#REF!</v>
      </c>
      <c r="D84" s="6" t="e">
        <f>'360 PU '!#REF!*SUM('360 PU '!#REF!)</f>
        <v>#REF!</v>
      </c>
      <c r="E84" s="7" t="e">
        <f>'360 PU '!#REF!*SUM('360 PU '!#REF!)</f>
        <v>#REF!</v>
      </c>
      <c r="F84" s="7" t="e">
        <f t="shared" si="5"/>
        <v>#REF!</v>
      </c>
      <c r="G84" s="7" t="e">
        <f t="shared" si="6"/>
        <v>#REF!</v>
      </c>
      <c r="H84" s="8" t="e">
        <f>'360 PU '!#REF!*SUM('360 PU '!#REF!)</f>
        <v>#REF!</v>
      </c>
      <c r="I84" s="8" t="e">
        <f>'360 PU '!#REF!*SUM('360 PU '!#REF!)</f>
        <v>#REF!</v>
      </c>
      <c r="J84" s="8" t="e">
        <f>'360 PU '!#REF!*SUM('360 PU '!#REF!)</f>
        <v>#REF!</v>
      </c>
    </row>
    <row r="85" spans="1:10">
      <c r="A85" t="e">
        <f>'360 PU '!#REF!</f>
        <v>#REF!</v>
      </c>
      <c r="B85" t="e">
        <f>'360 PU '!#REF!</f>
        <v>#REF!</v>
      </c>
      <c r="C85" s="6" t="e">
        <f>'360 PU '!#REF!*SUM('360 PU '!#REF!)</f>
        <v>#REF!</v>
      </c>
      <c r="D85" s="6" t="e">
        <f>'360 PU '!#REF!*SUM('360 PU '!#REF!)</f>
        <v>#REF!</v>
      </c>
      <c r="E85" s="7" t="e">
        <f>'360 PU '!#REF!*SUM('360 PU '!#REF!)</f>
        <v>#REF!</v>
      </c>
      <c r="F85" s="7" t="e">
        <f t="shared" si="5"/>
        <v>#REF!</v>
      </c>
      <c r="G85" s="7" t="e">
        <f t="shared" si="6"/>
        <v>#REF!</v>
      </c>
      <c r="H85" s="8" t="e">
        <f>'360 PU '!#REF!*SUM('360 PU '!#REF!)</f>
        <v>#REF!</v>
      </c>
      <c r="I85" s="8" t="e">
        <f>'360 PU '!#REF!*SUM('360 PU '!#REF!)</f>
        <v>#REF!</v>
      </c>
      <c r="J85" s="8" t="e">
        <f>'360 PU '!#REF!*SUM('360 PU '!#REF!)</f>
        <v>#REF!</v>
      </c>
    </row>
    <row r="86" spans="1:10">
      <c r="A86" t="e">
        <f>'360 PU '!#REF!</f>
        <v>#REF!</v>
      </c>
      <c r="B86" t="e">
        <f>'360 PU '!#REF!</f>
        <v>#REF!</v>
      </c>
      <c r="C86" s="6" t="e">
        <f>'360 PU '!#REF!*SUM('360 PU '!#REF!)</f>
        <v>#REF!</v>
      </c>
      <c r="D86" s="6" t="e">
        <f>'360 PU '!#REF!*SUM('360 PU '!#REF!)</f>
        <v>#REF!</v>
      </c>
      <c r="E86" s="7" t="e">
        <f>'360 PU '!#REF!*SUM('360 PU '!#REF!)</f>
        <v>#REF!</v>
      </c>
      <c r="F86" s="7" t="e">
        <f t="shared" si="5"/>
        <v>#REF!</v>
      </c>
      <c r="G86" s="7" t="e">
        <f t="shared" si="6"/>
        <v>#REF!</v>
      </c>
      <c r="H86" s="8" t="e">
        <f>'360 PU '!#REF!*SUM('360 PU '!#REF!)</f>
        <v>#REF!</v>
      </c>
      <c r="I86" s="8" t="e">
        <f>'360 PU '!#REF!*SUM('360 PU '!#REF!)</f>
        <v>#REF!</v>
      </c>
      <c r="J86" s="8" t="e">
        <f>'360 PU '!#REF!*SUM('360 PU '!#REF!)</f>
        <v>#REF!</v>
      </c>
    </row>
    <row r="87" spans="1:10">
      <c r="A87">
        <f>'360 PU '!D146</f>
        <v>0</v>
      </c>
      <c r="B87">
        <f>'360 PU '!AG146</f>
        <v>0</v>
      </c>
      <c r="C87" s="6">
        <f>'360 PU '!BJ146*SUM('360 PU '!K146:R146)</f>
        <v>0</v>
      </c>
      <c r="D87" s="6">
        <f>'360 PU '!BK146*SUM('360 PU '!K146:R146)</f>
        <v>0</v>
      </c>
      <c r="E87" s="7">
        <f>'360 PU '!AH146*SUM('360 PU '!K146:R146)</f>
        <v>0</v>
      </c>
      <c r="F87" s="7">
        <f t="shared" si="5"/>
        <v>0</v>
      </c>
      <c r="G87" s="7">
        <f t="shared" si="6"/>
        <v>0</v>
      </c>
      <c r="H87" s="8">
        <f>'360 PU '!BL146*SUM('360 PU '!K146:R146)</f>
        <v>0</v>
      </c>
      <c r="I87" s="8">
        <f>'360 PU '!BM146*SUM('360 PU '!K146:R146)</f>
        <v>0</v>
      </c>
      <c r="J87" s="8">
        <f>'360 PU '!BN146*SUM('360 PU '!K146:R146)</f>
        <v>0</v>
      </c>
    </row>
    <row r="88" spans="1:10">
      <c r="A88" t="str">
        <f>'360 PU '!D147</f>
        <v>360-1010PU</v>
      </c>
      <c r="B88">
        <f>'360 PU '!AG147</f>
        <v>0</v>
      </c>
      <c r="C88" s="6">
        <f>'360 PU '!BJ147*SUM('360 PU '!K147:R147)</f>
        <v>0</v>
      </c>
      <c r="D88" s="6">
        <f>'360 PU '!BK147*SUM('360 PU '!K147:R147)</f>
        <v>0</v>
      </c>
      <c r="E88" s="7">
        <f>'360 PU '!AH147*SUM('360 PU '!K147:R147)</f>
        <v>0</v>
      </c>
      <c r="F88" s="7">
        <f t="shared" si="5"/>
        <v>0</v>
      </c>
      <c r="G88" s="7">
        <f t="shared" si="6"/>
        <v>0</v>
      </c>
      <c r="H88" s="8">
        <f>'360 PU '!BL147*SUM('360 PU '!K147:R147)</f>
        <v>0</v>
      </c>
      <c r="I88" s="8">
        <f>'360 PU '!BM147*SUM('360 PU '!K147:R147)</f>
        <v>0</v>
      </c>
      <c r="J88" s="8">
        <f>'360 PU '!BN147*SUM('360 PU '!K147:R147)</f>
        <v>0</v>
      </c>
    </row>
    <row r="89" spans="1:10">
      <c r="A89" t="str">
        <f>'360 PU '!D148</f>
        <v>360-1011PU</v>
      </c>
      <c r="B89">
        <f>'360 PU '!AG148</f>
        <v>0</v>
      </c>
      <c r="C89" s="6">
        <f>'360 PU '!BJ148*SUM('360 PU '!K148:R148)</f>
        <v>0</v>
      </c>
      <c r="D89" s="6">
        <f>'360 PU '!BK148*SUM('360 PU '!K148:R148)</f>
        <v>0</v>
      </c>
      <c r="E89" s="7">
        <f>'360 PU '!AH148*SUM('360 PU '!K148:R148)</f>
        <v>0</v>
      </c>
      <c r="F89" s="7">
        <f t="shared" si="5"/>
        <v>0</v>
      </c>
      <c r="G89" s="7">
        <f t="shared" si="6"/>
        <v>0</v>
      </c>
      <c r="H89" s="8">
        <f>'360 PU '!BL148*SUM('360 PU '!K148:R148)</f>
        <v>0</v>
      </c>
      <c r="I89" s="8">
        <f>'360 PU '!BM148*SUM('360 PU '!K148:R148)</f>
        <v>0</v>
      </c>
      <c r="J89" s="8">
        <f>'360 PU '!BN148*SUM('360 PU '!K148:R148)</f>
        <v>0</v>
      </c>
    </row>
    <row r="90" spans="1:10">
      <c r="A90" t="str">
        <f>'360 PU '!D149</f>
        <v>360-1012PU</v>
      </c>
      <c r="B90">
        <f>'360 PU '!AG149</f>
        <v>0</v>
      </c>
      <c r="C90" s="6">
        <f>'360 PU '!BJ149*SUM('360 PU '!K149:R149)</f>
        <v>0</v>
      </c>
      <c r="D90" s="6">
        <f>'360 PU '!BK149*SUM('360 PU '!K149:R149)</f>
        <v>0</v>
      </c>
      <c r="E90" s="7">
        <f>'360 PU '!AH149*SUM('360 PU '!K149:R149)</f>
        <v>0</v>
      </c>
      <c r="F90" s="7">
        <f t="shared" si="5"/>
        <v>0</v>
      </c>
      <c r="G90" s="7">
        <f t="shared" si="6"/>
        <v>0</v>
      </c>
      <c r="H90" s="8">
        <f>'360 PU '!BL149*SUM('360 PU '!K149:R149)</f>
        <v>0</v>
      </c>
      <c r="I90" s="8">
        <f>'360 PU '!BM149*SUM('360 PU '!K149:R149)</f>
        <v>0</v>
      </c>
      <c r="J90" s="8">
        <f>'360 PU '!BN149*SUM('360 PU '!K149:R149)</f>
        <v>0</v>
      </c>
    </row>
    <row r="91" spans="1:10">
      <c r="A91" t="str">
        <f>'360 PU '!D150</f>
        <v>360-1013PU</v>
      </c>
      <c r="B91" t="str">
        <f>'360 PU '!AG150</f>
        <v>#273PU</v>
      </c>
      <c r="C91" s="6">
        <f>'360 PU '!BJ150*SUM('360 PU '!K150:R150)</f>
        <v>0</v>
      </c>
      <c r="D91" s="6">
        <f>'360 PU '!BK150*SUM('360 PU '!K150:R150)</f>
        <v>0</v>
      </c>
      <c r="E91" s="7">
        <f>'360 PU '!AH150*SUM('360 PU '!K150:R150)</f>
        <v>0</v>
      </c>
      <c r="F91" s="7">
        <f t="shared" si="5"/>
        <v>0</v>
      </c>
      <c r="G91" s="7">
        <f t="shared" si="6"/>
        <v>0</v>
      </c>
      <c r="H91" s="8">
        <f>'360 PU '!BL150*SUM('360 PU '!K150:R150)</f>
        <v>0</v>
      </c>
      <c r="I91" s="8">
        <f>'360 PU '!BM150*SUM('360 PU '!K150:R150)</f>
        <v>0</v>
      </c>
      <c r="J91" s="8">
        <f>'360 PU '!BN150*SUM('360 PU '!K150:R150)</f>
        <v>0</v>
      </c>
    </row>
    <row r="92" spans="1:10">
      <c r="A92" t="str">
        <f>'360 PU '!D151</f>
        <v>360-1014PU</v>
      </c>
      <c r="B92" t="str">
        <f>'360 PU '!AG151</f>
        <v>#274PU</v>
      </c>
      <c r="C92" s="6">
        <f>'360 PU '!BJ151*SUM('360 PU '!K151:R151)</f>
        <v>0</v>
      </c>
      <c r="D92" s="6">
        <f>'360 PU '!BK151*SUM('360 PU '!K151:R151)</f>
        <v>0</v>
      </c>
      <c r="E92" s="7">
        <f>'360 PU '!AH151*SUM('360 PU '!K151:R151)</f>
        <v>0</v>
      </c>
      <c r="F92" s="7">
        <f t="shared" si="5"/>
        <v>0</v>
      </c>
      <c r="G92" s="7">
        <f t="shared" si="6"/>
        <v>0</v>
      </c>
      <c r="H92" s="8">
        <f>'360 PU '!BL151*SUM('360 PU '!K151:R151)</f>
        <v>0</v>
      </c>
      <c r="I92" s="8">
        <f>'360 PU '!BM151*SUM('360 PU '!K151:R151)</f>
        <v>0</v>
      </c>
      <c r="J92" s="8">
        <f>'360 PU '!BN151*SUM('360 PU '!K151:R151)</f>
        <v>0</v>
      </c>
    </row>
    <row r="93" spans="1:10">
      <c r="A93" t="str">
        <f>'360 PU '!D152</f>
        <v>360-1015PU</v>
      </c>
      <c r="B93" t="str">
        <f>'360 PU '!AG152</f>
        <v>#275PU</v>
      </c>
      <c r="C93" s="6">
        <f>'360 PU '!BJ152*SUM('360 PU '!K152:R152)</f>
        <v>0</v>
      </c>
      <c r="D93" s="6">
        <f>'360 PU '!BK152*SUM('360 PU '!K152:R152)</f>
        <v>0</v>
      </c>
      <c r="E93" s="7">
        <f>'360 PU '!AH152*SUM('360 PU '!K152:R152)</f>
        <v>0</v>
      </c>
      <c r="F93" s="7">
        <f t="shared" si="5"/>
        <v>0</v>
      </c>
      <c r="G93" s="7">
        <f t="shared" si="6"/>
        <v>0</v>
      </c>
      <c r="H93" s="8">
        <f>'360 PU '!BL152*SUM('360 PU '!K152:R152)</f>
        <v>0</v>
      </c>
      <c r="I93" s="8">
        <f>'360 PU '!BM152*SUM('360 PU '!K152:R152)</f>
        <v>0</v>
      </c>
      <c r="J93" s="8">
        <f>'360 PU '!BN152*SUM('360 PU '!K152:R152)</f>
        <v>0</v>
      </c>
    </row>
    <row r="94" spans="1:10">
      <c r="A94" t="str">
        <f>'360 PU '!D153</f>
        <v>360-1016PU</v>
      </c>
      <c r="B94" t="str">
        <f>'360 PU '!AG153</f>
        <v>#276PU</v>
      </c>
      <c r="C94" s="6">
        <f>'360 PU '!BJ153*SUM('360 PU '!K153:R153)</f>
        <v>0</v>
      </c>
      <c r="D94" s="6">
        <f>'360 PU '!BK153*SUM('360 PU '!K153:R153)</f>
        <v>0</v>
      </c>
      <c r="E94" s="7">
        <f>'360 PU '!AH153*SUM('360 PU '!K153:R153)</f>
        <v>0</v>
      </c>
      <c r="F94" s="7">
        <f t="shared" si="5"/>
        <v>0</v>
      </c>
      <c r="G94" s="7">
        <f t="shared" si="6"/>
        <v>0</v>
      </c>
      <c r="H94" s="8">
        <f>'360 PU '!BL153*SUM('360 PU '!K153:R153)</f>
        <v>0</v>
      </c>
      <c r="I94" s="8">
        <f>'360 PU '!BM153*SUM('360 PU '!K153:R153)</f>
        <v>0</v>
      </c>
      <c r="J94" s="8">
        <f>'360 PU '!BN153*SUM('360 PU '!K153:R153)</f>
        <v>0</v>
      </c>
    </row>
    <row r="95" spans="1:10">
      <c r="A95" t="str">
        <f>'360 PU '!D154</f>
        <v>360-1017PU</v>
      </c>
      <c r="B95" t="str">
        <f>'360 PU '!AG154</f>
        <v>#277PU</v>
      </c>
      <c r="C95" s="6">
        <f>'360 PU '!BJ154*SUM('360 PU '!K154:R154)</f>
        <v>0</v>
      </c>
      <c r="D95" s="6">
        <f>'360 PU '!BK154*SUM('360 PU '!K154:R154)</f>
        <v>0</v>
      </c>
      <c r="E95" s="7">
        <f>'360 PU '!AH154*SUM('360 PU '!K154:R154)</f>
        <v>0</v>
      </c>
      <c r="F95" s="7">
        <f t="shared" si="5"/>
        <v>0</v>
      </c>
      <c r="G95" s="7">
        <f t="shared" si="6"/>
        <v>0</v>
      </c>
      <c r="H95" s="8">
        <f>'360 PU '!BL154*SUM('360 PU '!K154:R154)</f>
        <v>0</v>
      </c>
      <c r="I95" s="8">
        <f>'360 PU '!BM154*SUM('360 PU '!K154:R154)</f>
        <v>0</v>
      </c>
      <c r="J95" s="8">
        <f>'360 PU '!BN154*SUM('360 PU '!K154:R154)</f>
        <v>0</v>
      </c>
    </row>
    <row r="96" spans="1:10">
      <c r="A96" t="str">
        <f>'360 PU '!D155</f>
        <v>360-1018PU</v>
      </c>
      <c r="B96" t="str">
        <f>'360 PU '!AG155</f>
        <v>#278PU</v>
      </c>
      <c r="C96" s="6">
        <f>'360 PU '!BJ155*SUM('360 PU '!K155:R155)</f>
        <v>0</v>
      </c>
      <c r="D96" s="6">
        <f>'360 PU '!BK155*SUM('360 PU '!K155:R155)</f>
        <v>0</v>
      </c>
      <c r="E96" s="7">
        <f>'360 PU '!AH155*SUM('360 PU '!K155:R155)</f>
        <v>0</v>
      </c>
      <c r="F96" s="7">
        <f t="shared" si="5"/>
        <v>0</v>
      </c>
      <c r="G96" s="7">
        <f t="shared" si="6"/>
        <v>0</v>
      </c>
      <c r="H96" s="8">
        <f>'360 PU '!BL155*SUM('360 PU '!K155:R155)</f>
        <v>0</v>
      </c>
      <c r="I96" s="8">
        <f>'360 PU '!BM155*SUM('360 PU '!K155:R155)</f>
        <v>0</v>
      </c>
      <c r="J96" s="8">
        <f>'360 PU '!BN155*SUM('360 PU '!K155:R155)</f>
        <v>0</v>
      </c>
    </row>
    <row r="97" spans="1:10">
      <c r="A97" t="str">
        <f>'360 PU '!D156</f>
        <v>360-1019PU</v>
      </c>
      <c r="B97" t="str">
        <f>'360 PU '!AG156</f>
        <v>#279PU</v>
      </c>
      <c r="C97" s="6">
        <f>'360 PU '!BJ156*SUM('360 PU '!K156:R156)</f>
        <v>0</v>
      </c>
      <c r="D97" s="6">
        <f>'360 PU '!BK156*SUM('360 PU '!K156:R156)</f>
        <v>0</v>
      </c>
      <c r="E97" s="7">
        <f>'360 PU '!AH156*SUM('360 PU '!K156:R156)</f>
        <v>0</v>
      </c>
      <c r="F97" s="7">
        <f t="shared" si="5"/>
        <v>0</v>
      </c>
      <c r="G97" s="7">
        <f t="shared" si="6"/>
        <v>0</v>
      </c>
      <c r="H97" s="8">
        <f>'360 PU '!BL156*SUM('360 PU '!K156:R156)</f>
        <v>0</v>
      </c>
      <c r="I97" s="8">
        <f>'360 PU '!BM156*SUM('360 PU '!K156:R156)</f>
        <v>0</v>
      </c>
      <c r="J97" s="8">
        <f>'360 PU '!BN156*SUM('360 PU '!K156:R156)</f>
        <v>0</v>
      </c>
    </row>
    <row r="98" spans="1:10">
      <c r="A98" t="str">
        <f>'360 PU '!D157</f>
        <v>360-1020PU</v>
      </c>
      <c r="B98" t="str">
        <f>'360 PU '!AG157</f>
        <v>#280PU</v>
      </c>
      <c r="C98" s="6">
        <f>'360 PU '!BJ157*SUM('360 PU '!K157:R157)</f>
        <v>0</v>
      </c>
      <c r="D98" s="6">
        <f>'360 PU '!BK157*SUM('360 PU '!K157:R157)</f>
        <v>0</v>
      </c>
      <c r="E98" s="7">
        <f>'360 PU '!AH157*SUM('360 PU '!K157:R157)</f>
        <v>0</v>
      </c>
      <c r="F98" s="7">
        <f t="shared" si="5"/>
        <v>0</v>
      </c>
      <c r="G98" s="7">
        <f t="shared" si="6"/>
        <v>0</v>
      </c>
      <c r="H98" s="8">
        <f>'360 PU '!BL157*SUM('360 PU '!K157:R157)</f>
        <v>0</v>
      </c>
      <c r="I98" s="8">
        <f>'360 PU '!BM157*SUM('360 PU '!K157:R157)</f>
        <v>0</v>
      </c>
      <c r="J98" s="8">
        <f>'360 PU '!BN157*SUM('360 PU '!K157:R157)</f>
        <v>0</v>
      </c>
    </row>
    <row r="99" spans="1:10">
      <c r="A99">
        <f>'360 PU '!D158</f>
        <v>0</v>
      </c>
      <c r="B99">
        <f>'360 PU '!AG158</f>
        <v>0</v>
      </c>
      <c r="C99" s="6">
        <f>'360 PU '!BJ158*SUM('360 PU '!K158:R158)</f>
        <v>0</v>
      </c>
      <c r="D99" s="6">
        <f>'360 PU '!BK158*SUM('360 PU '!K158:R158)</f>
        <v>0</v>
      </c>
      <c r="E99" s="7">
        <f>'360 PU '!AH158*SUM('360 PU '!K158:R158)</f>
        <v>0</v>
      </c>
      <c r="F99" s="7">
        <f t="shared" si="5"/>
        <v>0</v>
      </c>
      <c r="G99" s="7">
        <f t="shared" si="6"/>
        <v>0</v>
      </c>
      <c r="H99" s="8">
        <f>'360 PU '!BL158*SUM('360 PU '!K158:R158)</f>
        <v>0</v>
      </c>
      <c r="I99" s="8">
        <f>'360 PU '!BM158*SUM('360 PU '!K158:R158)</f>
        <v>0</v>
      </c>
      <c r="J99" s="8">
        <f>'360 PU '!BN158*SUM('360 PU '!K158:R158)</f>
        <v>0</v>
      </c>
    </row>
    <row r="100" spans="1:10">
      <c r="A100" t="str">
        <f>'360 PU '!D159</f>
        <v>360-1038PU</v>
      </c>
      <c r="B100" t="str">
        <f>'360 PU '!AG159</f>
        <v>#106PU</v>
      </c>
      <c r="C100" s="6">
        <f>'360 PU '!BJ159*SUM('360 PU '!K159:R159)</f>
        <v>0</v>
      </c>
      <c r="D100" s="6">
        <f>'360 PU '!BK159*SUM('360 PU '!K159:R159)</f>
        <v>0</v>
      </c>
      <c r="E100" s="7">
        <f>'360 PU '!AH159*SUM('360 PU '!K159:R159)</f>
        <v>0</v>
      </c>
      <c r="F100" s="7">
        <f t="shared" si="5"/>
        <v>0</v>
      </c>
      <c r="G100" s="7">
        <f t="shared" si="6"/>
        <v>0</v>
      </c>
      <c r="H100" s="8">
        <f>'360 PU '!BL159*SUM('360 PU '!K159:R159)</f>
        <v>0</v>
      </c>
      <c r="I100" s="8">
        <f>'360 PU '!BM159*SUM('360 PU '!K159:R159)</f>
        <v>0</v>
      </c>
      <c r="J100" s="8">
        <f>'360 PU '!BN159*SUM('360 PU '!K159:R159)</f>
        <v>0</v>
      </c>
    </row>
    <row r="101" spans="1:10">
      <c r="A101" t="str">
        <f>'360 PU '!D160</f>
        <v>360-1039PU</v>
      </c>
      <c r="B101" t="str">
        <f>'360 PU '!AG160</f>
        <v>#107PU</v>
      </c>
      <c r="C101" s="6">
        <f>'360 PU '!BJ160*SUM('360 PU '!K160:R160)</f>
        <v>0</v>
      </c>
      <c r="D101" s="6">
        <f>'360 PU '!BK160*SUM('360 PU '!K160:R160)</f>
        <v>0</v>
      </c>
      <c r="E101" s="7">
        <f>'360 PU '!AH160*SUM('360 PU '!K160:R160)</f>
        <v>0</v>
      </c>
      <c r="F101" s="7">
        <f t="shared" si="5"/>
        <v>0</v>
      </c>
      <c r="G101" s="7">
        <f t="shared" si="6"/>
        <v>0</v>
      </c>
      <c r="H101" s="8">
        <f>'360 PU '!BL160*SUM('360 PU '!K160:R160)</f>
        <v>0</v>
      </c>
      <c r="I101" s="8">
        <f>'360 PU '!BM160*SUM('360 PU '!K160:R160)</f>
        <v>0</v>
      </c>
      <c r="J101" s="8">
        <f>'360 PU '!BN160*SUM('360 PU '!K160:R160)</f>
        <v>0</v>
      </c>
    </row>
    <row r="102" spans="1:10">
      <c r="A102" t="str">
        <f>'360 PU '!D161</f>
        <v>360-1040PU</v>
      </c>
      <c r="B102" t="str">
        <f>'360 PU '!AG161</f>
        <v>#108PU</v>
      </c>
      <c r="C102" s="6">
        <f>'360 PU '!BJ161*SUM('360 PU '!K161:R161)</f>
        <v>0</v>
      </c>
      <c r="D102" s="6">
        <f>'360 PU '!BK161*SUM('360 PU '!K161:R161)</f>
        <v>0</v>
      </c>
      <c r="E102" s="7">
        <f>'360 PU '!AH161*SUM('360 PU '!K161:R161)</f>
        <v>0</v>
      </c>
      <c r="F102" s="7">
        <f t="shared" si="5"/>
        <v>0</v>
      </c>
      <c r="G102" s="7">
        <f t="shared" si="6"/>
        <v>0</v>
      </c>
      <c r="H102" s="8">
        <f>'360 PU '!BL161*SUM('360 PU '!K161:R161)</f>
        <v>0</v>
      </c>
      <c r="I102" s="8">
        <f>'360 PU '!BM161*SUM('360 PU '!K161:R161)</f>
        <v>0</v>
      </c>
      <c r="J102" s="8">
        <f>'360 PU '!BN161*SUM('360 PU '!K161:R161)</f>
        <v>0</v>
      </c>
    </row>
    <row r="103" spans="1:10">
      <c r="A103">
        <f>'360 PU '!D162</f>
        <v>0</v>
      </c>
      <c r="B103">
        <f>'360 PU '!AG162</f>
        <v>0</v>
      </c>
      <c r="C103" s="6">
        <f>'360 PU '!BJ162*SUM('360 PU '!K162:R162)</f>
        <v>0</v>
      </c>
      <c r="D103" s="6">
        <f>'360 PU '!BK162*SUM('360 PU '!K162:R162)</f>
        <v>0</v>
      </c>
      <c r="E103" s="7">
        <f>'360 PU '!AH162*SUM('360 PU '!K162:R162)</f>
        <v>0</v>
      </c>
      <c r="F103" s="7">
        <f t="shared" si="5"/>
        <v>0</v>
      </c>
      <c r="G103" s="7">
        <f t="shared" si="6"/>
        <v>0</v>
      </c>
      <c r="H103" s="8">
        <f>'360 PU '!BL162*SUM('360 PU '!K162:R162)</f>
        <v>0</v>
      </c>
      <c r="I103" s="8">
        <f>'360 PU '!BM162*SUM('360 PU '!K162:R162)</f>
        <v>0</v>
      </c>
      <c r="J103" s="8">
        <f>'360 PU '!BN162*SUM('360 PU '!K162:R162)</f>
        <v>0</v>
      </c>
    </row>
    <row r="104" spans="1:10">
      <c r="A104">
        <f>'360 PU '!D163</f>
        <v>0</v>
      </c>
      <c r="B104">
        <f>'360 PU '!AG163</f>
        <v>0</v>
      </c>
      <c r="C104" s="6">
        <f>'360 PU '!BJ163*SUM('360 PU '!K163:R163)</f>
        <v>0</v>
      </c>
      <c r="D104" s="6">
        <f>'360 PU '!BK163*SUM('360 PU '!K163:R163)</f>
        <v>0</v>
      </c>
      <c r="E104" s="7">
        <f>'360 PU '!AH163*SUM('360 PU '!K163:R163)</f>
        <v>0</v>
      </c>
      <c r="F104" s="7">
        <f t="shared" si="5"/>
        <v>0</v>
      </c>
      <c r="G104" s="7">
        <f t="shared" si="6"/>
        <v>0</v>
      </c>
      <c r="H104" s="8">
        <f>'360 PU '!BL163*SUM('360 PU '!K163:R163)</f>
        <v>0</v>
      </c>
      <c r="I104" s="8">
        <f>'360 PU '!BM163*SUM('360 PU '!K163:R163)</f>
        <v>0</v>
      </c>
      <c r="J104" s="8">
        <f>'360 PU '!BN163*SUM('360 PU '!K163:R163)</f>
        <v>0</v>
      </c>
    </row>
    <row r="105" spans="1:10">
      <c r="A105">
        <f>'360 PU '!D164</f>
        <v>0</v>
      </c>
      <c r="B105">
        <f>'360 PU '!AG164</f>
        <v>0</v>
      </c>
      <c r="C105" s="6">
        <f>'360 PU '!BJ164*SUM('360 PU '!K164:R164)</f>
        <v>0</v>
      </c>
      <c r="D105" s="6">
        <f>'360 PU '!BK164*SUM('360 PU '!K164:R164)</f>
        <v>0</v>
      </c>
      <c r="E105" s="7">
        <f>'360 PU '!AH164*SUM('360 PU '!K164:R164)</f>
        <v>0</v>
      </c>
      <c r="F105" s="7">
        <f t="shared" si="5"/>
        <v>0</v>
      </c>
      <c r="G105" s="7">
        <f t="shared" si="6"/>
        <v>0</v>
      </c>
      <c r="H105" s="8">
        <f>'360 PU '!BL164*SUM('360 PU '!K164:R164)</f>
        <v>0</v>
      </c>
      <c r="I105" s="8">
        <f>'360 PU '!BM164*SUM('360 PU '!K164:R164)</f>
        <v>0</v>
      </c>
      <c r="J105" s="8">
        <f>'360 PU '!BN164*SUM('360 PU '!K164:R164)</f>
        <v>0</v>
      </c>
    </row>
    <row r="106" spans="1:10">
      <c r="A106">
        <f>'360 PU '!D165</f>
        <v>0</v>
      </c>
      <c r="B106">
        <f>'360 PU '!AG165</f>
        <v>0</v>
      </c>
      <c r="C106" s="6">
        <f>'360 PU '!BJ165*SUM('360 PU '!K165:R165)</f>
        <v>0</v>
      </c>
      <c r="D106" s="6">
        <f>'360 PU '!BK165*SUM('360 PU '!K165:R165)</f>
        <v>0</v>
      </c>
      <c r="E106" s="7">
        <f>'360 PU '!AH165*SUM('360 PU '!K165:R165)</f>
        <v>0</v>
      </c>
      <c r="F106" s="7">
        <f t="shared" si="5"/>
        <v>0</v>
      </c>
      <c r="G106" s="7">
        <f t="shared" si="6"/>
        <v>0</v>
      </c>
      <c r="H106" s="8">
        <f>'360 PU '!BL165*SUM('360 PU '!K165:R165)</f>
        <v>0</v>
      </c>
      <c r="I106" s="8">
        <f>'360 PU '!BM165*SUM('360 PU '!K165:R165)</f>
        <v>0</v>
      </c>
      <c r="J106" s="8">
        <f>'360 PU '!BN165*SUM('360 PU '!K165:R165)</f>
        <v>0</v>
      </c>
    </row>
    <row r="107" spans="1:10">
      <c r="A107">
        <f>'360 PU '!D166</f>
        <v>0</v>
      </c>
      <c r="B107">
        <f>'360 PU '!AG166</f>
        <v>0</v>
      </c>
      <c r="C107" s="6">
        <f>'360 PU '!BJ166*SUM('360 PU '!K166:R166)</f>
        <v>0</v>
      </c>
      <c r="D107" s="6">
        <f>'360 PU '!BK166*SUM('360 PU '!K166:R166)</f>
        <v>0</v>
      </c>
      <c r="E107" s="7">
        <f>'360 PU '!AH166*SUM('360 PU '!K166:R166)</f>
        <v>0</v>
      </c>
      <c r="F107" s="7">
        <f t="shared" si="5"/>
        <v>0</v>
      </c>
      <c r="G107" s="7">
        <f t="shared" si="6"/>
        <v>0</v>
      </c>
      <c r="H107" s="8">
        <f>'360 PU '!BL166*SUM('360 PU '!K166:R166)</f>
        <v>0</v>
      </c>
      <c r="I107" s="8">
        <f>'360 PU '!BM166*SUM('360 PU '!K166:R166)</f>
        <v>0</v>
      </c>
      <c r="J107" s="8">
        <f>'360 PU '!BN166*SUM('360 PU '!K166:R166)</f>
        <v>0</v>
      </c>
    </row>
    <row r="108" spans="1:10">
      <c r="A108">
        <f>'360 PU '!D167</f>
        <v>0</v>
      </c>
      <c r="B108">
        <f>'360 PU '!AG167</f>
        <v>0</v>
      </c>
      <c r="C108" s="6">
        <f>'360 PU '!BJ167*SUM('360 PU '!K167:R167)</f>
        <v>0</v>
      </c>
      <c r="D108" s="6">
        <f>'360 PU '!BK167*SUM('360 PU '!K167:R167)</f>
        <v>0</v>
      </c>
      <c r="E108" s="7">
        <f>'360 PU '!AH167*SUM('360 PU '!K167:R167)</f>
        <v>0</v>
      </c>
      <c r="F108" s="7">
        <f t="shared" si="5"/>
        <v>0</v>
      </c>
      <c r="G108" s="7">
        <f t="shared" si="6"/>
        <v>0</v>
      </c>
      <c r="H108" s="8">
        <f>'360 PU '!BL167*SUM('360 PU '!K167:R167)</f>
        <v>0</v>
      </c>
      <c r="I108" s="8">
        <f>'360 PU '!BM167*SUM('360 PU '!K167:R167)</f>
        <v>0</v>
      </c>
      <c r="J108" s="8">
        <f>'360 PU '!BN167*SUM('360 PU '!K167:R167)</f>
        <v>0</v>
      </c>
    </row>
    <row r="109" spans="1:10">
      <c r="A109">
        <f>'360 PU '!D168</f>
        <v>0</v>
      </c>
      <c r="B109">
        <f>'360 PU '!AG168</f>
        <v>0</v>
      </c>
      <c r="C109" s="6">
        <f>'360 PU '!BJ168*SUM('360 PU '!K168:R168)</f>
        <v>0</v>
      </c>
      <c r="D109" s="6">
        <f>'360 PU '!BK168*SUM('360 PU '!K168:R168)</f>
        <v>0</v>
      </c>
      <c r="E109" s="7">
        <f>'360 PU '!AH168*SUM('360 PU '!K168:R168)</f>
        <v>0</v>
      </c>
      <c r="F109" s="7">
        <f t="shared" si="5"/>
        <v>0</v>
      </c>
      <c r="G109" s="7">
        <f t="shared" si="6"/>
        <v>0</v>
      </c>
      <c r="H109" s="8">
        <f>'360 PU '!BL168*SUM('360 PU '!K168:R168)</f>
        <v>0</v>
      </c>
      <c r="I109" s="8">
        <f>'360 PU '!BM168*SUM('360 PU '!K168:R168)</f>
        <v>0</v>
      </c>
      <c r="J109" s="8">
        <f>'360 PU '!BN168*SUM('360 PU '!K168:R168)</f>
        <v>0</v>
      </c>
    </row>
    <row r="110" spans="1:10">
      <c r="A110">
        <f>'360 PU '!D169</f>
        <v>0</v>
      </c>
      <c r="B110">
        <f>'360 PU '!AG169</f>
        <v>0</v>
      </c>
      <c r="C110" s="6">
        <f>'360 PU '!BJ169*SUM('360 PU '!K169:R169)</f>
        <v>0</v>
      </c>
      <c r="D110" s="6">
        <f>'360 PU '!BK169*SUM('360 PU '!K169:R169)</f>
        <v>0</v>
      </c>
      <c r="E110" s="7">
        <f>'360 PU '!AH169*SUM('360 PU '!K169:R169)</f>
        <v>0</v>
      </c>
      <c r="F110" s="7">
        <f t="shared" si="5"/>
        <v>0</v>
      </c>
      <c r="G110" s="7">
        <f t="shared" si="6"/>
        <v>0</v>
      </c>
      <c r="H110" s="8">
        <f>'360 PU '!BL169*SUM('360 PU '!K169:R169)</f>
        <v>0</v>
      </c>
      <c r="I110" s="8">
        <f>'360 PU '!BM169*SUM('360 PU '!K169:R169)</f>
        <v>0</v>
      </c>
      <c r="J110" s="8">
        <f>'360 PU '!BN169*SUM('360 PU '!K169:R169)</f>
        <v>0</v>
      </c>
    </row>
    <row r="111" spans="1:10">
      <c r="A111">
        <f>'360 PU '!D170</f>
        <v>0</v>
      </c>
      <c r="B111">
        <f>'360 PU '!AG170</f>
        <v>0</v>
      </c>
      <c r="C111" s="6">
        <f>'360 PU '!BJ170*SUM('360 PU '!K170:R170)</f>
        <v>0</v>
      </c>
      <c r="D111" s="6">
        <f>'360 PU '!BK170*SUM('360 PU '!K170:R170)</f>
        <v>0</v>
      </c>
      <c r="E111" s="7">
        <f>'360 PU '!AH170*SUM('360 PU '!K170:R170)</f>
        <v>0</v>
      </c>
      <c r="F111" s="7">
        <f t="shared" si="5"/>
        <v>0</v>
      </c>
      <c r="G111" s="7">
        <f t="shared" si="6"/>
        <v>0</v>
      </c>
      <c r="H111" s="8">
        <f>'360 PU '!BL170*SUM('360 PU '!K170:R170)</f>
        <v>0</v>
      </c>
      <c r="I111" s="8">
        <f>'360 PU '!BM170*SUM('360 PU '!K170:R170)</f>
        <v>0</v>
      </c>
      <c r="J111" s="8">
        <f>'360 PU '!BN170*SUM('360 PU '!K170:R170)</f>
        <v>0</v>
      </c>
    </row>
    <row r="112" spans="1:10">
      <c r="A112">
        <f>'360 PU '!D171</f>
        <v>0</v>
      </c>
      <c r="B112">
        <f>'360 PU '!AG171</f>
        <v>0</v>
      </c>
      <c r="C112" s="6">
        <f>'360 PU '!BJ171*SUM('360 PU '!K171:R171)</f>
        <v>0</v>
      </c>
      <c r="D112" s="6">
        <f>'360 PU '!BK171*SUM('360 PU '!K171:R171)</f>
        <v>0</v>
      </c>
      <c r="E112" s="7">
        <f>'360 PU '!AH171*SUM('360 PU '!K171:R171)</f>
        <v>0</v>
      </c>
      <c r="F112" s="7">
        <f t="shared" si="5"/>
        <v>0</v>
      </c>
      <c r="G112" s="7">
        <f t="shared" si="6"/>
        <v>0</v>
      </c>
      <c r="H112" s="8">
        <f>'360 PU '!BL171*SUM('360 PU '!K171:R171)</f>
        <v>0</v>
      </c>
      <c r="I112" s="8">
        <f>'360 PU '!BM171*SUM('360 PU '!K171:R171)</f>
        <v>0</v>
      </c>
      <c r="J112" s="8">
        <f>'360 PU '!BN171*SUM('360 PU '!K171:R171)</f>
        <v>0</v>
      </c>
    </row>
    <row r="113" spans="1:10">
      <c r="A113">
        <f>'360 PU '!D172</f>
        <v>0</v>
      </c>
      <c r="B113">
        <f>'360 PU '!AG172</f>
        <v>0</v>
      </c>
      <c r="C113" s="6">
        <f>'360 PU '!BJ172*SUM('360 PU '!K172:R172)</f>
        <v>0</v>
      </c>
      <c r="D113" s="6">
        <f>'360 PU '!BK172*SUM('360 PU '!K172:R172)</f>
        <v>0</v>
      </c>
      <c r="E113" s="7">
        <f>'360 PU '!AH172*SUM('360 PU '!K172:R172)</f>
        <v>0</v>
      </c>
      <c r="F113" s="7">
        <f t="shared" si="5"/>
        <v>0</v>
      </c>
      <c r="G113" s="7">
        <f t="shared" si="6"/>
        <v>0</v>
      </c>
      <c r="H113" s="8">
        <f>'360 PU '!BL172*SUM('360 PU '!K172:R172)</f>
        <v>0</v>
      </c>
      <c r="I113" s="8">
        <f>'360 PU '!BM172*SUM('360 PU '!K172:R172)</f>
        <v>0</v>
      </c>
      <c r="J113" s="8">
        <f>'360 PU '!BN172*SUM('360 PU '!K172:R172)</f>
        <v>0</v>
      </c>
    </row>
    <row r="114" spans="1:10">
      <c r="A114">
        <f>'360 PU '!D173</f>
        <v>0</v>
      </c>
      <c r="B114">
        <f>'360 PU '!AG173</f>
        <v>0</v>
      </c>
      <c r="C114" s="6">
        <f>'360 PU '!BJ173*SUM('360 PU '!K173:R173)</f>
        <v>0</v>
      </c>
      <c r="D114" s="6">
        <f>'360 PU '!BK173*SUM('360 PU '!K173:R173)</f>
        <v>0</v>
      </c>
      <c r="E114" s="7">
        <f>'360 PU '!AH173*SUM('360 PU '!K173:R173)</f>
        <v>0</v>
      </c>
      <c r="F114" s="7">
        <f t="shared" si="5"/>
        <v>0</v>
      </c>
      <c r="G114" s="7">
        <f t="shared" si="6"/>
        <v>0</v>
      </c>
      <c r="H114" s="8">
        <f>'360 PU '!BL173*SUM('360 PU '!K173:R173)</f>
        <v>0</v>
      </c>
      <c r="I114" s="8">
        <f>'360 PU '!BM173*SUM('360 PU '!K173:R173)</f>
        <v>0</v>
      </c>
      <c r="J114" s="8">
        <f>'360 PU '!BN173*SUM('360 PU '!K173:R173)</f>
        <v>0</v>
      </c>
    </row>
    <row r="115" spans="1:10">
      <c r="A115">
        <f>'360 PU '!D174</f>
        <v>0</v>
      </c>
      <c r="B115">
        <f>'360 PU '!AG174</f>
        <v>0</v>
      </c>
      <c r="C115" s="6">
        <f>'360 PU '!BJ174*SUM('360 PU '!K174:R174)</f>
        <v>0</v>
      </c>
      <c r="D115" s="6">
        <f>'360 PU '!BK174*SUM('360 PU '!K174:R174)</f>
        <v>0</v>
      </c>
      <c r="E115" s="7">
        <f>'360 PU '!AH174*SUM('360 PU '!K174:R174)</f>
        <v>0</v>
      </c>
      <c r="F115" s="7">
        <f t="shared" si="5"/>
        <v>0</v>
      </c>
      <c r="G115" s="7">
        <f t="shared" si="6"/>
        <v>0</v>
      </c>
      <c r="H115" s="8">
        <f>'360 PU '!BL174*SUM('360 PU '!K174:R174)</f>
        <v>0</v>
      </c>
      <c r="I115" s="8">
        <f>'360 PU '!BM174*SUM('360 PU '!K174:R174)</f>
        <v>0</v>
      </c>
      <c r="J115" s="8">
        <f>'360 PU '!BN174*SUM('360 PU '!K174:R174)</f>
        <v>0</v>
      </c>
    </row>
    <row r="116" spans="1:10">
      <c r="A116">
        <f>'360 PU '!D175</f>
        <v>0</v>
      </c>
      <c r="B116">
        <f>'360 PU '!AG175</f>
        <v>0</v>
      </c>
      <c r="C116" s="6">
        <f>'360 PU '!BJ175*SUM('360 PU '!K175:R175)</f>
        <v>0</v>
      </c>
      <c r="D116" s="6">
        <f>'360 PU '!BK175*SUM('360 PU '!K175:R175)</f>
        <v>0</v>
      </c>
      <c r="E116" s="7">
        <f>'360 PU '!AH175*SUM('360 PU '!K175:R175)</f>
        <v>0</v>
      </c>
      <c r="F116" s="7">
        <f t="shared" si="5"/>
        <v>0</v>
      </c>
      <c r="G116" s="7">
        <f t="shared" si="6"/>
        <v>0</v>
      </c>
      <c r="H116" s="8">
        <f>'360 PU '!BL175*SUM('360 PU '!K175:R175)</f>
        <v>0</v>
      </c>
      <c r="I116" s="8">
        <f>'360 PU '!BM175*SUM('360 PU '!K175:R175)</f>
        <v>0</v>
      </c>
      <c r="J116" s="8">
        <f>'360 PU '!BN175*SUM('360 PU '!K175:R175)</f>
        <v>0</v>
      </c>
    </row>
    <row r="117" spans="1:10">
      <c r="A117">
        <f>'360 PU '!D176</f>
        <v>0</v>
      </c>
      <c r="B117">
        <f>'360 PU '!AG176</f>
        <v>0</v>
      </c>
      <c r="C117" s="6">
        <f>'360 PU '!BJ176*SUM('360 PU '!K176:R176)</f>
        <v>0</v>
      </c>
      <c r="D117" s="6">
        <f>'360 PU '!BK176*SUM('360 PU '!K176:R176)</f>
        <v>0</v>
      </c>
      <c r="E117" s="7">
        <f>'360 PU '!AH176*SUM('360 PU '!K176:R176)</f>
        <v>0</v>
      </c>
      <c r="F117" s="7">
        <f t="shared" si="5"/>
        <v>0</v>
      </c>
      <c r="G117" s="7">
        <f t="shared" si="6"/>
        <v>0</v>
      </c>
      <c r="H117" s="8">
        <f>'360 PU '!BL176*SUM('360 PU '!K176:R176)</f>
        <v>0</v>
      </c>
      <c r="I117" s="8">
        <f>'360 PU '!BM176*SUM('360 PU '!K176:R176)</f>
        <v>0</v>
      </c>
      <c r="J117" s="8">
        <f>'360 PU '!BN176*SUM('360 PU '!K176:R176)</f>
        <v>0</v>
      </c>
    </row>
    <row r="118" spans="1:10">
      <c r="A118">
        <f>'360 PU '!D177</f>
        <v>0</v>
      </c>
      <c r="B118">
        <f>'360 PU '!AG177</f>
        <v>0</v>
      </c>
      <c r="C118" s="6">
        <f>'360 PU '!BJ177*SUM('360 PU '!K177:R177)</f>
        <v>0</v>
      </c>
      <c r="D118" s="6">
        <f>'360 PU '!BK177*SUM('360 PU '!K177:R177)</f>
        <v>0</v>
      </c>
      <c r="E118" s="7">
        <f>'360 PU '!AH177*SUM('360 PU '!K177:R177)</f>
        <v>0</v>
      </c>
      <c r="F118" s="7">
        <f t="shared" si="5"/>
        <v>0</v>
      </c>
      <c r="G118" s="7">
        <f t="shared" si="6"/>
        <v>0</v>
      </c>
      <c r="H118" s="8">
        <f>'360 PU '!BL177*SUM('360 PU '!K177:R177)</f>
        <v>0</v>
      </c>
      <c r="I118" s="8">
        <f>'360 PU '!BM177*SUM('360 PU '!K177:R177)</f>
        <v>0</v>
      </c>
      <c r="J118" s="8">
        <f>'360 PU '!BN177*SUM('360 PU '!K177:R177)</f>
        <v>0</v>
      </c>
    </row>
    <row r="119" spans="1:10">
      <c r="A119">
        <f>'360 PU '!D178</f>
        <v>0</v>
      </c>
      <c r="B119">
        <f>'360 PU '!AG178</f>
        <v>0</v>
      </c>
      <c r="C119" s="6">
        <f>'360 PU '!BJ178*SUM('360 PU '!K178:R178)</f>
        <v>0</v>
      </c>
      <c r="D119" s="6">
        <f>'360 PU '!BK178*SUM('360 PU '!K178:R178)</f>
        <v>0</v>
      </c>
      <c r="E119" s="7">
        <f>'360 PU '!AH178*SUM('360 PU '!K178:R178)</f>
        <v>0</v>
      </c>
      <c r="F119" s="7">
        <f t="shared" si="5"/>
        <v>0</v>
      </c>
      <c r="G119" s="7">
        <f t="shared" si="6"/>
        <v>0</v>
      </c>
      <c r="H119" s="8">
        <f>'360 PU '!BL178*SUM('360 PU '!K178:R178)</f>
        <v>0</v>
      </c>
      <c r="I119" s="8">
        <f>'360 PU '!BM178*SUM('360 PU '!K178:R178)</f>
        <v>0</v>
      </c>
      <c r="J119" s="8">
        <f>'360 PU '!BN178*SUM('360 PU '!K178:R178)</f>
        <v>0</v>
      </c>
    </row>
    <row r="120" spans="1:10">
      <c r="A120">
        <f>'360 PU '!D179</f>
        <v>0</v>
      </c>
      <c r="B120">
        <f>'360 PU '!AG179</f>
        <v>0</v>
      </c>
      <c r="C120" s="6">
        <f>'360 PU '!BJ179*SUM('360 PU '!K179:R179)</f>
        <v>0</v>
      </c>
      <c r="D120" s="6">
        <f>'360 PU '!BK179*SUM('360 PU '!K179:R179)</f>
        <v>0</v>
      </c>
      <c r="E120" s="7">
        <f>'360 PU '!AH179*SUM('360 PU '!K179:R179)</f>
        <v>0</v>
      </c>
      <c r="F120" s="7">
        <f t="shared" si="5"/>
        <v>0</v>
      </c>
      <c r="G120" s="7">
        <f t="shared" si="6"/>
        <v>0</v>
      </c>
      <c r="H120" s="8">
        <f>'360 PU '!BL179*SUM('360 PU '!K179:R179)</f>
        <v>0</v>
      </c>
      <c r="I120" s="8">
        <f>'360 PU '!BM179*SUM('360 PU '!K179:R179)</f>
        <v>0</v>
      </c>
      <c r="J120" s="8">
        <f>'360 PU '!BN179*SUM('360 PU '!K179:R179)</f>
        <v>0</v>
      </c>
    </row>
    <row r="121" spans="1:10">
      <c r="A121">
        <f>'360 PU '!D180</f>
        <v>0</v>
      </c>
      <c r="B121">
        <f>'360 PU '!AG180</f>
        <v>0</v>
      </c>
      <c r="C121" s="6">
        <f>'360 PU '!BJ180*SUM('360 PU '!K180:R180)</f>
        <v>0</v>
      </c>
      <c r="D121" s="6">
        <f>'360 PU '!BK180*SUM('360 PU '!K180:R180)</f>
        <v>0</v>
      </c>
      <c r="E121" s="7">
        <f>'360 PU '!AH180*SUM('360 PU '!K180:R180)</f>
        <v>0</v>
      </c>
      <c r="F121" s="7">
        <f t="shared" si="5"/>
        <v>0</v>
      </c>
      <c r="G121" s="7">
        <f t="shared" si="6"/>
        <v>0</v>
      </c>
      <c r="H121" s="8">
        <f>'360 PU '!BL180*SUM('360 PU '!K180:R180)</f>
        <v>0</v>
      </c>
      <c r="I121" s="8">
        <f>'360 PU '!BM180*SUM('360 PU '!K180:R180)</f>
        <v>0</v>
      </c>
      <c r="J121" s="8">
        <f>'360 PU '!BN180*SUM('360 PU '!K180:R180)</f>
        <v>0</v>
      </c>
    </row>
    <row r="122" spans="1:10">
      <c r="A122">
        <f>'360 PU '!D181</f>
        <v>0</v>
      </c>
      <c r="B122">
        <f>'360 PU '!AG181</f>
        <v>0</v>
      </c>
      <c r="C122" s="6">
        <f>'360 PU '!BJ181*SUM('360 PU '!K181:R181)</f>
        <v>0</v>
      </c>
      <c r="D122" s="6">
        <f>'360 PU '!BK181*SUM('360 PU '!K181:R181)</f>
        <v>0</v>
      </c>
      <c r="E122" s="7">
        <f>'360 PU '!AH181*SUM('360 PU '!K181:R181)</f>
        <v>0</v>
      </c>
      <c r="F122" s="7">
        <f t="shared" si="5"/>
        <v>0</v>
      </c>
      <c r="G122" s="7">
        <f t="shared" si="6"/>
        <v>0</v>
      </c>
      <c r="H122" s="8">
        <f>'360 PU '!BL181*SUM('360 PU '!K181:R181)</f>
        <v>0</v>
      </c>
      <c r="I122" s="8">
        <f>'360 PU '!BM181*SUM('360 PU '!K181:R181)</f>
        <v>0</v>
      </c>
      <c r="J122" s="8">
        <f>'360 PU '!BN181*SUM('360 PU '!K181:R181)</f>
        <v>0</v>
      </c>
    </row>
    <row r="123" spans="1:10">
      <c r="A123">
        <f>'360 PU '!D182</f>
        <v>0</v>
      </c>
      <c r="B123">
        <f>'360 PU '!AG182</f>
        <v>0</v>
      </c>
      <c r="C123" s="6">
        <f>'360 PU '!BJ182*SUM('360 PU '!K182:R182)</f>
        <v>0</v>
      </c>
      <c r="D123" s="6">
        <f>'360 PU '!BK182*SUM('360 PU '!K182:R182)</f>
        <v>0</v>
      </c>
      <c r="E123" s="7">
        <f>'360 PU '!AH182*SUM('360 PU '!K182:R182)</f>
        <v>0</v>
      </c>
      <c r="F123" s="7">
        <f t="shared" si="5"/>
        <v>0</v>
      </c>
      <c r="G123" s="7">
        <f t="shared" si="6"/>
        <v>0</v>
      </c>
      <c r="H123" s="8">
        <f>'360 PU '!BL182*SUM('360 PU '!K182:R182)</f>
        <v>0</v>
      </c>
      <c r="I123" s="8">
        <f>'360 PU '!BM182*SUM('360 PU '!K182:R182)</f>
        <v>0</v>
      </c>
      <c r="J123" s="8">
        <f>'360 PU '!BN182*SUM('360 PU '!K182:R182)</f>
        <v>0</v>
      </c>
    </row>
    <row r="124" spans="1:10">
      <c r="A124">
        <f>'360 PU '!D183</f>
        <v>0</v>
      </c>
      <c r="B124">
        <f>'360 PU '!AG183</f>
        <v>0</v>
      </c>
      <c r="C124" s="6">
        <f>'360 PU '!BJ183*SUM('360 PU '!K183:R183)</f>
        <v>0</v>
      </c>
      <c r="D124" s="6">
        <f>'360 PU '!BK183*SUM('360 PU '!K183:R183)</f>
        <v>0</v>
      </c>
      <c r="E124" s="7">
        <f>'360 PU '!AH183*SUM('360 PU '!K183:R183)</f>
        <v>0</v>
      </c>
      <c r="F124" s="7">
        <f t="shared" si="5"/>
        <v>0</v>
      </c>
      <c r="G124" s="7">
        <f t="shared" si="6"/>
        <v>0</v>
      </c>
      <c r="H124" s="8">
        <f>'360 PU '!BL183*SUM('360 PU '!K183:R183)</f>
        <v>0</v>
      </c>
      <c r="I124" s="8">
        <f>'360 PU '!BM183*SUM('360 PU '!K183:R183)</f>
        <v>0</v>
      </c>
      <c r="J124" s="8">
        <f>'360 PU '!BN183*SUM('360 PU '!K183:R183)</f>
        <v>0</v>
      </c>
    </row>
    <row r="125" spans="1:10">
      <c r="A125">
        <f>'360 PU '!D184</f>
        <v>0</v>
      </c>
      <c r="B125">
        <f>'360 PU '!AG184</f>
        <v>0</v>
      </c>
      <c r="C125" s="6">
        <f>'360 PU '!BJ184*SUM('360 PU '!K184:R184)</f>
        <v>0</v>
      </c>
      <c r="D125" s="6">
        <f>'360 PU '!BK184*SUM('360 PU '!K184:R184)</f>
        <v>0</v>
      </c>
      <c r="E125" s="7">
        <f>'360 PU '!AH184*SUM('360 PU '!K184:R184)</f>
        <v>0</v>
      </c>
      <c r="F125" s="7">
        <f t="shared" si="5"/>
        <v>0</v>
      </c>
      <c r="G125" s="7">
        <f t="shared" si="6"/>
        <v>0</v>
      </c>
      <c r="H125" s="8">
        <f>'360 PU '!BL184*SUM('360 PU '!K184:R184)</f>
        <v>0</v>
      </c>
      <c r="I125" s="8">
        <f>'360 PU '!BM184*SUM('360 PU '!K184:R184)</f>
        <v>0</v>
      </c>
      <c r="J125" s="8">
        <f>'360 PU '!BN184*SUM('360 PU '!K184:R184)</f>
        <v>0</v>
      </c>
    </row>
    <row r="126" spans="1:10">
      <c r="A126">
        <f>'360 PU '!D185</f>
        <v>0</v>
      </c>
      <c r="B126">
        <f>'360 PU '!AG185</f>
        <v>0</v>
      </c>
      <c r="C126" s="6">
        <f>'360 PU '!BJ185*SUM('360 PU '!K185:R185)</f>
        <v>0</v>
      </c>
      <c r="D126" s="6">
        <f>'360 PU '!BK185*SUM('360 PU '!K185:R185)</f>
        <v>0</v>
      </c>
      <c r="E126" s="7">
        <f>'360 PU '!AH185*SUM('360 PU '!K185:R185)</f>
        <v>0</v>
      </c>
      <c r="F126" s="7">
        <f t="shared" si="5"/>
        <v>0</v>
      </c>
      <c r="G126" s="7">
        <f t="shared" si="6"/>
        <v>0</v>
      </c>
      <c r="H126" s="8">
        <f>'360 PU '!BL185*SUM('360 PU '!K185:R185)</f>
        <v>0</v>
      </c>
      <c r="I126" s="8">
        <f>'360 PU '!BM185*SUM('360 PU '!K185:R185)</f>
        <v>0</v>
      </c>
      <c r="J126" s="8">
        <f>'360 PU '!BN185*SUM('360 PU '!K185:R185)</f>
        <v>0</v>
      </c>
    </row>
    <row r="127" spans="1:10">
      <c r="A127">
        <f>'360 PU '!D186</f>
        <v>0</v>
      </c>
      <c r="B127">
        <f>'360 PU '!AG186</f>
        <v>0</v>
      </c>
      <c r="C127" s="6">
        <f>'360 PU '!BJ186*SUM('360 PU '!K186:R186)</f>
        <v>0</v>
      </c>
      <c r="D127" s="6">
        <f>'360 PU '!BK186*SUM('360 PU '!K186:R186)</f>
        <v>0</v>
      </c>
      <c r="E127" s="7">
        <f>'360 PU '!AH186*SUM('360 PU '!K186:R186)</f>
        <v>0</v>
      </c>
      <c r="F127" s="7">
        <f t="shared" si="5"/>
        <v>0</v>
      </c>
      <c r="G127" s="7">
        <f t="shared" si="6"/>
        <v>0</v>
      </c>
      <c r="H127" s="8">
        <f>'360 PU '!BL186*SUM('360 PU '!K186:R186)</f>
        <v>0</v>
      </c>
      <c r="I127" s="8">
        <f>'360 PU '!BM186*SUM('360 PU '!K186:R186)</f>
        <v>0</v>
      </c>
      <c r="J127" s="8">
        <f>'360 PU '!BN186*SUM('360 PU '!K186:R186)</f>
        <v>0</v>
      </c>
    </row>
    <row r="128" spans="1:10">
      <c r="A128">
        <f>'360 PU '!D187</f>
        <v>0</v>
      </c>
      <c r="B128">
        <f>'360 PU '!AG187</f>
        <v>0</v>
      </c>
      <c r="C128" s="6">
        <f>'360 PU '!BJ187*SUM('360 PU '!K187:R187)</f>
        <v>0</v>
      </c>
      <c r="D128" s="6">
        <f>'360 PU '!BK187*SUM('360 PU '!K187:R187)</f>
        <v>0</v>
      </c>
      <c r="E128" s="7">
        <f>'360 PU '!AH187*SUM('360 PU '!K187:R187)</f>
        <v>0</v>
      </c>
      <c r="F128" s="7">
        <f t="shared" si="5"/>
        <v>0</v>
      </c>
      <c r="G128" s="7">
        <f t="shared" si="6"/>
        <v>0</v>
      </c>
      <c r="H128" s="8">
        <f>'360 PU '!BL187*SUM('360 PU '!K187:R187)</f>
        <v>0</v>
      </c>
      <c r="I128" s="8">
        <f>'360 PU '!BM187*SUM('360 PU '!K187:R187)</f>
        <v>0</v>
      </c>
      <c r="J128" s="8">
        <f>'360 PU '!BN187*SUM('360 PU '!K187:R187)</f>
        <v>0</v>
      </c>
    </row>
    <row r="129" spans="1:10">
      <c r="A129">
        <f>'360 PU '!D188</f>
        <v>0</v>
      </c>
      <c r="B129">
        <f>'360 PU '!AG188</f>
        <v>0</v>
      </c>
      <c r="C129" s="6">
        <f>'360 PU '!BJ188*SUM('360 PU '!K188:R188)</f>
        <v>0</v>
      </c>
      <c r="D129" s="6">
        <f>'360 PU '!BK188*SUM('360 PU '!K188:R188)</f>
        <v>0</v>
      </c>
      <c r="E129" s="7">
        <f>'360 PU '!AH188*SUM('360 PU '!K188:R188)</f>
        <v>0</v>
      </c>
      <c r="F129" s="7">
        <f t="shared" si="5"/>
        <v>0</v>
      </c>
      <c r="G129" s="7">
        <f t="shared" si="6"/>
        <v>0</v>
      </c>
      <c r="H129" s="8">
        <f>'360 PU '!BL188*SUM('360 PU '!K188:R188)</f>
        <v>0</v>
      </c>
      <c r="I129" s="8">
        <f>'360 PU '!BM188*SUM('360 PU '!K188:R188)</f>
        <v>0</v>
      </c>
      <c r="J129" s="8">
        <f>'360 PU '!BN188*SUM('360 PU '!K188:R188)</f>
        <v>0</v>
      </c>
    </row>
    <row r="130" spans="1:10">
      <c r="A130">
        <f>'360 PU '!D189</f>
        <v>0</v>
      </c>
      <c r="B130">
        <f>'360 PU '!AG189</f>
        <v>0</v>
      </c>
      <c r="C130" s="6">
        <f>'360 PU '!BJ189*SUM('360 PU '!K189:R189)</f>
        <v>0</v>
      </c>
      <c r="D130" s="6">
        <f>'360 PU '!BK189*SUM('360 PU '!K189:R189)</f>
        <v>0</v>
      </c>
      <c r="E130" s="7">
        <f>'360 PU '!AH189*SUM('360 PU '!K189:R189)</f>
        <v>0</v>
      </c>
      <c r="F130" s="7">
        <f t="shared" si="5"/>
        <v>0</v>
      </c>
      <c r="G130" s="7">
        <f t="shared" si="6"/>
        <v>0</v>
      </c>
      <c r="H130" s="8">
        <f>'360 PU '!BL189*SUM('360 PU '!K189:R189)</f>
        <v>0</v>
      </c>
      <c r="I130" s="8">
        <f>'360 PU '!BM189*SUM('360 PU '!K189:R189)</f>
        <v>0</v>
      </c>
      <c r="J130" s="8">
        <f>'360 PU '!BN189*SUM('360 PU '!K189:R189)</f>
        <v>0</v>
      </c>
    </row>
    <row r="131" spans="1:10">
      <c r="A131">
        <f>'360 PU '!D190</f>
        <v>0</v>
      </c>
      <c r="B131">
        <f>'360 PU '!AG190</f>
        <v>0</v>
      </c>
      <c r="C131" s="6">
        <f>'360 PU '!BJ190*SUM('360 PU '!K190:R190)</f>
        <v>0</v>
      </c>
      <c r="D131" s="6">
        <f>'360 PU '!BK190*SUM('360 PU '!K190:R190)</f>
        <v>0</v>
      </c>
      <c r="E131" s="7">
        <f>'360 PU '!AH190*SUM('360 PU '!K190:R190)</f>
        <v>0</v>
      </c>
      <c r="F131" s="7">
        <f t="shared" si="5"/>
        <v>0</v>
      </c>
      <c r="G131" s="7">
        <f t="shared" si="6"/>
        <v>0</v>
      </c>
      <c r="H131" s="8">
        <f>'360 PU '!BL190*SUM('360 PU '!K190:R190)</f>
        <v>0</v>
      </c>
      <c r="I131" s="8">
        <f>'360 PU '!BM190*SUM('360 PU '!K190:R190)</f>
        <v>0</v>
      </c>
      <c r="J131" s="8">
        <f>'360 PU '!BN190*SUM('360 PU '!K190:R190)</f>
        <v>0</v>
      </c>
    </row>
    <row r="132" spans="1:10">
      <c r="A132">
        <f>'360 PU '!D191</f>
        <v>0</v>
      </c>
      <c r="B132">
        <f>'360 PU '!AG191</f>
        <v>0</v>
      </c>
      <c r="C132" s="6">
        <f>'360 PU '!BJ191*SUM('360 PU '!K191:R191)</f>
        <v>0</v>
      </c>
      <c r="D132" s="6">
        <f>'360 PU '!BK191*SUM('360 PU '!K191:R191)</f>
        <v>0</v>
      </c>
      <c r="E132" s="7">
        <f>'360 PU '!AH191*SUM('360 PU '!K191:R191)</f>
        <v>0</v>
      </c>
      <c r="F132" s="7">
        <f t="shared" si="5"/>
        <v>0</v>
      </c>
      <c r="G132" s="7">
        <f t="shared" si="6"/>
        <v>0</v>
      </c>
      <c r="H132" s="8">
        <f>'360 PU '!BL191*SUM('360 PU '!K191:R191)</f>
        <v>0</v>
      </c>
      <c r="I132" s="8">
        <f>'360 PU '!BM191*SUM('360 PU '!K191:R191)</f>
        <v>0</v>
      </c>
      <c r="J132" s="8">
        <f>'360 PU '!BN191*SUM('360 PU '!K191:R191)</f>
        <v>0</v>
      </c>
    </row>
    <row r="133" spans="1:10">
      <c r="A133">
        <f>'360 PU '!D192</f>
        <v>0</v>
      </c>
      <c r="B133">
        <f>'360 PU '!AG192</f>
        <v>0</v>
      </c>
      <c r="C133" s="6">
        <f>'360 PU '!BJ192*SUM('360 PU '!K192:R192)</f>
        <v>0</v>
      </c>
      <c r="D133" s="6">
        <f>'360 PU '!BK192*SUM('360 PU '!K192:R192)</f>
        <v>0</v>
      </c>
      <c r="E133" s="7">
        <f>'360 PU '!AH192*SUM('360 PU '!K192:R192)</f>
        <v>0</v>
      </c>
      <c r="F133" s="7">
        <f t="shared" si="5"/>
        <v>0</v>
      </c>
      <c r="G133" s="7">
        <f t="shared" si="6"/>
        <v>0</v>
      </c>
      <c r="H133" s="8">
        <f>'360 PU '!BL192*SUM('360 PU '!K192:R192)</f>
        <v>0</v>
      </c>
      <c r="I133" s="8">
        <f>'360 PU '!BM192*SUM('360 PU '!K192:R192)</f>
        <v>0</v>
      </c>
      <c r="J133" s="8">
        <f>'360 PU '!BN192*SUM('360 PU '!K192:R192)</f>
        <v>0</v>
      </c>
    </row>
    <row r="134" spans="1:10">
      <c r="A134">
        <f>'360 PU '!D193</f>
        <v>0</v>
      </c>
      <c r="B134">
        <f>'360 PU '!AG193</f>
        <v>0</v>
      </c>
      <c r="C134" s="6">
        <f>'360 PU '!BJ193*SUM('360 PU '!K193:R193)</f>
        <v>0</v>
      </c>
      <c r="D134" s="6">
        <f>'360 PU '!BK193*SUM('360 PU '!K193:R193)</f>
        <v>0</v>
      </c>
      <c r="E134" s="7">
        <f>'360 PU '!AH193*SUM('360 PU '!K193:R193)</f>
        <v>0</v>
      </c>
      <c r="F134" s="7">
        <f t="shared" ref="F134:F197" si="7">E134*0.02</f>
        <v>0</v>
      </c>
      <c r="G134" s="7">
        <f t="shared" ref="G134:G197" si="8">E134*0.002</f>
        <v>0</v>
      </c>
      <c r="H134" s="8">
        <f>'360 PU '!BL193*SUM('360 PU '!K193:R193)</f>
        <v>0</v>
      </c>
      <c r="I134" s="8">
        <f>'360 PU '!BM193*SUM('360 PU '!K193:R193)</f>
        <v>0</v>
      </c>
      <c r="J134" s="8">
        <f>'360 PU '!BN193*SUM('360 PU '!K193:R193)</f>
        <v>0</v>
      </c>
    </row>
    <row r="135" spans="1:10">
      <c r="A135">
        <f>'360 PU '!D194</f>
        <v>0</v>
      </c>
      <c r="B135">
        <f>'360 PU '!AG194</f>
        <v>0</v>
      </c>
      <c r="C135" s="6">
        <f>'360 PU '!BJ194*SUM('360 PU '!K194:R194)</f>
        <v>0</v>
      </c>
      <c r="D135" s="6">
        <f>'360 PU '!BK194*SUM('360 PU '!K194:R194)</f>
        <v>0</v>
      </c>
      <c r="E135" s="7">
        <f>'360 PU '!AH194*SUM('360 PU '!K194:R194)</f>
        <v>0</v>
      </c>
      <c r="F135" s="7">
        <f t="shared" si="7"/>
        <v>0</v>
      </c>
      <c r="G135" s="7">
        <f t="shared" si="8"/>
        <v>0</v>
      </c>
      <c r="H135" s="8">
        <f>'360 PU '!BL194*SUM('360 PU '!K194:R194)</f>
        <v>0</v>
      </c>
      <c r="I135" s="8">
        <f>'360 PU '!BM194*SUM('360 PU '!K194:R194)</f>
        <v>0</v>
      </c>
      <c r="J135" s="8">
        <f>'360 PU '!BN194*SUM('360 PU '!K194:R194)</f>
        <v>0</v>
      </c>
    </row>
    <row r="136" spans="1:10">
      <c r="A136">
        <f>'360 PU '!D195</f>
        <v>0</v>
      </c>
      <c r="B136">
        <f>'360 PU '!AG195</f>
        <v>0</v>
      </c>
      <c r="C136" s="6">
        <f>'360 PU '!BJ195*SUM('360 PU '!K195:R195)</f>
        <v>0</v>
      </c>
      <c r="D136" s="6">
        <f>'360 PU '!BK195*SUM('360 PU '!K195:R195)</f>
        <v>0</v>
      </c>
      <c r="E136" s="7">
        <f>'360 PU '!AH195*SUM('360 PU '!K195:R195)</f>
        <v>0</v>
      </c>
      <c r="F136" s="7">
        <f t="shared" si="7"/>
        <v>0</v>
      </c>
      <c r="G136" s="7">
        <f t="shared" si="8"/>
        <v>0</v>
      </c>
      <c r="H136" s="8">
        <f>'360 PU '!BL195*SUM('360 PU '!K195:R195)</f>
        <v>0</v>
      </c>
      <c r="I136" s="8">
        <f>'360 PU '!BM195*SUM('360 PU '!K195:R195)</f>
        <v>0</v>
      </c>
      <c r="J136" s="8">
        <f>'360 PU '!BN195*SUM('360 PU '!K195:R195)</f>
        <v>0</v>
      </c>
    </row>
    <row r="137" spans="1:10">
      <c r="A137">
        <f>'360 PU '!D196</f>
        <v>0</v>
      </c>
      <c r="B137">
        <f>'360 PU '!AG196</f>
        <v>0</v>
      </c>
      <c r="C137" s="6">
        <f>'360 PU '!BJ196*SUM('360 PU '!K196:R196)</f>
        <v>0</v>
      </c>
      <c r="D137" s="6">
        <f>'360 PU '!BK196*SUM('360 PU '!K196:R196)</f>
        <v>0</v>
      </c>
      <c r="E137" s="7">
        <f>'360 PU '!AH196*SUM('360 PU '!K196:R196)</f>
        <v>0</v>
      </c>
      <c r="F137" s="7">
        <f t="shared" si="7"/>
        <v>0</v>
      </c>
      <c r="G137" s="7">
        <f t="shared" si="8"/>
        <v>0</v>
      </c>
      <c r="H137" s="8">
        <f>'360 PU '!BL196*SUM('360 PU '!K196:R196)</f>
        <v>0</v>
      </c>
      <c r="I137" s="8">
        <f>'360 PU '!BM196*SUM('360 PU '!K196:R196)</f>
        <v>0</v>
      </c>
      <c r="J137" s="8">
        <f>'360 PU '!BN196*SUM('360 PU '!K196:R196)</f>
        <v>0</v>
      </c>
    </row>
    <row r="138" spans="1:10">
      <c r="A138">
        <f>'360 PU '!D197</f>
        <v>0</v>
      </c>
      <c r="B138">
        <f>'360 PU '!AG197</f>
        <v>0</v>
      </c>
      <c r="C138" s="6">
        <f>'360 PU '!BJ197*SUM('360 PU '!K197:R197)</f>
        <v>0</v>
      </c>
      <c r="D138" s="6">
        <f>'360 PU '!BK197*SUM('360 PU '!K197:R197)</f>
        <v>0</v>
      </c>
      <c r="E138" s="7">
        <f>'360 PU '!AH197*SUM('360 PU '!K197:R197)</f>
        <v>0</v>
      </c>
      <c r="F138" s="7">
        <f t="shared" si="7"/>
        <v>0</v>
      </c>
      <c r="G138" s="7">
        <f t="shared" si="8"/>
        <v>0</v>
      </c>
      <c r="H138" s="8">
        <f>'360 PU '!BL197*SUM('360 PU '!K197:R197)</f>
        <v>0</v>
      </c>
      <c r="I138" s="8">
        <f>'360 PU '!BM197*SUM('360 PU '!K197:R197)</f>
        <v>0</v>
      </c>
      <c r="J138" s="8">
        <f>'360 PU '!BN197*SUM('360 PU '!K197:R197)</f>
        <v>0</v>
      </c>
    </row>
    <row r="139" spans="1:10">
      <c r="A139">
        <f>'360 PU '!D198</f>
        <v>0</v>
      </c>
      <c r="B139">
        <f>'360 PU '!AG198</f>
        <v>0</v>
      </c>
      <c r="C139" s="6">
        <f>'360 PU '!BJ198*SUM('360 PU '!K198:R198)</f>
        <v>0</v>
      </c>
      <c r="D139" s="6">
        <f>'360 PU '!BK198*SUM('360 PU '!K198:R198)</f>
        <v>0</v>
      </c>
      <c r="E139" s="7">
        <f>'360 PU '!AH198*SUM('360 PU '!K198:R198)</f>
        <v>0</v>
      </c>
      <c r="F139" s="7">
        <f t="shared" si="7"/>
        <v>0</v>
      </c>
      <c r="G139" s="7">
        <f t="shared" si="8"/>
        <v>0</v>
      </c>
      <c r="H139" s="8">
        <f>'360 PU '!BL198*SUM('360 PU '!K198:R198)</f>
        <v>0</v>
      </c>
      <c r="I139" s="8">
        <f>'360 PU '!BM198*SUM('360 PU '!K198:R198)</f>
        <v>0</v>
      </c>
      <c r="J139" s="8">
        <f>'360 PU '!BN198*SUM('360 PU '!K198:R198)</f>
        <v>0</v>
      </c>
    </row>
    <row r="140" spans="1:10">
      <c r="A140">
        <f>'360 PU '!D199</f>
        <v>0</v>
      </c>
      <c r="B140">
        <f>'360 PU '!AG199</f>
        <v>0</v>
      </c>
      <c r="C140" s="6">
        <f>'360 PU '!BJ199*SUM('360 PU '!K199:R199)</f>
        <v>0</v>
      </c>
      <c r="D140" s="6">
        <f>'360 PU '!BK199*SUM('360 PU '!K199:R199)</f>
        <v>0</v>
      </c>
      <c r="E140" s="7">
        <f>'360 PU '!AH199*SUM('360 PU '!K199:R199)</f>
        <v>0</v>
      </c>
      <c r="F140" s="7">
        <f t="shared" si="7"/>
        <v>0</v>
      </c>
      <c r="G140" s="7">
        <f t="shared" si="8"/>
        <v>0</v>
      </c>
      <c r="H140" s="8">
        <f>'360 PU '!BL199*SUM('360 PU '!K199:R199)</f>
        <v>0</v>
      </c>
      <c r="I140" s="8">
        <f>'360 PU '!BM199*SUM('360 PU '!K199:R199)</f>
        <v>0</v>
      </c>
      <c r="J140" s="8">
        <f>'360 PU '!BN199*SUM('360 PU '!K199:R199)</f>
        <v>0</v>
      </c>
    </row>
    <row r="141" spans="1:10">
      <c r="A141">
        <f>'360 PU '!D200</f>
        <v>0</v>
      </c>
      <c r="B141">
        <f>'360 PU '!AG200</f>
        <v>0</v>
      </c>
      <c r="C141" s="6">
        <f>'360 PU '!BJ200*SUM('360 PU '!K200:R200)</f>
        <v>0</v>
      </c>
      <c r="D141" s="6">
        <f>'360 PU '!BK200*SUM('360 PU '!K200:R200)</f>
        <v>0</v>
      </c>
      <c r="E141" s="7">
        <f>'360 PU '!AH200*SUM('360 PU '!K200:R200)</f>
        <v>0</v>
      </c>
      <c r="F141" s="7">
        <f t="shared" si="7"/>
        <v>0</v>
      </c>
      <c r="G141" s="7">
        <f t="shared" si="8"/>
        <v>0</v>
      </c>
      <c r="H141" s="8">
        <f>'360 PU '!BL200*SUM('360 PU '!K200:R200)</f>
        <v>0</v>
      </c>
      <c r="I141" s="8">
        <f>'360 PU '!BM200*SUM('360 PU '!K200:R200)</f>
        <v>0</v>
      </c>
      <c r="J141" s="8">
        <f>'360 PU '!BN200*SUM('360 PU '!K200:R200)</f>
        <v>0</v>
      </c>
    </row>
    <row r="142" spans="1:10">
      <c r="A142">
        <f>'360 PU '!D201</f>
        <v>0</v>
      </c>
      <c r="B142">
        <f>'360 PU '!AG201</f>
        <v>0</v>
      </c>
      <c r="C142" s="6">
        <f>'360 PU '!BJ201*SUM('360 PU '!K201:R201)</f>
        <v>0</v>
      </c>
      <c r="D142" s="6">
        <f>'360 PU '!BK201*SUM('360 PU '!K201:R201)</f>
        <v>0</v>
      </c>
      <c r="E142" s="7">
        <f>'360 PU '!AH201*SUM('360 PU '!K201:R201)</f>
        <v>0</v>
      </c>
      <c r="F142" s="7">
        <f t="shared" si="7"/>
        <v>0</v>
      </c>
      <c r="G142" s="7">
        <f t="shared" si="8"/>
        <v>0</v>
      </c>
      <c r="H142" s="8">
        <f>'360 PU '!BL201*SUM('360 PU '!K201:R201)</f>
        <v>0</v>
      </c>
      <c r="I142" s="8">
        <f>'360 PU '!BM201*SUM('360 PU '!K201:R201)</f>
        <v>0</v>
      </c>
      <c r="J142" s="8">
        <f>'360 PU '!BN201*SUM('360 PU '!K201:R201)</f>
        <v>0</v>
      </c>
    </row>
    <row r="143" spans="1:10">
      <c r="A143">
        <f>'360 PU '!D202</f>
        <v>0</v>
      </c>
      <c r="B143">
        <f>'360 PU '!AG202</f>
        <v>0</v>
      </c>
      <c r="C143" s="6">
        <f>'360 PU '!BJ202*SUM('360 PU '!K202:R202)</f>
        <v>0</v>
      </c>
      <c r="D143" s="6">
        <f>'360 PU '!BK202*SUM('360 PU '!K202:R202)</f>
        <v>0</v>
      </c>
      <c r="E143" s="7">
        <f>'360 PU '!AH202*SUM('360 PU '!K202:R202)</f>
        <v>0</v>
      </c>
      <c r="F143" s="7">
        <f t="shared" si="7"/>
        <v>0</v>
      </c>
      <c r="G143" s="7">
        <f t="shared" si="8"/>
        <v>0</v>
      </c>
      <c r="H143" s="8">
        <f>'360 PU '!BL202*SUM('360 PU '!K202:R202)</f>
        <v>0</v>
      </c>
      <c r="I143" s="8">
        <f>'360 PU '!BM202*SUM('360 PU '!K202:R202)</f>
        <v>0</v>
      </c>
      <c r="J143" s="8">
        <f>'360 PU '!BN202*SUM('360 PU '!K202:R202)</f>
        <v>0</v>
      </c>
    </row>
    <row r="144" spans="1:10">
      <c r="A144">
        <f>'360 PU '!D203</f>
        <v>0</v>
      </c>
      <c r="B144">
        <f>'360 PU '!AG203</f>
        <v>0</v>
      </c>
      <c r="C144" s="6">
        <f>'360 PU '!BJ203*SUM('360 PU '!K203:R203)</f>
        <v>0</v>
      </c>
      <c r="D144" s="6">
        <f>'360 PU '!BK203*SUM('360 PU '!K203:R203)</f>
        <v>0</v>
      </c>
      <c r="E144" s="7">
        <f>'360 PU '!AH203*SUM('360 PU '!K203:R203)</f>
        <v>0</v>
      </c>
      <c r="F144" s="7">
        <f t="shared" si="7"/>
        <v>0</v>
      </c>
      <c r="G144" s="7">
        <f t="shared" si="8"/>
        <v>0</v>
      </c>
      <c r="H144" s="8">
        <f>'360 PU '!BL203*SUM('360 PU '!K203:R203)</f>
        <v>0</v>
      </c>
      <c r="I144" s="8">
        <f>'360 PU '!BM203*SUM('360 PU '!K203:R203)</f>
        <v>0</v>
      </c>
      <c r="J144" s="8">
        <f>'360 PU '!BN203*SUM('360 PU '!K203:R203)</f>
        <v>0</v>
      </c>
    </row>
    <row r="145" spans="1:10">
      <c r="A145">
        <f>'360 PU '!D204</f>
        <v>0</v>
      </c>
      <c r="B145">
        <f>'360 PU '!AG204</f>
        <v>0</v>
      </c>
      <c r="C145" s="6">
        <f>'360 PU '!BJ204*SUM('360 PU '!K204:R204)</f>
        <v>0</v>
      </c>
      <c r="D145" s="6">
        <f>'360 PU '!BK204*SUM('360 PU '!K204:R204)</f>
        <v>0</v>
      </c>
      <c r="E145" s="7">
        <f>'360 PU '!AH204*SUM('360 PU '!K204:R204)</f>
        <v>0</v>
      </c>
      <c r="F145" s="7">
        <f t="shared" si="7"/>
        <v>0</v>
      </c>
      <c r="G145" s="7">
        <f t="shared" si="8"/>
        <v>0</v>
      </c>
      <c r="H145" s="8">
        <f>'360 PU '!BL204*SUM('360 PU '!K204:R204)</f>
        <v>0</v>
      </c>
      <c r="I145" s="8">
        <f>'360 PU '!BM204*SUM('360 PU '!K204:R204)</f>
        <v>0</v>
      </c>
      <c r="J145" s="8">
        <f>'360 PU '!BN204*SUM('360 PU '!K204:R204)</f>
        <v>0</v>
      </c>
    </row>
    <row r="146" spans="1:10">
      <c r="A146">
        <f>'360 PU '!D205</f>
        <v>0</v>
      </c>
      <c r="B146">
        <f>'360 PU '!AG205</f>
        <v>0</v>
      </c>
      <c r="C146" s="6">
        <f>'360 PU '!BJ205*SUM('360 PU '!K205:R205)</f>
        <v>0</v>
      </c>
      <c r="D146" s="6">
        <f>'360 PU '!BK205*SUM('360 PU '!K205:R205)</f>
        <v>0</v>
      </c>
      <c r="E146" s="7">
        <f>'360 PU '!AH205*SUM('360 PU '!K205:R205)</f>
        <v>0</v>
      </c>
      <c r="F146" s="7">
        <f t="shared" si="7"/>
        <v>0</v>
      </c>
      <c r="G146" s="7">
        <f t="shared" si="8"/>
        <v>0</v>
      </c>
      <c r="H146" s="8">
        <f>'360 PU '!BL205*SUM('360 PU '!K205:R205)</f>
        <v>0</v>
      </c>
      <c r="I146" s="8">
        <f>'360 PU '!BM205*SUM('360 PU '!K205:R205)</f>
        <v>0</v>
      </c>
      <c r="J146" s="8">
        <f>'360 PU '!BN205*SUM('360 PU '!K205:R205)</f>
        <v>0</v>
      </c>
    </row>
    <row r="147" spans="1:10">
      <c r="A147">
        <f>'360 PU '!D206</f>
        <v>0</v>
      </c>
      <c r="B147">
        <f>'360 PU '!AG206</f>
        <v>0</v>
      </c>
      <c r="C147" s="6">
        <f>'360 PU '!BJ206*SUM('360 PU '!K206:R206)</f>
        <v>0</v>
      </c>
      <c r="D147" s="6">
        <f>'360 PU '!BK206*SUM('360 PU '!K206:R206)</f>
        <v>0</v>
      </c>
      <c r="E147" s="7">
        <f>'360 PU '!AH206*SUM('360 PU '!K206:R206)</f>
        <v>0</v>
      </c>
      <c r="F147" s="7">
        <f t="shared" si="7"/>
        <v>0</v>
      </c>
      <c r="G147" s="7">
        <f t="shared" si="8"/>
        <v>0</v>
      </c>
      <c r="H147" s="8">
        <f>'360 PU '!BL206*SUM('360 PU '!K206:R206)</f>
        <v>0</v>
      </c>
      <c r="I147" s="8">
        <f>'360 PU '!BM206*SUM('360 PU '!K206:R206)</f>
        <v>0</v>
      </c>
      <c r="J147" s="8">
        <f>'360 PU '!BN206*SUM('360 PU '!K206:R206)</f>
        <v>0</v>
      </c>
    </row>
    <row r="148" spans="1:10">
      <c r="A148">
        <f>'360 PU '!D207</f>
        <v>0</v>
      </c>
      <c r="B148">
        <f>'360 PU '!AG207</f>
        <v>0</v>
      </c>
      <c r="C148" s="6">
        <f>'360 PU '!BJ207*SUM('360 PU '!K207:R207)</f>
        <v>0</v>
      </c>
      <c r="D148" s="6">
        <f>'360 PU '!BK207*SUM('360 PU '!K207:R207)</f>
        <v>0</v>
      </c>
      <c r="E148" s="7">
        <f>'360 PU '!AH207*SUM('360 PU '!K207:R207)</f>
        <v>0</v>
      </c>
      <c r="F148" s="7">
        <f t="shared" si="7"/>
        <v>0</v>
      </c>
      <c r="G148" s="7">
        <f t="shared" si="8"/>
        <v>0</v>
      </c>
      <c r="H148" s="8">
        <f>'360 PU '!BL207*SUM('360 PU '!K207:R207)</f>
        <v>0</v>
      </c>
      <c r="I148" s="8">
        <f>'360 PU '!BM207*SUM('360 PU '!K207:R207)</f>
        <v>0</v>
      </c>
      <c r="J148" s="8">
        <f>'360 PU '!BN207*SUM('360 PU '!K207:R207)</f>
        <v>0</v>
      </c>
    </row>
    <row r="149" spans="1:10">
      <c r="A149">
        <f>'360 PU '!D208</f>
        <v>0</v>
      </c>
      <c r="B149">
        <f>'360 PU '!AG208</f>
        <v>0</v>
      </c>
      <c r="C149" s="6">
        <f>'360 PU '!BJ208*SUM('360 PU '!K208:R208)</f>
        <v>0</v>
      </c>
      <c r="D149" s="6">
        <f>'360 PU '!BK208*SUM('360 PU '!K208:R208)</f>
        <v>0</v>
      </c>
      <c r="E149" s="7">
        <f>'360 PU '!AH208*SUM('360 PU '!K208:R208)</f>
        <v>0</v>
      </c>
      <c r="F149" s="7">
        <f t="shared" si="7"/>
        <v>0</v>
      </c>
      <c r="G149" s="7">
        <f t="shared" si="8"/>
        <v>0</v>
      </c>
      <c r="H149" s="8">
        <f>'360 PU '!BL208*SUM('360 PU '!K208:R208)</f>
        <v>0</v>
      </c>
      <c r="I149" s="8">
        <f>'360 PU '!BM208*SUM('360 PU '!K208:R208)</f>
        <v>0</v>
      </c>
      <c r="J149" s="8">
        <f>'360 PU '!BN208*SUM('360 PU '!K208:R208)</f>
        <v>0</v>
      </c>
    </row>
    <row r="150" spans="1:10">
      <c r="A150">
        <f>'360 PU '!D209</f>
        <v>0</v>
      </c>
      <c r="B150">
        <f>'360 PU '!AG209</f>
        <v>0</v>
      </c>
      <c r="C150" s="6">
        <f>'360 PU '!BJ209*SUM('360 PU '!K209:R209)</f>
        <v>0</v>
      </c>
      <c r="D150" s="6">
        <f>'360 PU '!BK209*SUM('360 PU '!K209:R209)</f>
        <v>0</v>
      </c>
      <c r="E150" s="7">
        <f>'360 PU '!AH209*SUM('360 PU '!K209:R209)</f>
        <v>0</v>
      </c>
      <c r="F150" s="7">
        <f t="shared" si="7"/>
        <v>0</v>
      </c>
      <c r="G150" s="7">
        <f t="shared" si="8"/>
        <v>0</v>
      </c>
      <c r="H150" s="8">
        <f>'360 PU '!BL209*SUM('360 PU '!K209:R209)</f>
        <v>0</v>
      </c>
      <c r="I150" s="8">
        <f>'360 PU '!BM209*SUM('360 PU '!K209:R209)</f>
        <v>0</v>
      </c>
      <c r="J150" s="8">
        <f>'360 PU '!BN209*SUM('360 PU '!K209:R209)</f>
        <v>0</v>
      </c>
    </row>
    <row r="151" spans="1:10">
      <c r="A151">
        <f>'360 PU '!D210</f>
        <v>0</v>
      </c>
      <c r="B151">
        <f>'360 PU '!AG210</f>
        <v>0</v>
      </c>
      <c r="C151" s="6">
        <f>'360 PU '!BJ210*SUM('360 PU '!K210:R210)</f>
        <v>0</v>
      </c>
      <c r="D151" s="6">
        <f>'360 PU '!BK210*SUM('360 PU '!K210:R210)</f>
        <v>0</v>
      </c>
      <c r="E151" s="7">
        <f>'360 PU '!AH210*SUM('360 PU '!K210:R210)</f>
        <v>0</v>
      </c>
      <c r="F151" s="7">
        <f t="shared" si="7"/>
        <v>0</v>
      </c>
      <c r="G151" s="7">
        <f t="shared" si="8"/>
        <v>0</v>
      </c>
      <c r="H151" s="8">
        <f>'360 PU '!BL210*SUM('360 PU '!K210:R210)</f>
        <v>0</v>
      </c>
      <c r="I151" s="8">
        <f>'360 PU '!BM210*SUM('360 PU '!K210:R210)</f>
        <v>0</v>
      </c>
      <c r="J151" s="8">
        <f>'360 PU '!BN210*SUM('360 PU '!K210:R210)</f>
        <v>0</v>
      </c>
    </row>
    <row r="152" spans="1:10">
      <c r="A152">
        <f>'360 PU '!D211</f>
        <v>0</v>
      </c>
      <c r="B152">
        <f>'360 PU '!AG211</f>
        <v>0</v>
      </c>
      <c r="C152" s="6">
        <f>'360 PU '!BJ211*SUM('360 PU '!K211:R211)</f>
        <v>0</v>
      </c>
      <c r="D152" s="6">
        <f>'360 PU '!BK211*SUM('360 PU '!K211:R211)</f>
        <v>0</v>
      </c>
      <c r="E152" s="7">
        <f>'360 PU '!AH211*SUM('360 PU '!K211:R211)</f>
        <v>0</v>
      </c>
      <c r="F152" s="7">
        <f t="shared" si="7"/>
        <v>0</v>
      </c>
      <c r="G152" s="7">
        <f t="shared" si="8"/>
        <v>0</v>
      </c>
      <c r="H152" s="8">
        <f>'360 PU '!BL211*SUM('360 PU '!K211:R211)</f>
        <v>0</v>
      </c>
      <c r="I152" s="8">
        <f>'360 PU '!BM211*SUM('360 PU '!K211:R211)</f>
        <v>0</v>
      </c>
      <c r="J152" s="8">
        <f>'360 PU '!BN211*SUM('360 PU '!K211:R211)</f>
        <v>0</v>
      </c>
    </row>
    <row r="153" spans="1:10">
      <c r="A153">
        <f>'360 PU '!D212</f>
        <v>0</v>
      </c>
      <c r="B153">
        <f>'360 PU '!AG212</f>
        <v>0</v>
      </c>
      <c r="C153" s="6">
        <f>'360 PU '!BJ212*SUM('360 PU '!K212:R212)</f>
        <v>0</v>
      </c>
      <c r="D153" s="6">
        <f>'360 PU '!BK212*SUM('360 PU '!K212:R212)</f>
        <v>0</v>
      </c>
      <c r="E153" s="7">
        <f>'360 PU '!AH212*SUM('360 PU '!K212:R212)</f>
        <v>0</v>
      </c>
      <c r="F153" s="7">
        <f t="shared" si="7"/>
        <v>0</v>
      </c>
      <c r="G153" s="7">
        <f t="shared" si="8"/>
        <v>0</v>
      </c>
      <c r="H153" s="8">
        <f>'360 PU '!BL212*SUM('360 PU '!K212:R212)</f>
        <v>0</v>
      </c>
      <c r="I153" s="8">
        <f>'360 PU '!BM212*SUM('360 PU '!K212:R212)</f>
        <v>0</v>
      </c>
      <c r="J153" s="8">
        <f>'360 PU '!BN212*SUM('360 PU '!K212:R212)</f>
        <v>0</v>
      </c>
    </row>
    <row r="154" spans="1:10">
      <c r="A154">
        <f>'360 PU '!D213</f>
        <v>0</v>
      </c>
      <c r="B154">
        <f>'360 PU '!AG213</f>
        <v>0</v>
      </c>
      <c r="C154" s="6">
        <f>'360 PU '!BJ213*SUM('360 PU '!K213:R213)</f>
        <v>0</v>
      </c>
      <c r="D154" s="6">
        <f>'360 PU '!BK213*SUM('360 PU '!K213:R213)</f>
        <v>0</v>
      </c>
      <c r="E154" s="7">
        <f>'360 PU '!AH213*SUM('360 PU '!K213:R213)</f>
        <v>0</v>
      </c>
      <c r="F154" s="7">
        <f t="shared" si="7"/>
        <v>0</v>
      </c>
      <c r="G154" s="7">
        <f t="shared" si="8"/>
        <v>0</v>
      </c>
      <c r="H154" s="8">
        <f>'360 PU '!BL213*SUM('360 PU '!K213:R213)</f>
        <v>0</v>
      </c>
      <c r="I154" s="8">
        <f>'360 PU '!BM213*SUM('360 PU '!K213:R213)</f>
        <v>0</v>
      </c>
      <c r="J154" s="8">
        <f>'360 PU '!BN213*SUM('360 PU '!K213:R213)</f>
        <v>0</v>
      </c>
    </row>
    <row r="155" spans="1:10">
      <c r="A155">
        <f>'360 PU '!D214</f>
        <v>0</v>
      </c>
      <c r="B155">
        <f>'360 PU '!AG214</f>
        <v>0</v>
      </c>
      <c r="C155" s="6">
        <f>'360 PU '!BJ214*SUM('360 PU '!K214:R214)</f>
        <v>0</v>
      </c>
      <c r="D155" s="6">
        <f>'360 PU '!BK214*SUM('360 PU '!K214:R214)</f>
        <v>0</v>
      </c>
      <c r="E155" s="7">
        <f>'360 PU '!AH214*SUM('360 PU '!K214:R214)</f>
        <v>0</v>
      </c>
      <c r="F155" s="7">
        <f t="shared" si="7"/>
        <v>0</v>
      </c>
      <c r="G155" s="7">
        <f t="shared" si="8"/>
        <v>0</v>
      </c>
      <c r="H155" s="8">
        <f>'360 PU '!BL214*SUM('360 PU '!K214:R214)</f>
        <v>0</v>
      </c>
      <c r="I155" s="8">
        <f>'360 PU '!BM214*SUM('360 PU '!K214:R214)</f>
        <v>0</v>
      </c>
      <c r="J155" s="8">
        <f>'360 PU '!BN214*SUM('360 PU '!K214:R214)</f>
        <v>0</v>
      </c>
    </row>
    <row r="156" spans="1:10">
      <c r="A156">
        <f>'360 PU '!D215</f>
        <v>0</v>
      </c>
      <c r="B156">
        <f>'360 PU '!AG215</f>
        <v>0</v>
      </c>
      <c r="C156" s="6">
        <f>'360 PU '!BJ215*SUM('360 PU '!K215:R215)</f>
        <v>0</v>
      </c>
      <c r="D156" s="6">
        <f>'360 PU '!BK215*SUM('360 PU '!K215:R215)</f>
        <v>0</v>
      </c>
      <c r="E156" s="7">
        <f>'360 PU '!AH215*SUM('360 PU '!K215:R215)</f>
        <v>0</v>
      </c>
      <c r="F156" s="7">
        <f t="shared" si="7"/>
        <v>0</v>
      </c>
      <c r="G156" s="7">
        <f t="shared" si="8"/>
        <v>0</v>
      </c>
      <c r="H156" s="8">
        <f>'360 PU '!BL215*SUM('360 PU '!K215:R215)</f>
        <v>0</v>
      </c>
      <c r="I156" s="8">
        <f>'360 PU '!BM215*SUM('360 PU '!K215:R215)</f>
        <v>0</v>
      </c>
      <c r="J156" s="8">
        <f>'360 PU '!BN215*SUM('360 PU '!K215:R215)</f>
        <v>0</v>
      </c>
    </row>
    <row r="157" spans="1:10">
      <c r="A157">
        <f>'360 PU '!D216</f>
        <v>0</v>
      </c>
      <c r="B157">
        <f>'360 PU '!AG216</f>
        <v>0</v>
      </c>
      <c r="C157" s="6">
        <f>'360 PU '!BJ216*SUM('360 PU '!K216:R216)</f>
        <v>0</v>
      </c>
      <c r="D157" s="6">
        <f>'360 PU '!BK216*SUM('360 PU '!K216:R216)</f>
        <v>0</v>
      </c>
      <c r="E157" s="7">
        <f>'360 PU '!AH216*SUM('360 PU '!K216:R216)</f>
        <v>0</v>
      </c>
      <c r="F157" s="7">
        <f t="shared" si="7"/>
        <v>0</v>
      </c>
      <c r="G157" s="7">
        <f t="shared" si="8"/>
        <v>0</v>
      </c>
      <c r="H157" s="8">
        <f>'360 PU '!BL216*SUM('360 PU '!K216:R216)</f>
        <v>0</v>
      </c>
      <c r="I157" s="8">
        <f>'360 PU '!BM216*SUM('360 PU '!K216:R216)</f>
        <v>0</v>
      </c>
      <c r="J157" s="8">
        <f>'360 PU '!BN216*SUM('360 PU '!K216:R216)</f>
        <v>0</v>
      </c>
    </row>
    <row r="158" spans="1:10">
      <c r="A158">
        <f>'360 PU '!D217</f>
        <v>0</v>
      </c>
      <c r="B158">
        <f>'360 PU '!AG217</f>
        <v>0</v>
      </c>
      <c r="C158" s="6">
        <f>'360 PU '!BJ217*SUM('360 PU '!K217:R217)</f>
        <v>0</v>
      </c>
      <c r="D158" s="6">
        <f>'360 PU '!BK217*SUM('360 PU '!K217:R217)</f>
        <v>0</v>
      </c>
      <c r="E158" s="7">
        <f>'360 PU '!AH217*SUM('360 PU '!K217:R217)</f>
        <v>0</v>
      </c>
      <c r="F158" s="7">
        <f t="shared" si="7"/>
        <v>0</v>
      </c>
      <c r="G158" s="7">
        <f t="shared" si="8"/>
        <v>0</v>
      </c>
      <c r="H158" s="8">
        <f>'360 PU '!BL217*SUM('360 PU '!K217:R217)</f>
        <v>0</v>
      </c>
      <c r="I158" s="8">
        <f>'360 PU '!BM217*SUM('360 PU '!K217:R217)</f>
        <v>0</v>
      </c>
      <c r="J158" s="8">
        <f>'360 PU '!BN217*SUM('360 PU '!K217:R217)</f>
        <v>0</v>
      </c>
    </row>
    <row r="159" spans="1:10">
      <c r="A159">
        <f>'360 PU '!D218</f>
        <v>0</v>
      </c>
      <c r="B159">
        <f>'360 PU '!AG218</f>
        <v>0</v>
      </c>
      <c r="C159" s="6">
        <f>'360 PU '!BJ218*SUM('360 PU '!K218:R218)</f>
        <v>0</v>
      </c>
      <c r="D159" s="6">
        <f>'360 PU '!BK218*SUM('360 PU '!K218:R218)</f>
        <v>0</v>
      </c>
      <c r="E159" s="7">
        <f>'360 PU '!AH218*SUM('360 PU '!K218:R218)</f>
        <v>0</v>
      </c>
      <c r="F159" s="7">
        <f t="shared" si="7"/>
        <v>0</v>
      </c>
      <c r="G159" s="7">
        <f t="shared" si="8"/>
        <v>0</v>
      </c>
      <c r="H159" s="8">
        <f>'360 PU '!BL218*SUM('360 PU '!K218:R218)</f>
        <v>0</v>
      </c>
      <c r="I159" s="8">
        <f>'360 PU '!BM218*SUM('360 PU '!K218:R218)</f>
        <v>0</v>
      </c>
      <c r="J159" s="8">
        <f>'360 PU '!BN218*SUM('360 PU '!K218:R218)</f>
        <v>0</v>
      </c>
    </row>
    <row r="160" spans="1:10">
      <c r="A160">
        <f>'360 PU '!D219</f>
        <v>0</v>
      </c>
      <c r="B160">
        <f>'360 PU '!AG219</f>
        <v>0</v>
      </c>
      <c r="C160" s="6">
        <f>'360 PU '!BJ219*SUM('360 PU '!K219:R219)</f>
        <v>0</v>
      </c>
      <c r="D160" s="6">
        <f>'360 PU '!BK219*SUM('360 PU '!K219:R219)</f>
        <v>0</v>
      </c>
      <c r="E160" s="7">
        <f>'360 PU '!AH219*SUM('360 PU '!K219:R219)</f>
        <v>0</v>
      </c>
      <c r="F160" s="7">
        <f t="shared" si="7"/>
        <v>0</v>
      </c>
      <c r="G160" s="7">
        <f t="shared" si="8"/>
        <v>0</v>
      </c>
      <c r="H160" s="8">
        <f>'360 PU '!BL219*SUM('360 PU '!K219:R219)</f>
        <v>0</v>
      </c>
      <c r="I160" s="8">
        <f>'360 PU '!BM219*SUM('360 PU '!K219:R219)</f>
        <v>0</v>
      </c>
      <c r="J160" s="8">
        <f>'360 PU '!BN219*SUM('360 PU '!K219:R219)</f>
        <v>0</v>
      </c>
    </row>
    <row r="161" spans="1:10">
      <c r="A161">
        <f>'360 PU '!D220</f>
        <v>0</v>
      </c>
      <c r="B161">
        <f>'360 PU '!AG220</f>
        <v>0</v>
      </c>
      <c r="C161" s="6">
        <f>'360 PU '!BJ220*SUM('360 PU '!K220:R220)</f>
        <v>0</v>
      </c>
      <c r="D161" s="6">
        <f>'360 PU '!BK220*SUM('360 PU '!K220:R220)</f>
        <v>0</v>
      </c>
      <c r="E161" s="7">
        <f>'360 PU '!AH220*SUM('360 PU '!K220:R220)</f>
        <v>0</v>
      </c>
      <c r="F161" s="7">
        <f t="shared" si="7"/>
        <v>0</v>
      </c>
      <c r="G161" s="7">
        <f t="shared" si="8"/>
        <v>0</v>
      </c>
      <c r="H161" s="8">
        <f>'360 PU '!BL220*SUM('360 PU '!K220:R220)</f>
        <v>0</v>
      </c>
      <c r="I161" s="8">
        <f>'360 PU '!BM220*SUM('360 PU '!K220:R220)</f>
        <v>0</v>
      </c>
      <c r="J161" s="8">
        <f>'360 PU '!BN220*SUM('360 PU '!K220:R220)</f>
        <v>0</v>
      </c>
    </row>
    <row r="162" spans="1:10">
      <c r="A162">
        <f>'360 PU '!D221</f>
        <v>0</v>
      </c>
      <c r="B162">
        <f>'360 PU '!AG221</f>
        <v>0</v>
      </c>
      <c r="C162" s="6">
        <f>'360 PU '!BJ221*SUM('360 PU '!K221:R221)</f>
        <v>0</v>
      </c>
      <c r="D162" s="6">
        <f>'360 PU '!BK221*SUM('360 PU '!K221:R221)</f>
        <v>0</v>
      </c>
      <c r="E162" s="7">
        <f>'360 PU '!AH221*SUM('360 PU '!K221:R221)</f>
        <v>0</v>
      </c>
      <c r="F162" s="7">
        <f t="shared" si="7"/>
        <v>0</v>
      </c>
      <c r="G162" s="7">
        <f t="shared" si="8"/>
        <v>0</v>
      </c>
      <c r="H162" s="8">
        <f>'360 PU '!BL221*SUM('360 PU '!K221:R221)</f>
        <v>0</v>
      </c>
      <c r="I162" s="8">
        <f>'360 PU '!BM221*SUM('360 PU '!K221:R221)</f>
        <v>0</v>
      </c>
      <c r="J162" s="8">
        <f>'360 PU '!BN221*SUM('360 PU '!K221:R221)</f>
        <v>0</v>
      </c>
    </row>
    <row r="163" spans="1:10">
      <c r="A163">
        <f>'360 PU '!D222</f>
        <v>0</v>
      </c>
      <c r="B163">
        <f>'360 PU '!AG222</f>
        <v>0</v>
      </c>
      <c r="C163" s="6">
        <f>'360 PU '!BJ222*SUM('360 PU '!K222:R222)</f>
        <v>0</v>
      </c>
      <c r="D163" s="6">
        <f>'360 PU '!BK222*SUM('360 PU '!K222:R222)</f>
        <v>0</v>
      </c>
      <c r="E163" s="7">
        <f>'360 PU '!AH222*SUM('360 PU '!K222:R222)</f>
        <v>0</v>
      </c>
      <c r="F163" s="7">
        <f t="shared" si="7"/>
        <v>0</v>
      </c>
      <c r="G163" s="7">
        <f t="shared" si="8"/>
        <v>0</v>
      </c>
      <c r="H163" s="8">
        <f>'360 PU '!BL222*SUM('360 PU '!K222:R222)</f>
        <v>0</v>
      </c>
      <c r="I163" s="8">
        <f>'360 PU '!BM222*SUM('360 PU '!K222:R222)</f>
        <v>0</v>
      </c>
      <c r="J163" s="8">
        <f>'360 PU '!BN222*SUM('360 PU '!K222:R222)</f>
        <v>0</v>
      </c>
    </row>
    <row r="164" spans="1:10">
      <c r="A164">
        <f>'360 PU '!D223</f>
        <v>0</v>
      </c>
      <c r="B164">
        <f>'360 PU '!AG223</f>
        <v>0</v>
      </c>
      <c r="C164" s="6">
        <f>'360 PU '!BJ223*SUM('360 PU '!K223:R223)</f>
        <v>0</v>
      </c>
      <c r="D164" s="6">
        <f>'360 PU '!BK223*SUM('360 PU '!K223:R223)</f>
        <v>0</v>
      </c>
      <c r="E164" s="7">
        <f>'360 PU '!AH223*SUM('360 PU '!K223:R223)</f>
        <v>0</v>
      </c>
      <c r="F164" s="7">
        <f t="shared" si="7"/>
        <v>0</v>
      </c>
      <c r="G164" s="7">
        <f t="shared" si="8"/>
        <v>0</v>
      </c>
      <c r="H164" s="8">
        <f>'360 PU '!BL223*SUM('360 PU '!K223:R223)</f>
        <v>0</v>
      </c>
      <c r="I164" s="8">
        <f>'360 PU '!BM223*SUM('360 PU '!K223:R223)</f>
        <v>0</v>
      </c>
      <c r="J164" s="8">
        <f>'360 PU '!BN223*SUM('360 PU '!K223:R223)</f>
        <v>0</v>
      </c>
    </row>
    <row r="165" spans="1:10">
      <c r="A165">
        <f>'360 PU '!D224</f>
        <v>0</v>
      </c>
      <c r="B165">
        <f>'360 PU '!AG224</f>
        <v>0</v>
      </c>
      <c r="C165" s="6">
        <f>'360 PU '!BJ224*SUM('360 PU '!K224:R224)</f>
        <v>0</v>
      </c>
      <c r="D165" s="6">
        <f>'360 PU '!BK224*SUM('360 PU '!K224:R224)</f>
        <v>0</v>
      </c>
      <c r="E165" s="7">
        <f>'360 PU '!AH224*SUM('360 PU '!K224:R224)</f>
        <v>0</v>
      </c>
      <c r="F165" s="7">
        <f t="shared" si="7"/>
        <v>0</v>
      </c>
      <c r="G165" s="7">
        <f t="shared" si="8"/>
        <v>0</v>
      </c>
      <c r="H165" s="8">
        <f>'360 PU '!BL224*SUM('360 PU '!K224:R224)</f>
        <v>0</v>
      </c>
      <c r="I165" s="8">
        <f>'360 PU '!BM224*SUM('360 PU '!K224:R224)</f>
        <v>0</v>
      </c>
      <c r="J165" s="8">
        <f>'360 PU '!BN224*SUM('360 PU '!K224:R224)</f>
        <v>0</v>
      </c>
    </row>
    <row r="166" spans="1:10">
      <c r="A166">
        <f>'360 PU '!D225</f>
        <v>0</v>
      </c>
      <c r="B166">
        <f>'360 PU '!AG225</f>
        <v>0</v>
      </c>
      <c r="C166" s="6">
        <f>'360 PU '!BJ225*SUM('360 PU '!K225:R225)</f>
        <v>0</v>
      </c>
      <c r="D166" s="6">
        <f>'360 PU '!BK225*SUM('360 PU '!K225:R225)</f>
        <v>0</v>
      </c>
      <c r="E166" s="7">
        <f>'360 PU '!AH225*SUM('360 PU '!K225:R225)</f>
        <v>0</v>
      </c>
      <c r="F166" s="7">
        <f t="shared" si="7"/>
        <v>0</v>
      </c>
      <c r="G166" s="7">
        <f t="shared" si="8"/>
        <v>0</v>
      </c>
      <c r="H166" s="8">
        <f>'360 PU '!BL225*SUM('360 PU '!K225:R225)</f>
        <v>0</v>
      </c>
      <c r="I166" s="8">
        <f>'360 PU '!BM225*SUM('360 PU '!K225:R225)</f>
        <v>0</v>
      </c>
      <c r="J166" s="8">
        <f>'360 PU '!BN225*SUM('360 PU '!K225:R225)</f>
        <v>0</v>
      </c>
    </row>
    <row r="167" spans="1:10">
      <c r="A167">
        <f>'360 PU '!D226</f>
        <v>0</v>
      </c>
      <c r="B167">
        <f>'360 PU '!AG226</f>
        <v>0</v>
      </c>
      <c r="C167" s="6">
        <f>'360 PU '!BJ226*SUM('360 PU '!K226:R226)</f>
        <v>0</v>
      </c>
      <c r="D167" s="6">
        <f>'360 PU '!BK226*SUM('360 PU '!K226:R226)</f>
        <v>0</v>
      </c>
      <c r="E167" s="7">
        <f>'360 PU '!AH226*SUM('360 PU '!K226:R226)</f>
        <v>0</v>
      </c>
      <c r="F167" s="7">
        <f t="shared" si="7"/>
        <v>0</v>
      </c>
      <c r="G167" s="7">
        <f t="shared" si="8"/>
        <v>0</v>
      </c>
      <c r="H167" s="8">
        <f>'360 PU '!BL226*SUM('360 PU '!K226:R226)</f>
        <v>0</v>
      </c>
      <c r="I167" s="8">
        <f>'360 PU '!BM226*SUM('360 PU '!K226:R226)</f>
        <v>0</v>
      </c>
      <c r="J167" s="8">
        <f>'360 PU '!BN226*SUM('360 PU '!K226:R226)</f>
        <v>0</v>
      </c>
    </row>
    <row r="168" spans="1:10">
      <c r="A168">
        <f>'360 PU '!D227</f>
        <v>0</v>
      </c>
      <c r="B168">
        <f>'360 PU '!AG227</f>
        <v>0</v>
      </c>
      <c r="C168" s="6">
        <f>'360 PU '!BJ227*SUM('360 PU '!K227:R227)</f>
        <v>0</v>
      </c>
      <c r="D168" s="6">
        <f>'360 PU '!BK227*SUM('360 PU '!K227:R227)</f>
        <v>0</v>
      </c>
      <c r="E168" s="7">
        <f>'360 PU '!AH227*SUM('360 PU '!K227:R227)</f>
        <v>0</v>
      </c>
      <c r="F168" s="7">
        <f t="shared" si="7"/>
        <v>0</v>
      </c>
      <c r="G168" s="7">
        <f t="shared" si="8"/>
        <v>0</v>
      </c>
      <c r="H168" s="8">
        <f>'360 PU '!BL227*SUM('360 PU '!K227:R227)</f>
        <v>0</v>
      </c>
      <c r="I168" s="8">
        <f>'360 PU '!BM227*SUM('360 PU '!K227:R227)</f>
        <v>0</v>
      </c>
      <c r="J168" s="8">
        <f>'360 PU '!BN227*SUM('360 PU '!K227:R227)</f>
        <v>0</v>
      </c>
    </row>
    <row r="169" spans="1:10">
      <c r="A169">
        <f>'360 PU '!D228</f>
        <v>0</v>
      </c>
      <c r="B169">
        <f>'360 PU '!AG228</f>
        <v>0</v>
      </c>
      <c r="C169" s="6">
        <f>'360 PU '!BJ228*SUM('360 PU '!K228:R228)</f>
        <v>0</v>
      </c>
      <c r="D169" s="6">
        <f>'360 PU '!BK228*SUM('360 PU '!K228:R228)</f>
        <v>0</v>
      </c>
      <c r="E169" s="7">
        <f>'360 PU '!AH228*SUM('360 PU '!K228:R228)</f>
        <v>0</v>
      </c>
      <c r="F169" s="7">
        <f t="shared" si="7"/>
        <v>0</v>
      </c>
      <c r="G169" s="7">
        <f t="shared" si="8"/>
        <v>0</v>
      </c>
      <c r="H169" s="8">
        <f>'360 PU '!BL228*SUM('360 PU '!K228:R228)</f>
        <v>0</v>
      </c>
      <c r="I169" s="8">
        <f>'360 PU '!BM228*SUM('360 PU '!K228:R228)</f>
        <v>0</v>
      </c>
      <c r="J169" s="8">
        <f>'360 PU '!BN228*SUM('360 PU '!K228:R228)</f>
        <v>0</v>
      </c>
    </row>
    <row r="170" spans="1:10">
      <c r="A170">
        <f>'360 PU '!D229</f>
        <v>0</v>
      </c>
      <c r="B170">
        <f>'360 PU '!AG229</f>
        <v>0</v>
      </c>
      <c r="C170" s="6">
        <f>'360 PU '!BJ229*SUM('360 PU '!K229:R229)</f>
        <v>0</v>
      </c>
      <c r="D170" s="6">
        <f>'360 PU '!BK229*SUM('360 PU '!K229:R229)</f>
        <v>0</v>
      </c>
      <c r="E170" s="7">
        <f>'360 PU '!AH229*SUM('360 PU '!K229:R229)</f>
        <v>0</v>
      </c>
      <c r="F170" s="7">
        <f t="shared" si="7"/>
        <v>0</v>
      </c>
      <c r="G170" s="7">
        <f t="shared" si="8"/>
        <v>0</v>
      </c>
      <c r="H170" s="8">
        <f>'360 PU '!BL229*SUM('360 PU '!K229:R229)</f>
        <v>0</v>
      </c>
      <c r="I170" s="8">
        <f>'360 PU '!BM229*SUM('360 PU '!K229:R229)</f>
        <v>0</v>
      </c>
      <c r="J170" s="8">
        <f>'360 PU '!BN229*SUM('360 PU '!K229:R229)</f>
        <v>0</v>
      </c>
    </row>
    <row r="171" spans="1:10">
      <c r="A171">
        <f>'360 PU '!D230</f>
        <v>0</v>
      </c>
      <c r="B171">
        <f>'360 PU '!AG230</f>
        <v>0</v>
      </c>
      <c r="C171" s="6">
        <f>'360 PU '!BJ230*SUM('360 PU '!K230:R230)</f>
        <v>0</v>
      </c>
      <c r="D171" s="6">
        <f>'360 PU '!BK230*SUM('360 PU '!K230:R230)</f>
        <v>0</v>
      </c>
      <c r="E171" s="7">
        <f>'360 PU '!AH230*SUM('360 PU '!K230:R230)</f>
        <v>0</v>
      </c>
      <c r="F171" s="7">
        <f t="shared" si="7"/>
        <v>0</v>
      </c>
      <c r="G171" s="7">
        <f t="shared" si="8"/>
        <v>0</v>
      </c>
      <c r="H171" s="8">
        <f>'360 PU '!BL230*SUM('360 PU '!K230:R230)</f>
        <v>0</v>
      </c>
      <c r="I171" s="8">
        <f>'360 PU '!BM230*SUM('360 PU '!K230:R230)</f>
        <v>0</v>
      </c>
      <c r="J171" s="8">
        <f>'360 PU '!BN230*SUM('360 PU '!K230:R230)</f>
        <v>0</v>
      </c>
    </row>
    <row r="172" spans="1:10">
      <c r="A172">
        <f>'360 PU '!D231</f>
        <v>0</v>
      </c>
      <c r="B172">
        <f>'360 PU '!AG231</f>
        <v>0</v>
      </c>
      <c r="C172" s="6">
        <f>'360 PU '!BJ231*SUM('360 PU '!K231:R231)</f>
        <v>0</v>
      </c>
      <c r="D172" s="6">
        <f>'360 PU '!BK231*SUM('360 PU '!K231:R231)</f>
        <v>0</v>
      </c>
      <c r="E172" s="7">
        <f>'360 PU '!AH231*SUM('360 PU '!K231:R231)</f>
        <v>0</v>
      </c>
      <c r="F172" s="7">
        <f t="shared" si="7"/>
        <v>0</v>
      </c>
      <c r="G172" s="7">
        <f t="shared" si="8"/>
        <v>0</v>
      </c>
      <c r="H172" s="8">
        <f>'360 PU '!BL231*SUM('360 PU '!K231:R231)</f>
        <v>0</v>
      </c>
      <c r="I172" s="8">
        <f>'360 PU '!BM231*SUM('360 PU '!K231:R231)</f>
        <v>0</v>
      </c>
      <c r="J172" s="8">
        <f>'360 PU '!BN231*SUM('360 PU '!K231:R231)</f>
        <v>0</v>
      </c>
    </row>
    <row r="173" spans="1:10">
      <c r="A173">
        <f>'360 PU '!D232</f>
        <v>0</v>
      </c>
      <c r="B173">
        <f>'360 PU '!AG232</f>
        <v>0</v>
      </c>
      <c r="C173" s="6">
        <f>'360 PU '!BJ232*SUM('360 PU '!K232:R232)</f>
        <v>0</v>
      </c>
      <c r="D173" s="6">
        <f>'360 PU '!BK232*SUM('360 PU '!K232:R232)</f>
        <v>0</v>
      </c>
      <c r="E173" s="7">
        <f>'360 PU '!AH232*SUM('360 PU '!K232:R232)</f>
        <v>0</v>
      </c>
      <c r="F173" s="7">
        <f t="shared" si="7"/>
        <v>0</v>
      </c>
      <c r="G173" s="7">
        <f t="shared" si="8"/>
        <v>0</v>
      </c>
      <c r="H173" s="8">
        <f>'360 PU '!BL232*SUM('360 PU '!K232:R232)</f>
        <v>0</v>
      </c>
      <c r="I173" s="8">
        <f>'360 PU '!BM232*SUM('360 PU '!K232:R232)</f>
        <v>0</v>
      </c>
      <c r="J173" s="8">
        <f>'360 PU '!BN232*SUM('360 PU '!K232:R232)</f>
        <v>0</v>
      </c>
    </row>
    <row r="174" spans="1:10">
      <c r="A174">
        <f>'360 PU '!D233</f>
        <v>0</v>
      </c>
      <c r="B174">
        <f>'360 PU '!AG233</f>
        <v>0</v>
      </c>
      <c r="C174" s="6">
        <f>'360 PU '!BJ233*SUM('360 PU '!K233:R233)</f>
        <v>0</v>
      </c>
      <c r="D174" s="6">
        <f>'360 PU '!BK233*SUM('360 PU '!K233:R233)</f>
        <v>0</v>
      </c>
      <c r="E174" s="7">
        <f>'360 PU '!AH233*SUM('360 PU '!K233:R233)</f>
        <v>0</v>
      </c>
      <c r="F174" s="7">
        <f t="shared" si="7"/>
        <v>0</v>
      </c>
      <c r="G174" s="7">
        <f t="shared" si="8"/>
        <v>0</v>
      </c>
      <c r="H174" s="8">
        <f>'360 PU '!BL233*SUM('360 PU '!K233:R233)</f>
        <v>0</v>
      </c>
      <c r="I174" s="8">
        <f>'360 PU '!BM233*SUM('360 PU '!K233:R233)</f>
        <v>0</v>
      </c>
      <c r="J174" s="8">
        <f>'360 PU '!BN233*SUM('360 PU '!K233:R233)</f>
        <v>0</v>
      </c>
    </row>
    <row r="175" spans="1:10">
      <c r="A175">
        <f>'360 PU '!D234</f>
        <v>0</v>
      </c>
      <c r="B175">
        <f>'360 PU '!AG234</f>
        <v>0</v>
      </c>
      <c r="C175" s="6">
        <f>'360 PU '!BJ234*SUM('360 PU '!K234:R234)</f>
        <v>0</v>
      </c>
      <c r="D175" s="6">
        <f>'360 PU '!BK234*SUM('360 PU '!K234:R234)</f>
        <v>0</v>
      </c>
      <c r="E175" s="7">
        <f>'360 PU '!AH234*SUM('360 PU '!K234:R234)</f>
        <v>0</v>
      </c>
      <c r="F175" s="7">
        <f t="shared" si="7"/>
        <v>0</v>
      </c>
      <c r="G175" s="7">
        <f t="shared" si="8"/>
        <v>0</v>
      </c>
      <c r="H175" s="8">
        <f>'360 PU '!BL234*SUM('360 PU '!K234:R234)</f>
        <v>0</v>
      </c>
      <c r="I175" s="8">
        <f>'360 PU '!BM234*SUM('360 PU '!K234:R234)</f>
        <v>0</v>
      </c>
      <c r="J175" s="8">
        <f>'360 PU '!BN234*SUM('360 PU '!K234:R234)</f>
        <v>0</v>
      </c>
    </row>
    <row r="176" spans="1:10">
      <c r="A176">
        <f>'360 PU '!D235</f>
        <v>0</v>
      </c>
      <c r="B176">
        <f>'360 PU '!AG235</f>
        <v>0</v>
      </c>
      <c r="C176" s="6">
        <f>'360 PU '!BJ235*SUM('360 PU '!K235:R235)</f>
        <v>0</v>
      </c>
      <c r="D176" s="6">
        <f>'360 PU '!BK235*SUM('360 PU '!K235:R235)</f>
        <v>0</v>
      </c>
      <c r="E176" s="7">
        <f>'360 PU '!AH235*SUM('360 PU '!K235:R235)</f>
        <v>0</v>
      </c>
      <c r="F176" s="7">
        <f t="shared" si="7"/>
        <v>0</v>
      </c>
      <c r="G176" s="7">
        <f t="shared" si="8"/>
        <v>0</v>
      </c>
      <c r="H176" s="8">
        <f>'360 PU '!BL235*SUM('360 PU '!K235:R235)</f>
        <v>0</v>
      </c>
      <c r="I176" s="8">
        <f>'360 PU '!BM235*SUM('360 PU '!K235:R235)</f>
        <v>0</v>
      </c>
      <c r="J176" s="8">
        <f>'360 PU '!BN235*SUM('360 PU '!K235:R235)</f>
        <v>0</v>
      </c>
    </row>
    <row r="177" spans="1:10">
      <c r="A177">
        <f>'360 PU '!D236</f>
        <v>0</v>
      </c>
      <c r="B177">
        <f>'360 PU '!AG236</f>
        <v>0</v>
      </c>
      <c r="C177" s="6">
        <f>'360 PU '!BJ236*SUM('360 PU '!K236:R236)</f>
        <v>0</v>
      </c>
      <c r="D177" s="6">
        <f>'360 PU '!BK236*SUM('360 PU '!K236:R236)</f>
        <v>0</v>
      </c>
      <c r="E177" s="7">
        <f>'360 PU '!AH236*SUM('360 PU '!K236:R236)</f>
        <v>0</v>
      </c>
      <c r="F177" s="7">
        <f t="shared" si="7"/>
        <v>0</v>
      </c>
      <c r="G177" s="7">
        <f t="shared" si="8"/>
        <v>0</v>
      </c>
      <c r="H177" s="8">
        <f>'360 PU '!BL236*SUM('360 PU '!K236:R236)</f>
        <v>0</v>
      </c>
      <c r="I177" s="8">
        <f>'360 PU '!BM236*SUM('360 PU '!K236:R236)</f>
        <v>0</v>
      </c>
      <c r="J177" s="8">
        <f>'360 PU '!BN236*SUM('360 PU '!K236:R236)</f>
        <v>0</v>
      </c>
    </row>
    <row r="178" spans="1:10">
      <c r="A178">
        <f>'360 PU '!D237</f>
        <v>0</v>
      </c>
      <c r="B178">
        <f>'360 PU '!AG237</f>
        <v>0</v>
      </c>
      <c r="C178" s="6">
        <f>'360 PU '!BJ237*SUM('360 PU '!K237:R237)</f>
        <v>0</v>
      </c>
      <c r="D178" s="6">
        <f>'360 PU '!BK237*SUM('360 PU '!K237:R237)</f>
        <v>0</v>
      </c>
      <c r="E178" s="7">
        <f>'360 PU '!AH237*SUM('360 PU '!K237:R237)</f>
        <v>0</v>
      </c>
      <c r="F178" s="7">
        <f t="shared" si="7"/>
        <v>0</v>
      </c>
      <c r="G178" s="7">
        <f t="shared" si="8"/>
        <v>0</v>
      </c>
      <c r="H178" s="8">
        <f>'360 PU '!BL237*SUM('360 PU '!K237:R237)</f>
        <v>0</v>
      </c>
      <c r="I178" s="8">
        <f>'360 PU '!BM237*SUM('360 PU '!K237:R237)</f>
        <v>0</v>
      </c>
      <c r="J178" s="8">
        <f>'360 PU '!BN237*SUM('360 PU '!K237:R237)</f>
        <v>0</v>
      </c>
    </row>
    <row r="179" spans="1:10">
      <c r="A179">
        <f>'360 PU '!D238</f>
        <v>0</v>
      </c>
      <c r="B179">
        <f>'360 PU '!AG238</f>
        <v>0</v>
      </c>
      <c r="C179" s="6">
        <f>'360 PU '!BJ238*SUM('360 PU '!K238:R238)</f>
        <v>0</v>
      </c>
      <c r="D179" s="6">
        <f>'360 PU '!BK238*SUM('360 PU '!K238:R238)</f>
        <v>0</v>
      </c>
      <c r="E179" s="7">
        <f>'360 PU '!AH238*SUM('360 PU '!K238:R238)</f>
        <v>0</v>
      </c>
      <c r="F179" s="7">
        <f t="shared" si="7"/>
        <v>0</v>
      </c>
      <c r="G179" s="7">
        <f t="shared" si="8"/>
        <v>0</v>
      </c>
      <c r="H179" s="8">
        <f>'360 PU '!BL238*SUM('360 PU '!K238:R238)</f>
        <v>0</v>
      </c>
      <c r="I179" s="8">
        <f>'360 PU '!BM238*SUM('360 PU '!K238:R238)</f>
        <v>0</v>
      </c>
      <c r="J179" s="8">
        <f>'360 PU '!BN238*SUM('360 PU '!K238:R238)</f>
        <v>0</v>
      </c>
    </row>
    <row r="180" spans="1:10">
      <c r="A180">
        <f>'360 PU '!D239</f>
        <v>0</v>
      </c>
      <c r="B180">
        <f>'360 PU '!AG239</f>
        <v>0</v>
      </c>
      <c r="C180" s="6">
        <f>'360 PU '!BJ239*SUM('360 PU '!K239:R239)</f>
        <v>0</v>
      </c>
      <c r="D180" s="6">
        <f>'360 PU '!BK239*SUM('360 PU '!K239:R239)</f>
        <v>0</v>
      </c>
      <c r="E180" s="7">
        <f>'360 PU '!AH239*SUM('360 PU '!K239:R239)</f>
        <v>0</v>
      </c>
      <c r="F180" s="7">
        <f t="shared" si="7"/>
        <v>0</v>
      </c>
      <c r="G180" s="7">
        <f t="shared" si="8"/>
        <v>0</v>
      </c>
      <c r="H180" s="8">
        <f>'360 PU '!BL239*SUM('360 PU '!K239:R239)</f>
        <v>0</v>
      </c>
      <c r="I180" s="8">
        <f>'360 PU '!BM239*SUM('360 PU '!K239:R239)</f>
        <v>0</v>
      </c>
      <c r="J180" s="8">
        <f>'360 PU '!BN239*SUM('360 PU '!K239:R239)</f>
        <v>0</v>
      </c>
    </row>
    <row r="181" spans="1:10">
      <c r="A181">
        <f>'360 PU '!D240</f>
        <v>0</v>
      </c>
      <c r="B181">
        <f>'360 PU '!AG240</f>
        <v>0</v>
      </c>
      <c r="C181" s="6">
        <f>'360 PU '!BJ240*SUM('360 PU '!K240:R240)</f>
        <v>0</v>
      </c>
      <c r="D181" s="6">
        <f>'360 PU '!BK240*SUM('360 PU '!K240:R240)</f>
        <v>0</v>
      </c>
      <c r="E181" s="7">
        <f>'360 PU '!AH240*SUM('360 PU '!K240:R240)</f>
        <v>0</v>
      </c>
      <c r="F181" s="7">
        <f t="shared" si="7"/>
        <v>0</v>
      </c>
      <c r="G181" s="7">
        <f t="shared" si="8"/>
        <v>0</v>
      </c>
      <c r="H181" s="8">
        <f>'360 PU '!BL240*SUM('360 PU '!K240:R240)</f>
        <v>0</v>
      </c>
      <c r="I181" s="8">
        <f>'360 PU '!BM240*SUM('360 PU '!K240:R240)</f>
        <v>0</v>
      </c>
      <c r="J181" s="8">
        <f>'360 PU '!BN240*SUM('360 PU '!K240:R240)</f>
        <v>0</v>
      </c>
    </row>
    <row r="182" spans="1:10">
      <c r="A182">
        <f>'360 PU '!D241</f>
        <v>0</v>
      </c>
      <c r="B182">
        <f>'360 PU '!AG241</f>
        <v>0</v>
      </c>
      <c r="C182" s="6">
        <f>'360 PU '!BJ241*SUM('360 PU '!K241:R241)</f>
        <v>0</v>
      </c>
      <c r="D182" s="6">
        <f>'360 PU '!BK241*SUM('360 PU '!K241:R241)</f>
        <v>0</v>
      </c>
      <c r="E182" s="7">
        <f>'360 PU '!AH241*SUM('360 PU '!K241:R241)</f>
        <v>0</v>
      </c>
      <c r="F182" s="7">
        <f t="shared" si="7"/>
        <v>0</v>
      </c>
      <c r="G182" s="7">
        <f t="shared" si="8"/>
        <v>0</v>
      </c>
      <c r="H182" s="8">
        <f>'360 PU '!BL241*SUM('360 PU '!K241:R241)</f>
        <v>0</v>
      </c>
      <c r="I182" s="8">
        <f>'360 PU '!BM241*SUM('360 PU '!K241:R241)</f>
        <v>0</v>
      </c>
      <c r="J182" s="8">
        <f>'360 PU '!BN241*SUM('360 PU '!K241:R241)</f>
        <v>0</v>
      </c>
    </row>
    <row r="183" spans="1:10">
      <c r="A183">
        <f>'360 PU '!D242</f>
        <v>0</v>
      </c>
      <c r="B183">
        <f>'360 PU '!AG242</f>
        <v>0</v>
      </c>
      <c r="C183" s="6">
        <f>'360 PU '!BJ242*SUM('360 PU '!K242:R242)</f>
        <v>0</v>
      </c>
      <c r="D183" s="6">
        <f>'360 PU '!BK242*SUM('360 PU '!K242:R242)</f>
        <v>0</v>
      </c>
      <c r="E183" s="7">
        <f>'360 PU '!AH242*SUM('360 PU '!K242:R242)</f>
        <v>0</v>
      </c>
      <c r="F183" s="7">
        <f t="shared" si="7"/>
        <v>0</v>
      </c>
      <c r="G183" s="7">
        <f t="shared" si="8"/>
        <v>0</v>
      </c>
      <c r="H183" s="8">
        <f>'360 PU '!BL242*SUM('360 PU '!K242:R242)</f>
        <v>0</v>
      </c>
      <c r="I183" s="8">
        <f>'360 PU '!BM242*SUM('360 PU '!K242:R242)</f>
        <v>0</v>
      </c>
      <c r="J183" s="8">
        <f>'360 PU '!BN242*SUM('360 PU '!K242:R242)</f>
        <v>0</v>
      </c>
    </row>
    <row r="184" spans="1:10">
      <c r="A184">
        <f>'360 PU '!D243</f>
        <v>0</v>
      </c>
      <c r="B184">
        <f>'360 PU '!AG243</f>
        <v>0</v>
      </c>
      <c r="C184" s="6">
        <f>'360 PU '!BJ243*SUM('360 PU '!K243:R243)</f>
        <v>0</v>
      </c>
      <c r="D184" s="6">
        <f>'360 PU '!BK243*SUM('360 PU '!K243:R243)</f>
        <v>0</v>
      </c>
      <c r="E184" s="7">
        <f>'360 PU '!AH243*SUM('360 PU '!K243:R243)</f>
        <v>0</v>
      </c>
      <c r="F184" s="7">
        <f t="shared" si="7"/>
        <v>0</v>
      </c>
      <c r="G184" s="7">
        <f t="shared" si="8"/>
        <v>0</v>
      </c>
      <c r="H184" s="8">
        <f>'360 PU '!BL243*SUM('360 PU '!K243:R243)</f>
        <v>0</v>
      </c>
      <c r="I184" s="8">
        <f>'360 PU '!BM243*SUM('360 PU '!K243:R243)</f>
        <v>0</v>
      </c>
      <c r="J184" s="8">
        <f>'360 PU '!BN243*SUM('360 PU '!K243:R243)</f>
        <v>0</v>
      </c>
    </row>
    <row r="185" spans="1:10">
      <c r="A185">
        <f>'360 PU '!D244</f>
        <v>0</v>
      </c>
      <c r="B185">
        <f>'360 PU '!AG244</f>
        <v>0</v>
      </c>
      <c r="C185" s="6">
        <f>'360 PU '!BJ244*SUM('360 PU '!K244:R244)</f>
        <v>0</v>
      </c>
      <c r="D185" s="6">
        <f>'360 PU '!BK244*SUM('360 PU '!K244:R244)</f>
        <v>0</v>
      </c>
      <c r="E185" s="7">
        <f>'360 PU '!AH244*SUM('360 PU '!K244:R244)</f>
        <v>0</v>
      </c>
      <c r="F185" s="7">
        <f t="shared" si="7"/>
        <v>0</v>
      </c>
      <c r="G185" s="7">
        <f t="shared" si="8"/>
        <v>0</v>
      </c>
      <c r="H185" s="8">
        <f>'360 PU '!BL244*SUM('360 PU '!K244:R244)</f>
        <v>0</v>
      </c>
      <c r="I185" s="8">
        <f>'360 PU '!BM244*SUM('360 PU '!K244:R244)</f>
        <v>0</v>
      </c>
      <c r="J185" s="8">
        <f>'360 PU '!BN244*SUM('360 PU '!K244:R244)</f>
        <v>0</v>
      </c>
    </row>
    <row r="186" spans="1:10">
      <c r="A186">
        <f>'360 PU '!D245</f>
        <v>0</v>
      </c>
      <c r="B186">
        <f>'360 PU '!AG245</f>
        <v>0</v>
      </c>
      <c r="C186" s="6">
        <f>'360 PU '!BJ245*SUM('360 PU '!K245:R245)</f>
        <v>0</v>
      </c>
      <c r="D186" s="6">
        <f>'360 PU '!BK245*SUM('360 PU '!K245:R245)</f>
        <v>0</v>
      </c>
      <c r="E186" s="7">
        <f>'360 PU '!AH245*SUM('360 PU '!K245:R245)</f>
        <v>0</v>
      </c>
      <c r="F186" s="7">
        <f t="shared" si="7"/>
        <v>0</v>
      </c>
      <c r="G186" s="7">
        <f t="shared" si="8"/>
        <v>0</v>
      </c>
      <c r="H186" s="8">
        <f>'360 PU '!BL245*SUM('360 PU '!K245:R245)</f>
        <v>0</v>
      </c>
      <c r="I186" s="8">
        <f>'360 PU '!BM245*SUM('360 PU '!K245:R245)</f>
        <v>0</v>
      </c>
      <c r="J186" s="8">
        <f>'360 PU '!BN245*SUM('360 PU '!K245:R245)</f>
        <v>0</v>
      </c>
    </row>
    <row r="187" spans="1:10">
      <c r="A187">
        <f>'360 PU '!D246</f>
        <v>0</v>
      </c>
      <c r="B187">
        <f>'360 PU '!AG246</f>
        <v>0</v>
      </c>
      <c r="C187" s="6">
        <f>'360 PU '!BJ246*SUM('360 PU '!K246:R246)</f>
        <v>0</v>
      </c>
      <c r="D187" s="6">
        <f>'360 PU '!BK246*SUM('360 PU '!K246:R246)</f>
        <v>0</v>
      </c>
      <c r="E187" s="7">
        <f>'360 PU '!AH246*SUM('360 PU '!K246:R246)</f>
        <v>0</v>
      </c>
      <c r="F187" s="7">
        <f t="shared" si="7"/>
        <v>0</v>
      </c>
      <c r="G187" s="7">
        <f t="shared" si="8"/>
        <v>0</v>
      </c>
      <c r="H187" s="8">
        <f>'360 PU '!BL246*SUM('360 PU '!K246:R246)</f>
        <v>0</v>
      </c>
      <c r="I187" s="8">
        <f>'360 PU '!BM246*SUM('360 PU '!K246:R246)</f>
        <v>0</v>
      </c>
      <c r="J187" s="8">
        <f>'360 PU '!BN246*SUM('360 PU '!K246:R246)</f>
        <v>0</v>
      </c>
    </row>
    <row r="188" spans="1:10">
      <c r="A188">
        <f>'360 PU '!D247</f>
        <v>0</v>
      </c>
      <c r="B188">
        <f>'360 PU '!AG247</f>
        <v>0</v>
      </c>
      <c r="C188" s="6">
        <f>'360 PU '!BJ247*SUM('360 PU '!K247:R247)</f>
        <v>0</v>
      </c>
      <c r="D188" s="6">
        <f>'360 PU '!BK247*SUM('360 PU '!K247:R247)</f>
        <v>0</v>
      </c>
      <c r="E188" s="7">
        <f>'360 PU '!AH247*SUM('360 PU '!K247:R247)</f>
        <v>0</v>
      </c>
      <c r="F188" s="7">
        <f t="shared" si="7"/>
        <v>0</v>
      </c>
      <c r="G188" s="7">
        <f t="shared" si="8"/>
        <v>0</v>
      </c>
      <c r="H188" s="8">
        <f>'360 PU '!BL247*SUM('360 PU '!K247:R247)</f>
        <v>0</v>
      </c>
      <c r="I188" s="8">
        <f>'360 PU '!BM247*SUM('360 PU '!K247:R247)</f>
        <v>0</v>
      </c>
      <c r="J188" s="8">
        <f>'360 PU '!BN247*SUM('360 PU '!K247:R247)</f>
        <v>0</v>
      </c>
    </row>
    <row r="189" spans="1:10">
      <c r="A189">
        <f>'360 PU '!D248</f>
        <v>0</v>
      </c>
      <c r="B189">
        <f>'360 PU '!AG248</f>
        <v>0</v>
      </c>
      <c r="C189" s="6">
        <f>'360 PU '!BJ248*SUM('360 PU '!K248:R248)</f>
        <v>0</v>
      </c>
      <c r="D189" s="6">
        <f>'360 PU '!BK248*SUM('360 PU '!K248:R248)</f>
        <v>0</v>
      </c>
      <c r="E189" s="7">
        <f>'360 PU '!AH248*SUM('360 PU '!K248:R248)</f>
        <v>0</v>
      </c>
      <c r="F189" s="7">
        <f t="shared" si="7"/>
        <v>0</v>
      </c>
      <c r="G189" s="7">
        <f t="shared" si="8"/>
        <v>0</v>
      </c>
      <c r="H189" s="8">
        <f>'360 PU '!BL248*SUM('360 PU '!K248:R248)</f>
        <v>0</v>
      </c>
      <c r="I189" s="8">
        <f>'360 PU '!BM248*SUM('360 PU '!K248:R248)</f>
        <v>0</v>
      </c>
      <c r="J189" s="8">
        <f>'360 PU '!BN248*SUM('360 PU '!K248:R248)</f>
        <v>0</v>
      </c>
    </row>
    <row r="190" spans="1:10">
      <c r="A190">
        <f>'360 PU '!D249</f>
        <v>0</v>
      </c>
      <c r="B190">
        <f>'360 PU '!AG249</f>
        <v>0</v>
      </c>
      <c r="C190" s="6">
        <f>'360 PU '!BJ249*SUM('360 PU '!K249:R249)</f>
        <v>0</v>
      </c>
      <c r="D190" s="6">
        <f>'360 PU '!BK249*SUM('360 PU '!K249:R249)</f>
        <v>0</v>
      </c>
      <c r="E190" s="7">
        <f>'360 PU '!AH249*SUM('360 PU '!K249:R249)</f>
        <v>0</v>
      </c>
      <c r="F190" s="7">
        <f t="shared" si="7"/>
        <v>0</v>
      </c>
      <c r="G190" s="7">
        <f t="shared" si="8"/>
        <v>0</v>
      </c>
      <c r="H190" s="8">
        <f>'360 PU '!BL249*SUM('360 PU '!K249:R249)</f>
        <v>0</v>
      </c>
      <c r="I190" s="8">
        <f>'360 PU '!BM249*SUM('360 PU '!K249:R249)</f>
        <v>0</v>
      </c>
      <c r="J190" s="8">
        <f>'360 PU '!BN249*SUM('360 PU '!K249:R249)</f>
        <v>0</v>
      </c>
    </row>
    <row r="191" spans="1:10">
      <c r="A191">
        <f>'360 PU '!D250</f>
        <v>0</v>
      </c>
      <c r="B191">
        <f>'360 PU '!AG250</f>
        <v>0</v>
      </c>
      <c r="C191" s="6">
        <f>'360 PU '!BJ250*SUM('360 PU '!K250:R250)</f>
        <v>0</v>
      </c>
      <c r="D191" s="6">
        <f>'360 PU '!BK250*SUM('360 PU '!K250:R250)</f>
        <v>0</v>
      </c>
      <c r="E191" s="7">
        <f>'360 PU '!AH250*SUM('360 PU '!K250:R250)</f>
        <v>0</v>
      </c>
      <c r="F191" s="7">
        <f t="shared" si="7"/>
        <v>0</v>
      </c>
      <c r="G191" s="7">
        <f t="shared" si="8"/>
        <v>0</v>
      </c>
      <c r="H191" s="8">
        <f>'360 PU '!BL250*SUM('360 PU '!K250:R250)</f>
        <v>0</v>
      </c>
      <c r="I191" s="8">
        <f>'360 PU '!BM250*SUM('360 PU '!K250:R250)</f>
        <v>0</v>
      </c>
      <c r="J191" s="8">
        <f>'360 PU '!BN250*SUM('360 PU '!K250:R250)</f>
        <v>0</v>
      </c>
    </row>
    <row r="192" spans="1:10">
      <c r="A192">
        <f>'360 PU '!D251</f>
        <v>0</v>
      </c>
      <c r="B192">
        <f>'360 PU '!AG251</f>
        <v>0</v>
      </c>
      <c r="C192" s="6">
        <f>'360 PU '!BJ251*SUM('360 PU '!K251:R251)</f>
        <v>0</v>
      </c>
      <c r="D192" s="6">
        <f>'360 PU '!BK251*SUM('360 PU '!K251:R251)</f>
        <v>0</v>
      </c>
      <c r="E192" s="7">
        <f>'360 PU '!AH251*SUM('360 PU '!K251:R251)</f>
        <v>0</v>
      </c>
      <c r="F192" s="7">
        <f t="shared" si="7"/>
        <v>0</v>
      </c>
      <c r="G192" s="7">
        <f t="shared" si="8"/>
        <v>0</v>
      </c>
      <c r="H192" s="8">
        <f>'360 PU '!BL251*SUM('360 PU '!K251:R251)</f>
        <v>0</v>
      </c>
      <c r="I192" s="8">
        <f>'360 PU '!BM251*SUM('360 PU '!K251:R251)</f>
        <v>0</v>
      </c>
      <c r="J192" s="8">
        <f>'360 PU '!BN251*SUM('360 PU '!K251:R251)</f>
        <v>0</v>
      </c>
    </row>
    <row r="193" spans="1:10">
      <c r="A193">
        <f>'360 PU '!D252</f>
        <v>0</v>
      </c>
      <c r="B193">
        <f>'360 PU '!AG252</f>
        <v>0</v>
      </c>
      <c r="C193" s="6">
        <f>'360 PU '!BJ252*SUM('360 PU '!K252:R252)</f>
        <v>0</v>
      </c>
      <c r="D193" s="6">
        <f>'360 PU '!BK252*SUM('360 PU '!K252:R252)</f>
        <v>0</v>
      </c>
      <c r="E193" s="7">
        <f>'360 PU '!AH252*SUM('360 PU '!K252:R252)</f>
        <v>0</v>
      </c>
      <c r="F193" s="7">
        <f t="shared" si="7"/>
        <v>0</v>
      </c>
      <c r="G193" s="7">
        <f t="shared" si="8"/>
        <v>0</v>
      </c>
      <c r="H193" s="8">
        <f>'360 PU '!BL252*SUM('360 PU '!K252:R252)</f>
        <v>0</v>
      </c>
      <c r="I193" s="8">
        <f>'360 PU '!BM252*SUM('360 PU '!K252:R252)</f>
        <v>0</v>
      </c>
      <c r="J193" s="8">
        <f>'360 PU '!BN252*SUM('360 PU '!K252:R252)</f>
        <v>0</v>
      </c>
    </row>
    <row r="194" spans="1:10">
      <c r="A194">
        <f>'360 PU '!D253</f>
        <v>0</v>
      </c>
      <c r="B194">
        <f>'360 PU '!AG253</f>
        <v>0</v>
      </c>
      <c r="C194" s="6">
        <f>'360 PU '!BJ253*SUM('360 PU '!K253:R253)</f>
        <v>0</v>
      </c>
      <c r="D194" s="6">
        <f>'360 PU '!BK253*SUM('360 PU '!K253:R253)</f>
        <v>0</v>
      </c>
      <c r="E194" s="7">
        <f>'360 PU '!AH253*SUM('360 PU '!K253:R253)</f>
        <v>0</v>
      </c>
      <c r="F194" s="7">
        <f t="shared" si="7"/>
        <v>0</v>
      </c>
      <c r="G194" s="7">
        <f t="shared" si="8"/>
        <v>0</v>
      </c>
      <c r="H194" s="8">
        <f>'360 PU '!BL253*SUM('360 PU '!K253:R253)</f>
        <v>0</v>
      </c>
      <c r="I194" s="8">
        <f>'360 PU '!BM253*SUM('360 PU '!K253:R253)</f>
        <v>0</v>
      </c>
      <c r="J194" s="8">
        <f>'360 PU '!BN253*SUM('360 PU '!K253:R253)</f>
        <v>0</v>
      </c>
    </row>
    <row r="195" spans="1:10">
      <c r="A195">
        <f>'360 PU '!D254</f>
        <v>0</v>
      </c>
      <c r="B195">
        <f>'360 PU '!AG254</f>
        <v>0</v>
      </c>
      <c r="C195" s="6">
        <f>'360 PU '!BJ254*SUM('360 PU '!K254:R254)</f>
        <v>0</v>
      </c>
      <c r="D195" s="6">
        <f>'360 PU '!BK254*SUM('360 PU '!K254:R254)</f>
        <v>0</v>
      </c>
      <c r="E195" s="7">
        <f>'360 PU '!AH254*SUM('360 PU '!K254:R254)</f>
        <v>0</v>
      </c>
      <c r="F195" s="7">
        <f t="shared" si="7"/>
        <v>0</v>
      </c>
      <c r="G195" s="7">
        <f t="shared" si="8"/>
        <v>0</v>
      </c>
      <c r="H195" s="8">
        <f>'360 PU '!BL254*SUM('360 PU '!K254:R254)</f>
        <v>0</v>
      </c>
      <c r="I195" s="8">
        <f>'360 PU '!BM254*SUM('360 PU '!K254:R254)</f>
        <v>0</v>
      </c>
      <c r="J195" s="8">
        <f>'360 PU '!BN254*SUM('360 PU '!K254:R254)</f>
        <v>0</v>
      </c>
    </row>
    <row r="196" spans="1:10">
      <c r="A196">
        <f>'360 PU '!D255</f>
        <v>0</v>
      </c>
      <c r="B196">
        <f>'360 PU '!AG255</f>
        <v>0</v>
      </c>
      <c r="C196" s="6">
        <f>'360 PU '!BJ255*SUM('360 PU '!K255:R255)</f>
        <v>0</v>
      </c>
      <c r="D196" s="6">
        <f>'360 PU '!BK255*SUM('360 PU '!K255:R255)</f>
        <v>0</v>
      </c>
      <c r="E196" s="7">
        <f>'360 PU '!AH255*SUM('360 PU '!K255:R255)</f>
        <v>0</v>
      </c>
      <c r="F196" s="7">
        <f t="shared" si="7"/>
        <v>0</v>
      </c>
      <c r="G196" s="7">
        <f t="shared" si="8"/>
        <v>0</v>
      </c>
      <c r="H196" s="8">
        <f>'360 PU '!BL255*SUM('360 PU '!K255:R255)</f>
        <v>0</v>
      </c>
      <c r="I196" s="8">
        <f>'360 PU '!BM255*SUM('360 PU '!K255:R255)</f>
        <v>0</v>
      </c>
      <c r="J196" s="8">
        <f>'360 PU '!BN255*SUM('360 PU '!K255:R255)</f>
        <v>0</v>
      </c>
    </row>
    <row r="197" spans="1:10">
      <c r="A197">
        <f>'360 PU '!D256</f>
        <v>0</v>
      </c>
      <c r="B197">
        <f>'360 PU '!AG256</f>
        <v>0</v>
      </c>
      <c r="C197" s="6">
        <f>'360 PU '!BJ256*SUM('360 PU '!K256:R256)</f>
        <v>0</v>
      </c>
      <c r="D197" s="6">
        <f>'360 PU '!BK256*SUM('360 PU '!K256:R256)</f>
        <v>0</v>
      </c>
      <c r="E197" s="7">
        <f>'360 PU '!AH256*SUM('360 PU '!K256:R256)</f>
        <v>0</v>
      </c>
      <c r="F197" s="7">
        <f t="shared" si="7"/>
        <v>0</v>
      </c>
      <c r="G197" s="7">
        <f t="shared" si="8"/>
        <v>0</v>
      </c>
      <c r="H197" s="8">
        <f>'360 PU '!BL256*SUM('360 PU '!K256:R256)</f>
        <v>0</v>
      </c>
      <c r="I197" s="8">
        <f>'360 PU '!BM256*SUM('360 PU '!K256:R256)</f>
        <v>0</v>
      </c>
      <c r="J197" s="8">
        <f>'360 PU '!BN256*SUM('360 PU '!K256:R256)</f>
        <v>0</v>
      </c>
    </row>
    <row r="198" spans="1:10">
      <c r="A198">
        <f>'360 PU '!D257</f>
        <v>0</v>
      </c>
      <c r="B198">
        <f>'360 PU '!AG257</f>
        <v>0</v>
      </c>
      <c r="C198" s="6">
        <f>'360 PU '!BJ257*SUM('360 PU '!K257:R257)</f>
        <v>0</v>
      </c>
      <c r="D198" s="6">
        <f>'360 PU '!BK257*SUM('360 PU '!K257:R257)</f>
        <v>0</v>
      </c>
      <c r="E198" s="7">
        <f>'360 PU '!AH257*SUM('360 PU '!K257:R257)</f>
        <v>0</v>
      </c>
      <c r="F198" s="7">
        <f t="shared" ref="F198:F261" si="9">E198*0.02</f>
        <v>0</v>
      </c>
      <c r="G198" s="7">
        <f t="shared" ref="G198:G261" si="10">E198*0.002</f>
        <v>0</v>
      </c>
      <c r="H198" s="8">
        <f>'360 PU '!BL257*SUM('360 PU '!K257:R257)</f>
        <v>0</v>
      </c>
      <c r="I198" s="8">
        <f>'360 PU '!BM257*SUM('360 PU '!K257:R257)</f>
        <v>0</v>
      </c>
      <c r="J198" s="8">
        <f>'360 PU '!BN257*SUM('360 PU '!K257:R257)</f>
        <v>0</v>
      </c>
    </row>
    <row r="199" spans="1:10">
      <c r="A199">
        <f>'360 PU '!D258</f>
        <v>0</v>
      </c>
      <c r="B199">
        <f>'360 PU '!AG258</f>
        <v>0</v>
      </c>
      <c r="C199" s="6">
        <f>'360 PU '!BJ258*SUM('360 PU '!K258:R258)</f>
        <v>0</v>
      </c>
      <c r="D199" s="6">
        <f>'360 PU '!BK258*SUM('360 PU '!K258:R258)</f>
        <v>0</v>
      </c>
      <c r="E199" s="7">
        <f>'360 PU '!AH258*SUM('360 PU '!K258:R258)</f>
        <v>0</v>
      </c>
      <c r="F199" s="7">
        <f t="shared" si="9"/>
        <v>0</v>
      </c>
      <c r="G199" s="7">
        <f t="shared" si="10"/>
        <v>0</v>
      </c>
      <c r="H199" s="8">
        <f>'360 PU '!BL258*SUM('360 PU '!K258:R258)</f>
        <v>0</v>
      </c>
      <c r="I199" s="8">
        <f>'360 PU '!BM258*SUM('360 PU '!K258:R258)</f>
        <v>0</v>
      </c>
      <c r="J199" s="8">
        <f>'360 PU '!BN258*SUM('360 PU '!K258:R258)</f>
        <v>0</v>
      </c>
    </row>
    <row r="200" spans="1:10">
      <c r="A200">
        <f>'360 PU '!D259</f>
        <v>0</v>
      </c>
      <c r="B200">
        <f>'360 PU '!AG259</f>
        <v>0</v>
      </c>
      <c r="C200" s="6">
        <f>'360 PU '!BJ259*SUM('360 PU '!K259:R259)</f>
        <v>0</v>
      </c>
      <c r="D200" s="6">
        <f>'360 PU '!BK259*SUM('360 PU '!K259:R259)</f>
        <v>0</v>
      </c>
      <c r="E200" s="7">
        <f>'360 PU '!AH259*SUM('360 PU '!K259:R259)</f>
        <v>0</v>
      </c>
      <c r="F200" s="7">
        <f t="shared" si="9"/>
        <v>0</v>
      </c>
      <c r="G200" s="7">
        <f t="shared" si="10"/>
        <v>0</v>
      </c>
      <c r="H200" s="8">
        <f>'360 PU '!BL259*SUM('360 PU '!K259:R259)</f>
        <v>0</v>
      </c>
      <c r="I200" s="8">
        <f>'360 PU '!BM259*SUM('360 PU '!K259:R259)</f>
        <v>0</v>
      </c>
      <c r="J200" s="8">
        <f>'360 PU '!BN259*SUM('360 PU '!K259:R259)</f>
        <v>0</v>
      </c>
    </row>
    <row r="201" spans="1:10">
      <c r="A201">
        <f>'360 PU '!D260</f>
        <v>0</v>
      </c>
      <c r="B201">
        <f>'360 PU '!AG260</f>
        <v>0</v>
      </c>
      <c r="C201" s="6">
        <f>'360 PU '!BJ260*SUM('360 PU '!K260:R260)</f>
        <v>0</v>
      </c>
      <c r="D201" s="6">
        <f>'360 PU '!BK260*SUM('360 PU '!K260:R260)</f>
        <v>0</v>
      </c>
      <c r="E201" s="7">
        <f>'360 PU '!AH260*SUM('360 PU '!K260:R260)</f>
        <v>0</v>
      </c>
      <c r="F201" s="7">
        <f t="shared" si="9"/>
        <v>0</v>
      </c>
      <c r="G201" s="7">
        <f t="shared" si="10"/>
        <v>0</v>
      </c>
      <c r="H201" s="8">
        <f>'360 PU '!BL260*SUM('360 PU '!K260:R260)</f>
        <v>0</v>
      </c>
      <c r="I201" s="8">
        <f>'360 PU '!BM260*SUM('360 PU '!K260:R260)</f>
        <v>0</v>
      </c>
      <c r="J201" s="8">
        <f>'360 PU '!BN260*SUM('360 PU '!K260:R260)</f>
        <v>0</v>
      </c>
    </row>
    <row r="202" spans="1:10">
      <c r="A202">
        <f>'360 PU '!D261</f>
        <v>0</v>
      </c>
      <c r="B202">
        <f>'360 PU '!AG261</f>
        <v>0</v>
      </c>
      <c r="C202" s="6">
        <f>'360 PU '!BJ261*SUM('360 PU '!K261:R261)</f>
        <v>0</v>
      </c>
      <c r="D202" s="6">
        <f>'360 PU '!BK261*SUM('360 PU '!K261:R261)</f>
        <v>0</v>
      </c>
      <c r="E202" s="7">
        <f>'360 PU '!AH261*SUM('360 PU '!K261:R261)</f>
        <v>0</v>
      </c>
      <c r="F202" s="7">
        <f t="shared" si="9"/>
        <v>0</v>
      </c>
      <c r="G202" s="7">
        <f t="shared" si="10"/>
        <v>0</v>
      </c>
      <c r="H202" s="8">
        <f>'360 PU '!BL261*SUM('360 PU '!K261:R261)</f>
        <v>0</v>
      </c>
      <c r="I202" s="8">
        <f>'360 PU '!BM261*SUM('360 PU '!K261:R261)</f>
        <v>0</v>
      </c>
      <c r="J202" s="8">
        <f>'360 PU '!BN261*SUM('360 PU '!K261:R261)</f>
        <v>0</v>
      </c>
    </row>
    <row r="203" spans="1:10">
      <c r="A203">
        <f>'360 PU '!D262</f>
        <v>0</v>
      </c>
      <c r="B203">
        <f>'360 PU '!AG262</f>
        <v>0</v>
      </c>
      <c r="C203" s="6">
        <f>'360 PU '!BJ262*SUM('360 PU '!K262:R262)</f>
        <v>0</v>
      </c>
      <c r="D203" s="6">
        <f>'360 PU '!BK262*SUM('360 PU '!K262:R262)</f>
        <v>0</v>
      </c>
      <c r="E203" s="7">
        <f>'360 PU '!AH262*SUM('360 PU '!K262:R262)</f>
        <v>0</v>
      </c>
      <c r="F203" s="7">
        <f t="shared" si="9"/>
        <v>0</v>
      </c>
      <c r="G203" s="7">
        <f t="shared" si="10"/>
        <v>0</v>
      </c>
      <c r="H203" s="8">
        <f>'360 PU '!BL262*SUM('360 PU '!K262:R262)</f>
        <v>0</v>
      </c>
      <c r="I203" s="8">
        <f>'360 PU '!BM262*SUM('360 PU '!K262:R262)</f>
        <v>0</v>
      </c>
      <c r="J203" s="8">
        <f>'360 PU '!BN262*SUM('360 PU '!K262:R262)</f>
        <v>0</v>
      </c>
    </row>
    <row r="204" spans="1:10">
      <c r="A204">
        <f>'360 PU '!D263</f>
        <v>0</v>
      </c>
      <c r="B204">
        <f>'360 PU '!AG263</f>
        <v>0</v>
      </c>
      <c r="C204" s="6">
        <f>'360 PU '!BJ263*SUM('360 PU '!K263:R263)</f>
        <v>0</v>
      </c>
      <c r="D204" s="6">
        <f>'360 PU '!BK263*SUM('360 PU '!K263:R263)</f>
        <v>0</v>
      </c>
      <c r="E204" s="7">
        <f>'360 PU '!AH263*SUM('360 PU '!K263:R263)</f>
        <v>0</v>
      </c>
      <c r="F204" s="7">
        <f t="shared" si="9"/>
        <v>0</v>
      </c>
      <c r="G204" s="7">
        <f t="shared" si="10"/>
        <v>0</v>
      </c>
      <c r="H204" s="8">
        <f>'360 PU '!BL263*SUM('360 PU '!K263:R263)</f>
        <v>0</v>
      </c>
      <c r="I204" s="8">
        <f>'360 PU '!BM263*SUM('360 PU '!K263:R263)</f>
        <v>0</v>
      </c>
      <c r="J204" s="8">
        <f>'360 PU '!BN263*SUM('360 PU '!K263:R263)</f>
        <v>0</v>
      </c>
    </row>
    <row r="205" spans="1:10">
      <c r="A205">
        <f>'360 PU '!D264</f>
        <v>0</v>
      </c>
      <c r="B205">
        <f>'360 PU '!AG264</f>
        <v>0</v>
      </c>
      <c r="C205" s="6">
        <f>'360 PU '!BJ264*SUM('360 PU '!K264:R264)</f>
        <v>0</v>
      </c>
      <c r="D205" s="6">
        <f>'360 PU '!BK264*SUM('360 PU '!K264:R264)</f>
        <v>0</v>
      </c>
      <c r="E205" s="7">
        <f>'360 PU '!AH264*SUM('360 PU '!K264:R264)</f>
        <v>0</v>
      </c>
      <c r="F205" s="7">
        <f t="shared" si="9"/>
        <v>0</v>
      </c>
      <c r="G205" s="7">
        <f t="shared" si="10"/>
        <v>0</v>
      </c>
      <c r="H205" s="8">
        <f>'360 PU '!BL264*SUM('360 PU '!K264:R264)</f>
        <v>0</v>
      </c>
      <c r="I205" s="8">
        <f>'360 PU '!BM264*SUM('360 PU '!K264:R264)</f>
        <v>0</v>
      </c>
      <c r="J205" s="8">
        <f>'360 PU '!BN264*SUM('360 PU '!K264:R264)</f>
        <v>0</v>
      </c>
    </row>
    <row r="206" spans="1:10">
      <c r="A206">
        <f>'360 PU '!D265</f>
        <v>0</v>
      </c>
      <c r="B206">
        <f>'360 PU '!AG265</f>
        <v>0</v>
      </c>
      <c r="C206" s="6">
        <f>'360 PU '!BJ265*SUM('360 PU '!K265:R265)</f>
        <v>0</v>
      </c>
      <c r="D206" s="6">
        <f>'360 PU '!BK265*SUM('360 PU '!K265:R265)</f>
        <v>0</v>
      </c>
      <c r="E206" s="7">
        <f>'360 PU '!AH265*SUM('360 PU '!K265:R265)</f>
        <v>0</v>
      </c>
      <c r="F206" s="7">
        <f t="shared" si="9"/>
        <v>0</v>
      </c>
      <c r="G206" s="7">
        <f t="shared" si="10"/>
        <v>0</v>
      </c>
      <c r="H206" s="8">
        <f>'360 PU '!BL265*SUM('360 PU '!K265:R265)</f>
        <v>0</v>
      </c>
      <c r="I206" s="8">
        <f>'360 PU '!BM265*SUM('360 PU '!K265:R265)</f>
        <v>0</v>
      </c>
      <c r="J206" s="8">
        <f>'360 PU '!BN265*SUM('360 PU '!K265:R265)</f>
        <v>0</v>
      </c>
    </row>
    <row r="207" spans="1:10">
      <c r="A207">
        <f>'360 PU '!D266</f>
        <v>0</v>
      </c>
      <c r="B207">
        <f>'360 PU '!AG266</f>
        <v>0</v>
      </c>
      <c r="C207" s="6">
        <f>'360 PU '!BJ266*SUM('360 PU '!K266:R266)</f>
        <v>0</v>
      </c>
      <c r="D207" s="6">
        <f>'360 PU '!BK266*SUM('360 PU '!K266:R266)</f>
        <v>0</v>
      </c>
      <c r="E207" s="7">
        <f>'360 PU '!AH266*SUM('360 PU '!K266:R266)</f>
        <v>0</v>
      </c>
      <c r="F207" s="7">
        <f t="shared" si="9"/>
        <v>0</v>
      </c>
      <c r="G207" s="7">
        <f t="shared" si="10"/>
        <v>0</v>
      </c>
      <c r="H207" s="8">
        <f>'360 PU '!BL266*SUM('360 PU '!K266:R266)</f>
        <v>0</v>
      </c>
      <c r="I207" s="8">
        <f>'360 PU '!BM266*SUM('360 PU '!K266:R266)</f>
        <v>0</v>
      </c>
      <c r="J207" s="8">
        <f>'360 PU '!BN266*SUM('360 PU '!K266:R266)</f>
        <v>0</v>
      </c>
    </row>
    <row r="208" spans="1:10">
      <c r="A208">
        <f>'360 PU '!D267</f>
        <v>0</v>
      </c>
      <c r="B208">
        <f>'360 PU '!AG267</f>
        <v>0</v>
      </c>
      <c r="C208" s="6">
        <f>'360 PU '!BJ267*SUM('360 PU '!K267:R267)</f>
        <v>0</v>
      </c>
      <c r="D208" s="6">
        <f>'360 PU '!BK267*SUM('360 PU '!K267:R267)</f>
        <v>0</v>
      </c>
      <c r="E208" s="7">
        <f>'360 PU '!AH267*SUM('360 PU '!K267:R267)</f>
        <v>0</v>
      </c>
      <c r="F208" s="7">
        <f t="shared" si="9"/>
        <v>0</v>
      </c>
      <c r="G208" s="7">
        <f t="shared" si="10"/>
        <v>0</v>
      </c>
      <c r="H208" s="8">
        <f>'360 PU '!BL267*SUM('360 PU '!K267:R267)</f>
        <v>0</v>
      </c>
      <c r="I208" s="8">
        <f>'360 PU '!BM267*SUM('360 PU '!K267:R267)</f>
        <v>0</v>
      </c>
      <c r="J208" s="8">
        <f>'360 PU '!BN267*SUM('360 PU '!K267:R267)</f>
        <v>0</v>
      </c>
    </row>
    <row r="209" spans="1:10">
      <c r="A209">
        <f>'360 PU '!D268</f>
        <v>0</v>
      </c>
      <c r="B209">
        <f>'360 PU '!AG268</f>
        <v>0</v>
      </c>
      <c r="C209" s="6">
        <f>'360 PU '!BJ268*SUM('360 PU '!K268:R268)</f>
        <v>0</v>
      </c>
      <c r="D209" s="6">
        <f>'360 PU '!BK268*SUM('360 PU '!K268:R268)</f>
        <v>0</v>
      </c>
      <c r="E209" s="7">
        <f>'360 PU '!AH268*SUM('360 PU '!K268:R268)</f>
        <v>0</v>
      </c>
      <c r="F209" s="7">
        <f t="shared" si="9"/>
        <v>0</v>
      </c>
      <c r="G209" s="7">
        <f t="shared" si="10"/>
        <v>0</v>
      </c>
      <c r="H209" s="8">
        <f>'360 PU '!BL268*SUM('360 PU '!K268:R268)</f>
        <v>0</v>
      </c>
      <c r="I209" s="8">
        <f>'360 PU '!BM268*SUM('360 PU '!K268:R268)</f>
        <v>0</v>
      </c>
      <c r="J209" s="8">
        <f>'360 PU '!BN268*SUM('360 PU '!K268:R268)</f>
        <v>0</v>
      </c>
    </row>
    <row r="210" spans="1:10">
      <c r="A210">
        <f>'360 PU '!D269</f>
        <v>0</v>
      </c>
      <c r="B210">
        <f>'360 PU '!AG269</f>
        <v>0</v>
      </c>
      <c r="C210" s="6">
        <f>'360 PU '!BJ269*SUM('360 PU '!K269:R269)</f>
        <v>0</v>
      </c>
      <c r="D210" s="6">
        <f>'360 PU '!BK269*SUM('360 PU '!K269:R269)</f>
        <v>0</v>
      </c>
      <c r="E210" s="7">
        <f>'360 PU '!AH269*SUM('360 PU '!K269:R269)</f>
        <v>0</v>
      </c>
      <c r="F210" s="7">
        <f t="shared" si="9"/>
        <v>0</v>
      </c>
      <c r="G210" s="7">
        <f t="shared" si="10"/>
        <v>0</v>
      </c>
      <c r="H210" s="8">
        <f>'360 PU '!BL269*SUM('360 PU '!K269:R269)</f>
        <v>0</v>
      </c>
      <c r="I210" s="8">
        <f>'360 PU '!BM269*SUM('360 PU '!K269:R269)</f>
        <v>0</v>
      </c>
      <c r="J210" s="8">
        <f>'360 PU '!BN269*SUM('360 PU '!K269:R269)</f>
        <v>0</v>
      </c>
    </row>
    <row r="211" spans="1:10">
      <c r="A211">
        <f>'360 PU '!D270</f>
        <v>0</v>
      </c>
      <c r="B211">
        <f>'360 PU '!AG270</f>
        <v>0</v>
      </c>
      <c r="C211" s="6">
        <f>'360 PU '!BJ270*SUM('360 PU '!K270:R270)</f>
        <v>0</v>
      </c>
      <c r="D211" s="6">
        <f>'360 PU '!BK270*SUM('360 PU '!K270:R270)</f>
        <v>0</v>
      </c>
      <c r="E211" s="7">
        <f>'360 PU '!AH270*SUM('360 PU '!K270:R270)</f>
        <v>0</v>
      </c>
      <c r="F211" s="7">
        <f t="shared" si="9"/>
        <v>0</v>
      </c>
      <c r="G211" s="7">
        <f t="shared" si="10"/>
        <v>0</v>
      </c>
      <c r="H211" s="8">
        <f>'360 PU '!BL270*SUM('360 PU '!K270:R270)</f>
        <v>0</v>
      </c>
      <c r="I211" s="8">
        <f>'360 PU '!BM270*SUM('360 PU '!K270:R270)</f>
        <v>0</v>
      </c>
      <c r="J211" s="8">
        <f>'360 PU '!BN270*SUM('360 PU '!K270:R270)</f>
        <v>0</v>
      </c>
    </row>
    <row r="212" spans="1:10">
      <c r="A212">
        <f>'360 PU '!D271</f>
        <v>0</v>
      </c>
      <c r="B212">
        <f>'360 PU '!AG271</f>
        <v>0</v>
      </c>
      <c r="C212" s="6">
        <f>'360 PU '!BJ271*SUM('360 PU '!K271:R271)</f>
        <v>0</v>
      </c>
      <c r="D212" s="6">
        <f>'360 PU '!BK271*SUM('360 PU '!K271:R271)</f>
        <v>0</v>
      </c>
      <c r="E212" s="7">
        <f>'360 PU '!AH271*SUM('360 PU '!K271:R271)</f>
        <v>0</v>
      </c>
      <c r="F212" s="7">
        <f t="shared" si="9"/>
        <v>0</v>
      </c>
      <c r="G212" s="7">
        <f t="shared" si="10"/>
        <v>0</v>
      </c>
      <c r="H212" s="8">
        <f>'360 PU '!BL271*SUM('360 PU '!K271:R271)</f>
        <v>0</v>
      </c>
      <c r="I212" s="8">
        <f>'360 PU '!BM271*SUM('360 PU '!K271:R271)</f>
        <v>0</v>
      </c>
      <c r="J212" s="8">
        <f>'360 PU '!BN271*SUM('360 PU '!K271:R271)</f>
        <v>0</v>
      </c>
    </row>
    <row r="213" spans="1:10">
      <c r="A213">
        <f>'360 PU '!D272</f>
        <v>0</v>
      </c>
      <c r="B213">
        <f>'360 PU '!AG272</f>
        <v>0</v>
      </c>
      <c r="C213" s="6">
        <f>'360 PU '!BJ272*SUM('360 PU '!K272:R272)</f>
        <v>0</v>
      </c>
      <c r="D213" s="6">
        <f>'360 PU '!BK272*SUM('360 PU '!K272:R272)</f>
        <v>0</v>
      </c>
      <c r="E213" s="7">
        <f>'360 PU '!AH272*SUM('360 PU '!K272:R272)</f>
        <v>0</v>
      </c>
      <c r="F213" s="7">
        <f t="shared" si="9"/>
        <v>0</v>
      </c>
      <c r="G213" s="7">
        <f t="shared" si="10"/>
        <v>0</v>
      </c>
      <c r="H213" s="8">
        <f>'360 PU '!BL272*SUM('360 PU '!K272:R272)</f>
        <v>0</v>
      </c>
      <c r="I213" s="8">
        <f>'360 PU '!BM272*SUM('360 PU '!K272:R272)</f>
        <v>0</v>
      </c>
      <c r="J213" s="8">
        <f>'360 PU '!BN272*SUM('360 PU '!K272:R272)</f>
        <v>0</v>
      </c>
    </row>
    <row r="214" spans="1:10">
      <c r="A214">
        <f>'360 PU '!D273</f>
        <v>0</v>
      </c>
      <c r="B214">
        <f>'360 PU '!AG273</f>
        <v>0</v>
      </c>
      <c r="C214" s="6">
        <f>'360 PU '!BJ273*SUM('360 PU '!K273:R273)</f>
        <v>0</v>
      </c>
      <c r="D214" s="6">
        <f>'360 PU '!BK273*SUM('360 PU '!K273:R273)</f>
        <v>0</v>
      </c>
      <c r="E214" s="7">
        <f>'360 PU '!AH273*SUM('360 PU '!K273:R273)</f>
        <v>0</v>
      </c>
      <c r="F214" s="7">
        <f t="shared" si="9"/>
        <v>0</v>
      </c>
      <c r="G214" s="7">
        <f t="shared" si="10"/>
        <v>0</v>
      </c>
      <c r="H214" s="8">
        <f>'360 PU '!BL273*SUM('360 PU '!K273:R273)</f>
        <v>0</v>
      </c>
      <c r="I214" s="8">
        <f>'360 PU '!BM273*SUM('360 PU '!K273:R273)</f>
        <v>0</v>
      </c>
      <c r="J214" s="8">
        <f>'360 PU '!BN273*SUM('360 PU '!K273:R273)</f>
        <v>0</v>
      </c>
    </row>
    <row r="215" spans="1:10">
      <c r="A215">
        <f>'360 PU '!D274</f>
        <v>0</v>
      </c>
      <c r="B215">
        <f>'360 PU '!AG274</f>
        <v>0</v>
      </c>
      <c r="C215" s="6">
        <f>'360 PU '!BJ274*SUM('360 PU '!K274:R274)</f>
        <v>0</v>
      </c>
      <c r="D215" s="6">
        <f>'360 PU '!BK274*SUM('360 PU '!K274:R274)</f>
        <v>0</v>
      </c>
      <c r="E215" s="7">
        <f>'360 PU '!AH274*SUM('360 PU '!K274:R274)</f>
        <v>0</v>
      </c>
      <c r="F215" s="7">
        <f t="shared" si="9"/>
        <v>0</v>
      </c>
      <c r="G215" s="7">
        <f t="shared" si="10"/>
        <v>0</v>
      </c>
      <c r="H215" s="8">
        <f>'360 PU '!BL274*SUM('360 PU '!K274:R274)</f>
        <v>0</v>
      </c>
      <c r="I215" s="8">
        <f>'360 PU '!BM274*SUM('360 PU '!K274:R274)</f>
        <v>0</v>
      </c>
      <c r="J215" s="8">
        <f>'360 PU '!BN274*SUM('360 PU '!K274:R274)</f>
        <v>0</v>
      </c>
    </row>
    <row r="216" spans="1:10">
      <c r="A216">
        <f>'360 PU '!D275</f>
        <v>0</v>
      </c>
      <c r="B216">
        <f>'360 PU '!AG275</f>
        <v>0</v>
      </c>
      <c r="C216" s="6">
        <f>'360 PU '!BJ275*SUM('360 PU '!K275:R275)</f>
        <v>0</v>
      </c>
      <c r="D216" s="6">
        <f>'360 PU '!BK275*SUM('360 PU '!K275:R275)</f>
        <v>0</v>
      </c>
      <c r="E216" s="7">
        <f>'360 PU '!AH275*SUM('360 PU '!K275:R275)</f>
        <v>0</v>
      </c>
      <c r="F216" s="7">
        <f t="shared" si="9"/>
        <v>0</v>
      </c>
      <c r="G216" s="7">
        <f t="shared" si="10"/>
        <v>0</v>
      </c>
      <c r="H216" s="8">
        <f>'360 PU '!BL275*SUM('360 PU '!K275:R275)</f>
        <v>0</v>
      </c>
      <c r="I216" s="8">
        <f>'360 PU '!BM275*SUM('360 PU '!K275:R275)</f>
        <v>0</v>
      </c>
      <c r="J216" s="8">
        <f>'360 PU '!BN275*SUM('360 PU '!K275:R275)</f>
        <v>0</v>
      </c>
    </row>
    <row r="217" spans="1:10">
      <c r="A217">
        <f>'360 PU '!D276</f>
        <v>0</v>
      </c>
      <c r="B217">
        <f>'360 PU '!AG276</f>
        <v>0</v>
      </c>
      <c r="C217" s="6">
        <f>'360 PU '!BJ276*SUM('360 PU '!K276:R276)</f>
        <v>0</v>
      </c>
      <c r="D217" s="6">
        <f>'360 PU '!BK276*SUM('360 PU '!K276:R276)</f>
        <v>0</v>
      </c>
      <c r="E217" s="7">
        <f>'360 PU '!AH276*SUM('360 PU '!K276:R276)</f>
        <v>0</v>
      </c>
      <c r="F217" s="7">
        <f t="shared" si="9"/>
        <v>0</v>
      </c>
      <c r="G217" s="7">
        <f t="shared" si="10"/>
        <v>0</v>
      </c>
      <c r="H217" s="8">
        <f>'360 PU '!BL276*SUM('360 PU '!K276:R276)</f>
        <v>0</v>
      </c>
      <c r="I217" s="8">
        <f>'360 PU '!BM276*SUM('360 PU '!K276:R276)</f>
        <v>0</v>
      </c>
      <c r="J217" s="8">
        <f>'360 PU '!BN276*SUM('360 PU '!K276:R276)</f>
        <v>0</v>
      </c>
    </row>
    <row r="218" spans="1:10">
      <c r="A218">
        <f>'360 PU '!D277</f>
        <v>0</v>
      </c>
      <c r="B218">
        <f>'360 PU '!AG277</f>
        <v>0</v>
      </c>
      <c r="C218" s="6">
        <f>'360 PU '!BJ277*SUM('360 PU '!K277:R277)</f>
        <v>0</v>
      </c>
      <c r="D218" s="6">
        <f>'360 PU '!BK277*SUM('360 PU '!K277:R277)</f>
        <v>0</v>
      </c>
      <c r="E218" s="7">
        <f>'360 PU '!AH277*SUM('360 PU '!K277:R277)</f>
        <v>0</v>
      </c>
      <c r="F218" s="7">
        <f t="shared" si="9"/>
        <v>0</v>
      </c>
      <c r="G218" s="7">
        <f t="shared" si="10"/>
        <v>0</v>
      </c>
      <c r="H218" s="8">
        <f>'360 PU '!BL277*SUM('360 PU '!K277:R277)</f>
        <v>0</v>
      </c>
      <c r="I218" s="8">
        <f>'360 PU '!BM277*SUM('360 PU '!K277:R277)</f>
        <v>0</v>
      </c>
      <c r="J218" s="8">
        <f>'360 PU '!BN277*SUM('360 PU '!K277:R277)</f>
        <v>0</v>
      </c>
    </row>
    <row r="219" spans="1:10">
      <c r="A219">
        <f>'360 PU '!D278</f>
        <v>0</v>
      </c>
      <c r="B219">
        <f>'360 PU '!AG278</f>
        <v>0</v>
      </c>
      <c r="C219" s="6">
        <f>'360 PU '!BJ278*SUM('360 PU '!K278:R278)</f>
        <v>0</v>
      </c>
      <c r="D219" s="6">
        <f>'360 PU '!BK278*SUM('360 PU '!K278:R278)</f>
        <v>0</v>
      </c>
      <c r="E219" s="7">
        <f>'360 PU '!AH278*SUM('360 PU '!K278:R278)</f>
        <v>0</v>
      </c>
      <c r="F219" s="7">
        <f t="shared" si="9"/>
        <v>0</v>
      </c>
      <c r="G219" s="7">
        <f t="shared" si="10"/>
        <v>0</v>
      </c>
      <c r="H219" s="8">
        <f>'360 PU '!BL278*SUM('360 PU '!K278:R278)</f>
        <v>0</v>
      </c>
      <c r="I219" s="8">
        <f>'360 PU '!BM278*SUM('360 PU '!K278:R278)</f>
        <v>0</v>
      </c>
      <c r="J219" s="8">
        <f>'360 PU '!BN278*SUM('360 PU '!K278:R278)</f>
        <v>0</v>
      </c>
    </row>
    <row r="220" spans="1:10">
      <c r="A220">
        <f>'360 PU '!D279</f>
        <v>0</v>
      </c>
      <c r="B220">
        <f>'360 PU '!AG279</f>
        <v>0</v>
      </c>
      <c r="C220" s="6">
        <f>'360 PU '!BJ279*SUM('360 PU '!K279:R279)</f>
        <v>0</v>
      </c>
      <c r="D220" s="6">
        <f>'360 PU '!BK279*SUM('360 PU '!K279:R279)</f>
        <v>0</v>
      </c>
      <c r="E220" s="7">
        <f>'360 PU '!AH279*SUM('360 PU '!K279:R279)</f>
        <v>0</v>
      </c>
      <c r="F220" s="7">
        <f t="shared" si="9"/>
        <v>0</v>
      </c>
      <c r="G220" s="7">
        <f t="shared" si="10"/>
        <v>0</v>
      </c>
      <c r="H220" s="8">
        <f>'360 PU '!BL279*SUM('360 PU '!K279:R279)</f>
        <v>0</v>
      </c>
      <c r="I220" s="8">
        <f>'360 PU '!BM279*SUM('360 PU '!K279:R279)</f>
        <v>0</v>
      </c>
      <c r="J220" s="8">
        <f>'360 PU '!BN279*SUM('360 PU '!K279:R279)</f>
        <v>0</v>
      </c>
    </row>
    <row r="221" spans="1:10">
      <c r="A221">
        <f>'360 PU '!D280</f>
        <v>0</v>
      </c>
      <c r="B221">
        <f>'360 PU '!AG280</f>
        <v>0</v>
      </c>
      <c r="C221" s="6">
        <f>'360 PU '!BJ280*SUM('360 PU '!K280:R280)</f>
        <v>0</v>
      </c>
      <c r="D221" s="6">
        <f>'360 PU '!BK280*SUM('360 PU '!K280:R280)</f>
        <v>0</v>
      </c>
      <c r="E221" s="7">
        <f>'360 PU '!AH280*SUM('360 PU '!K280:R280)</f>
        <v>0</v>
      </c>
      <c r="F221" s="7">
        <f t="shared" si="9"/>
        <v>0</v>
      </c>
      <c r="G221" s="7">
        <f t="shared" si="10"/>
        <v>0</v>
      </c>
      <c r="H221" s="8">
        <f>'360 PU '!BL280*SUM('360 PU '!K280:R280)</f>
        <v>0</v>
      </c>
      <c r="I221" s="8">
        <f>'360 PU '!BM280*SUM('360 PU '!K280:R280)</f>
        <v>0</v>
      </c>
      <c r="J221" s="8">
        <f>'360 PU '!BN280*SUM('360 PU '!K280:R280)</f>
        <v>0</v>
      </c>
    </row>
    <row r="222" spans="1:10">
      <c r="A222">
        <f>'360 PU '!D281</f>
        <v>0</v>
      </c>
      <c r="B222">
        <f>'360 PU '!AG281</f>
        <v>0</v>
      </c>
      <c r="C222" s="6">
        <f>'360 PU '!BJ281*SUM('360 PU '!K281:R281)</f>
        <v>0</v>
      </c>
      <c r="D222" s="6">
        <f>'360 PU '!BK281*SUM('360 PU '!K281:R281)</f>
        <v>0</v>
      </c>
      <c r="E222" s="7">
        <f>'360 PU '!AH281*SUM('360 PU '!K281:R281)</f>
        <v>0</v>
      </c>
      <c r="F222" s="7">
        <f t="shared" si="9"/>
        <v>0</v>
      </c>
      <c r="G222" s="7">
        <f t="shared" si="10"/>
        <v>0</v>
      </c>
      <c r="H222" s="8">
        <f>'360 PU '!BL281*SUM('360 PU '!K281:R281)</f>
        <v>0</v>
      </c>
      <c r="I222" s="8">
        <f>'360 PU '!BM281*SUM('360 PU '!K281:R281)</f>
        <v>0</v>
      </c>
      <c r="J222" s="8">
        <f>'360 PU '!BN281*SUM('360 PU '!K281:R281)</f>
        <v>0</v>
      </c>
    </row>
    <row r="223" spans="1:10">
      <c r="A223">
        <f>'360 PU '!D282</f>
        <v>0</v>
      </c>
      <c r="B223">
        <f>'360 PU '!AG282</f>
        <v>0</v>
      </c>
      <c r="C223" s="6">
        <f>'360 PU '!BJ282*SUM('360 PU '!K282:R282)</f>
        <v>0</v>
      </c>
      <c r="D223" s="6">
        <f>'360 PU '!BK282*SUM('360 PU '!K282:R282)</f>
        <v>0</v>
      </c>
      <c r="E223" s="7">
        <f>'360 PU '!AH282*SUM('360 PU '!K282:R282)</f>
        <v>0</v>
      </c>
      <c r="F223" s="7">
        <f t="shared" si="9"/>
        <v>0</v>
      </c>
      <c r="G223" s="7">
        <f t="shared" si="10"/>
        <v>0</v>
      </c>
      <c r="H223" s="8">
        <f>'360 PU '!BL282*SUM('360 PU '!K282:R282)</f>
        <v>0</v>
      </c>
      <c r="I223" s="8">
        <f>'360 PU '!BM282*SUM('360 PU '!K282:R282)</f>
        <v>0</v>
      </c>
      <c r="J223" s="8">
        <f>'360 PU '!BN282*SUM('360 PU '!K282:R282)</f>
        <v>0</v>
      </c>
    </row>
    <row r="224" spans="1:10">
      <c r="A224">
        <f>'360 PU '!D283</f>
        <v>0</v>
      </c>
      <c r="B224">
        <f>'360 PU '!AG283</f>
        <v>0</v>
      </c>
      <c r="C224" s="6">
        <f>'360 PU '!BJ283*SUM('360 PU '!K283:R283)</f>
        <v>0</v>
      </c>
      <c r="D224" s="6">
        <f>'360 PU '!BK283*SUM('360 PU '!K283:R283)</f>
        <v>0</v>
      </c>
      <c r="E224" s="7">
        <f>'360 PU '!AH283*SUM('360 PU '!K283:R283)</f>
        <v>0</v>
      </c>
      <c r="F224" s="7">
        <f t="shared" si="9"/>
        <v>0</v>
      </c>
      <c r="G224" s="7">
        <f t="shared" si="10"/>
        <v>0</v>
      </c>
      <c r="H224" s="8">
        <f>'360 PU '!BL283*SUM('360 PU '!K283:R283)</f>
        <v>0</v>
      </c>
      <c r="I224" s="8">
        <f>'360 PU '!BM283*SUM('360 PU '!K283:R283)</f>
        <v>0</v>
      </c>
      <c r="J224" s="8">
        <f>'360 PU '!BN283*SUM('360 PU '!K283:R283)</f>
        <v>0</v>
      </c>
    </row>
    <row r="225" spans="1:10">
      <c r="A225">
        <f>'360 PU '!D284</f>
        <v>0</v>
      </c>
      <c r="B225">
        <f>'360 PU '!AG284</f>
        <v>0</v>
      </c>
      <c r="C225" s="6">
        <f>'360 PU '!BJ284*SUM('360 PU '!K284:R284)</f>
        <v>0</v>
      </c>
      <c r="D225" s="6">
        <f>'360 PU '!BK284*SUM('360 PU '!K284:R284)</f>
        <v>0</v>
      </c>
      <c r="E225" s="7">
        <f>'360 PU '!AH284*SUM('360 PU '!K284:R284)</f>
        <v>0</v>
      </c>
      <c r="F225" s="7">
        <f t="shared" si="9"/>
        <v>0</v>
      </c>
      <c r="G225" s="7">
        <f t="shared" si="10"/>
        <v>0</v>
      </c>
      <c r="H225" s="8">
        <f>'360 PU '!BL284*SUM('360 PU '!K284:R284)</f>
        <v>0</v>
      </c>
      <c r="I225" s="8">
        <f>'360 PU '!BM284*SUM('360 PU '!K284:R284)</f>
        <v>0</v>
      </c>
      <c r="J225" s="8">
        <f>'360 PU '!BN284*SUM('360 PU '!K284:R284)</f>
        <v>0</v>
      </c>
    </row>
    <row r="226" spans="1:10">
      <c r="A226">
        <f>'360 PU '!D285</f>
        <v>0</v>
      </c>
      <c r="B226">
        <f>'360 PU '!AG285</f>
        <v>0</v>
      </c>
      <c r="C226" s="6">
        <f>'360 PU '!BJ285*SUM('360 PU '!K285:R285)</f>
        <v>0</v>
      </c>
      <c r="D226" s="6">
        <f>'360 PU '!BK285*SUM('360 PU '!K285:R285)</f>
        <v>0</v>
      </c>
      <c r="E226" s="7">
        <f>'360 PU '!AH285*SUM('360 PU '!K285:R285)</f>
        <v>0</v>
      </c>
      <c r="F226" s="7">
        <f t="shared" si="9"/>
        <v>0</v>
      </c>
      <c r="G226" s="7">
        <f t="shared" si="10"/>
        <v>0</v>
      </c>
      <c r="H226" s="8">
        <f>'360 PU '!BL285*SUM('360 PU '!K285:R285)</f>
        <v>0</v>
      </c>
      <c r="I226" s="8">
        <f>'360 PU '!BM285*SUM('360 PU '!K285:R285)</f>
        <v>0</v>
      </c>
      <c r="J226" s="8">
        <f>'360 PU '!BN285*SUM('360 PU '!K285:R285)</f>
        <v>0</v>
      </c>
    </row>
    <row r="227" spans="1:10">
      <c r="A227">
        <f>'360 PU '!D286</f>
        <v>0</v>
      </c>
      <c r="B227">
        <f>'360 PU '!AG286</f>
        <v>0</v>
      </c>
      <c r="C227" s="6">
        <f>'360 PU '!BJ286*SUM('360 PU '!K286:R286)</f>
        <v>0</v>
      </c>
      <c r="D227" s="6">
        <f>'360 PU '!BK286*SUM('360 PU '!K286:R286)</f>
        <v>0</v>
      </c>
      <c r="E227" s="7">
        <f>'360 PU '!AH286*SUM('360 PU '!K286:R286)</f>
        <v>0</v>
      </c>
      <c r="F227" s="7">
        <f t="shared" si="9"/>
        <v>0</v>
      </c>
      <c r="G227" s="7">
        <f t="shared" si="10"/>
        <v>0</v>
      </c>
      <c r="H227" s="8">
        <f>'360 PU '!BL286*SUM('360 PU '!K286:R286)</f>
        <v>0</v>
      </c>
      <c r="I227" s="8">
        <f>'360 PU '!BM286*SUM('360 PU '!K286:R286)</f>
        <v>0</v>
      </c>
      <c r="J227" s="8">
        <f>'360 PU '!BN286*SUM('360 PU '!K286:R286)</f>
        <v>0</v>
      </c>
    </row>
    <row r="228" spans="1:10">
      <c r="A228">
        <f>'360 PU '!D287</f>
        <v>0</v>
      </c>
      <c r="B228">
        <f>'360 PU '!AG287</f>
        <v>0</v>
      </c>
      <c r="C228" s="6">
        <f>'360 PU '!BJ287*SUM('360 PU '!K287:R287)</f>
        <v>0</v>
      </c>
      <c r="D228" s="6">
        <f>'360 PU '!BK287*SUM('360 PU '!K287:R287)</f>
        <v>0</v>
      </c>
      <c r="E228" s="7">
        <f>'360 PU '!AH287*SUM('360 PU '!K287:R287)</f>
        <v>0</v>
      </c>
      <c r="F228" s="7">
        <f t="shared" si="9"/>
        <v>0</v>
      </c>
      <c r="G228" s="7">
        <f t="shared" si="10"/>
        <v>0</v>
      </c>
      <c r="H228" s="8">
        <f>'360 PU '!BL287*SUM('360 PU '!K287:R287)</f>
        <v>0</v>
      </c>
      <c r="I228" s="8">
        <f>'360 PU '!BM287*SUM('360 PU '!K287:R287)</f>
        <v>0</v>
      </c>
      <c r="J228" s="8">
        <f>'360 PU '!BN287*SUM('360 PU '!K287:R287)</f>
        <v>0</v>
      </c>
    </row>
    <row r="229" spans="1:10">
      <c r="A229">
        <f>'360 PU '!D288</f>
        <v>0</v>
      </c>
      <c r="B229">
        <f>'360 PU '!AG288</f>
        <v>0</v>
      </c>
      <c r="C229" s="6">
        <f>'360 PU '!BJ288*SUM('360 PU '!K288:R288)</f>
        <v>0</v>
      </c>
      <c r="D229" s="6">
        <f>'360 PU '!BK288*SUM('360 PU '!K288:R288)</f>
        <v>0</v>
      </c>
      <c r="E229" s="7">
        <f>'360 PU '!AH288*SUM('360 PU '!K288:R288)</f>
        <v>0</v>
      </c>
      <c r="F229" s="7">
        <f t="shared" si="9"/>
        <v>0</v>
      </c>
      <c r="G229" s="7">
        <f t="shared" si="10"/>
        <v>0</v>
      </c>
      <c r="H229" s="8">
        <f>'360 PU '!BL288*SUM('360 PU '!K288:R288)</f>
        <v>0</v>
      </c>
      <c r="I229" s="8">
        <f>'360 PU '!BM288*SUM('360 PU '!K288:R288)</f>
        <v>0</v>
      </c>
      <c r="J229" s="8">
        <f>'360 PU '!BN288*SUM('360 PU '!K288:R288)</f>
        <v>0</v>
      </c>
    </row>
    <row r="230" spans="1:10">
      <c r="A230">
        <f>'360 PU '!D289</f>
        <v>0</v>
      </c>
      <c r="B230">
        <f>'360 PU '!AG289</f>
        <v>0</v>
      </c>
      <c r="C230" s="6">
        <f>'360 PU '!BJ289*SUM('360 PU '!K289:R289)</f>
        <v>0</v>
      </c>
      <c r="D230" s="6">
        <f>'360 PU '!BK289*SUM('360 PU '!K289:R289)</f>
        <v>0</v>
      </c>
      <c r="E230" s="7">
        <f>'360 PU '!AH289*SUM('360 PU '!K289:R289)</f>
        <v>0</v>
      </c>
      <c r="F230" s="7">
        <f t="shared" si="9"/>
        <v>0</v>
      </c>
      <c r="G230" s="7">
        <f t="shared" si="10"/>
        <v>0</v>
      </c>
      <c r="H230" s="8">
        <f>'360 PU '!BL289*SUM('360 PU '!K289:R289)</f>
        <v>0</v>
      </c>
      <c r="I230" s="8">
        <f>'360 PU '!BM289*SUM('360 PU '!K289:R289)</f>
        <v>0</v>
      </c>
      <c r="J230" s="8">
        <f>'360 PU '!BN289*SUM('360 PU '!K289:R289)</f>
        <v>0</v>
      </c>
    </row>
    <row r="231" spans="1:10">
      <c r="A231">
        <f>'360 PU '!D290</f>
        <v>0</v>
      </c>
      <c r="B231">
        <f>'360 PU '!AG290</f>
        <v>0</v>
      </c>
      <c r="C231" s="6">
        <f>'360 PU '!BJ290*SUM('360 PU '!K290:R290)</f>
        <v>0</v>
      </c>
      <c r="D231" s="6">
        <f>'360 PU '!BK290*SUM('360 PU '!K290:R290)</f>
        <v>0</v>
      </c>
      <c r="E231" s="7">
        <f>'360 PU '!AH290*SUM('360 PU '!K290:R290)</f>
        <v>0</v>
      </c>
      <c r="F231" s="7">
        <f t="shared" si="9"/>
        <v>0</v>
      </c>
      <c r="G231" s="7">
        <f t="shared" si="10"/>
        <v>0</v>
      </c>
      <c r="H231" s="8">
        <f>'360 PU '!BL290*SUM('360 PU '!K290:R290)</f>
        <v>0</v>
      </c>
      <c r="I231" s="8">
        <f>'360 PU '!BM290*SUM('360 PU '!K290:R290)</f>
        <v>0</v>
      </c>
      <c r="J231" s="8">
        <f>'360 PU '!BN290*SUM('360 PU '!K290:R290)</f>
        <v>0</v>
      </c>
    </row>
    <row r="232" spans="1:10">
      <c r="A232">
        <f>'360 PU '!D291</f>
        <v>0</v>
      </c>
      <c r="B232">
        <f>'360 PU '!AG291</f>
        <v>0</v>
      </c>
      <c r="C232" s="6">
        <f>'360 PU '!BJ291*SUM('360 PU '!K291:R291)</f>
        <v>0</v>
      </c>
      <c r="D232" s="6">
        <f>'360 PU '!BK291*SUM('360 PU '!K291:R291)</f>
        <v>0</v>
      </c>
      <c r="E232" s="7">
        <f>'360 PU '!AH291*SUM('360 PU '!K291:R291)</f>
        <v>0</v>
      </c>
      <c r="F232" s="7">
        <f t="shared" si="9"/>
        <v>0</v>
      </c>
      <c r="G232" s="7">
        <f t="shared" si="10"/>
        <v>0</v>
      </c>
      <c r="H232" s="8">
        <f>'360 PU '!BL291*SUM('360 PU '!K291:R291)</f>
        <v>0</v>
      </c>
      <c r="I232" s="8">
        <f>'360 PU '!BM291*SUM('360 PU '!K291:R291)</f>
        <v>0</v>
      </c>
      <c r="J232" s="8">
        <f>'360 PU '!BN291*SUM('360 PU '!K291:R291)</f>
        <v>0</v>
      </c>
    </row>
    <row r="233" spans="1:10">
      <c r="A233">
        <f>'360 PU '!D292</f>
        <v>0</v>
      </c>
      <c r="B233">
        <f>'360 PU '!AG292</f>
        <v>0</v>
      </c>
      <c r="C233" s="6">
        <f>'360 PU '!BJ292*SUM('360 PU '!K292:R292)</f>
        <v>0</v>
      </c>
      <c r="D233" s="6">
        <f>'360 PU '!BK292*SUM('360 PU '!K292:R292)</f>
        <v>0</v>
      </c>
      <c r="E233" s="7">
        <f>'360 PU '!AH292*SUM('360 PU '!K292:R292)</f>
        <v>0</v>
      </c>
      <c r="F233" s="7">
        <f t="shared" si="9"/>
        <v>0</v>
      </c>
      <c r="G233" s="7">
        <f t="shared" si="10"/>
        <v>0</v>
      </c>
      <c r="H233" s="8">
        <f>'360 PU '!BL292*SUM('360 PU '!K292:R292)</f>
        <v>0</v>
      </c>
      <c r="I233" s="8">
        <f>'360 PU '!BM292*SUM('360 PU '!K292:R292)</f>
        <v>0</v>
      </c>
      <c r="J233" s="8">
        <f>'360 PU '!BN292*SUM('360 PU '!K292:R292)</f>
        <v>0</v>
      </c>
    </row>
    <row r="234" spans="1:10">
      <c r="A234">
        <f>'360 PU '!D293</f>
        <v>0</v>
      </c>
      <c r="B234">
        <f>'360 PU '!AG293</f>
        <v>0</v>
      </c>
      <c r="C234" s="6">
        <f>'360 PU '!BJ293*SUM('360 PU '!K293:R293)</f>
        <v>0</v>
      </c>
      <c r="D234" s="6">
        <f>'360 PU '!BK293*SUM('360 PU '!K293:R293)</f>
        <v>0</v>
      </c>
      <c r="E234" s="7">
        <f>'360 PU '!AH293*SUM('360 PU '!K293:R293)</f>
        <v>0</v>
      </c>
      <c r="F234" s="7">
        <f t="shared" si="9"/>
        <v>0</v>
      </c>
      <c r="G234" s="7">
        <f t="shared" si="10"/>
        <v>0</v>
      </c>
      <c r="H234" s="8">
        <f>'360 PU '!BL293*SUM('360 PU '!K293:R293)</f>
        <v>0</v>
      </c>
      <c r="I234" s="8">
        <f>'360 PU '!BM293*SUM('360 PU '!K293:R293)</f>
        <v>0</v>
      </c>
      <c r="J234" s="8">
        <f>'360 PU '!BN293*SUM('360 PU '!K293:R293)</f>
        <v>0</v>
      </c>
    </row>
    <row r="235" spans="1:10">
      <c r="A235">
        <f>'360 PU '!D294</f>
        <v>0</v>
      </c>
      <c r="B235">
        <f>'360 PU '!AG294</f>
        <v>0</v>
      </c>
      <c r="C235" s="6">
        <f>'360 PU '!BJ294*SUM('360 PU '!K294:R294)</f>
        <v>0</v>
      </c>
      <c r="D235" s="6">
        <f>'360 PU '!BK294*SUM('360 PU '!K294:R294)</f>
        <v>0</v>
      </c>
      <c r="E235" s="7">
        <f>'360 PU '!AH294*SUM('360 PU '!K294:R294)</f>
        <v>0</v>
      </c>
      <c r="F235" s="7">
        <f t="shared" si="9"/>
        <v>0</v>
      </c>
      <c r="G235" s="7">
        <f t="shared" si="10"/>
        <v>0</v>
      </c>
      <c r="H235" s="8">
        <f>'360 PU '!BL294*SUM('360 PU '!K294:R294)</f>
        <v>0</v>
      </c>
      <c r="I235" s="8">
        <f>'360 PU '!BM294*SUM('360 PU '!K294:R294)</f>
        <v>0</v>
      </c>
      <c r="J235" s="8">
        <f>'360 PU '!BN294*SUM('360 PU '!K294:R294)</f>
        <v>0</v>
      </c>
    </row>
    <row r="236" spans="1:10">
      <c r="A236">
        <f>'360 PU '!D295</f>
        <v>0</v>
      </c>
      <c r="B236">
        <f>'360 PU '!AG295</f>
        <v>0</v>
      </c>
      <c r="C236" s="6">
        <f>'360 PU '!BJ295*SUM('360 PU '!K295:R295)</f>
        <v>0</v>
      </c>
      <c r="D236" s="6">
        <f>'360 PU '!BK295*SUM('360 PU '!K295:R295)</f>
        <v>0</v>
      </c>
      <c r="E236" s="7">
        <f>'360 PU '!AH295*SUM('360 PU '!K295:R295)</f>
        <v>0</v>
      </c>
      <c r="F236" s="7">
        <f t="shared" si="9"/>
        <v>0</v>
      </c>
      <c r="G236" s="7">
        <f t="shared" si="10"/>
        <v>0</v>
      </c>
      <c r="H236" s="8">
        <f>'360 PU '!BL295*SUM('360 PU '!K295:R295)</f>
        <v>0</v>
      </c>
      <c r="I236" s="8">
        <f>'360 PU '!BM295*SUM('360 PU '!K295:R295)</f>
        <v>0</v>
      </c>
      <c r="J236" s="8">
        <f>'360 PU '!BN295*SUM('360 PU '!K295:R295)</f>
        <v>0</v>
      </c>
    </row>
    <row r="237" spans="1:10">
      <c r="A237">
        <f>'360 PU '!D296</f>
        <v>0</v>
      </c>
      <c r="B237">
        <f>'360 PU '!AG296</f>
        <v>0</v>
      </c>
      <c r="C237" s="6">
        <f>'360 PU '!BJ296*SUM('360 PU '!K296:R296)</f>
        <v>0</v>
      </c>
      <c r="D237" s="6">
        <f>'360 PU '!BK296*SUM('360 PU '!K296:R296)</f>
        <v>0</v>
      </c>
      <c r="E237" s="7">
        <f>'360 PU '!AH296*SUM('360 PU '!K296:R296)</f>
        <v>0</v>
      </c>
      <c r="F237" s="7">
        <f t="shared" si="9"/>
        <v>0</v>
      </c>
      <c r="G237" s="7">
        <f t="shared" si="10"/>
        <v>0</v>
      </c>
      <c r="H237" s="8">
        <f>'360 PU '!BL296*SUM('360 PU '!K296:R296)</f>
        <v>0</v>
      </c>
      <c r="I237" s="8">
        <f>'360 PU '!BM296*SUM('360 PU '!K296:R296)</f>
        <v>0</v>
      </c>
      <c r="J237" s="8">
        <f>'360 PU '!BN296*SUM('360 PU '!K296:R296)</f>
        <v>0</v>
      </c>
    </row>
    <row r="238" spans="1:10">
      <c r="A238">
        <f>'360 PU '!D297</f>
        <v>0</v>
      </c>
      <c r="B238">
        <f>'360 PU '!AG297</f>
        <v>0</v>
      </c>
      <c r="C238" s="6">
        <f>'360 PU '!BJ297*SUM('360 PU '!K297:R297)</f>
        <v>0</v>
      </c>
      <c r="D238" s="6">
        <f>'360 PU '!BK297*SUM('360 PU '!K297:R297)</f>
        <v>0</v>
      </c>
      <c r="E238" s="7">
        <f>'360 PU '!AH297*SUM('360 PU '!K297:R297)</f>
        <v>0</v>
      </c>
      <c r="F238" s="7">
        <f t="shared" si="9"/>
        <v>0</v>
      </c>
      <c r="G238" s="7">
        <f t="shared" si="10"/>
        <v>0</v>
      </c>
      <c r="H238" s="8">
        <f>'360 PU '!BL297*SUM('360 PU '!K297:R297)</f>
        <v>0</v>
      </c>
      <c r="I238" s="8">
        <f>'360 PU '!BM297*SUM('360 PU '!K297:R297)</f>
        <v>0</v>
      </c>
      <c r="J238" s="8">
        <f>'360 PU '!BN297*SUM('360 PU '!K297:R297)</f>
        <v>0</v>
      </c>
    </row>
    <row r="239" spans="1:10">
      <c r="A239">
        <f>'360 PU '!D298</f>
        <v>0</v>
      </c>
      <c r="B239">
        <f>'360 PU '!AG298</f>
        <v>0</v>
      </c>
      <c r="C239" s="6">
        <f>'360 PU '!BJ298*SUM('360 PU '!K298:R298)</f>
        <v>0</v>
      </c>
      <c r="D239" s="6">
        <f>'360 PU '!BK298*SUM('360 PU '!K298:R298)</f>
        <v>0</v>
      </c>
      <c r="E239" s="7">
        <f>'360 PU '!AH298*SUM('360 PU '!K298:R298)</f>
        <v>0</v>
      </c>
      <c r="F239" s="7">
        <f t="shared" si="9"/>
        <v>0</v>
      </c>
      <c r="G239" s="7">
        <f t="shared" si="10"/>
        <v>0</v>
      </c>
      <c r="H239" s="8">
        <f>'360 PU '!BL298*SUM('360 PU '!K298:R298)</f>
        <v>0</v>
      </c>
      <c r="I239" s="8">
        <f>'360 PU '!BM298*SUM('360 PU '!K298:R298)</f>
        <v>0</v>
      </c>
      <c r="J239" s="8">
        <f>'360 PU '!BN298*SUM('360 PU '!K298:R298)</f>
        <v>0</v>
      </c>
    </row>
    <row r="240" spans="1:10">
      <c r="A240">
        <f>'360 PU '!D299</f>
        <v>0</v>
      </c>
      <c r="B240">
        <f>'360 PU '!AG299</f>
        <v>0</v>
      </c>
      <c r="C240" s="6">
        <f>'360 PU '!BJ299*SUM('360 PU '!K299:R299)</f>
        <v>0</v>
      </c>
      <c r="D240" s="6">
        <f>'360 PU '!BK299*SUM('360 PU '!K299:R299)</f>
        <v>0</v>
      </c>
      <c r="E240" s="7">
        <f>'360 PU '!AH299*SUM('360 PU '!K299:R299)</f>
        <v>0</v>
      </c>
      <c r="F240" s="7">
        <f t="shared" si="9"/>
        <v>0</v>
      </c>
      <c r="G240" s="7">
        <f t="shared" si="10"/>
        <v>0</v>
      </c>
      <c r="H240" s="8">
        <f>'360 PU '!BL299*SUM('360 PU '!K299:R299)</f>
        <v>0</v>
      </c>
      <c r="I240" s="8">
        <f>'360 PU '!BM299*SUM('360 PU '!K299:R299)</f>
        <v>0</v>
      </c>
      <c r="J240" s="8">
        <f>'360 PU '!BN299*SUM('360 PU '!K299:R299)</f>
        <v>0</v>
      </c>
    </row>
    <row r="241" spans="1:10">
      <c r="A241">
        <f>'360 PU '!D300</f>
        <v>0</v>
      </c>
      <c r="B241">
        <f>'360 PU '!AG300</f>
        <v>0</v>
      </c>
      <c r="C241" s="6">
        <f>'360 PU '!BJ300*SUM('360 PU '!K300:R300)</f>
        <v>0</v>
      </c>
      <c r="D241" s="6">
        <f>'360 PU '!BK300*SUM('360 PU '!K300:R300)</f>
        <v>0</v>
      </c>
      <c r="E241" s="7">
        <f>'360 PU '!AH300*SUM('360 PU '!K300:R300)</f>
        <v>0</v>
      </c>
      <c r="F241" s="7">
        <f t="shared" si="9"/>
        <v>0</v>
      </c>
      <c r="G241" s="7">
        <f t="shared" si="10"/>
        <v>0</v>
      </c>
      <c r="H241" s="8">
        <f>'360 PU '!BL300*SUM('360 PU '!K300:R300)</f>
        <v>0</v>
      </c>
      <c r="I241" s="8">
        <f>'360 PU '!BM300*SUM('360 PU '!K300:R300)</f>
        <v>0</v>
      </c>
      <c r="J241" s="8">
        <f>'360 PU '!BN300*SUM('360 PU '!K300:R300)</f>
        <v>0</v>
      </c>
    </row>
    <row r="242" spans="1:10">
      <c r="A242">
        <f>'360 PU '!D301</f>
        <v>0</v>
      </c>
      <c r="B242">
        <f>'360 PU '!AG301</f>
        <v>0</v>
      </c>
      <c r="C242" s="6">
        <f>'360 PU '!BJ301*SUM('360 PU '!K301:R301)</f>
        <v>0</v>
      </c>
      <c r="D242" s="6">
        <f>'360 PU '!BK301*SUM('360 PU '!K301:R301)</f>
        <v>0</v>
      </c>
      <c r="E242" s="7">
        <f>'360 PU '!AH301*SUM('360 PU '!K301:R301)</f>
        <v>0</v>
      </c>
      <c r="F242" s="7">
        <f t="shared" si="9"/>
        <v>0</v>
      </c>
      <c r="G242" s="7">
        <f t="shared" si="10"/>
        <v>0</v>
      </c>
      <c r="H242" s="8">
        <f>'360 PU '!BL301*SUM('360 PU '!K301:R301)</f>
        <v>0</v>
      </c>
      <c r="I242" s="8">
        <f>'360 PU '!BM301*SUM('360 PU '!K301:R301)</f>
        <v>0</v>
      </c>
      <c r="J242" s="8">
        <f>'360 PU '!BN301*SUM('360 PU '!K301:R301)</f>
        <v>0</v>
      </c>
    </row>
    <row r="243" spans="1:10">
      <c r="A243">
        <f>'360 PU '!D302</f>
        <v>0</v>
      </c>
      <c r="B243">
        <f>'360 PU '!AG302</f>
        <v>0</v>
      </c>
      <c r="C243" s="6">
        <f>'360 PU '!BJ302*SUM('360 PU '!K302:R302)</f>
        <v>0</v>
      </c>
      <c r="D243" s="6">
        <f>'360 PU '!BK302*SUM('360 PU '!K302:R302)</f>
        <v>0</v>
      </c>
      <c r="E243" s="7">
        <f>'360 PU '!AH302*SUM('360 PU '!K302:R302)</f>
        <v>0</v>
      </c>
      <c r="F243" s="7">
        <f t="shared" si="9"/>
        <v>0</v>
      </c>
      <c r="G243" s="7">
        <f t="shared" si="10"/>
        <v>0</v>
      </c>
      <c r="H243" s="8">
        <f>'360 PU '!BL302*SUM('360 PU '!K302:R302)</f>
        <v>0</v>
      </c>
      <c r="I243" s="8">
        <f>'360 PU '!BM302*SUM('360 PU '!K302:R302)</f>
        <v>0</v>
      </c>
      <c r="J243" s="8">
        <f>'360 PU '!BN302*SUM('360 PU '!K302:R302)</f>
        <v>0</v>
      </c>
    </row>
    <row r="244" spans="1:10">
      <c r="A244">
        <f>'360 PU '!D303</f>
        <v>0</v>
      </c>
      <c r="B244">
        <f>'360 PU '!AG303</f>
        <v>0</v>
      </c>
      <c r="C244" s="6">
        <f>'360 PU '!BJ303*SUM('360 PU '!K303:R303)</f>
        <v>0</v>
      </c>
      <c r="D244" s="6">
        <f>'360 PU '!BK303*SUM('360 PU '!K303:R303)</f>
        <v>0</v>
      </c>
      <c r="E244" s="7">
        <f>'360 PU '!AH303*SUM('360 PU '!K303:R303)</f>
        <v>0</v>
      </c>
      <c r="F244" s="7">
        <f t="shared" si="9"/>
        <v>0</v>
      </c>
      <c r="G244" s="7">
        <f t="shared" si="10"/>
        <v>0</v>
      </c>
      <c r="H244" s="8">
        <f>'360 PU '!BL303*SUM('360 PU '!K303:R303)</f>
        <v>0</v>
      </c>
      <c r="I244" s="8">
        <f>'360 PU '!BM303*SUM('360 PU '!K303:R303)</f>
        <v>0</v>
      </c>
      <c r="J244" s="8">
        <f>'360 PU '!BN303*SUM('360 PU '!K303:R303)</f>
        <v>0</v>
      </c>
    </row>
    <row r="245" spans="1:10">
      <c r="A245">
        <f>'360 PU '!D304</f>
        <v>0</v>
      </c>
      <c r="B245">
        <f>'360 PU '!AG304</f>
        <v>0</v>
      </c>
      <c r="C245" s="6">
        <f>'360 PU '!BJ304*SUM('360 PU '!K304:R304)</f>
        <v>0</v>
      </c>
      <c r="D245" s="6">
        <f>'360 PU '!BK304*SUM('360 PU '!K304:R304)</f>
        <v>0</v>
      </c>
      <c r="E245" s="7">
        <f>'360 PU '!AH304*SUM('360 PU '!K304:R304)</f>
        <v>0</v>
      </c>
      <c r="F245" s="7">
        <f t="shared" si="9"/>
        <v>0</v>
      </c>
      <c r="G245" s="7">
        <f t="shared" si="10"/>
        <v>0</v>
      </c>
      <c r="H245" s="8">
        <f>'360 PU '!BL304*SUM('360 PU '!K304:R304)</f>
        <v>0</v>
      </c>
      <c r="I245" s="8">
        <f>'360 PU '!BM304*SUM('360 PU '!K304:R304)</f>
        <v>0</v>
      </c>
      <c r="J245" s="8">
        <f>'360 PU '!BN304*SUM('360 PU '!K304:R304)</f>
        <v>0</v>
      </c>
    </row>
    <row r="246" spans="1:10">
      <c r="A246">
        <f>'360 PU '!D305</f>
        <v>0</v>
      </c>
      <c r="B246">
        <f>'360 PU '!AG305</f>
        <v>0</v>
      </c>
      <c r="C246" s="6">
        <f>'360 PU '!BJ305*SUM('360 PU '!K305:R305)</f>
        <v>0</v>
      </c>
      <c r="D246" s="6">
        <f>'360 PU '!BK305*SUM('360 PU '!K305:R305)</f>
        <v>0</v>
      </c>
      <c r="E246" s="7">
        <f>'360 PU '!AH305*SUM('360 PU '!K305:R305)</f>
        <v>0</v>
      </c>
      <c r="F246" s="7">
        <f t="shared" si="9"/>
        <v>0</v>
      </c>
      <c r="G246" s="7">
        <f t="shared" si="10"/>
        <v>0</v>
      </c>
      <c r="H246" s="8">
        <f>'360 PU '!BL305*SUM('360 PU '!K305:R305)</f>
        <v>0</v>
      </c>
      <c r="I246" s="8">
        <f>'360 PU '!BM305*SUM('360 PU '!K305:R305)</f>
        <v>0</v>
      </c>
      <c r="J246" s="8">
        <f>'360 PU '!BN305*SUM('360 PU '!K305:R305)</f>
        <v>0</v>
      </c>
    </row>
    <row r="247" spans="1:10">
      <c r="A247">
        <f>'360 PU '!D306</f>
        <v>0</v>
      </c>
      <c r="B247">
        <f>'360 PU '!AG306</f>
        <v>0</v>
      </c>
      <c r="C247" s="6">
        <f>'360 PU '!BJ306*SUM('360 PU '!K306:R306)</f>
        <v>0</v>
      </c>
      <c r="D247" s="6">
        <f>'360 PU '!BK306*SUM('360 PU '!K306:R306)</f>
        <v>0</v>
      </c>
      <c r="E247" s="7">
        <f>'360 PU '!AH306*SUM('360 PU '!K306:R306)</f>
        <v>0</v>
      </c>
      <c r="F247" s="7">
        <f t="shared" si="9"/>
        <v>0</v>
      </c>
      <c r="G247" s="7">
        <f t="shared" si="10"/>
        <v>0</v>
      </c>
      <c r="H247" s="8">
        <f>'360 PU '!BL306*SUM('360 PU '!K306:R306)</f>
        <v>0</v>
      </c>
      <c r="I247" s="8">
        <f>'360 PU '!BM306*SUM('360 PU '!K306:R306)</f>
        <v>0</v>
      </c>
      <c r="J247" s="8">
        <f>'360 PU '!BN306*SUM('360 PU '!K306:R306)</f>
        <v>0</v>
      </c>
    </row>
    <row r="248" spans="1:10">
      <c r="A248">
        <f>'360 PU '!D307</f>
        <v>0</v>
      </c>
      <c r="B248">
        <f>'360 PU '!AG307</f>
        <v>0</v>
      </c>
      <c r="C248" s="6">
        <f>'360 PU '!BJ307*SUM('360 PU '!K307:R307)</f>
        <v>0</v>
      </c>
      <c r="D248" s="6">
        <f>'360 PU '!BK307*SUM('360 PU '!K307:R307)</f>
        <v>0</v>
      </c>
      <c r="E248" s="7">
        <f>'360 PU '!AH307*SUM('360 PU '!K307:R307)</f>
        <v>0</v>
      </c>
      <c r="F248" s="7">
        <f t="shared" si="9"/>
        <v>0</v>
      </c>
      <c r="G248" s="7">
        <f t="shared" si="10"/>
        <v>0</v>
      </c>
      <c r="H248" s="8">
        <f>'360 PU '!BL307*SUM('360 PU '!K307:R307)</f>
        <v>0</v>
      </c>
      <c r="I248" s="8">
        <f>'360 PU '!BM307*SUM('360 PU '!K307:R307)</f>
        <v>0</v>
      </c>
      <c r="J248" s="8">
        <f>'360 PU '!BN307*SUM('360 PU '!K307:R307)</f>
        <v>0</v>
      </c>
    </row>
    <row r="249" spans="1:10">
      <c r="A249">
        <f>'360 PU '!D308</f>
        <v>0</v>
      </c>
      <c r="B249">
        <f>'360 PU '!AG308</f>
        <v>0</v>
      </c>
      <c r="C249" s="6">
        <f>'360 PU '!BJ308*SUM('360 PU '!K308:R308)</f>
        <v>0</v>
      </c>
      <c r="D249" s="6">
        <f>'360 PU '!BK308*SUM('360 PU '!K308:R308)</f>
        <v>0</v>
      </c>
      <c r="E249" s="7">
        <f>'360 PU '!AH308*SUM('360 PU '!K308:R308)</f>
        <v>0</v>
      </c>
      <c r="F249" s="7">
        <f t="shared" si="9"/>
        <v>0</v>
      </c>
      <c r="G249" s="7">
        <f t="shared" si="10"/>
        <v>0</v>
      </c>
      <c r="H249" s="8">
        <f>'360 PU '!BL308*SUM('360 PU '!K308:R308)</f>
        <v>0</v>
      </c>
      <c r="I249" s="8">
        <f>'360 PU '!BM308*SUM('360 PU '!K308:R308)</f>
        <v>0</v>
      </c>
      <c r="J249" s="8">
        <f>'360 PU '!BN308*SUM('360 PU '!K308:R308)</f>
        <v>0</v>
      </c>
    </row>
    <row r="250" spans="1:10">
      <c r="A250">
        <f>'360 PU '!D309</f>
        <v>0</v>
      </c>
      <c r="B250">
        <f>'360 PU '!AG309</f>
        <v>0</v>
      </c>
      <c r="C250" s="6">
        <f>'360 PU '!BJ309*SUM('360 PU '!K309:R309)</f>
        <v>0</v>
      </c>
      <c r="D250" s="6">
        <f>'360 PU '!BK309*SUM('360 PU '!K309:R309)</f>
        <v>0</v>
      </c>
      <c r="E250" s="7">
        <f>'360 PU '!AH309*SUM('360 PU '!K309:R309)</f>
        <v>0</v>
      </c>
      <c r="F250" s="7">
        <f t="shared" si="9"/>
        <v>0</v>
      </c>
      <c r="G250" s="7">
        <f t="shared" si="10"/>
        <v>0</v>
      </c>
      <c r="H250" s="8">
        <f>'360 PU '!BL309*SUM('360 PU '!K309:R309)</f>
        <v>0</v>
      </c>
      <c r="I250" s="8">
        <f>'360 PU '!BM309*SUM('360 PU '!K309:R309)</f>
        <v>0</v>
      </c>
      <c r="J250" s="8">
        <f>'360 PU '!BN309*SUM('360 PU '!K309:R309)</f>
        <v>0</v>
      </c>
    </row>
    <row r="251" spans="1:10">
      <c r="A251">
        <f>'360 PU '!D310</f>
        <v>0</v>
      </c>
      <c r="B251">
        <f>'360 PU '!AG310</f>
        <v>0</v>
      </c>
      <c r="C251" s="6">
        <f>'360 PU '!BJ310*SUM('360 PU '!K310:R310)</f>
        <v>0</v>
      </c>
      <c r="D251" s="6">
        <f>'360 PU '!BK310*SUM('360 PU '!K310:R310)</f>
        <v>0</v>
      </c>
      <c r="E251" s="7">
        <f>'360 PU '!AH310*SUM('360 PU '!K310:R310)</f>
        <v>0</v>
      </c>
      <c r="F251" s="7">
        <f t="shared" si="9"/>
        <v>0</v>
      </c>
      <c r="G251" s="7">
        <f t="shared" si="10"/>
        <v>0</v>
      </c>
      <c r="H251" s="8">
        <f>'360 PU '!BL310*SUM('360 PU '!K310:R310)</f>
        <v>0</v>
      </c>
      <c r="I251" s="8">
        <f>'360 PU '!BM310*SUM('360 PU '!K310:R310)</f>
        <v>0</v>
      </c>
      <c r="J251" s="8">
        <f>'360 PU '!BN310*SUM('360 PU '!K310:R310)</f>
        <v>0</v>
      </c>
    </row>
    <row r="252" spans="1:10">
      <c r="A252">
        <f>'360 PU '!D311</f>
        <v>0</v>
      </c>
      <c r="B252">
        <f>'360 PU '!AG311</f>
        <v>0</v>
      </c>
      <c r="C252" s="6">
        <f>'360 PU '!BJ311*SUM('360 PU '!K311:R311)</f>
        <v>0</v>
      </c>
      <c r="D252" s="6">
        <f>'360 PU '!BK311*SUM('360 PU '!K311:R311)</f>
        <v>0</v>
      </c>
      <c r="E252" s="7">
        <f>'360 PU '!AH311*SUM('360 PU '!K311:R311)</f>
        <v>0</v>
      </c>
      <c r="F252" s="7">
        <f t="shared" si="9"/>
        <v>0</v>
      </c>
      <c r="G252" s="7">
        <f t="shared" si="10"/>
        <v>0</v>
      </c>
      <c r="H252" s="8">
        <f>'360 PU '!BL311*SUM('360 PU '!K311:R311)</f>
        <v>0</v>
      </c>
      <c r="I252" s="8">
        <f>'360 PU '!BM311*SUM('360 PU '!K311:R311)</f>
        <v>0</v>
      </c>
      <c r="J252" s="8">
        <f>'360 PU '!BN311*SUM('360 PU '!K311:R311)</f>
        <v>0</v>
      </c>
    </row>
    <row r="253" spans="1:10">
      <c r="A253">
        <f>'360 PU '!D312</f>
        <v>0</v>
      </c>
      <c r="B253">
        <f>'360 PU '!AG312</f>
        <v>0</v>
      </c>
      <c r="C253" s="6">
        <f>'360 PU '!BJ312*SUM('360 PU '!K312:R312)</f>
        <v>0</v>
      </c>
      <c r="D253" s="6">
        <f>'360 PU '!BK312*SUM('360 PU '!K312:R312)</f>
        <v>0</v>
      </c>
      <c r="E253" s="7">
        <f>'360 PU '!AH312*SUM('360 PU '!K312:R312)</f>
        <v>0</v>
      </c>
      <c r="F253" s="7">
        <f t="shared" si="9"/>
        <v>0</v>
      </c>
      <c r="G253" s="7">
        <f t="shared" si="10"/>
        <v>0</v>
      </c>
      <c r="H253" s="8">
        <f>'360 PU '!BL312*SUM('360 PU '!K312:R312)</f>
        <v>0</v>
      </c>
      <c r="I253" s="8">
        <f>'360 PU '!BM312*SUM('360 PU '!K312:R312)</f>
        <v>0</v>
      </c>
      <c r="J253" s="8">
        <f>'360 PU '!BN312*SUM('360 PU '!K312:R312)</f>
        <v>0</v>
      </c>
    </row>
    <row r="254" spans="1:10">
      <c r="A254">
        <f>'360 PU '!D313</f>
        <v>0</v>
      </c>
      <c r="B254">
        <f>'360 PU '!AG313</f>
        <v>0</v>
      </c>
      <c r="C254" s="6">
        <f>'360 PU '!BJ313*SUM('360 PU '!K313:R313)</f>
        <v>0</v>
      </c>
      <c r="D254" s="6">
        <f>'360 PU '!BK313*SUM('360 PU '!K313:R313)</f>
        <v>0</v>
      </c>
      <c r="E254" s="7">
        <f>'360 PU '!AH313*SUM('360 PU '!K313:R313)</f>
        <v>0</v>
      </c>
      <c r="F254" s="7">
        <f t="shared" si="9"/>
        <v>0</v>
      </c>
      <c r="G254" s="7">
        <f t="shared" si="10"/>
        <v>0</v>
      </c>
      <c r="H254" s="8">
        <f>'360 PU '!BL313*SUM('360 PU '!K313:R313)</f>
        <v>0</v>
      </c>
      <c r="I254" s="8">
        <f>'360 PU '!BM313*SUM('360 PU '!K313:R313)</f>
        <v>0</v>
      </c>
      <c r="J254" s="8">
        <f>'360 PU '!BN313*SUM('360 PU '!K313:R313)</f>
        <v>0</v>
      </c>
    </row>
    <row r="255" spans="1:10">
      <c r="A255">
        <f>'360 PU '!D314</f>
        <v>0</v>
      </c>
      <c r="B255">
        <f>'360 PU '!AG314</f>
        <v>0</v>
      </c>
      <c r="C255" s="6">
        <f>'360 PU '!BJ314*SUM('360 PU '!K314:R314)</f>
        <v>0</v>
      </c>
      <c r="D255" s="6">
        <f>'360 PU '!BK314*SUM('360 PU '!K314:R314)</f>
        <v>0</v>
      </c>
      <c r="E255" s="7">
        <f>'360 PU '!AH314*SUM('360 PU '!K314:R314)</f>
        <v>0</v>
      </c>
      <c r="F255" s="7">
        <f t="shared" si="9"/>
        <v>0</v>
      </c>
      <c r="G255" s="7">
        <f t="shared" si="10"/>
        <v>0</v>
      </c>
      <c r="H255" s="8">
        <f>'360 PU '!BL314*SUM('360 PU '!K314:R314)</f>
        <v>0</v>
      </c>
      <c r="I255" s="8">
        <f>'360 PU '!BM314*SUM('360 PU '!K314:R314)</f>
        <v>0</v>
      </c>
      <c r="J255" s="8">
        <f>'360 PU '!BN314*SUM('360 PU '!K314:R314)</f>
        <v>0</v>
      </c>
    </row>
    <row r="256" spans="1:10">
      <c r="A256">
        <f>'360 PU '!D315</f>
        <v>0</v>
      </c>
      <c r="B256">
        <f>'360 PU '!AG315</f>
        <v>0</v>
      </c>
      <c r="C256" s="6">
        <f>'360 PU '!BJ315*SUM('360 PU '!K315:R315)</f>
        <v>0</v>
      </c>
      <c r="D256" s="6">
        <f>'360 PU '!BK315*SUM('360 PU '!K315:R315)</f>
        <v>0</v>
      </c>
      <c r="E256" s="7">
        <f>'360 PU '!AH315*SUM('360 PU '!K315:R315)</f>
        <v>0</v>
      </c>
      <c r="F256" s="7">
        <f t="shared" si="9"/>
        <v>0</v>
      </c>
      <c r="G256" s="7">
        <f t="shared" si="10"/>
        <v>0</v>
      </c>
      <c r="H256" s="8">
        <f>'360 PU '!BL315*SUM('360 PU '!K315:R315)</f>
        <v>0</v>
      </c>
      <c r="I256" s="8">
        <f>'360 PU '!BM315*SUM('360 PU '!K315:R315)</f>
        <v>0</v>
      </c>
      <c r="J256" s="8">
        <f>'360 PU '!BN315*SUM('360 PU '!K315:R315)</f>
        <v>0</v>
      </c>
    </row>
    <row r="257" spans="1:10">
      <c r="A257">
        <f>'360 PU '!D316</f>
        <v>0</v>
      </c>
      <c r="B257">
        <f>'360 PU '!AG316</f>
        <v>0</v>
      </c>
      <c r="C257" s="6">
        <f>'360 PU '!BJ316*SUM('360 PU '!K316:R316)</f>
        <v>0</v>
      </c>
      <c r="D257" s="6">
        <f>'360 PU '!BK316*SUM('360 PU '!K316:R316)</f>
        <v>0</v>
      </c>
      <c r="E257" s="7">
        <f>'360 PU '!AH316*SUM('360 PU '!K316:R316)</f>
        <v>0</v>
      </c>
      <c r="F257" s="7">
        <f t="shared" si="9"/>
        <v>0</v>
      </c>
      <c r="G257" s="7">
        <f t="shared" si="10"/>
        <v>0</v>
      </c>
      <c r="H257" s="8">
        <f>'360 PU '!BL316*SUM('360 PU '!K316:R316)</f>
        <v>0</v>
      </c>
      <c r="I257" s="8">
        <f>'360 PU '!BM316*SUM('360 PU '!K316:R316)</f>
        <v>0</v>
      </c>
      <c r="J257" s="8">
        <f>'360 PU '!BN316*SUM('360 PU '!K316:R316)</f>
        <v>0</v>
      </c>
    </row>
    <row r="258" spans="1:10">
      <c r="A258">
        <f>'360 PU '!D317</f>
        <v>0</v>
      </c>
      <c r="B258">
        <f>'360 PU '!AG317</f>
        <v>0</v>
      </c>
      <c r="C258" s="6">
        <f>'360 PU '!BJ317*SUM('360 PU '!K317:R317)</f>
        <v>0</v>
      </c>
      <c r="D258" s="6">
        <f>'360 PU '!BK317*SUM('360 PU '!K317:R317)</f>
        <v>0</v>
      </c>
      <c r="E258" s="7">
        <f>'360 PU '!AH317*SUM('360 PU '!K317:R317)</f>
        <v>0</v>
      </c>
      <c r="F258" s="7">
        <f t="shared" si="9"/>
        <v>0</v>
      </c>
      <c r="G258" s="7">
        <f t="shared" si="10"/>
        <v>0</v>
      </c>
      <c r="H258" s="8">
        <f>'360 PU '!BL317*SUM('360 PU '!K317:R317)</f>
        <v>0</v>
      </c>
      <c r="I258" s="8">
        <f>'360 PU '!BM317*SUM('360 PU '!K317:R317)</f>
        <v>0</v>
      </c>
      <c r="J258" s="8">
        <f>'360 PU '!BN317*SUM('360 PU '!K317:R317)</f>
        <v>0</v>
      </c>
    </row>
    <row r="259" spans="1:10">
      <c r="A259">
        <f>'360 PU '!D318</f>
        <v>0</v>
      </c>
      <c r="B259">
        <f>'360 PU '!AG318</f>
        <v>0</v>
      </c>
      <c r="C259" s="6">
        <f>'360 PU '!BJ318*SUM('360 PU '!K318:R318)</f>
        <v>0</v>
      </c>
      <c r="D259" s="6">
        <f>'360 PU '!BK318*SUM('360 PU '!K318:R318)</f>
        <v>0</v>
      </c>
      <c r="E259" s="7">
        <f>'360 PU '!AH318*SUM('360 PU '!K318:R318)</f>
        <v>0</v>
      </c>
      <c r="F259" s="7">
        <f t="shared" si="9"/>
        <v>0</v>
      </c>
      <c r="G259" s="7">
        <f t="shared" si="10"/>
        <v>0</v>
      </c>
      <c r="H259" s="8">
        <f>'360 PU '!BL318*SUM('360 PU '!K318:R318)</f>
        <v>0</v>
      </c>
      <c r="I259" s="8">
        <f>'360 PU '!BM318*SUM('360 PU '!K318:R318)</f>
        <v>0</v>
      </c>
      <c r="J259" s="8">
        <f>'360 PU '!BN318*SUM('360 PU '!K318:R318)</f>
        <v>0</v>
      </c>
    </row>
    <row r="260" spans="1:10">
      <c r="A260">
        <f>'360 PU '!D319</f>
        <v>0</v>
      </c>
      <c r="B260">
        <f>'360 PU '!AG319</f>
        <v>0</v>
      </c>
      <c r="C260" s="6">
        <f>'360 PU '!BJ319*SUM('360 PU '!K319:R319)</f>
        <v>0</v>
      </c>
      <c r="D260" s="6">
        <f>'360 PU '!BK319*SUM('360 PU '!K319:R319)</f>
        <v>0</v>
      </c>
      <c r="E260" s="7">
        <f>'360 PU '!AH319*SUM('360 PU '!K319:R319)</f>
        <v>0</v>
      </c>
      <c r="F260" s="7">
        <f t="shared" si="9"/>
        <v>0</v>
      </c>
      <c r="G260" s="7">
        <f t="shared" si="10"/>
        <v>0</v>
      </c>
      <c r="H260" s="8">
        <f>'360 PU '!BL319*SUM('360 PU '!K319:R319)</f>
        <v>0</v>
      </c>
      <c r="I260" s="8">
        <f>'360 PU '!BM319*SUM('360 PU '!K319:R319)</f>
        <v>0</v>
      </c>
      <c r="J260" s="8">
        <f>'360 PU '!BN319*SUM('360 PU '!K319:R319)</f>
        <v>0</v>
      </c>
    </row>
    <row r="261" spans="1:10">
      <c r="A261">
        <f>'360 PU '!D320</f>
        <v>0</v>
      </c>
      <c r="B261">
        <f>'360 PU '!AG320</f>
        <v>0</v>
      </c>
      <c r="C261" s="6">
        <f>'360 PU '!BJ320*SUM('360 PU '!K320:R320)</f>
        <v>0</v>
      </c>
      <c r="D261" s="6">
        <f>'360 PU '!BK320*SUM('360 PU '!K320:R320)</f>
        <v>0</v>
      </c>
      <c r="E261" s="7">
        <f>'360 PU '!AH320*SUM('360 PU '!K320:R320)</f>
        <v>0</v>
      </c>
      <c r="F261" s="7">
        <f t="shared" si="9"/>
        <v>0</v>
      </c>
      <c r="G261" s="7">
        <f t="shared" si="10"/>
        <v>0</v>
      </c>
      <c r="H261" s="8">
        <f>'360 PU '!BL320*SUM('360 PU '!K320:R320)</f>
        <v>0</v>
      </c>
      <c r="I261" s="8">
        <f>'360 PU '!BM320*SUM('360 PU '!K320:R320)</f>
        <v>0</v>
      </c>
      <c r="J261" s="8">
        <f>'360 PU '!BN320*SUM('360 PU '!K320:R320)</f>
        <v>0</v>
      </c>
    </row>
    <row r="262" spans="1:10">
      <c r="A262">
        <f>'360 PU '!D321</f>
        <v>0</v>
      </c>
      <c r="B262">
        <f>'360 PU '!AG321</f>
        <v>0</v>
      </c>
      <c r="C262" s="6">
        <f>'360 PU '!BJ321*SUM('360 PU '!K321:R321)</f>
        <v>0</v>
      </c>
      <c r="D262" s="6">
        <f>'360 PU '!BK321*SUM('360 PU '!K321:R321)</f>
        <v>0</v>
      </c>
      <c r="E262" s="7">
        <f>'360 PU '!AH321*SUM('360 PU '!K321:R321)</f>
        <v>0</v>
      </c>
      <c r="F262" s="7">
        <f t="shared" ref="F262:F274" si="11">E262*0.02</f>
        <v>0</v>
      </c>
      <c r="G262" s="7">
        <f t="shared" ref="G262:G274" si="12">E262*0.002</f>
        <v>0</v>
      </c>
      <c r="H262" s="8">
        <f>'360 PU '!BL321*SUM('360 PU '!K321:R321)</f>
        <v>0</v>
      </c>
      <c r="I262" s="8">
        <f>'360 PU '!BM321*SUM('360 PU '!K321:R321)</f>
        <v>0</v>
      </c>
      <c r="J262" s="8">
        <f>'360 PU '!BN321*SUM('360 PU '!K321:R321)</f>
        <v>0</v>
      </c>
    </row>
    <row r="263" spans="1:10">
      <c r="A263">
        <f>'360 PU '!D322</f>
        <v>0</v>
      </c>
      <c r="B263">
        <f>'360 PU '!AG322</f>
        <v>0</v>
      </c>
      <c r="C263" s="6">
        <f>'360 PU '!BJ322*SUM('360 PU '!K322:R322)</f>
        <v>0</v>
      </c>
      <c r="D263" s="6">
        <f>'360 PU '!BK322*SUM('360 PU '!K322:R322)</f>
        <v>0</v>
      </c>
      <c r="E263" s="7">
        <f>'360 PU '!AH322*SUM('360 PU '!K322:R322)</f>
        <v>0</v>
      </c>
      <c r="F263" s="7">
        <f t="shared" si="11"/>
        <v>0</v>
      </c>
      <c r="G263" s="7">
        <f t="shared" si="12"/>
        <v>0</v>
      </c>
      <c r="H263" s="8">
        <f>'360 PU '!BL322*SUM('360 PU '!K322:R322)</f>
        <v>0</v>
      </c>
      <c r="I263" s="8">
        <f>'360 PU '!BM322*SUM('360 PU '!K322:R322)</f>
        <v>0</v>
      </c>
      <c r="J263" s="8">
        <f>'360 PU '!BN322*SUM('360 PU '!K322:R322)</f>
        <v>0</v>
      </c>
    </row>
    <row r="264" spans="1:10">
      <c r="A264">
        <f>'360 PU '!D323</f>
        <v>0</v>
      </c>
      <c r="B264">
        <f>'360 PU '!AG323</f>
        <v>0</v>
      </c>
      <c r="C264" s="6">
        <f>'360 PU '!BJ323*SUM('360 PU '!K323:R323)</f>
        <v>0</v>
      </c>
      <c r="D264" s="6">
        <f>'360 PU '!BK323*SUM('360 PU '!K323:R323)</f>
        <v>0</v>
      </c>
      <c r="E264" s="7">
        <f>'360 PU '!AH323*SUM('360 PU '!K323:R323)</f>
        <v>0</v>
      </c>
      <c r="F264" s="7">
        <f t="shared" si="11"/>
        <v>0</v>
      </c>
      <c r="G264" s="7">
        <f t="shared" si="12"/>
        <v>0</v>
      </c>
      <c r="H264" s="8">
        <f>'360 PU '!BL323*SUM('360 PU '!K323:R323)</f>
        <v>0</v>
      </c>
      <c r="I264" s="8">
        <f>'360 PU '!BM323*SUM('360 PU '!K323:R323)</f>
        <v>0</v>
      </c>
      <c r="J264" s="8">
        <f>'360 PU '!BN323*SUM('360 PU '!K323:R323)</f>
        <v>0</v>
      </c>
    </row>
    <row r="265" spans="1:10">
      <c r="A265">
        <f>'360 PU '!D324</f>
        <v>0</v>
      </c>
      <c r="B265">
        <f>'360 PU '!AG324</f>
        <v>0</v>
      </c>
      <c r="C265" s="6">
        <f>'360 PU '!BJ324*SUM('360 PU '!K324:R324)</f>
        <v>0</v>
      </c>
      <c r="D265" s="6">
        <f>'360 PU '!BK324*SUM('360 PU '!K324:R324)</f>
        <v>0</v>
      </c>
      <c r="E265" s="7">
        <f>'360 PU '!AH324*SUM('360 PU '!K324:R324)</f>
        <v>0</v>
      </c>
      <c r="F265" s="7">
        <f t="shared" si="11"/>
        <v>0</v>
      </c>
      <c r="G265" s="7">
        <f t="shared" si="12"/>
        <v>0</v>
      </c>
      <c r="H265" s="8">
        <f>'360 PU '!BL324*SUM('360 PU '!K324:R324)</f>
        <v>0</v>
      </c>
      <c r="I265" s="8">
        <f>'360 PU '!BM324*SUM('360 PU '!K324:R324)</f>
        <v>0</v>
      </c>
      <c r="J265" s="8">
        <f>'360 PU '!BN324*SUM('360 PU '!K324:R324)</f>
        <v>0</v>
      </c>
    </row>
    <row r="266" spans="1:10">
      <c r="A266">
        <f>'360 PU '!D325</f>
        <v>0</v>
      </c>
      <c r="B266">
        <f>'360 PU '!AG325</f>
        <v>0</v>
      </c>
      <c r="C266" s="6">
        <f>'360 PU '!BJ325*SUM('360 PU '!K325:R325)</f>
        <v>0</v>
      </c>
      <c r="D266" s="6">
        <f>'360 PU '!BK325*SUM('360 PU '!K325:R325)</f>
        <v>0</v>
      </c>
      <c r="E266" s="7">
        <f>'360 PU '!AH325*SUM('360 PU '!K325:R325)</f>
        <v>0</v>
      </c>
      <c r="F266" s="7">
        <f t="shared" si="11"/>
        <v>0</v>
      </c>
      <c r="G266" s="7">
        <f t="shared" si="12"/>
        <v>0</v>
      </c>
      <c r="H266" s="8">
        <f>'360 PU '!BL325*SUM('360 PU '!K325:R325)</f>
        <v>0</v>
      </c>
      <c r="I266" s="8">
        <f>'360 PU '!BM325*SUM('360 PU '!K325:R325)</f>
        <v>0</v>
      </c>
      <c r="J266" s="8">
        <f>'360 PU '!BN325*SUM('360 PU '!K325:R325)</f>
        <v>0</v>
      </c>
    </row>
    <row r="267" spans="1:10">
      <c r="A267">
        <f>'360 PU '!D326</f>
        <v>0</v>
      </c>
      <c r="B267">
        <f>'360 PU '!AG326</f>
        <v>0</v>
      </c>
      <c r="C267" s="6">
        <f>'360 PU '!BJ326*SUM('360 PU '!K326:R326)</f>
        <v>0</v>
      </c>
      <c r="D267" s="6">
        <f>'360 PU '!BK326*SUM('360 PU '!K326:R326)</f>
        <v>0</v>
      </c>
      <c r="E267" s="7">
        <f>'360 PU '!AH326*SUM('360 PU '!K326:R326)</f>
        <v>0</v>
      </c>
      <c r="F267" s="7">
        <f t="shared" si="11"/>
        <v>0</v>
      </c>
      <c r="G267" s="7">
        <f t="shared" si="12"/>
        <v>0</v>
      </c>
      <c r="H267" s="8">
        <f>'360 PU '!BL326*SUM('360 PU '!K326:R326)</f>
        <v>0</v>
      </c>
      <c r="I267" s="8">
        <f>'360 PU '!BM326*SUM('360 PU '!K326:R326)</f>
        <v>0</v>
      </c>
      <c r="J267" s="8">
        <f>'360 PU '!BN326*SUM('360 PU '!K326:R326)</f>
        <v>0</v>
      </c>
    </row>
    <row r="268" spans="1:10">
      <c r="A268">
        <f>'360 PU '!D327</f>
        <v>0</v>
      </c>
      <c r="B268">
        <f>'360 PU '!AG327</f>
        <v>0</v>
      </c>
      <c r="C268" s="6">
        <f>'360 PU '!BJ327*SUM('360 PU '!K327:R327)</f>
        <v>0</v>
      </c>
      <c r="D268" s="6">
        <f>'360 PU '!BK327*SUM('360 PU '!K327:R327)</f>
        <v>0</v>
      </c>
      <c r="E268" s="7">
        <f>'360 PU '!AH327*SUM('360 PU '!K327:R327)</f>
        <v>0</v>
      </c>
      <c r="F268" s="7">
        <f t="shared" si="11"/>
        <v>0</v>
      </c>
      <c r="G268" s="7">
        <f t="shared" si="12"/>
        <v>0</v>
      </c>
      <c r="H268" s="8">
        <f>'360 PU '!BL327*SUM('360 PU '!K327:R327)</f>
        <v>0</v>
      </c>
      <c r="I268" s="8">
        <f>'360 PU '!BM327*SUM('360 PU '!K327:R327)</f>
        <v>0</v>
      </c>
      <c r="J268" s="8">
        <f>'360 PU '!BN327*SUM('360 PU '!K327:R327)</f>
        <v>0</v>
      </c>
    </row>
    <row r="269" spans="1:10">
      <c r="A269">
        <f>'360 PU '!D328</f>
        <v>0</v>
      </c>
      <c r="B269">
        <f>'360 PU '!AG328</f>
        <v>0</v>
      </c>
      <c r="C269" s="6">
        <f>'360 PU '!BJ328*SUM('360 PU '!K328:R328)</f>
        <v>0</v>
      </c>
      <c r="D269" s="6">
        <f>'360 PU '!BK328*SUM('360 PU '!K328:R328)</f>
        <v>0</v>
      </c>
      <c r="E269" s="7">
        <f>'360 PU '!AH328*SUM('360 PU '!K328:R328)</f>
        <v>0</v>
      </c>
      <c r="F269" s="7">
        <f t="shared" si="11"/>
        <v>0</v>
      </c>
      <c r="G269" s="7">
        <f t="shared" si="12"/>
        <v>0</v>
      </c>
      <c r="H269" s="8">
        <f>'360 PU '!BL328*SUM('360 PU '!K328:R328)</f>
        <v>0</v>
      </c>
      <c r="I269" s="8">
        <f>'360 PU '!BM328*SUM('360 PU '!K328:R328)</f>
        <v>0</v>
      </c>
      <c r="J269" s="8">
        <f>'360 PU '!BN328*SUM('360 PU '!K328:R328)</f>
        <v>0</v>
      </c>
    </row>
    <row r="270" spans="1:10">
      <c r="A270">
        <f>'360 PU '!D329</f>
        <v>0</v>
      </c>
      <c r="B270">
        <f>'360 PU '!AG329</f>
        <v>0</v>
      </c>
      <c r="C270" s="6">
        <f>'360 PU '!BJ329*SUM('360 PU '!K329:R329)</f>
        <v>0</v>
      </c>
      <c r="D270" s="6">
        <f>'360 PU '!BK329*SUM('360 PU '!K329:R329)</f>
        <v>0</v>
      </c>
      <c r="E270" s="7">
        <f>'360 PU '!AH329*SUM('360 PU '!K329:R329)</f>
        <v>0</v>
      </c>
      <c r="F270" s="7">
        <f t="shared" si="11"/>
        <v>0</v>
      </c>
      <c r="G270" s="7">
        <f t="shared" si="12"/>
        <v>0</v>
      </c>
      <c r="H270" s="8">
        <f>'360 PU '!BL329*SUM('360 PU '!K329:R329)</f>
        <v>0</v>
      </c>
      <c r="I270" s="8">
        <f>'360 PU '!BM329*SUM('360 PU '!K329:R329)</f>
        <v>0</v>
      </c>
      <c r="J270" s="8">
        <f>'360 PU '!BN329*SUM('360 PU '!K329:R329)</f>
        <v>0</v>
      </c>
    </row>
    <row r="271" spans="1:10">
      <c r="A271">
        <f>'360 PU '!D330</f>
        <v>0</v>
      </c>
      <c r="B271">
        <f>'360 PU '!AG330</f>
        <v>0</v>
      </c>
      <c r="C271" s="6">
        <f>'360 PU '!BJ330*SUM('360 PU '!K330:R330)</f>
        <v>0</v>
      </c>
      <c r="D271" s="6">
        <f>'360 PU '!BK330*SUM('360 PU '!K330:R330)</f>
        <v>0</v>
      </c>
      <c r="E271" s="7">
        <f>'360 PU '!AH330*SUM('360 PU '!K330:R330)</f>
        <v>0</v>
      </c>
      <c r="F271" s="7">
        <f t="shared" si="11"/>
        <v>0</v>
      </c>
      <c r="G271" s="7">
        <f t="shared" si="12"/>
        <v>0</v>
      </c>
      <c r="H271" s="8">
        <f>'360 PU '!BL330*SUM('360 PU '!K330:R330)</f>
        <v>0</v>
      </c>
      <c r="I271" s="8">
        <f>'360 PU '!BM330*SUM('360 PU '!K330:R330)</f>
        <v>0</v>
      </c>
      <c r="J271" s="8">
        <f>'360 PU '!BN330*SUM('360 PU '!K330:R330)</f>
        <v>0</v>
      </c>
    </row>
    <row r="272" spans="1:10">
      <c r="A272">
        <f>'360 PU '!D331</f>
        <v>0</v>
      </c>
      <c r="B272">
        <f>'360 PU '!AG331</f>
        <v>0</v>
      </c>
      <c r="C272" s="6">
        <f>'360 PU '!BJ331*SUM('360 PU '!K331:R331)</f>
        <v>0</v>
      </c>
      <c r="D272" s="6">
        <f>'360 PU '!BK331*SUM('360 PU '!K331:R331)</f>
        <v>0</v>
      </c>
      <c r="E272" s="7">
        <f>'360 PU '!AH331*SUM('360 PU '!K331:R331)</f>
        <v>0</v>
      </c>
      <c r="F272" s="7">
        <f t="shared" si="11"/>
        <v>0</v>
      </c>
      <c r="G272" s="7">
        <f t="shared" si="12"/>
        <v>0</v>
      </c>
      <c r="H272" s="8">
        <f>'360 PU '!BL331*SUM('360 PU '!K331:R331)</f>
        <v>0</v>
      </c>
      <c r="I272" s="8">
        <f>'360 PU '!BM331*SUM('360 PU '!K331:R331)</f>
        <v>0</v>
      </c>
      <c r="J272" s="8">
        <f>'360 PU '!BN331*SUM('360 PU '!K331:R331)</f>
        <v>0</v>
      </c>
    </row>
    <row r="273" spans="1:10">
      <c r="A273">
        <f>'360 PU '!D332</f>
        <v>0</v>
      </c>
      <c r="B273">
        <f>'360 PU '!AG332</f>
        <v>0</v>
      </c>
      <c r="C273" s="6">
        <f>'360 PU '!BJ332*SUM('360 PU '!K332:R332)</f>
        <v>0</v>
      </c>
      <c r="D273" s="6">
        <f>'360 PU '!BK332*SUM('360 PU '!K332:R332)</f>
        <v>0</v>
      </c>
      <c r="E273" s="7">
        <f>'360 PU '!AH332*SUM('360 PU '!K332:R332)</f>
        <v>0</v>
      </c>
      <c r="F273" s="7">
        <f t="shared" si="11"/>
        <v>0</v>
      </c>
      <c r="G273" s="7">
        <f t="shared" si="12"/>
        <v>0</v>
      </c>
      <c r="H273" s="8">
        <f>'360 PU '!BL332*SUM('360 PU '!K332:R332)</f>
        <v>0</v>
      </c>
      <c r="I273" s="8">
        <f>'360 PU '!BM332*SUM('360 PU '!K332:R332)</f>
        <v>0</v>
      </c>
      <c r="J273" s="8">
        <f>'360 PU '!BN332*SUM('360 PU '!K332:R332)</f>
        <v>0</v>
      </c>
    </row>
    <row r="274" spans="1:10">
      <c r="A274">
        <f>'360 PU '!D333</f>
        <v>0</v>
      </c>
      <c r="B274">
        <f>'360 PU '!AG333</f>
        <v>0</v>
      </c>
      <c r="C274" s="6">
        <f>'360 PU '!BJ333*SUM('360 PU '!K333:R333)</f>
        <v>0</v>
      </c>
      <c r="D274" s="6">
        <f>'360 PU '!BK333*SUM('360 PU '!K333:R333)</f>
        <v>0</v>
      </c>
      <c r="E274" s="7">
        <f>'360 PU '!AH333*SUM('360 PU '!K333:R333)</f>
        <v>0</v>
      </c>
      <c r="F274" s="7">
        <f t="shared" si="11"/>
        <v>0</v>
      </c>
      <c r="G274" s="7">
        <f t="shared" si="12"/>
        <v>0</v>
      </c>
      <c r="H274" s="8">
        <f>'360 PU '!BL333*SUM('360 PU '!K333:R333)</f>
        <v>0</v>
      </c>
      <c r="I274" s="8">
        <f>'360 PU '!BM333*SUM('360 PU '!K333:R333)</f>
        <v>0</v>
      </c>
      <c r="J274" s="8">
        <f>'360 PU '!BN333*SUM('360 PU '!K333:R333)</f>
        <v>0</v>
      </c>
    </row>
    <row r="275" spans="1:10">
      <c r="C275" s="6">
        <f>'360 PU '!BJ372*SUM('360 PU '!K372:R372)</f>
        <v>0</v>
      </c>
      <c r="D275" s="6">
        <f>'360 PU '!BK372*SUM('360 PU '!K372:R372)</f>
        <v>0</v>
      </c>
      <c r="E275" s="7">
        <f>'360 PU '!AH372*SUM('360 PU '!K372:R372)</f>
        <v>0</v>
      </c>
      <c r="F275" s="7">
        <f t="shared" ref="F275:F287" si="13">E275*0.02</f>
        <v>0</v>
      </c>
      <c r="G275" s="7">
        <f t="shared" ref="G275:G287" si="14">E275*0.002</f>
        <v>0</v>
      </c>
      <c r="H275" s="8">
        <f>'360 PU '!BL372*SUM('360 PU '!K372:R372)</f>
        <v>0</v>
      </c>
      <c r="I275" s="8">
        <f>'360 PU '!BM372*SUM('360 PU '!K372:R372)</f>
        <v>0</v>
      </c>
      <c r="J275" s="8">
        <f>'360 PU '!BN372*SUM('360 PU '!K372:R372)</f>
        <v>0</v>
      </c>
    </row>
    <row r="276" spans="1:10">
      <c r="C276" s="6">
        <f>'360 PU '!BJ373*SUM('360 PU '!K373:R373)</f>
        <v>0</v>
      </c>
      <c r="D276" s="6">
        <f>'360 PU '!BK373*SUM('360 PU '!K373:R373)</f>
        <v>0</v>
      </c>
      <c r="E276" s="7">
        <f>'360 PU '!AH373*SUM('360 PU '!K373:R373)</f>
        <v>0</v>
      </c>
      <c r="F276" s="7">
        <f t="shared" si="13"/>
        <v>0</v>
      </c>
      <c r="G276" s="7">
        <f t="shared" si="14"/>
        <v>0</v>
      </c>
      <c r="H276" s="8">
        <f>'360 PU '!BL373*SUM('360 PU '!K373:R373)</f>
        <v>0</v>
      </c>
      <c r="I276" s="8">
        <f>'360 PU '!BM373*SUM('360 PU '!K373:R373)</f>
        <v>0</v>
      </c>
      <c r="J276" s="8">
        <f>'360 PU '!BN373*SUM('360 PU '!K373:R373)</f>
        <v>0</v>
      </c>
    </row>
    <row r="277" spans="1:10">
      <c r="C277" s="6">
        <f>'360 PU '!BJ374*SUM('360 PU '!K374:R374)</f>
        <v>0</v>
      </c>
      <c r="D277" s="6">
        <f>'360 PU '!BK374*SUM('360 PU '!K374:R374)</f>
        <v>0</v>
      </c>
      <c r="E277" s="7">
        <f>'360 PU '!AH374*SUM('360 PU '!K374:R374)</f>
        <v>0</v>
      </c>
      <c r="F277" s="7">
        <f t="shared" si="13"/>
        <v>0</v>
      </c>
      <c r="G277" s="7">
        <f t="shared" si="14"/>
        <v>0</v>
      </c>
      <c r="H277" s="8">
        <f>'360 PU '!BL374*SUM('360 PU '!K374:R374)</f>
        <v>0</v>
      </c>
      <c r="I277" s="8">
        <f>'360 PU '!BM374*SUM('360 PU '!K374:R374)</f>
        <v>0</v>
      </c>
      <c r="J277" s="8">
        <f>'360 PU '!BN374*SUM('360 PU '!K374:R374)</f>
        <v>0</v>
      </c>
    </row>
    <row r="278" spans="1:10">
      <c r="C278" s="6">
        <f>'360 PU '!BJ375*SUM('360 PU '!K375:R375)</f>
        <v>0</v>
      </c>
      <c r="D278" s="6">
        <f>'360 PU '!BK375*SUM('360 PU '!K375:R375)</f>
        <v>0</v>
      </c>
      <c r="E278" s="7">
        <f>'360 PU '!AH375*SUM('360 PU '!K375:R375)</f>
        <v>0</v>
      </c>
      <c r="F278" s="7">
        <f t="shared" si="13"/>
        <v>0</v>
      </c>
      <c r="G278" s="7">
        <f t="shared" si="14"/>
        <v>0</v>
      </c>
      <c r="H278" s="8">
        <f>'360 PU '!BL375*SUM('360 PU '!K375:R375)</f>
        <v>0</v>
      </c>
      <c r="I278" s="8">
        <f>'360 PU '!BM375*SUM('360 PU '!K375:R375)</f>
        <v>0</v>
      </c>
      <c r="J278" s="8">
        <f>'360 PU '!BN375*SUM('360 PU '!K375:R375)</f>
        <v>0</v>
      </c>
    </row>
    <row r="279" spans="1:10">
      <c r="C279" s="6">
        <f>'360 PU '!BJ376*SUM('360 PU '!K376:R376)</f>
        <v>0</v>
      </c>
      <c r="D279" s="6">
        <f>'360 PU '!BK376*SUM('360 PU '!K376:R376)</f>
        <v>0</v>
      </c>
      <c r="E279" s="7">
        <f>'360 PU '!AH376*SUM('360 PU '!K376:R376)</f>
        <v>0</v>
      </c>
      <c r="F279" s="7">
        <f t="shared" si="13"/>
        <v>0</v>
      </c>
      <c r="G279" s="7">
        <f t="shared" si="14"/>
        <v>0</v>
      </c>
      <c r="H279" s="8">
        <f>'360 PU '!BL376*SUM('360 PU '!K376:R376)</f>
        <v>0</v>
      </c>
      <c r="I279" s="8">
        <f>'360 PU '!BM376*SUM('360 PU '!K376:R376)</f>
        <v>0</v>
      </c>
      <c r="J279" s="8">
        <f>'360 PU '!BN376*SUM('360 PU '!K376:R376)</f>
        <v>0</v>
      </c>
    </row>
    <row r="280" spans="1:10">
      <c r="C280" s="6">
        <f>'360 PU '!BJ377*SUM('360 PU '!K377:R377)</f>
        <v>0</v>
      </c>
      <c r="D280" s="6">
        <f>'360 PU '!BK377*SUM('360 PU '!K377:R377)</f>
        <v>0</v>
      </c>
      <c r="E280" s="7">
        <f>'360 PU '!AH377*SUM('360 PU '!K377:R377)</f>
        <v>0</v>
      </c>
      <c r="F280" s="7">
        <f t="shared" si="13"/>
        <v>0</v>
      </c>
      <c r="G280" s="7">
        <f t="shared" si="14"/>
        <v>0</v>
      </c>
      <c r="H280" s="8">
        <f>'360 PU '!BL377*SUM('360 PU '!K377:R377)</f>
        <v>0</v>
      </c>
      <c r="I280" s="8">
        <f>'360 PU '!BM377*SUM('360 PU '!K377:R377)</f>
        <v>0</v>
      </c>
      <c r="J280" s="8">
        <f>'360 PU '!BN377*SUM('360 PU '!K377:R377)</f>
        <v>0</v>
      </c>
    </row>
    <row r="281" spans="1:10">
      <c r="C281" s="6">
        <f>'360 PU '!BJ378*SUM('360 PU '!K378:R378)</f>
        <v>0</v>
      </c>
      <c r="D281" s="6">
        <f>'360 PU '!BK378*SUM('360 PU '!K378:R378)</f>
        <v>0</v>
      </c>
      <c r="E281" s="7">
        <f>'360 PU '!AH378*SUM('360 PU '!K378:R378)</f>
        <v>0</v>
      </c>
      <c r="F281" s="7">
        <f t="shared" si="13"/>
        <v>0</v>
      </c>
      <c r="G281" s="7">
        <f t="shared" si="14"/>
        <v>0</v>
      </c>
      <c r="H281" s="8">
        <f>'360 PU '!BL378*SUM('360 PU '!K378:R378)</f>
        <v>0</v>
      </c>
      <c r="I281" s="8">
        <f>'360 PU '!BM378*SUM('360 PU '!K378:R378)</f>
        <v>0</v>
      </c>
      <c r="J281" s="8">
        <f>'360 PU '!BN378*SUM('360 PU '!K378:R378)</f>
        <v>0</v>
      </c>
    </row>
    <row r="282" spans="1:10">
      <c r="C282" s="6">
        <f>'360 PU '!BJ379*SUM('360 PU '!K379:R379)</f>
        <v>0</v>
      </c>
      <c r="D282" s="6">
        <f>'360 PU '!BK379*SUM('360 PU '!K379:R379)</f>
        <v>0</v>
      </c>
      <c r="E282" s="7">
        <f>'360 PU '!AH379*SUM('360 PU '!K379:R379)</f>
        <v>0</v>
      </c>
      <c r="F282" s="7">
        <f t="shared" si="13"/>
        <v>0</v>
      </c>
      <c r="G282" s="7">
        <f t="shared" si="14"/>
        <v>0</v>
      </c>
      <c r="H282" s="8">
        <f>'360 PU '!BL379*SUM('360 PU '!K379:R379)</f>
        <v>0</v>
      </c>
      <c r="I282" s="8">
        <f>'360 PU '!BM379*SUM('360 PU '!K379:R379)</f>
        <v>0</v>
      </c>
      <c r="J282" s="8">
        <f>'360 PU '!BN379*SUM('360 PU '!K379:R379)</f>
        <v>0</v>
      </c>
    </row>
    <row r="283" spans="1:10">
      <c r="C283" s="6">
        <f>'360 PU '!BJ380*SUM('360 PU '!K380:R380)</f>
        <v>0</v>
      </c>
      <c r="D283" s="6">
        <f>'360 PU '!BK380*SUM('360 PU '!K380:R380)</f>
        <v>0</v>
      </c>
      <c r="E283" s="7">
        <f>'360 PU '!AH380*SUM('360 PU '!K380:R380)</f>
        <v>0</v>
      </c>
      <c r="F283" s="7">
        <f t="shared" si="13"/>
        <v>0</v>
      </c>
      <c r="G283" s="7">
        <f t="shared" si="14"/>
        <v>0</v>
      </c>
      <c r="H283" s="8">
        <f>'360 PU '!BL380*SUM('360 PU '!K380:R380)</f>
        <v>0</v>
      </c>
      <c r="I283" s="8">
        <f>'360 PU '!BM380*SUM('360 PU '!K380:R380)</f>
        <v>0</v>
      </c>
      <c r="J283" s="8">
        <f>'360 PU '!BN380*SUM('360 PU '!K380:R380)</f>
        <v>0</v>
      </c>
    </row>
    <row r="284" spans="1:10">
      <c r="C284" s="6">
        <f>'360 PU '!BJ381*SUM('360 PU '!K381:R381)</f>
        <v>0</v>
      </c>
      <c r="D284" s="6">
        <f>'360 PU '!BK381*SUM('360 PU '!K381:R381)</f>
        <v>0</v>
      </c>
      <c r="E284" s="7">
        <f>'360 PU '!AH381*SUM('360 PU '!K381:R381)</f>
        <v>0</v>
      </c>
      <c r="F284" s="7">
        <f t="shared" si="13"/>
        <v>0</v>
      </c>
      <c r="G284" s="7">
        <f t="shared" si="14"/>
        <v>0</v>
      </c>
      <c r="H284" s="8">
        <f>'360 PU '!BL381*SUM('360 PU '!K381:R381)</f>
        <v>0</v>
      </c>
      <c r="I284" s="8">
        <f>'360 PU '!BM381*SUM('360 PU '!K381:R381)</f>
        <v>0</v>
      </c>
      <c r="J284" s="8">
        <f>'360 PU '!BN381*SUM('360 PU '!K381:R381)</f>
        <v>0</v>
      </c>
    </row>
    <row r="285" spans="1:10">
      <c r="C285" s="6">
        <f>'360 PU '!BJ382*SUM('360 PU '!K382:R382)</f>
        <v>0</v>
      </c>
      <c r="D285" s="6">
        <f>'360 PU '!BK382*SUM('360 PU '!K382:R382)</f>
        <v>0</v>
      </c>
      <c r="E285" s="7">
        <f>'360 PU '!AH382*SUM('360 PU '!K382:R382)</f>
        <v>0</v>
      </c>
      <c r="F285" s="7">
        <f t="shared" si="13"/>
        <v>0</v>
      </c>
      <c r="G285" s="7">
        <f t="shared" si="14"/>
        <v>0</v>
      </c>
      <c r="H285" s="8">
        <f>'360 PU '!BL382*SUM('360 PU '!K382:R382)</f>
        <v>0</v>
      </c>
      <c r="I285" s="8">
        <f>'360 PU '!BM382*SUM('360 PU '!K382:R382)</f>
        <v>0</v>
      </c>
      <c r="J285" s="8">
        <f>'360 PU '!BN382*SUM('360 PU '!K382:R382)</f>
        <v>0</v>
      </c>
    </row>
    <row r="286" spans="1:10">
      <c r="C286" s="6">
        <f>'360 PU '!BJ383*SUM('360 PU '!K383:R383)</f>
        <v>0</v>
      </c>
      <c r="D286" s="6">
        <f>'360 PU '!BK383*SUM('360 PU '!K383:R383)</f>
        <v>0</v>
      </c>
      <c r="E286" s="7">
        <f>'360 PU '!AH383*SUM('360 PU '!K383:R383)</f>
        <v>0</v>
      </c>
      <c r="F286" s="7">
        <f t="shared" si="13"/>
        <v>0</v>
      </c>
      <c r="G286" s="7">
        <f t="shared" si="14"/>
        <v>0</v>
      </c>
      <c r="H286" s="8">
        <f>'360 PU '!BL383*SUM('360 PU '!K383:R383)</f>
        <v>0</v>
      </c>
      <c r="I286" s="8">
        <f>'360 PU '!BM383*SUM('360 PU '!K383:R383)</f>
        <v>0</v>
      </c>
      <c r="J286" s="8">
        <f>'360 PU '!BN383*SUM('360 PU '!K383:R383)</f>
        <v>0</v>
      </c>
    </row>
    <row r="287" spans="1:10">
      <c r="C287" s="6">
        <f>'360 PU '!BJ384*SUM('360 PU '!K384:R384)</f>
        <v>0</v>
      </c>
      <c r="D287" s="6">
        <f>'360 PU '!BK384*SUM('360 PU '!K384:R384)</f>
        <v>0</v>
      </c>
      <c r="E287" s="7">
        <f>'360 PU '!AH384*SUM('360 PU '!K384:R384)</f>
        <v>0</v>
      </c>
      <c r="F287" s="7">
        <f t="shared" si="13"/>
        <v>0</v>
      </c>
      <c r="G287" s="7">
        <f t="shared" si="14"/>
        <v>0</v>
      </c>
      <c r="H287" s="8">
        <f>'360 PU '!BL384*SUM('360 PU '!K384:R384)</f>
        <v>0</v>
      </c>
      <c r="I287" s="8">
        <f>'360 PU '!BM384*SUM('360 PU '!K384:R384)</f>
        <v>0</v>
      </c>
      <c r="J287" s="8">
        <f>'360 PU '!BN384*SUM('360 PU '!K384:R384)</f>
        <v>0</v>
      </c>
    </row>
    <row r="288" spans="1:10">
      <c r="C288" s="6">
        <f>'360 PU '!BJ385*SUM('360 PU '!K385:R385)</f>
        <v>0</v>
      </c>
      <c r="D288" s="6">
        <f>'360 PU '!BK385*SUM('360 PU '!K385:R385)</f>
        <v>0</v>
      </c>
      <c r="E288" s="7">
        <f>'360 PU '!AH385*SUM('360 PU '!K385:R385)</f>
        <v>0</v>
      </c>
      <c r="F288" s="7">
        <f t="shared" ref="F288:F290" si="15">E288*0.02</f>
        <v>0</v>
      </c>
      <c r="G288" s="7">
        <f t="shared" ref="G288:G290" si="16">E288*0.002</f>
        <v>0</v>
      </c>
      <c r="H288" s="8">
        <f>'360 PU '!BL385*SUM('360 PU '!K385:R385)</f>
        <v>0</v>
      </c>
      <c r="I288" s="8">
        <f>'360 PU '!BM385*SUM('360 PU '!K385:R385)</f>
        <v>0</v>
      </c>
      <c r="J288" s="8">
        <f>'360 PU '!BN385*SUM('360 PU '!K385:R385)</f>
        <v>0</v>
      </c>
    </row>
    <row r="289" spans="3:10">
      <c r="C289" s="6">
        <f>'360 PU '!BJ386*SUM('360 PU '!K386:R386)</f>
        <v>0</v>
      </c>
      <c r="D289" s="6">
        <f>'360 PU '!BK386*SUM('360 PU '!K386:R386)</f>
        <v>0</v>
      </c>
      <c r="E289" s="7">
        <f>'360 PU '!AH386*SUM('360 PU '!K386:R386)</f>
        <v>0</v>
      </c>
      <c r="F289" s="7">
        <f t="shared" si="15"/>
        <v>0</v>
      </c>
      <c r="G289" s="7">
        <f t="shared" si="16"/>
        <v>0</v>
      </c>
      <c r="H289" s="8">
        <f>'360 PU '!BL386*SUM('360 PU '!K386:R386)</f>
        <v>0</v>
      </c>
      <c r="I289" s="8">
        <f>'360 PU '!BM386*SUM('360 PU '!K386:R386)</f>
        <v>0</v>
      </c>
      <c r="J289" s="8">
        <f>'360 PU '!BN386*SUM('360 PU '!K386:R386)</f>
        <v>0</v>
      </c>
    </row>
    <row r="290" spans="3:10">
      <c r="C290" s="6">
        <f>'360 PU '!BJ387*SUM('360 PU '!K387:R387)</f>
        <v>0</v>
      </c>
      <c r="D290" s="6">
        <f>'360 PU '!BK387*SUM('360 PU '!K387:R387)</f>
        <v>0</v>
      </c>
      <c r="E290" s="7">
        <f>'360 PU '!AH387*SUM('360 PU '!K387:R387)</f>
        <v>0</v>
      </c>
      <c r="F290" s="7">
        <f t="shared" si="15"/>
        <v>0</v>
      </c>
      <c r="G290" s="7">
        <f t="shared" si="16"/>
        <v>0</v>
      </c>
      <c r="H290" s="8">
        <f>'360 PU '!BL387*SUM('360 PU '!K387:R387)</f>
        <v>0</v>
      </c>
      <c r="I290" s="8">
        <f>'360 PU '!BM387*SUM('360 PU '!K387:R387)</f>
        <v>0</v>
      </c>
      <c r="J290" s="8">
        <f>'360 PU '!BN387*SUM('360 PU '!K387:R387)</f>
        <v>0</v>
      </c>
    </row>
    <row r="291" spans="3:10">
      <c r="C291" s="6">
        <f>'360 PU '!BJ387*SUM('360 PU '!K387:R387)</f>
        <v>0</v>
      </c>
      <c r="D291" s="6">
        <f>'360 PU '!BK387*SUM('360 PU '!K387:R387)</f>
        <v>0</v>
      </c>
      <c r="E291" s="7">
        <f>'360 PU '!AH387*SUM('360 PU '!K387:R387)</f>
        <v>0</v>
      </c>
      <c r="F291" s="7">
        <f t="shared" ref="F291" si="17">E291*0.02</f>
        <v>0</v>
      </c>
      <c r="G291" s="7">
        <f t="shared" ref="G291" si="18">E291*0.002</f>
        <v>0</v>
      </c>
      <c r="H291" s="8">
        <f>'360 PU '!BL387*SUM('360 PU '!K387:R387)</f>
        <v>0</v>
      </c>
      <c r="I291" s="8">
        <f>'360 PU '!BM387*SUM('360 PU '!K387:R387)</f>
        <v>0</v>
      </c>
      <c r="J291" s="8">
        <f>'360 PU '!BN387*SUM('360 PU '!K387:R387)</f>
        <v>0</v>
      </c>
    </row>
  </sheetData>
  <sheetProtection selectLockedCells="1" selectUnlockedCells="1"/>
  <pageMargins left="0.75" right="0.75" top="1" bottom="1" header="0.5" footer="0.5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3">
    <tabColor theme="0" tint="-4.9989318521683403E-2"/>
    <pageSetUpPr fitToPage="1"/>
  </sheetPr>
  <dimension ref="A1:CH832"/>
  <sheetViews>
    <sheetView showGridLines="0" showRowColHeaders="0" tabSelected="1" zoomScale="70" zoomScaleNormal="70" workbookViewId="0">
      <pane xSplit="4" ySplit="9" topLeftCell="E96" activePane="bottomRight" state="frozen"/>
      <selection pane="topRight"/>
      <selection pane="bottomLeft"/>
      <selection pane="bottomRight" activeCell="T99" sqref="T99"/>
    </sheetView>
  </sheetViews>
  <sheetFormatPr defaultColWidth="11" defaultRowHeight="18.75"/>
  <cols>
    <col min="1" max="1" width="4.875" customWidth="1"/>
    <col min="2" max="2" width="3" style="809" customWidth="1"/>
    <col min="3" max="3" width="12.5" customWidth="1"/>
    <col min="4" max="4" width="13.5" style="599" customWidth="1"/>
    <col min="5" max="5" width="4.5" style="810" customWidth="1"/>
    <col min="6" max="6" width="9.875" style="811" customWidth="1"/>
    <col min="7" max="7" width="5.625" customWidth="1"/>
    <col min="8" max="8" width="19.875" style="368" customWidth="1"/>
    <col min="9" max="9" width="6.625" customWidth="1"/>
    <col min="10" max="10" width="8.5" customWidth="1"/>
    <col min="11" max="11" width="11.125" customWidth="1"/>
    <col min="12" max="12" width="14" style="812" customWidth="1"/>
    <col min="13" max="18" width="9.625" style="1" customWidth="1"/>
    <col min="19" max="20" width="9.625" style="451" customWidth="1"/>
    <col min="21" max="25" width="9.625" style="1" customWidth="1"/>
    <col min="26" max="27" width="9.625" style="546" customWidth="1"/>
    <col min="28" max="28" width="9.625" style="1" customWidth="1"/>
    <col min="29" max="29" width="15.75" style="25" customWidth="1"/>
    <col min="30" max="30" width="8.5" customWidth="1"/>
    <col min="31" max="31" width="9" style="335" customWidth="1"/>
    <col min="32" max="32" width="8" customWidth="1"/>
    <col min="33" max="34" width="10.125" style="813" customWidth="1"/>
    <col min="35" max="35" width="10.125" style="121" customWidth="1"/>
    <col min="36" max="36" width="10.875" style="121" customWidth="1"/>
    <col min="37" max="37" width="6.5" style="814" hidden="1" customWidth="1"/>
    <col min="38" max="38" width="6.5" style="815" hidden="1" customWidth="1"/>
    <col min="39" max="39" width="6.5" style="816" hidden="1" customWidth="1"/>
    <col min="40" max="40" width="5.875" style="432" hidden="1" customWidth="1"/>
    <col min="41" max="41" width="5.5" style="432" hidden="1" customWidth="1"/>
    <col min="42" max="42" width="4.875" style="432" hidden="1" customWidth="1"/>
    <col min="43" max="43" width="6.875" style="432" hidden="1" customWidth="1"/>
    <col min="44" max="52" width="5" style="432" hidden="1" customWidth="1"/>
    <col min="53" max="54" width="5" style="689" hidden="1" customWidth="1"/>
    <col min="55" max="55" width="5" style="817" hidden="1" customWidth="1"/>
    <col min="56" max="56" width="5" style="818" hidden="1" customWidth="1"/>
    <col min="57" max="57" width="5" style="432" hidden="1" customWidth="1"/>
    <col min="58" max="58" width="7" style="819" hidden="1" customWidth="1"/>
    <col min="59" max="59" width="6.625" hidden="1" customWidth="1"/>
    <col min="60" max="60" width="7.5" style="819" hidden="1" customWidth="1"/>
    <col min="61" max="61" width="7.5" hidden="1" customWidth="1"/>
    <col min="62" max="62" width="7.5" style="819" hidden="1" customWidth="1"/>
    <col min="63" max="63" width="7.5" hidden="1" customWidth="1"/>
    <col min="64" max="64" width="7.5" style="819" hidden="1" customWidth="1"/>
    <col min="65" max="65" width="7" hidden="1" customWidth="1"/>
    <col min="66" max="66" width="7" style="819" hidden="1" customWidth="1"/>
    <col min="67" max="67" width="7" hidden="1" customWidth="1"/>
    <col min="68" max="68" width="7" style="819" hidden="1" customWidth="1"/>
    <col min="69" max="69" width="7" hidden="1" customWidth="1"/>
    <col min="70" max="70" width="8" style="819" hidden="1" customWidth="1"/>
    <col min="71" max="71" width="8" hidden="1" customWidth="1"/>
    <col min="72" max="72" width="8" style="819" hidden="1" customWidth="1"/>
    <col min="73" max="73" width="8" hidden="1" customWidth="1"/>
    <col min="74" max="74" width="8" style="819" hidden="1" customWidth="1"/>
    <col min="75" max="75" width="8" hidden="1" customWidth="1"/>
    <col min="76" max="76" width="5" style="432" hidden="1" customWidth="1"/>
    <col min="77" max="77" width="12" style="499" hidden="1" customWidth="1"/>
    <col min="78" max="78" width="12.875" style="499" hidden="1" customWidth="1"/>
    <col min="79" max="85" width="11" style="499" hidden="1" customWidth="1"/>
    <col min="86" max="86" width="11.875" style="820" hidden="1" customWidth="1"/>
    <col min="87" max="100" width="11" customWidth="1"/>
  </cols>
  <sheetData>
    <row r="1" spans="1:86">
      <c r="AG1"/>
      <c r="AH1"/>
      <c r="BG1" s="952"/>
      <c r="BI1" s="952"/>
      <c r="BK1" s="952"/>
      <c r="BM1" s="960"/>
      <c r="BO1" s="960"/>
      <c r="BQ1" s="960"/>
      <c r="BS1" s="960"/>
      <c r="BU1" s="960"/>
      <c r="BW1" s="960"/>
    </row>
    <row r="2" spans="1:86" ht="22.5" customHeight="1">
      <c r="D2" s="1134" t="s">
        <v>26</v>
      </c>
      <c r="K2" s="851"/>
      <c r="L2" s="501" t="s">
        <v>27</v>
      </c>
      <c r="M2" s="1212">
        <f>SUM(AC$11:AC$1048576)</f>
        <v>16731.091999999997</v>
      </c>
      <c r="N2" s="1212"/>
      <c r="O2" s="852" t="s">
        <v>151</v>
      </c>
      <c r="Q2" s="1171" t="s">
        <v>28</v>
      </c>
      <c r="R2" s="1172"/>
      <c r="S2" s="1172"/>
      <c r="T2" s="1173"/>
      <c r="U2" s="1172"/>
      <c r="V2" s="1172"/>
      <c r="W2" s="1174"/>
      <c r="X2" s="1213" t="s">
        <v>152</v>
      </c>
      <c r="Y2" s="1214"/>
      <c r="Z2" s="1214"/>
      <c r="AA2" s="1214"/>
      <c r="AB2" s="1214"/>
      <c r="AC2" s="1214"/>
      <c r="AD2" s="1214"/>
      <c r="AE2" s="1214"/>
      <c r="AF2" s="1214"/>
      <c r="AG2" s="1214"/>
      <c r="AH2" s="1215"/>
      <c r="AI2" s="929"/>
      <c r="AJ2" s="205"/>
      <c r="BF2" s="953"/>
      <c r="BG2" s="433"/>
      <c r="BH2" s="953"/>
      <c r="BI2" s="433"/>
      <c r="BJ2" s="953"/>
      <c r="BK2" s="433"/>
      <c r="BL2" s="953"/>
      <c r="BM2" s="961"/>
      <c r="BN2" s="953"/>
      <c r="BO2" s="433"/>
      <c r="BP2" s="953"/>
      <c r="BQ2" s="433"/>
      <c r="BR2" s="953"/>
      <c r="BS2" s="433"/>
      <c r="BT2" s="953"/>
      <c r="BU2" s="433"/>
      <c r="BV2" s="953"/>
      <c r="BW2" s="433"/>
    </row>
    <row r="3" spans="1:86" ht="20.45" customHeight="1">
      <c r="D3" s="1134"/>
      <c r="E3" s="821"/>
      <c r="F3" s="546"/>
      <c r="G3" s="659"/>
      <c r="H3" s="659"/>
      <c r="K3" s="853"/>
      <c r="L3" s="633" t="s">
        <v>29</v>
      </c>
      <c r="M3" s="1216">
        <f>SUM(M11:AB244)</f>
        <v>58.5</v>
      </c>
      <c r="N3" s="1216"/>
      <c r="O3" s="854"/>
      <c r="Q3" s="635" t="s">
        <v>30</v>
      </c>
      <c r="R3" s="394" t="s">
        <v>31</v>
      </c>
      <c r="S3" s="394" t="s">
        <v>32</v>
      </c>
      <c r="T3" s="502" t="s">
        <v>33</v>
      </c>
      <c r="U3" s="1" t="s">
        <v>34</v>
      </c>
      <c r="V3" s="1" t="s">
        <v>35</v>
      </c>
      <c r="W3" s="1" t="s">
        <v>36</v>
      </c>
      <c r="X3" s="509" t="s">
        <v>153</v>
      </c>
      <c r="Y3" s="1" t="s">
        <v>154</v>
      </c>
      <c r="Z3" s="394" t="s">
        <v>30</v>
      </c>
      <c r="AA3" s="1" t="s">
        <v>31</v>
      </c>
      <c r="AB3" s="334" t="s">
        <v>155</v>
      </c>
      <c r="AC3" s="1" t="s">
        <v>33</v>
      </c>
      <c r="AD3" s="1" t="s">
        <v>35</v>
      </c>
      <c r="AE3" s="1" t="s">
        <v>156</v>
      </c>
      <c r="AF3" s="334" t="s">
        <v>157</v>
      </c>
      <c r="AG3" s="334" t="s">
        <v>158</v>
      </c>
      <c r="AH3" s="426" t="s">
        <v>159</v>
      </c>
      <c r="AI3" s="365"/>
      <c r="AJ3" s="334"/>
      <c r="AK3" s="930"/>
      <c r="AL3" s="931"/>
      <c r="AM3" s="932"/>
      <c r="AN3" s="933"/>
      <c r="AO3" s="933"/>
      <c r="AP3" s="933"/>
      <c r="AQ3" s="933"/>
      <c r="AR3" s="933"/>
      <c r="AS3" s="933"/>
      <c r="AT3" s="933"/>
      <c r="AU3" s="933"/>
      <c r="AV3" s="933"/>
      <c r="AW3" s="933"/>
      <c r="AX3" s="933"/>
      <c r="AY3" s="933"/>
      <c r="AZ3" s="933"/>
      <c r="BA3" s="944"/>
      <c r="BB3" s="944"/>
      <c r="BC3" s="945"/>
      <c r="BF3" s="953"/>
      <c r="BG3" s="433"/>
      <c r="BH3" s="953"/>
      <c r="BI3" s="433"/>
      <c r="BJ3" s="953"/>
      <c r="BK3" s="433"/>
      <c r="BL3" s="953"/>
      <c r="BM3" s="961"/>
      <c r="BN3" s="953"/>
      <c r="BO3" s="433"/>
      <c r="BP3" s="953"/>
      <c r="BQ3" s="433"/>
      <c r="BR3" s="953"/>
      <c r="BS3" s="433"/>
      <c r="BT3" s="953"/>
      <c r="BU3" s="433"/>
      <c r="BV3" s="953"/>
      <c r="BW3" s="433"/>
      <c r="BX3" s="933"/>
    </row>
    <row r="4" spans="1:86">
      <c r="D4" s="1134"/>
      <c r="E4" s="821"/>
      <c r="F4" s="546"/>
      <c r="G4" s="659"/>
      <c r="H4" s="659"/>
      <c r="K4" s="855"/>
      <c r="L4" s="637" t="s">
        <v>54</v>
      </c>
      <c r="M4" s="1217">
        <f>SUM(AL:AL)</f>
        <v>278.40000000000009</v>
      </c>
      <c r="N4" s="1217"/>
      <c r="O4" s="638" t="s">
        <v>57</v>
      </c>
      <c r="P4"/>
      <c r="Q4" s="514">
        <f>SUM(SUMPRODUCT($BF$11:$BF$304,M11:M304)+SUMPRODUCT($BF$11:$BF$304,N11:N304)+SUMPRODUCT($BF$11:$BF$304,O11:O304)+SUMPRODUCT($BF$11:$BF$304,P11:P304)+SUMPRODUCT($BF$11:$BF$304,R11:R304)+SUMPRODUCT($BF$11:$BF$304,S11:S304)+SUMPRODUCT($BF$11:$BF$304,Q11:Q304)+SUMPRODUCT($BF$11:$BF$304,T11:T304)+SUMPRODUCT($BF$11:$BF$304,U11:U304)+SUMPRODUCT($BF$11:$BF$304,V11:V304)+SUMPRODUCT($BF$11:$BF$304,W11:W304)+SUMPRODUCT($BF$11:$BF$304,X11:X304)+SUMPRODUCT($BF$11:$BF$304,Y11:Y304)+SUMPRODUCT($BF$11:$BF$304,AB11:AB304)+SUMPRODUCT($BF$11:$BF$304,Z11:Z304)+SUMPRODUCT($BF$11:$BF$304,AA11:AA304))</f>
        <v>587</v>
      </c>
      <c r="R4" s="120">
        <f>SUM(SUMPRODUCT($BG$11:$BG$304,M11:M304)+SUMPRODUCT($BG$11:$BG$304,N11:N304)+SUMPRODUCT($BG$11:$BG$304,O11:O304)+SUMPRODUCT($BG$11:$BG$304,P11:P304)+SUMPRODUCT($BG$11:$BG$304,R11:R304)+SUMPRODUCT($BG$11:$BG$304,S11:S304)+SUMPRODUCT($BG$11:$BG$304,Q11:Q304)+SUMPRODUCT($BG$11:$BG$304,T11:T304)+SUMPRODUCT($BG$11:$BG$304,U11:U304)+SUMPRODUCT($BG$11:$BG$304,V11:V304)+SUMPRODUCT($BG$11:$BG$304,W11:W304)+SUMPRODUCT($BG$11:$BG$304,X11:X304)+SUMPRODUCT($BG$11:$BG$304,Y11:Y304)+SUMPRODUCT($BG$11:$BG$304,AB11:AB304)+SUMPRODUCT($BG$11:$BG$304,Z11:Z304)+SUMPRODUCT($BG$11:$BG$304,AA11:AA304))</f>
        <v>0</v>
      </c>
      <c r="S4" s="120">
        <f>SUM(SUMPRODUCT($BH$11:$BH$304,M11:M304)+SUMPRODUCT($BH$11:$BH$304,N11:N304)+SUMPRODUCT($BH$11:$BH$304,O11:O304)+SUMPRODUCT($BH$11:$BH$304,P11:P304)+SUMPRODUCT($BH$11:$BH$304,R11:R304)+SUMPRODUCT($BH$11:$BH$304,S11:S304)+SUMPRODUCT($BH$11:$BH$304,Q11:Q304)+SUMPRODUCT($BH$11:$BH$304,T11:T304)+SUMPRODUCT($BH$11:$BH$304,U11:U304)+SUMPRODUCT($BH$11:$BH$304,V11:V304)+SUMPRODUCT($BH$11:$BH$304,W11:W304)+SUMPRODUCT($BH$11:$BH$304,X11:X304)+SUMPRODUCT($BH$11:$BH$304,Y11:Y304)+SUMPRODUCT($BH$11:$BH$304,AB11:AB304)+SUMPRODUCT($BH$11:$BH$304,Z11:Z304)+SUMPRODUCT($BH$11:$BH$304,AA11:AA304))</f>
        <v>4</v>
      </c>
      <c r="T4" s="120">
        <f>SUM(SUMPRODUCT($BI$11:$BI$304,M11:M304)+SUMPRODUCT($BI$11:$BI$304,N11:N304)+SUMPRODUCT($BI$11:$BI$304,O11:O304)+SUMPRODUCT($BI$11:$BI$304,P11:P304)+SUMPRODUCT($BI$11:$BI$304,R11:R304)+SUMPRODUCT($BI$11:$BI$304,S11:S304)+SUMPRODUCT($BI$11:$BI$304,Q11:Q304)+SUMPRODUCT($BI$11:$BI$304,T11:T304)+SUMPRODUCT($BI$11:$BI$304,U11:U304)+SUMPRODUCT($BI$11:$BI$304,V11:V304)+SUMPRODUCT($BI$11:$BI$304,W11:W304)+SUMPRODUCT($BI$11:$BI$304,X11:X304)+SUMPRODUCT($BI$11:$BI$304,Y11:Y304)+SUMPRODUCT($BI$11:$BI$304,AB11:AB304)+SUMPRODUCT($BI$11:$BI$304,Z11:Z304)+SUMPRODUCT($BI$11:$BI$304,AA11:AA304))</f>
        <v>0</v>
      </c>
      <c r="U4" s="120">
        <f>SUM(SUMPRODUCT($BJ$11:$BJ$304,M11:M304)+SUMPRODUCT($BJ$11:$BJ$304,N11:N304)+SUMPRODUCT($BJ$11:$BJ$304,O11:O304)+SUMPRODUCT($BJ$11:$BJ$304,P11:P304)+SUMPRODUCT($BJ$11:$BJ$304,R11:R304)+SUMPRODUCT($BJ$11:$BJ$304,S11:S304)+SUMPRODUCT($BJ$11:$BJ$304,Q11:Q304)+SUMPRODUCT($BJ$11:$BJ$304,T11:T304)+SUMPRODUCT($BJ$11:$BJ$304,U11:U304)+SUMPRODUCT($BJ$11:$BJ$304,V11:V304)+SUMPRODUCT($BJ$11:$BJ$304,W11:W304)+SUMPRODUCT($BJ$11:$BJ$304,X11:X304)+SUMPRODUCT($BJ$11:$BJ$304,Y11:Y304)+SUMPRODUCT($BJ$11:$BJ$304,AB11:AB304)+SUMPRODUCT($BJ$11:$BJ$304,Z11:Z304)+SUMPRODUCT($BJ$11:$BJ$304,AA11:AA304))</f>
        <v>2</v>
      </c>
      <c r="V4" s="120">
        <f>SUM(SUMPRODUCT($BK$11:$BK$304,M11:M304)+SUMPRODUCT($BK$11:$BK$304,N11:N304)+SUMPRODUCT($BK$11:$BK$304,O11:O304)+SUMPRODUCT($BK$11:$BK$304,P11:P304)+SUMPRODUCT($BK$11:$BK$304,R11:R304)+SUMPRODUCT($BK$11:$BK$304,S11:S304)+SUMPRODUCT($BK$11:$BK$304,Q11:Q304)+SUMPRODUCT($BK$11:$BK$304,T11:T304)+SUMPRODUCT($BK$11:$BK$304,U11:U304)+SUMPRODUCT($BK$11:$BK$304,V11:V304)+SUMPRODUCT($BK$11:$BK$304,W11:W304)+SUMPRODUCT($BK$11:$BK$304,X11:X304)+SUMPRODUCT($BK$11:$BK$304,Y11:Y304)+SUMPRODUCT($BK$11:$BK$304,AB11:AB304)+SUMPRODUCT($BK$11:$BK$304,Z11:Z304)+SUMPRODUCT($BK$11:$BK$304,AA11:AA304))</f>
        <v>0</v>
      </c>
      <c r="W4" s="566">
        <f>SUM(SUMPRODUCT($BL$11:$BL$304,M11:M304)+SUMPRODUCT($BL$11:$BL$304,N11:N304)+SUMPRODUCT($BL$11:$BL$304,O11:O304)+SUMPRODUCT($BL$11:$BL$304,P11:P304)+SUMPRODUCT($BL$11:$BL$304,R11:R304)+SUMPRODUCT($BL$11:$BL$304,S11:S304)+SUMPRODUCT($BL$11:$BL$304,Q11:Q304)+SUMPRODUCT($BL$11:$BL$304,T11:T304)+SUMPRODUCT($BL$11:$BL$304,U11:U304)+SUMPRODUCT($BL$11:$BL$304,V11:V304)+SUMPRODUCT($BL$11:$BL$304,W11:W304)+SUMPRODUCT($BL$11:$BL$304,X11:X304)+SUMPRODUCT($BL$11:$BL$304,Y11:Y304)+SUMPRODUCT($BL$11:$BL$304,AB11:AB304)+SUMPRODUCT($BL$11:$BL$304,Z11:Z304)+SUMPRODUCT($BL$11:$BL$304,AA11:AA304))</f>
        <v>0</v>
      </c>
      <c r="X4" s="514">
        <f>SUM(SUMPRODUCT($BM$11:$BM$304,M11:M304)+SUMPRODUCT($BM$11:$BM$304,N11:N304)+SUMPRODUCT($BM$11:$BM$304,O11:O304)+SUMPRODUCT($BM$11:$BM$304,P11:P304)+SUMPRODUCT($BM$11:$BM$304,R11:R304)+SUMPRODUCT($BM$11:$BM$304,S11:S304)+SUMPRODUCT($BM$11:$BM$304,Q11:Q304)+SUMPRODUCT($BM$11:$BM$304,T11:T304)+SUMPRODUCT($BM$11:$BM$304,U11:U304)+SUMPRODUCT($BM$11:$BM$304,V11:V304)+SUMPRODUCT($BM$11:$BM$304,W11:W304)+SUMPRODUCT($BM$11:$BM$304,X11:X304)+SUMPRODUCT($BM$11:$BM$304,Y11:Y304)+SUMPRODUCT($BM$11:$BM$304,AB11:AB304)+SUMPRODUCT($BM$11:$BM$304,Z11:Z304)+SUMPRODUCT($BM$11:$BM$304,AA11:AA304))</f>
        <v>0</v>
      </c>
      <c r="Y4" s="120">
        <f>SUM(SUMPRODUCT($BN$11:$BN$304,M11:M304)+SUMPRODUCT($BN$11:$BN$304,N11:N304)+SUMPRODUCT($BN$11:$BN$304,O11:O304)+SUMPRODUCT($BN$11:$BN$304,P11:P304)+SUMPRODUCT($BN$11:$BN$304,R11:R304)+SUMPRODUCT($BN$11:$BN$304,S11:S304)+SUMPRODUCT($BN$11:$BN$304,Q11:Q304)+SUMPRODUCT($BN$11:$BN$304,T11:T304)+SUMPRODUCT($BN$11:$BN$304,U11:U304)+SUMPRODUCT($BN$11:$BN$304,V11:V304)+SUMPRODUCT($BN$11:$BN$304,W11:W304)+SUMPRODUCT($BN$11:$BN$304,X11:X304)+SUMPRODUCT($BN$11:$BN$304,Y11:Y304)+SUMPRODUCT($BN$11:$BN$304,AB11:AB304)+SUMPRODUCT($BN$11:$BN$304,Z11:Z304)+SUMPRODUCT($BN$11:$BN$304,AA11:AA304))</f>
        <v>1</v>
      </c>
      <c r="Z4" s="120">
        <f>SUM(SUMPRODUCT($BK$12:$BK$304,M12:M304)+SUMPRODUCT($BK$12:$BK$304,N12:N304)+SUMPRODUCT($BK$12:$BK$304,O12:O304)+SUMPRODUCT($BK$12:$BK$304,P12:P304)+SUMPRODUCT($BK$12:$BK$304,R12:R304)+SUMPRODUCT($BK$12:$BK$304,S12:S304)+SUMPRODUCT($BK$12:$BK$304,Q12:Q304)+SUMPRODUCT($BK$12:$BK$304,T12:T304)+SUMPRODUCT($BK$12:$BK$304,U12:U304)+SUMPRODUCT($BK$12:$BK$304,V12:V304)+SUMPRODUCT($BK$12:$BK$304,W12:W304)+SUMPRODUCT($BK$12:$BK$304,X12:X304)+SUMPRODUCT($BK$12:$BK$304,Y12:Y304)+SUMPRODUCT($BK$12:$BK$304,Z12:Z304)+SUMPRODUCT($BK$12:$BK$304,AA12:AA304)+SUMPRODUCT($BK$12:$BK$304,AB12:AB304))</f>
        <v>0</v>
      </c>
      <c r="AA4" s="678">
        <f>SUM(SUMPRODUCT($BL$12:$BL$304,M12:M304)+SUMPRODUCT($BL$12:$BL$304,N12:N304)+SUMPRODUCT($BL$12:$BL$304,O12:O304)+SUMPRODUCT($BL$12:$BL$304,P12:P304)+SUMPRODUCT($BL$12:$BL$304,R12:R304)+SUMPRODUCT($BL$12:$BL$304,S12:S304)+SUMPRODUCT($BL$12:$BL$304,Q12:Q304)+SUMPRODUCT($BL$12:$BL$304,T12:T304)+SUMPRODUCT($BL$12:$BL$304,U12:U304)+SUMPRODUCT($BL$12:$BL$304,V12:V304)+SUMPRODUCT($BL$12:$BL$304,W12:W304)+SUMPRODUCT($BL$12:$BL$304,X12:X304)+SUMPRODUCT($BL$12:$BL$304,Y12:Y304)+SUMPRODUCT($BL$12:$BL$304,Z12:Z304)+SUMPRODUCT($BL$12:$BL$304,AB12:AB304)+SUMPRODUCT($BL$12:$BL$304,AA12:AA304))</f>
        <v>0</v>
      </c>
      <c r="AB4" s="120">
        <f>SUM(SUMPRODUCT($BM$12:$BM$304,M12:M304)+SUMPRODUCT($BM$12:$BM$304,N12:N304)+SUMPRODUCT($BM$12:$BM$304,O12:O304)+SUMPRODUCT($BM$12:$BM$304,P12:P304)+SUMPRODUCT($BM$12:$BM$304,R12:R304)+SUMPRODUCT($BM$12:$BM$304,S12:S304)+SUMPRODUCT($BM$12:$BM$304,Q12:Q304)+SUMPRODUCT($BM$12:$BM$304,T12:T304)+SUMPRODUCT($BM$12:$BM$304,U12:U304)+SUMPRODUCT($BM$12:$BM$304,V12:V304)+SUMPRODUCT($BM$12:$BM$304,W12:W304)+SUMPRODUCT($BM$12:$BM$304,X12:X304)+SUMPRODUCT($BM$12:$BM$304,Y12:Y304)+SUMPRODUCT($BM$12:$BM$304,Z12:Z304)+SUMPRODUCT($BM$12:$BM$304,AA12:AA304)+SUMPRODUCT($BM$12:$BM$304,AB12:AB304))</f>
        <v>0</v>
      </c>
      <c r="AC4" s="518">
        <f>SUM(SUMPRODUCT($BN$12:$BN$304,M12:M304)+SUMPRODUCT($BN$12:$BN$304,N12:N304)+SUMPRODUCT($BN$12:$BN$304,O12:O304)+SUMPRODUCT($BN$12:$BN$304,P12:P304)+SUMPRODUCT($BN$12:$BN$304,R12:R304)+SUMPRODUCT($BN$12:$BN$304,S12:S304)+SUMPRODUCT($BN$12:$BN$304,Q12:Q304)+SUMPRODUCT($BN$12:$BN$304,T12:T304)+SUMPRODUCT($BN$12:$BN$304,U12:U304)+SUMPRODUCT($BN$12:$BN$304,V12:V304)+SUMPRODUCT($BN$12:$BN$304,W12:W304)+SUMPRODUCT($BN$12:$BN$304,X12:X304)+SUMPRODUCT($BN$12:$BN$304,Y12:Y304)+SUMPRODUCT($BN$12:$BN$304,Z12:Z304)+SUMPRODUCT($BN$12:$BN$304,AB12:AB304)+SUMPRODUCT($BN$12:$BN$304,AA12:AA304))</f>
        <v>1</v>
      </c>
      <c r="AD4" s="120">
        <f>SUM(SUMPRODUCT($BO$12:$BO$304,M12:M304)+SUMPRODUCT($BO$12:$BO$304,N12:N304)+SUMPRODUCT($BO$12:$BO$304,O12:O304)+SUMPRODUCT($BO$12:$BO$304,P12:P304)+SUMPRODUCT($BO$12:$BO$304,R12:R304)+SUMPRODUCT($BO$12:$BO$304,S12:S304)+SUMPRODUCT($BO$12:$BO$304,Q12:Q304)+SUMPRODUCT($BO$12:$BO$304,T12:T304)+SUMPRODUCT($BO$12:$BO$304,U12:U304)+SUMPRODUCT($BO$12:$BO$304,V12:V304)+SUMPRODUCT($BO$12:$BO$304,W12:W304)+SUMPRODUCT($BO$12:$BO$304,X12:X304)+SUMPRODUCT($BO$12:$BO$304,Y12:Y304)+SUMPRODUCT($BO$12:$BO$304,Z12:Z304)+SUMPRODUCT($BO$12:$BO$304,AA12:AA304)+SUMPRODUCT($BO$12:$BO$304,AB12:AB304))</f>
        <v>0</v>
      </c>
      <c r="AE4" s="120">
        <f>SUM(SUMPRODUCT($BP$12:$BP$304,M12:M304)+SUMPRODUCT($BP$12:$BP$304,N12:N304)+SUMPRODUCT($BP$12:$BP$304,O12:O304)+SUMPRODUCT($BP$12:$BP$304,P12:P304)+SUMPRODUCT($BP$12:$BP$304,R12:R304)+SUMPRODUCT($BP$12:$BP$304,S12:S304)+SUMPRODUCT($BP$12:$BP$304,Q12:Q304)+SUMPRODUCT($BP$12:$BP$304,T12:T304)+SUMPRODUCT($BP$12:$BP$304,U12:U304)+SUMPRODUCT($BP$12:$BP$304,V12:V304)+SUMPRODUCT($BP$12:$BP$304,W12:W304)+SUMPRODUCT($BP$12:$BP$304,X12:X304)+SUMPRODUCT($BP$12:$BP$304,Y12:Y304)+SUMPRODUCT($BP$12:$BP$304,Z12:Z304)+SUMPRODUCT($BP$12:$BP$304,AA12:AA304)+SUMPRODUCT($BP$12:$BP$304,AB12:AB304))</f>
        <v>4</v>
      </c>
      <c r="AF4" s="120">
        <f>SUM(SUMPRODUCT($BQ$12:$BQ$304,M12:M304)+SUMPRODUCT($BQ$12:$BQ$304,N12:N304)+SUMPRODUCT($BQ$12:$BQ$304,O12:O304)+SUMPRODUCT($BQ$12:$BQ$304,P12:P304)+SUMPRODUCT($BQ$12:$BQ$304,R12:R304)+SUMPRODUCT($BQ$12:$BQ$304,S12:S304)+SUMPRODUCT($BQ$12:$BQ$304,Q12:Q304)+SUMPRODUCT($BQ$12:$BQ$304,T12:T304)+SUMPRODUCT($BQ$12:$BQ$304,U12:U304)+SUMPRODUCT($BQ$12:$BQ$304,V12:V304)+SUMPRODUCT($BQ$12:$BQ$304,W12:W304)+SUMPRODUCT($BQ$12:$BQ$304,X12:X304)+SUMPRODUCT($BQ$12:$BQ$304,Y12:Y304)+SUMPRODUCT($BQ$12:$BQ$304,Z12:Z304)+SUMPRODUCT($BQ$12:$BQ$304,AA12:AA304)+SUMPRODUCT($BQ$12:$BQ$304,AB12:AB304))</f>
        <v>3</v>
      </c>
      <c r="AG4" s="518">
        <f>SUM(SUMPRODUCT($BR$12:$BR$304,M12:M304)+SUMPRODUCT($BR$12:$BR$304,N12:N304)+SUMPRODUCT($BR$12:$BR$304,O12:O304)+SUMPRODUCT($BR$12:$BR$304,P12:P304)+SUMPRODUCT($BR$12:$BR$304,R12:R304)+SUMPRODUCT($BR$12:$BR$304,S12:S304)+SUMPRODUCT($BR$12:$BR$304,Q12:Q304)+SUMPRODUCT($BR$12:$BR$304,T12:T304)+SUMPRODUCT($BR$12:$BR$304,U12:U304)+SUMPRODUCT($BR$12:$BR$304,V12:V304)+SUMPRODUCT($BR$12:$BR$304,W12:W304)+SUMPRODUCT($BR$12:$BR$304,X12:X304)+SUMPRODUCT($BR$12:$BR$304,Y12:Y304)+SUMPRODUCT($BR$12:$BR$304,Z12:Z304)+SUMPRODUCT($BR$12:$BR$304,AA12:AA304)+SUMPRODUCT($BR$12:$BR$304,AB12:AB304))</f>
        <v>2</v>
      </c>
      <c r="AH4" s="934">
        <f>SUM(SUMPRODUCT($BS$12:$BS$304,M12:M304)+SUMPRODUCT($BS$12:$BS$304,N12:N304)+SUMPRODUCT($BS$12:$BS$304,O12:O304)+SUMPRODUCT($BS$12:$BS$304,P12:P304)+SUMPRODUCT($BS$12:$BS$304,R12:R304)+SUMPRODUCT($BS$12:$BS$304,S12:S304)+SUMPRODUCT($BS$12:$BS$304,Q12:Q304)+SUMPRODUCT($BS$12:$BS$304,T12:T304)+SUMPRODUCT($BS$12:$BS$304,U12:U304)+SUMPRODUCT($BS$12:$BS$304,V12:V304)+SUMPRODUCT($BS$12:$BS$304,W12:W304)+SUMPRODUCT($BS$12:$BS$304,X12:X304)+SUMPRODUCT($BS$12:$BS$304,Y12:Y304)+SUMPRODUCT($BS$12:$BS$304,Z12:Z304)+SUMPRODUCT($BS$12:$BS$304,AB12:AB304)+SUMPRODUCT($BS$12:$BS$304,AA12:AA304))</f>
        <v>4</v>
      </c>
      <c r="AI4" s="365"/>
      <c r="AJ4" s="334"/>
      <c r="AK4" s="930"/>
      <c r="AL4" s="931"/>
      <c r="AM4" s="932"/>
      <c r="AN4" s="933"/>
      <c r="AO4" s="933"/>
      <c r="AP4" s="933"/>
      <c r="AQ4" s="933"/>
      <c r="AR4" s="933"/>
      <c r="AS4" s="933"/>
      <c r="AT4" s="933"/>
      <c r="AU4" s="933"/>
      <c r="AV4" s="933"/>
      <c r="AW4" s="933"/>
      <c r="AX4" s="933"/>
      <c r="AY4" s="933"/>
      <c r="AZ4" s="933"/>
      <c r="BA4" s="944"/>
      <c r="BB4" s="944"/>
      <c r="BC4" s="945"/>
      <c r="BE4" s="942"/>
      <c r="BF4" s="953"/>
      <c r="BG4" s="433"/>
      <c r="BH4" s="953"/>
      <c r="BI4" s="433"/>
      <c r="BJ4" s="953"/>
      <c r="BK4" s="433"/>
      <c r="BL4" s="953"/>
      <c r="BM4" s="961"/>
      <c r="BN4" s="953"/>
      <c r="BO4" s="433"/>
      <c r="BP4" s="953"/>
      <c r="BQ4" s="433"/>
      <c r="BR4" s="953"/>
      <c r="BS4" s="433"/>
      <c r="BT4" s="953"/>
      <c r="BU4" s="433"/>
      <c r="BV4" s="953"/>
      <c r="BW4" s="433"/>
      <c r="BX4" s="933"/>
    </row>
    <row r="5" spans="1:86" ht="14.1" customHeight="1">
      <c r="D5" s="1134"/>
      <c r="E5" s="821"/>
      <c r="F5" s="546"/>
      <c r="G5" s="659"/>
      <c r="H5" s="659"/>
      <c r="J5" s="856"/>
      <c r="K5" s="856"/>
      <c r="L5" s="857" t="s">
        <v>160</v>
      </c>
      <c r="M5" s="856"/>
      <c r="N5" s="858"/>
      <c r="O5" s="859"/>
      <c r="P5" s="858"/>
      <c r="Q5" s="451"/>
      <c r="R5" s="875"/>
      <c r="S5" s="206"/>
      <c r="T5" s="453"/>
      <c r="Y5" s="334"/>
      <c r="Z5" s="349"/>
      <c r="AA5" s="368"/>
      <c r="AB5" s="334"/>
      <c r="AG5"/>
      <c r="AH5" s="498"/>
      <c r="AI5" s="935"/>
      <c r="AJ5" s="935"/>
      <c r="AK5" s="930"/>
      <c r="AL5" s="931"/>
      <c r="AM5" s="932"/>
      <c r="AN5" s="933"/>
      <c r="AO5" s="933"/>
      <c r="AP5" s="933"/>
      <c r="AQ5" s="933"/>
      <c r="AR5" s="933"/>
      <c r="AS5" s="933"/>
      <c r="AT5" s="933"/>
      <c r="AU5" s="933"/>
      <c r="AV5" s="933"/>
      <c r="AW5" s="933"/>
      <c r="AX5" s="933"/>
      <c r="AY5" s="933"/>
      <c r="AZ5" s="933"/>
      <c r="BA5" s="944"/>
      <c r="BB5" s="944"/>
      <c r="BC5" s="945"/>
      <c r="BE5" s="942"/>
      <c r="BF5" s="953"/>
      <c r="BG5" s="433"/>
      <c r="BH5" s="953"/>
      <c r="BI5" s="433"/>
      <c r="BJ5" s="953"/>
      <c r="BK5" s="433"/>
      <c r="BL5" s="953"/>
      <c r="BM5" s="961"/>
      <c r="BN5" s="953"/>
      <c r="BO5" s="433"/>
      <c r="BP5" s="953"/>
      <c r="BQ5" s="433"/>
      <c r="BR5" s="953"/>
      <c r="BS5" s="433"/>
      <c r="BT5" s="953"/>
      <c r="BU5" s="433"/>
      <c r="BV5" s="953"/>
      <c r="BW5" s="433"/>
      <c r="BX5" s="933"/>
    </row>
    <row r="6" spans="1:86" ht="17.25" customHeight="1">
      <c r="D6" s="1134"/>
      <c r="E6" s="821"/>
      <c r="F6" s="546"/>
      <c r="G6" s="659"/>
      <c r="H6" s="659"/>
      <c r="L6" s="860"/>
      <c r="P6"/>
      <c r="Q6"/>
      <c r="R6"/>
      <c r="S6" s="225"/>
      <c r="T6" s="876"/>
      <c r="U6"/>
      <c r="V6"/>
      <c r="W6"/>
      <c r="X6" s="876"/>
      <c r="Y6" s="876"/>
      <c r="Z6" s="886" t="s">
        <v>38</v>
      </c>
      <c r="AA6" s="886" t="s">
        <v>38</v>
      </c>
      <c r="AB6" s="876" t="s">
        <v>38</v>
      </c>
      <c r="AC6" s="470" t="s">
        <v>39</v>
      </c>
      <c r="AG6"/>
      <c r="AH6" s="498"/>
      <c r="AI6" s="935"/>
      <c r="AJ6" s="935"/>
      <c r="AK6" s="930"/>
      <c r="AL6" s="931"/>
      <c r="AM6" s="932"/>
      <c r="AN6" s="933"/>
      <c r="AO6" s="933"/>
      <c r="AP6" s="933"/>
      <c r="AQ6" s="933"/>
      <c r="AR6" s="933"/>
      <c r="AS6" s="933"/>
      <c r="AT6" s="933"/>
      <c r="AU6" s="933"/>
      <c r="AV6" s="933"/>
      <c r="AW6" s="933"/>
      <c r="AX6" s="933"/>
      <c r="AY6" s="933"/>
      <c r="AZ6" s="933"/>
      <c r="BA6" s="944"/>
      <c r="BB6" s="944"/>
      <c r="BC6" s="945"/>
      <c r="BE6" s="942"/>
      <c r="BM6" s="121"/>
      <c r="BX6" s="933"/>
    </row>
    <row r="7" spans="1:86" ht="18.95" hidden="1" customHeight="1">
      <c r="AG7"/>
      <c r="BE7" s="942"/>
      <c r="BM7" s="121"/>
    </row>
    <row r="8" spans="1:86" ht="18.95" customHeight="1">
      <c r="B8" s="822"/>
      <c r="E8" s="823"/>
      <c r="F8" s="824"/>
      <c r="G8" s="24"/>
      <c r="K8" s="336"/>
      <c r="L8" s="210" t="s">
        <v>40</v>
      </c>
      <c r="M8" s="469">
        <f t="shared" ref="M8:AB8" si="0">SUM(AN:AN)</f>
        <v>13</v>
      </c>
      <c r="N8" s="393">
        <f t="shared" si="0"/>
        <v>27</v>
      </c>
      <c r="O8" s="393">
        <f t="shared" si="0"/>
        <v>33</v>
      </c>
      <c r="P8" s="393">
        <f t="shared" si="0"/>
        <v>21</v>
      </c>
      <c r="Q8" s="393">
        <f t="shared" si="0"/>
        <v>22</v>
      </c>
      <c r="R8" s="393">
        <f t="shared" si="0"/>
        <v>0</v>
      </c>
      <c r="S8" s="393">
        <f t="shared" si="0"/>
        <v>0</v>
      </c>
      <c r="T8" s="393">
        <f t="shared" si="0"/>
        <v>0</v>
      </c>
      <c r="U8" s="393">
        <f t="shared" si="0"/>
        <v>0</v>
      </c>
      <c r="V8" s="393">
        <f t="shared" si="0"/>
        <v>0</v>
      </c>
      <c r="W8" s="144">
        <f t="shared" si="0"/>
        <v>0</v>
      </c>
      <c r="X8" s="144">
        <f t="shared" si="0"/>
        <v>0</v>
      </c>
      <c r="Y8" s="144">
        <f t="shared" si="0"/>
        <v>0</v>
      </c>
      <c r="Z8" s="346">
        <f t="shared" si="0"/>
        <v>0</v>
      </c>
      <c r="AA8" s="346">
        <f t="shared" si="0"/>
        <v>0</v>
      </c>
      <c r="AB8" s="144">
        <f t="shared" si="0"/>
        <v>0</v>
      </c>
      <c r="AC8" s="142">
        <f>SUM(M8:AB8)</f>
        <v>116</v>
      </c>
      <c r="AD8" s="344"/>
      <c r="AE8" s="390"/>
      <c r="AG8" s="711" t="s">
        <v>41</v>
      </c>
      <c r="AH8" s="936">
        <f>SUM(AH11:AH244)</f>
        <v>143</v>
      </c>
      <c r="AI8" s="23"/>
      <c r="AJ8" s="23"/>
      <c r="AK8" s="937"/>
      <c r="AL8" s="938"/>
      <c r="AM8" s="939"/>
      <c r="AN8" s="573"/>
      <c r="AO8" s="573"/>
      <c r="AP8" s="573"/>
      <c r="AQ8" s="573"/>
      <c r="AR8" s="573"/>
      <c r="AS8" s="573"/>
      <c r="AT8" s="573"/>
      <c r="AU8" s="573"/>
      <c r="AV8" s="573"/>
      <c r="AW8" s="573"/>
      <c r="AX8" s="573"/>
      <c r="AY8" s="573"/>
      <c r="AZ8" s="573"/>
      <c r="BA8" s="600"/>
      <c r="BB8" s="600"/>
      <c r="BC8" s="946"/>
      <c r="BE8" s="942"/>
      <c r="BM8" s="121"/>
      <c r="BX8" s="573"/>
    </row>
    <row r="9" spans="1:86" s="24" customFormat="1" ht="57.6" customHeight="1">
      <c r="B9" s="825" t="s">
        <v>38</v>
      </c>
      <c r="C9" s="147"/>
      <c r="D9" s="350" t="s">
        <v>42</v>
      </c>
      <c r="E9" s="826" t="s">
        <v>43</v>
      </c>
      <c r="F9" s="346" t="s">
        <v>44</v>
      </c>
      <c r="G9" s="144" t="s">
        <v>45</v>
      </c>
      <c r="H9" s="346" t="s">
        <v>46</v>
      </c>
      <c r="I9" s="346" t="s">
        <v>47</v>
      </c>
      <c r="J9" s="346" t="s">
        <v>48</v>
      </c>
      <c r="K9" s="144" t="s">
        <v>49</v>
      </c>
      <c r="L9" s="346" t="s">
        <v>50</v>
      </c>
      <c r="M9" s="861" t="s">
        <v>161</v>
      </c>
      <c r="N9" s="147" t="s">
        <v>53</v>
      </c>
      <c r="O9" s="862" t="s">
        <v>162</v>
      </c>
      <c r="P9" s="863" t="s">
        <v>163</v>
      </c>
      <c r="Q9" s="877" t="s">
        <v>164</v>
      </c>
      <c r="R9" s="878" t="s">
        <v>165</v>
      </c>
      <c r="S9" s="879" t="s">
        <v>166</v>
      </c>
      <c r="T9" s="880" t="s">
        <v>167</v>
      </c>
      <c r="U9" s="881" t="s">
        <v>168</v>
      </c>
      <c r="V9" s="882" t="s">
        <v>169</v>
      </c>
      <c r="W9" s="883" t="s">
        <v>170</v>
      </c>
      <c r="X9" s="884" t="s">
        <v>171</v>
      </c>
      <c r="Y9" s="887" t="s">
        <v>172</v>
      </c>
      <c r="Z9" s="888" t="s">
        <v>173</v>
      </c>
      <c r="AA9" s="889" t="s">
        <v>174</v>
      </c>
      <c r="AB9" s="890" t="s">
        <v>175</v>
      </c>
      <c r="AC9" s="891" t="s">
        <v>54</v>
      </c>
      <c r="AD9" s="892" t="s">
        <v>38</v>
      </c>
      <c r="AE9" s="893" t="s">
        <v>55</v>
      </c>
      <c r="AG9" s="940" t="s">
        <v>56</v>
      </c>
      <c r="AH9" s="941" t="s">
        <v>9</v>
      </c>
      <c r="AI9" s="714"/>
      <c r="AJ9" s="714"/>
      <c r="AK9" s="814" t="s">
        <v>57</v>
      </c>
      <c r="AL9" s="815" t="s">
        <v>58</v>
      </c>
      <c r="AM9" s="816"/>
      <c r="AN9" s="942" t="s">
        <v>60</v>
      </c>
      <c r="AO9" s="942" t="s">
        <v>61</v>
      </c>
      <c r="AP9" s="942" t="s">
        <v>176</v>
      </c>
      <c r="AQ9" s="942" t="s">
        <v>177</v>
      </c>
      <c r="AR9" s="942" t="s">
        <v>178</v>
      </c>
      <c r="AS9" s="942" t="s">
        <v>179</v>
      </c>
      <c r="AT9" s="942" t="s">
        <v>180</v>
      </c>
      <c r="AU9" s="942" t="s">
        <v>181</v>
      </c>
      <c r="AV9" s="942" t="s">
        <v>182</v>
      </c>
      <c r="AW9" s="942" t="s">
        <v>183</v>
      </c>
      <c r="AX9" s="942" t="s">
        <v>184</v>
      </c>
      <c r="AY9" s="942" t="s">
        <v>185</v>
      </c>
      <c r="AZ9" s="942" t="s">
        <v>186</v>
      </c>
      <c r="BA9" s="947" t="s">
        <v>187</v>
      </c>
      <c r="BB9" s="947" t="s">
        <v>187</v>
      </c>
      <c r="BC9" s="948" t="s">
        <v>188</v>
      </c>
      <c r="BD9" s="949" t="s">
        <v>62</v>
      </c>
      <c r="BE9" s="942"/>
      <c r="BF9" s="954" t="s">
        <v>63</v>
      </c>
      <c r="BG9" s="351" t="s">
        <v>64</v>
      </c>
      <c r="BH9" s="954" t="s">
        <v>65</v>
      </c>
      <c r="BI9" s="351" t="s">
        <v>66</v>
      </c>
      <c r="BJ9" s="954" t="s">
        <v>67</v>
      </c>
      <c r="BK9" s="351" t="s">
        <v>68</v>
      </c>
      <c r="BL9" s="954" t="s">
        <v>69</v>
      </c>
      <c r="BM9" s="351" t="s">
        <v>70</v>
      </c>
      <c r="BN9" s="954" t="s">
        <v>71</v>
      </c>
      <c r="BO9" s="351" t="s">
        <v>72</v>
      </c>
      <c r="BP9" s="954" t="s">
        <v>73</v>
      </c>
      <c r="BQ9" s="351" t="s">
        <v>74</v>
      </c>
      <c r="BR9" s="954" t="s">
        <v>75</v>
      </c>
      <c r="BS9" s="351" t="s">
        <v>76</v>
      </c>
      <c r="BT9" s="954" t="s">
        <v>77</v>
      </c>
      <c r="BU9" s="351" t="s">
        <v>78</v>
      </c>
      <c r="BV9" s="954" t="s">
        <v>79</v>
      </c>
      <c r="BW9" s="351" t="s">
        <v>80</v>
      </c>
      <c r="BX9" s="942"/>
      <c r="BY9" s="962" t="s">
        <v>81</v>
      </c>
      <c r="BZ9" s="962" t="s">
        <v>82</v>
      </c>
      <c r="CA9" s="962" t="s">
        <v>83</v>
      </c>
      <c r="CB9" s="962" t="s">
        <v>84</v>
      </c>
      <c r="CC9" s="962" t="s">
        <v>85</v>
      </c>
      <c r="CD9" s="962" t="s">
        <v>86</v>
      </c>
      <c r="CE9" s="962" t="s">
        <v>87</v>
      </c>
      <c r="CF9" s="962" t="s">
        <v>88</v>
      </c>
      <c r="CG9" s="962" t="s">
        <v>89</v>
      </c>
      <c r="CH9" s="963" t="s">
        <v>90</v>
      </c>
    </row>
    <row r="10" spans="1:86" s="23" customFormat="1" ht="24" customHeight="1">
      <c r="B10" s="588"/>
      <c r="C10" s="334"/>
      <c r="D10" s="589"/>
      <c r="E10" s="827"/>
      <c r="F10" s="589"/>
      <c r="H10" s="589"/>
      <c r="I10" s="589"/>
      <c r="J10" s="589"/>
      <c r="L10" s="589"/>
      <c r="M10" s="1116" t="s">
        <v>92</v>
      </c>
      <c r="N10" s="1116" t="s">
        <v>93</v>
      </c>
      <c r="O10" s="1116" t="s">
        <v>189</v>
      </c>
      <c r="P10" s="1116" t="s">
        <v>190</v>
      </c>
      <c r="Q10" s="1116" t="s">
        <v>191</v>
      </c>
      <c r="R10" s="1116" t="s">
        <v>192</v>
      </c>
      <c r="S10" s="1116" t="s">
        <v>193</v>
      </c>
      <c r="T10" s="1116" t="s">
        <v>194</v>
      </c>
      <c r="U10" s="1116" t="s">
        <v>195</v>
      </c>
      <c r="V10" s="1116" t="s">
        <v>196</v>
      </c>
      <c r="W10" s="1116" t="s">
        <v>197</v>
      </c>
      <c r="X10" s="1116" t="s">
        <v>198</v>
      </c>
      <c r="Y10" s="1116" t="s">
        <v>199</v>
      </c>
      <c r="Z10" s="1116" t="s">
        <v>200</v>
      </c>
      <c r="AA10" s="1116" t="s">
        <v>201</v>
      </c>
      <c r="AB10" s="1115" t="s">
        <v>202</v>
      </c>
      <c r="AD10" s="688"/>
      <c r="AE10" s="894"/>
      <c r="AG10" s="714"/>
      <c r="AH10" s="714"/>
      <c r="AI10" s="714"/>
      <c r="AJ10" s="714"/>
      <c r="AK10" s="814"/>
      <c r="AL10" s="815"/>
      <c r="AM10" s="816"/>
      <c r="AN10" s="942"/>
      <c r="AO10" s="942"/>
      <c r="AP10" s="942"/>
      <c r="AQ10" s="942"/>
      <c r="AR10" s="942"/>
      <c r="AS10" s="942"/>
      <c r="AT10" s="942"/>
      <c r="AU10" s="942"/>
      <c r="AV10" s="942"/>
      <c r="AW10" s="942"/>
      <c r="AX10" s="942"/>
      <c r="AY10" s="942"/>
      <c r="AZ10" s="942"/>
      <c r="BA10" s="950"/>
      <c r="BB10" s="950"/>
      <c r="BC10" s="951"/>
      <c r="BD10" s="949"/>
      <c r="BE10" s="942"/>
      <c r="BF10" s="368"/>
      <c r="BG10" s="368"/>
      <c r="BH10" s="368"/>
      <c r="BI10" s="368"/>
      <c r="BJ10" s="368"/>
      <c r="BK10" s="368"/>
      <c r="BL10" s="368"/>
      <c r="BM10" s="368"/>
      <c r="BN10" s="368"/>
      <c r="BO10" s="368"/>
      <c r="BP10" s="368"/>
      <c r="BQ10" s="368"/>
      <c r="BR10" s="368"/>
      <c r="BS10" s="368"/>
      <c r="BT10" s="368"/>
      <c r="BU10" s="368"/>
      <c r="BV10" s="368"/>
      <c r="BW10" s="368"/>
      <c r="BX10" s="942"/>
      <c r="BY10" s="962"/>
      <c r="BZ10" s="962"/>
      <c r="CA10" s="962"/>
      <c r="CB10" s="962"/>
      <c r="CC10" s="962"/>
      <c r="CD10" s="962"/>
      <c r="CE10" s="962"/>
      <c r="CF10" s="962"/>
      <c r="CG10" s="962"/>
      <c r="CH10" s="963"/>
    </row>
    <row r="11" spans="1:86" s="1" customFormat="1" ht="32.25" customHeight="1">
      <c r="B11" s="828"/>
      <c r="D11" s="599"/>
      <c r="E11" s="829"/>
      <c r="F11" s="830"/>
      <c r="G11" s="334"/>
      <c r="H11" s="368"/>
      <c r="I11" s="334"/>
      <c r="J11" s="334"/>
      <c r="K11" s="334"/>
      <c r="L11" s="864" t="s">
        <v>203</v>
      </c>
      <c r="M11" s="334"/>
      <c r="N11" s="334"/>
      <c r="O11" s="334"/>
      <c r="P11" s="334"/>
      <c r="Q11" s="334"/>
      <c r="R11" s="334"/>
      <c r="S11" s="334"/>
      <c r="T11" s="334"/>
      <c r="U11" s="334"/>
      <c r="V11" s="334"/>
      <c r="W11" s="334"/>
      <c r="X11" s="334"/>
      <c r="Y11" s="334"/>
      <c r="Z11" s="519"/>
      <c r="AA11" s="519"/>
      <c r="AB11" s="719"/>
      <c r="AC11" s="707"/>
      <c r="AD11" s="400"/>
      <c r="AE11" s="895"/>
      <c r="AG11" s="24"/>
      <c r="AI11" s="334"/>
      <c r="AJ11" s="334"/>
      <c r="AK11" s="814"/>
      <c r="AL11" s="815"/>
      <c r="AM11" s="816"/>
      <c r="AN11" s="432"/>
      <c r="AO11" s="432"/>
      <c r="AP11" s="432"/>
      <c r="AQ11" s="432"/>
      <c r="AR11" s="432"/>
      <c r="AS11" s="432"/>
      <c r="AT11" s="432"/>
      <c r="AU11" s="432"/>
      <c r="AV11" s="432"/>
      <c r="AW11" s="432"/>
      <c r="AX11" s="432"/>
      <c r="AY11" s="432"/>
      <c r="AZ11" s="432"/>
      <c r="BA11" s="689"/>
      <c r="BB11" s="689"/>
      <c r="BC11" s="817"/>
      <c r="BD11" s="818"/>
      <c r="BE11" s="432"/>
      <c r="BF11" s="955"/>
      <c r="BG11" s="334"/>
      <c r="BH11" s="955"/>
      <c r="BI11" s="334"/>
      <c r="BJ11" s="955"/>
      <c r="BK11" s="334"/>
      <c r="BL11" s="955"/>
      <c r="BM11" s="334"/>
      <c r="BN11" s="955"/>
      <c r="BO11" s="334"/>
      <c r="BP11" s="955"/>
      <c r="BQ11" s="334"/>
      <c r="BR11" s="955"/>
      <c r="BS11" s="334"/>
      <c r="BT11" s="955"/>
      <c r="BU11" s="334"/>
      <c r="BV11" s="955"/>
      <c r="BW11" s="334"/>
      <c r="BX11" s="432"/>
      <c r="BY11" s="432"/>
      <c r="BZ11" s="432"/>
      <c r="CA11" s="432"/>
      <c r="CB11" s="432"/>
      <c r="CC11" s="432"/>
      <c r="CD11" s="432"/>
      <c r="CE11" s="432"/>
      <c r="CF11" s="432"/>
      <c r="CG11" s="432"/>
      <c r="CH11" s="964"/>
    </row>
    <row r="12" spans="1:86" s="1" customFormat="1" ht="65.25" customHeight="1">
      <c r="A12" s="831" t="s">
        <v>203</v>
      </c>
      <c r="B12" s="832"/>
      <c r="C12" s="147"/>
      <c r="D12" s="742" t="s">
        <v>204</v>
      </c>
      <c r="E12" s="833"/>
      <c r="F12" s="442" t="s">
        <v>205</v>
      </c>
      <c r="G12" s="443" t="s">
        <v>98</v>
      </c>
      <c r="H12" s="442" t="s">
        <v>206</v>
      </c>
      <c r="I12" s="443">
        <v>1</v>
      </c>
      <c r="J12" s="443">
        <v>0</v>
      </c>
      <c r="K12" s="443" t="s">
        <v>100</v>
      </c>
      <c r="L12" s="865">
        <v>217.21520000000001</v>
      </c>
      <c r="M12" s="749"/>
      <c r="N12" s="749"/>
      <c r="O12" s="749"/>
      <c r="P12" s="749"/>
      <c r="Q12" s="749"/>
      <c r="R12" s="749"/>
      <c r="S12" s="749"/>
      <c r="T12" s="749"/>
      <c r="U12" s="749"/>
      <c r="V12" s="749"/>
      <c r="W12" s="761"/>
      <c r="X12" s="761"/>
      <c r="Y12" s="761"/>
      <c r="Z12" s="896"/>
      <c r="AA12" s="896"/>
      <c r="AB12" s="897" t="s">
        <v>101</v>
      </c>
      <c r="AC12" s="427">
        <f>L12*M12+L12*N12+L12*O12+L12*P12+L12*Q12+L12*R12+L12*S12+L12*U12+L12*V12+L12*W12+L12*X12+L12*Y12+L12*T12+(L12*Z12*1.1)+(L12*AA12*1.1)</f>
        <v>0</v>
      </c>
      <c r="AD12" s="552" t="str">
        <f t="shared" ref="AD12:AD20" si="1">IF(B12="New","Yes","No")</f>
        <v>No</v>
      </c>
      <c r="AE12" s="544" t="str">
        <f t="shared" ref="AE12:AE20" si="2">IF(SUM(M12:AB12)&gt;0,"Yes","No")</f>
        <v>No</v>
      </c>
      <c r="AG12" s="715">
        <v>3</v>
      </c>
      <c r="AH12" s="564">
        <f>AG12*M12+AG12*N12+AG12*O12+AG12*P12+AG12*Q12+AG12*R12+AG12*S12+AG12*U12+AG12*V12+AG12*W12+AG12*X12+AG12*Y12+AG12*T12+AG12*Z12+AG12*AA12</f>
        <v>0</v>
      </c>
      <c r="AI12" s="334"/>
      <c r="AJ12" s="334"/>
      <c r="AK12" s="814">
        <v>7</v>
      </c>
      <c r="AL12" s="815">
        <f>SUM(M12:AB12)*AK12</f>
        <v>0</v>
      </c>
      <c r="AM12" s="816"/>
      <c r="AN12" s="432">
        <f t="shared" ref="AN12:AN39" si="3">M12*I12</f>
        <v>0</v>
      </c>
      <c r="AO12" s="432">
        <f t="shared" ref="AO12:AO39" si="4">N12*I12</f>
        <v>0</v>
      </c>
      <c r="AP12" s="432">
        <f t="shared" ref="AP12:AP39" si="5">O12*I12</f>
        <v>0</v>
      </c>
      <c r="AQ12" s="432">
        <f t="shared" ref="AQ12:AQ39" si="6">P12*I12</f>
        <v>0</v>
      </c>
      <c r="AR12" s="432">
        <f t="shared" ref="AR12:AR39" si="7">Q12*I12</f>
        <v>0</v>
      </c>
      <c r="AS12" s="432">
        <f t="shared" ref="AS12:AS39" si="8">R12*I12</f>
        <v>0</v>
      </c>
      <c r="AT12" s="432">
        <f t="shared" ref="AT12:AT39" si="9">S12*I12</f>
        <v>0</v>
      </c>
      <c r="AU12" s="432">
        <f t="shared" ref="AU12:AU39" si="10">I12*T12</f>
        <v>0</v>
      </c>
      <c r="AV12" s="432">
        <f t="shared" ref="AV12:AV39" si="11">U12*I12</f>
        <v>0</v>
      </c>
      <c r="AW12" s="432">
        <f t="shared" ref="AW12:AW39" si="12">V12*I12</f>
        <v>0</v>
      </c>
      <c r="AX12" s="432">
        <f t="shared" ref="AX12:AX39" si="13">W12*I12</f>
        <v>0</v>
      </c>
      <c r="AY12" s="432">
        <f t="shared" ref="AY12:AY20" si="14">X12*I12</f>
        <v>0</v>
      </c>
      <c r="AZ12" s="432">
        <f>Y12*I12</f>
        <v>0</v>
      </c>
      <c r="BA12" s="689">
        <f>Z12*I12</f>
        <v>0</v>
      </c>
      <c r="BB12" s="689">
        <f>AA12*I12</f>
        <v>0</v>
      </c>
      <c r="BC12" s="817"/>
      <c r="BD12" s="818">
        <v>3</v>
      </c>
      <c r="BE12" s="432"/>
      <c r="BF12" s="956">
        <v>10</v>
      </c>
      <c r="BG12" s="443"/>
      <c r="BH12" s="956"/>
      <c r="BI12" s="443"/>
      <c r="BJ12" s="956"/>
      <c r="BK12" s="443"/>
      <c r="BL12" s="956"/>
      <c r="BM12" s="443"/>
      <c r="BN12" s="956"/>
      <c r="BO12" s="443"/>
      <c r="BP12" s="956"/>
      <c r="BQ12" s="443"/>
      <c r="BR12" s="956"/>
      <c r="BS12" s="443"/>
      <c r="BT12" s="956"/>
      <c r="BU12" s="443"/>
      <c r="BV12" s="956"/>
      <c r="BW12" s="443"/>
      <c r="BX12" s="432"/>
      <c r="BY12" s="432"/>
      <c r="BZ12" s="432">
        <f>I12</f>
        <v>1</v>
      </c>
      <c r="CA12" s="432"/>
      <c r="CB12" s="432">
        <v>1</v>
      </c>
      <c r="CC12" s="432"/>
      <c r="CD12" s="432">
        <v>15</v>
      </c>
      <c r="CE12" s="432">
        <v>300</v>
      </c>
      <c r="CF12" s="432">
        <f t="shared" ref="CF12:CF17" si="15">CE12/10</f>
        <v>30</v>
      </c>
      <c r="CG12" s="432">
        <f t="shared" ref="CG12:CG17" si="16">(3/100)*CE12</f>
        <v>9</v>
      </c>
      <c r="CH12" s="964">
        <f t="shared" ref="CH12:CH20" si="17">AK12*SUM(M12:W12)</f>
        <v>0</v>
      </c>
    </row>
    <row r="13" spans="1:86" s="1" customFormat="1" ht="65.25" customHeight="1">
      <c r="A13" s="1198" t="s">
        <v>207</v>
      </c>
      <c r="B13" s="768"/>
      <c r="C13" s="510"/>
      <c r="D13" s="626" t="s">
        <v>208</v>
      </c>
      <c r="E13" s="834"/>
      <c r="F13" s="510" t="s">
        <v>145</v>
      </c>
      <c r="G13" s="502" t="s">
        <v>109</v>
      </c>
      <c r="H13" s="510" t="s">
        <v>209</v>
      </c>
      <c r="I13" s="502">
        <v>1</v>
      </c>
      <c r="J13" s="502">
        <v>0</v>
      </c>
      <c r="K13" s="502" t="s">
        <v>100</v>
      </c>
      <c r="L13" s="866">
        <v>95.4</v>
      </c>
      <c r="M13" s="556"/>
      <c r="N13" s="556"/>
      <c r="O13" s="556"/>
      <c r="P13" s="556"/>
      <c r="Q13" s="556"/>
      <c r="R13" s="556"/>
      <c r="S13" s="556"/>
      <c r="T13" s="556"/>
      <c r="U13" s="556"/>
      <c r="V13" s="556"/>
      <c r="W13" s="709"/>
      <c r="X13" s="709"/>
      <c r="Y13" s="709"/>
      <c r="Z13" s="898"/>
      <c r="AA13" s="898"/>
      <c r="AB13" s="899" t="s">
        <v>101</v>
      </c>
      <c r="AC13" s="425">
        <f t="shared" ref="AC13:AC16" si="18">L13*M13+L13*N13+L13*O13+L13*P13+L13*Q13+L13*R13+L13*S13+L13*U13+L13*V13+L13*W13+L13*X13+L13*Y13+L13*T13+(L13*Z13*1.1)+(L13*AA13*1.1)</f>
        <v>0</v>
      </c>
      <c r="AD13" s="704" t="str">
        <f t="shared" si="1"/>
        <v>No</v>
      </c>
      <c r="AE13" s="557" t="str">
        <f t="shared" si="2"/>
        <v>No</v>
      </c>
      <c r="AG13" s="716">
        <v>1</v>
      </c>
      <c r="AH13" s="717">
        <f t="shared" ref="AH13:AH16" si="19">AG13*M13+AG13*N13+AG13*O13+AG13*P13+AG13*Q13+AG13*R13+AG13*S13+AG13*U13+AG13*V13+AG13*W13+AG13*X13+AG13*Y13+AG13*T13+AG13*Z13+AG13*AA13</f>
        <v>0</v>
      </c>
      <c r="AI13" s="334"/>
      <c r="AJ13" s="334"/>
      <c r="AK13" s="814">
        <v>3.3</v>
      </c>
      <c r="AL13" s="815">
        <f t="shared" ref="AL13:AL14" si="20">SUM(M13:AB13)*AK13</f>
        <v>0</v>
      </c>
      <c r="AM13" s="816"/>
      <c r="AN13" s="432">
        <f t="shared" si="3"/>
        <v>0</v>
      </c>
      <c r="AO13" s="432">
        <f t="shared" si="4"/>
        <v>0</v>
      </c>
      <c r="AP13" s="432">
        <f t="shared" si="5"/>
        <v>0</v>
      </c>
      <c r="AQ13" s="432">
        <f t="shared" si="6"/>
        <v>0</v>
      </c>
      <c r="AR13" s="432">
        <f t="shared" si="7"/>
        <v>0</v>
      </c>
      <c r="AS13" s="432">
        <f t="shared" si="8"/>
        <v>0</v>
      </c>
      <c r="AT13" s="432">
        <f t="shared" si="9"/>
        <v>0</v>
      </c>
      <c r="AU13" s="432">
        <f t="shared" si="10"/>
        <v>0</v>
      </c>
      <c r="AV13" s="432">
        <f t="shared" si="11"/>
        <v>0</v>
      </c>
      <c r="AW13" s="432">
        <f t="shared" si="12"/>
        <v>0</v>
      </c>
      <c r="AX13" s="432">
        <f t="shared" si="13"/>
        <v>0</v>
      </c>
      <c r="AY13" s="432">
        <f t="shared" si="14"/>
        <v>0</v>
      </c>
      <c r="AZ13" s="432">
        <f>Y13*I13</f>
        <v>0</v>
      </c>
      <c r="BA13" s="689">
        <f t="shared" ref="BA13:BA76" si="21">Z13*I13</f>
        <v>0</v>
      </c>
      <c r="BB13" s="689">
        <f t="shared" ref="BB13:BB76" si="22">AA13*I13</f>
        <v>0</v>
      </c>
      <c r="BC13" s="817"/>
      <c r="BD13" s="818">
        <v>1</v>
      </c>
      <c r="BE13" s="432"/>
      <c r="BF13" s="957">
        <v>8</v>
      </c>
      <c r="BG13" s="502"/>
      <c r="BH13" s="957"/>
      <c r="BI13" s="502"/>
      <c r="BJ13" s="957"/>
      <c r="BK13" s="502"/>
      <c r="BL13" s="957"/>
      <c r="BM13" s="502"/>
      <c r="BN13" s="957"/>
      <c r="BO13" s="502"/>
      <c r="BP13" s="957"/>
      <c r="BQ13" s="502"/>
      <c r="BR13" s="957"/>
      <c r="BS13" s="502"/>
      <c r="BT13" s="957"/>
      <c r="BU13" s="502"/>
      <c r="BV13" s="957"/>
      <c r="BW13" s="502"/>
      <c r="BX13" s="432"/>
      <c r="BY13" s="432">
        <f>I13</f>
        <v>1</v>
      </c>
      <c r="BZ13" s="432"/>
      <c r="CA13" s="432"/>
      <c r="CB13" s="432">
        <v>2</v>
      </c>
      <c r="CC13" s="432"/>
      <c r="CD13" s="432">
        <v>10</v>
      </c>
      <c r="CE13" s="432">
        <v>200</v>
      </c>
      <c r="CF13" s="432">
        <f t="shared" si="15"/>
        <v>20</v>
      </c>
      <c r="CG13" s="432">
        <f t="shared" si="16"/>
        <v>6</v>
      </c>
      <c r="CH13" s="964">
        <f t="shared" si="17"/>
        <v>0</v>
      </c>
    </row>
    <row r="14" spans="1:86" s="1" customFormat="1" ht="65.25" customHeight="1">
      <c r="A14" s="1199"/>
      <c r="B14" s="628"/>
      <c r="C14" s="546"/>
      <c r="D14" s="617" t="s">
        <v>210</v>
      </c>
      <c r="E14" s="835"/>
      <c r="F14" s="513" t="s">
        <v>145</v>
      </c>
      <c r="G14" s="512" t="s">
        <v>106</v>
      </c>
      <c r="H14" s="513" t="s">
        <v>211</v>
      </c>
      <c r="I14" s="512">
        <v>1</v>
      </c>
      <c r="J14" s="512">
        <v>0</v>
      </c>
      <c r="K14" s="512" t="s">
        <v>100</v>
      </c>
      <c r="L14" s="867">
        <v>74.2</v>
      </c>
      <c r="M14" s="542"/>
      <c r="N14" s="542"/>
      <c r="O14" s="542"/>
      <c r="P14" s="542"/>
      <c r="Q14" s="542"/>
      <c r="R14" s="542"/>
      <c r="S14" s="542"/>
      <c r="T14" s="542"/>
      <c r="U14" s="542"/>
      <c r="V14" s="542"/>
      <c r="W14" s="705"/>
      <c r="X14" s="705"/>
      <c r="Y14" s="705"/>
      <c r="Z14" s="900"/>
      <c r="AA14" s="900"/>
      <c r="AB14" s="901" t="s">
        <v>101</v>
      </c>
      <c r="AC14" s="406">
        <f t="shared" si="18"/>
        <v>0</v>
      </c>
      <c r="AD14" s="543" t="str">
        <f t="shared" si="1"/>
        <v>No</v>
      </c>
      <c r="AE14" s="544" t="str">
        <f t="shared" si="2"/>
        <v>No</v>
      </c>
      <c r="AG14" s="716">
        <v>1</v>
      </c>
      <c r="AH14" s="717">
        <f t="shared" si="19"/>
        <v>0</v>
      </c>
      <c r="AI14" s="334"/>
      <c r="AJ14" s="334"/>
      <c r="AK14" s="814">
        <v>1.9</v>
      </c>
      <c r="AL14" s="815">
        <f t="shared" si="20"/>
        <v>0</v>
      </c>
      <c r="AM14" s="816"/>
      <c r="AN14" s="432">
        <f t="shared" si="3"/>
        <v>0</v>
      </c>
      <c r="AO14" s="432">
        <f t="shared" si="4"/>
        <v>0</v>
      </c>
      <c r="AP14" s="432">
        <f t="shared" si="5"/>
        <v>0</v>
      </c>
      <c r="AQ14" s="432">
        <f t="shared" si="6"/>
        <v>0</v>
      </c>
      <c r="AR14" s="432">
        <f t="shared" si="7"/>
        <v>0</v>
      </c>
      <c r="AS14" s="432">
        <f t="shared" si="8"/>
        <v>0</v>
      </c>
      <c r="AT14" s="432">
        <f t="shared" si="9"/>
        <v>0</v>
      </c>
      <c r="AU14" s="432">
        <f t="shared" si="10"/>
        <v>0</v>
      </c>
      <c r="AV14" s="432">
        <f t="shared" si="11"/>
        <v>0</v>
      </c>
      <c r="AW14" s="432">
        <f t="shared" si="12"/>
        <v>0</v>
      </c>
      <c r="AX14" s="432">
        <f t="shared" si="13"/>
        <v>0</v>
      </c>
      <c r="AY14" s="432">
        <f t="shared" si="14"/>
        <v>0</v>
      </c>
      <c r="AZ14" s="432">
        <f t="shared" ref="AZ14:AZ20" si="23">Y14*I14</f>
        <v>0</v>
      </c>
      <c r="BA14" s="689">
        <f t="shared" si="21"/>
        <v>0</v>
      </c>
      <c r="BB14" s="689">
        <f t="shared" si="22"/>
        <v>0</v>
      </c>
      <c r="BC14" s="817"/>
      <c r="BD14" s="818">
        <v>1</v>
      </c>
      <c r="BE14" s="432"/>
      <c r="BF14" s="955">
        <v>6</v>
      </c>
      <c r="BG14" s="512"/>
      <c r="BH14" s="955"/>
      <c r="BI14" s="512"/>
      <c r="BJ14" s="955"/>
      <c r="BK14" s="512"/>
      <c r="BL14" s="955"/>
      <c r="BM14" s="512"/>
      <c r="BN14" s="955"/>
      <c r="BO14" s="512"/>
      <c r="BP14" s="955"/>
      <c r="BQ14" s="512"/>
      <c r="BR14" s="955"/>
      <c r="BS14" s="512"/>
      <c r="BT14" s="955"/>
      <c r="BU14" s="512"/>
      <c r="BV14" s="955"/>
      <c r="BW14" s="512"/>
      <c r="BX14" s="432"/>
      <c r="BY14" s="432">
        <f>I14</f>
        <v>1</v>
      </c>
      <c r="BZ14" s="432"/>
      <c r="CA14" s="432"/>
      <c r="CB14" s="432">
        <v>2</v>
      </c>
      <c r="CC14" s="432"/>
      <c r="CD14" s="432">
        <v>6</v>
      </c>
      <c r="CE14" s="432">
        <v>150</v>
      </c>
      <c r="CF14" s="432">
        <f t="shared" si="15"/>
        <v>15</v>
      </c>
      <c r="CG14" s="432">
        <f t="shared" si="16"/>
        <v>4.5</v>
      </c>
      <c r="CH14" s="964">
        <f t="shared" si="17"/>
        <v>0</v>
      </c>
    </row>
    <row r="15" spans="1:86" s="1" customFormat="1" ht="65.25" customHeight="1">
      <c r="A15" s="1200"/>
      <c r="B15" s="836"/>
      <c r="C15" s="120"/>
      <c r="D15" s="528" t="s">
        <v>212</v>
      </c>
      <c r="E15" s="837"/>
      <c r="F15" s="558" t="s">
        <v>145</v>
      </c>
      <c r="G15" s="120" t="s">
        <v>106</v>
      </c>
      <c r="H15" s="558" t="s">
        <v>213</v>
      </c>
      <c r="I15" s="120">
        <v>1</v>
      </c>
      <c r="J15" s="120">
        <v>0</v>
      </c>
      <c r="K15" s="558" t="s">
        <v>214</v>
      </c>
      <c r="L15" s="868">
        <v>95.4</v>
      </c>
      <c r="M15" s="675"/>
      <c r="N15" s="675"/>
      <c r="O15" s="675"/>
      <c r="P15" s="675"/>
      <c r="Q15" s="675"/>
      <c r="R15" s="675"/>
      <c r="S15" s="675"/>
      <c r="T15" s="675"/>
      <c r="U15" s="675"/>
      <c r="V15" s="675"/>
      <c r="W15" s="706"/>
      <c r="X15" s="706"/>
      <c r="Y15" s="706"/>
      <c r="Z15" s="898"/>
      <c r="AA15" s="898"/>
      <c r="AB15" s="899" t="s">
        <v>101</v>
      </c>
      <c r="AC15" s="425">
        <f t="shared" si="18"/>
        <v>0</v>
      </c>
      <c r="AD15" s="704" t="str">
        <f t="shared" si="1"/>
        <v>No</v>
      </c>
      <c r="AE15" s="902" t="str">
        <f t="shared" si="2"/>
        <v>No</v>
      </c>
      <c r="AG15" s="716">
        <v>1</v>
      </c>
      <c r="AH15" s="717">
        <f t="shared" si="19"/>
        <v>0</v>
      </c>
      <c r="AI15" s="334"/>
      <c r="AJ15" s="334"/>
      <c r="AK15" s="814">
        <v>1.5</v>
      </c>
      <c r="AL15" s="815">
        <f t="shared" ref="AL15:AL20" si="24">SUM(M15:AB15)*AK15</f>
        <v>0</v>
      </c>
      <c r="AM15" s="816"/>
      <c r="AN15" s="432">
        <f t="shared" si="3"/>
        <v>0</v>
      </c>
      <c r="AO15" s="432">
        <f t="shared" si="4"/>
        <v>0</v>
      </c>
      <c r="AP15" s="432">
        <f t="shared" si="5"/>
        <v>0</v>
      </c>
      <c r="AQ15" s="432">
        <f t="shared" si="6"/>
        <v>0</v>
      </c>
      <c r="AR15" s="432">
        <f t="shared" si="7"/>
        <v>0</v>
      </c>
      <c r="AS15" s="432">
        <f t="shared" si="8"/>
        <v>0</v>
      </c>
      <c r="AT15" s="432">
        <f t="shared" si="9"/>
        <v>0</v>
      </c>
      <c r="AU15" s="432">
        <f t="shared" si="10"/>
        <v>0</v>
      </c>
      <c r="AV15" s="432">
        <f t="shared" si="11"/>
        <v>0</v>
      </c>
      <c r="AW15" s="432">
        <f t="shared" si="12"/>
        <v>0</v>
      </c>
      <c r="AX15" s="432">
        <f t="shared" si="13"/>
        <v>0</v>
      </c>
      <c r="AY15" s="432">
        <f t="shared" si="14"/>
        <v>0</v>
      </c>
      <c r="AZ15" s="432">
        <f t="shared" si="23"/>
        <v>0</v>
      </c>
      <c r="BA15" s="689">
        <f t="shared" si="21"/>
        <v>0</v>
      </c>
      <c r="BB15" s="689">
        <f t="shared" si="22"/>
        <v>0</v>
      </c>
      <c r="BC15" s="817"/>
      <c r="BD15" s="818">
        <v>1</v>
      </c>
      <c r="BE15" s="432"/>
      <c r="BF15" s="958">
        <v>3</v>
      </c>
      <c r="BG15" s="120"/>
      <c r="BH15" s="958"/>
      <c r="BI15" s="120"/>
      <c r="BJ15" s="958"/>
      <c r="BK15" s="120"/>
      <c r="BL15" s="958"/>
      <c r="BM15" s="120"/>
      <c r="BN15" s="958"/>
      <c r="BO15" s="120"/>
      <c r="BP15" s="958"/>
      <c r="BQ15" s="120"/>
      <c r="BR15" s="958"/>
      <c r="BS15" s="120"/>
      <c r="BT15" s="958"/>
      <c r="BU15" s="120">
        <v>1</v>
      </c>
      <c r="BV15" s="958"/>
      <c r="BW15" s="120"/>
      <c r="BX15" s="432"/>
      <c r="BY15" s="432">
        <f>I15</f>
        <v>1</v>
      </c>
      <c r="BZ15" s="432"/>
      <c r="CA15" s="432"/>
      <c r="CB15" s="432">
        <v>1</v>
      </c>
      <c r="CC15" s="432"/>
      <c r="CD15" s="432">
        <v>8</v>
      </c>
      <c r="CE15" s="432">
        <v>200</v>
      </c>
      <c r="CF15" s="432">
        <f t="shared" si="15"/>
        <v>20</v>
      </c>
      <c r="CG15" s="432">
        <f t="shared" si="16"/>
        <v>6</v>
      </c>
      <c r="CH15" s="964">
        <f t="shared" si="17"/>
        <v>0</v>
      </c>
    </row>
    <row r="16" spans="1:86" s="334" customFormat="1" ht="65.25" customHeight="1">
      <c r="A16" s="1198" t="s">
        <v>215</v>
      </c>
      <c r="B16" s="768"/>
      <c r="C16" s="593"/>
      <c r="D16" s="613" t="s">
        <v>216</v>
      </c>
      <c r="E16" s="838"/>
      <c r="F16" s="362" t="s">
        <v>145</v>
      </c>
      <c r="G16" s="361" t="s">
        <v>106</v>
      </c>
      <c r="H16" s="362" t="s">
        <v>217</v>
      </c>
      <c r="I16" s="361">
        <v>2</v>
      </c>
      <c r="J16" s="361">
        <v>0</v>
      </c>
      <c r="K16" s="361" t="s">
        <v>100</v>
      </c>
      <c r="L16" s="869">
        <v>137.80000000000001</v>
      </c>
      <c r="M16" s="671"/>
      <c r="N16" s="671"/>
      <c r="O16" s="671"/>
      <c r="P16" s="671"/>
      <c r="Q16" s="671"/>
      <c r="R16" s="671"/>
      <c r="S16" s="671"/>
      <c r="T16" s="671"/>
      <c r="U16" s="671"/>
      <c r="V16" s="671"/>
      <c r="W16" s="701"/>
      <c r="X16" s="701"/>
      <c r="Y16" s="701"/>
      <c r="Z16" s="903"/>
      <c r="AA16" s="903"/>
      <c r="AB16" s="904" t="s">
        <v>101</v>
      </c>
      <c r="AC16" s="431">
        <f t="shared" si="18"/>
        <v>0</v>
      </c>
      <c r="AD16" s="702" t="str">
        <f t="shared" si="1"/>
        <v>No</v>
      </c>
      <c r="AE16" s="905" t="str">
        <f t="shared" si="2"/>
        <v>No</v>
      </c>
      <c r="AF16" s="1"/>
      <c r="AG16" s="716">
        <v>2</v>
      </c>
      <c r="AH16" s="717">
        <f t="shared" si="19"/>
        <v>0</v>
      </c>
      <c r="AK16" s="814">
        <v>3</v>
      </c>
      <c r="AL16" s="815">
        <f t="shared" si="24"/>
        <v>0</v>
      </c>
      <c r="AM16" s="816"/>
      <c r="AN16" s="432">
        <f t="shared" si="3"/>
        <v>0</v>
      </c>
      <c r="AO16" s="432">
        <f t="shared" si="4"/>
        <v>0</v>
      </c>
      <c r="AP16" s="432">
        <f t="shared" si="5"/>
        <v>0</v>
      </c>
      <c r="AQ16" s="432">
        <f t="shared" si="6"/>
        <v>0</v>
      </c>
      <c r="AR16" s="432">
        <f t="shared" si="7"/>
        <v>0</v>
      </c>
      <c r="AS16" s="432">
        <f t="shared" si="8"/>
        <v>0</v>
      </c>
      <c r="AT16" s="432">
        <f t="shared" si="9"/>
        <v>0</v>
      </c>
      <c r="AU16" s="432">
        <f t="shared" si="10"/>
        <v>0</v>
      </c>
      <c r="AV16" s="432">
        <f t="shared" si="11"/>
        <v>0</v>
      </c>
      <c r="AW16" s="432">
        <f t="shared" si="12"/>
        <v>0</v>
      </c>
      <c r="AX16" s="432">
        <f t="shared" si="13"/>
        <v>0</v>
      </c>
      <c r="AY16" s="432">
        <f t="shared" si="14"/>
        <v>0</v>
      </c>
      <c r="AZ16" s="432">
        <f t="shared" si="23"/>
        <v>0</v>
      </c>
      <c r="BA16" s="689">
        <f t="shared" si="21"/>
        <v>0</v>
      </c>
      <c r="BB16" s="689">
        <f t="shared" si="22"/>
        <v>0</v>
      </c>
      <c r="BC16" s="817"/>
      <c r="BD16" s="818">
        <v>2</v>
      </c>
      <c r="BE16" s="432"/>
      <c r="BF16" s="957">
        <v>10</v>
      </c>
      <c r="BG16" s="361"/>
      <c r="BH16" s="957"/>
      <c r="BI16" s="361"/>
      <c r="BJ16" s="957"/>
      <c r="BK16" s="361"/>
      <c r="BL16" s="957"/>
      <c r="BM16" s="361"/>
      <c r="BN16" s="957"/>
      <c r="BO16" s="361"/>
      <c r="BP16" s="957"/>
      <c r="BQ16" s="361"/>
      <c r="BR16" s="957"/>
      <c r="BS16" s="361"/>
      <c r="BT16" s="957"/>
      <c r="BU16" s="361"/>
      <c r="BV16" s="957"/>
      <c r="BW16" s="361"/>
      <c r="BX16" s="432"/>
      <c r="BY16" s="432">
        <v>2</v>
      </c>
      <c r="BZ16" s="432"/>
      <c r="CA16" s="432"/>
      <c r="CB16" s="432">
        <v>2</v>
      </c>
      <c r="CC16" s="432"/>
      <c r="CD16" s="432">
        <v>10</v>
      </c>
      <c r="CE16" s="432">
        <v>300</v>
      </c>
      <c r="CF16" s="432">
        <f t="shared" si="15"/>
        <v>30</v>
      </c>
      <c r="CG16" s="432">
        <f t="shared" si="16"/>
        <v>9</v>
      </c>
      <c r="CH16" s="964">
        <f t="shared" si="17"/>
        <v>0</v>
      </c>
    </row>
    <row r="17" spans="1:86" s="334" customFormat="1" ht="65.25" customHeight="1">
      <c r="A17" s="1200"/>
      <c r="B17" s="608"/>
      <c r="C17" s="519"/>
      <c r="D17" s="372" t="s">
        <v>218</v>
      </c>
      <c r="E17" s="839" t="s">
        <v>96</v>
      </c>
      <c r="F17" s="375" t="s">
        <v>145</v>
      </c>
      <c r="G17" s="374" t="s">
        <v>106</v>
      </c>
      <c r="H17" s="375" t="s">
        <v>217</v>
      </c>
      <c r="I17" s="374">
        <v>2</v>
      </c>
      <c r="J17" s="374">
        <v>0</v>
      </c>
      <c r="K17" s="374" t="s">
        <v>100</v>
      </c>
      <c r="L17" s="870">
        <v>180.2</v>
      </c>
      <c r="M17" s="551"/>
      <c r="N17" s="551"/>
      <c r="O17" s="551"/>
      <c r="P17" s="551"/>
      <c r="Q17" s="551"/>
      <c r="R17" s="551"/>
      <c r="S17" s="551"/>
      <c r="T17" s="551"/>
      <c r="U17" s="551"/>
      <c r="V17" s="551"/>
      <c r="W17" s="758"/>
      <c r="X17" s="758"/>
      <c r="Y17" s="758"/>
      <c r="Z17" s="897" t="s">
        <v>101</v>
      </c>
      <c r="AA17" s="897" t="s">
        <v>101</v>
      </c>
      <c r="AB17" s="758"/>
      <c r="AC17" s="427">
        <f>L17*M17+L17*N17+L17*O17+L17*P17+L17*Q17+L17*R17+L17*S17+L17*U17+L17*V17+L17*W17+L17*X17+L17*Y17+L17*T17+L17*AB17</f>
        <v>0</v>
      </c>
      <c r="AD17" s="552" t="str">
        <f t="shared" si="1"/>
        <v>No</v>
      </c>
      <c r="AE17" s="544" t="str">
        <f t="shared" si="2"/>
        <v>No</v>
      </c>
      <c r="AF17" s="1"/>
      <c r="AG17" s="716">
        <v>2</v>
      </c>
      <c r="AH17" s="717">
        <f>AG17*M17+AG17*N17+AG17*O17+AG17*P17+AG17*Q17+AG17*R17+AG17*S17+AG17*U17+AG17*V17+AG17*W17+AG17*X17+AG17*Y17+AG17*T17+AG17*AB17</f>
        <v>0</v>
      </c>
      <c r="AK17" s="814">
        <v>3</v>
      </c>
      <c r="AL17" s="815">
        <f t="shared" si="24"/>
        <v>0</v>
      </c>
      <c r="AM17" s="816"/>
      <c r="AN17" s="432">
        <f t="shared" si="3"/>
        <v>0</v>
      </c>
      <c r="AO17" s="432">
        <f t="shared" si="4"/>
        <v>0</v>
      </c>
      <c r="AP17" s="432">
        <f t="shared" si="5"/>
        <v>0</v>
      </c>
      <c r="AQ17" s="432">
        <f t="shared" si="6"/>
        <v>0</v>
      </c>
      <c r="AR17" s="432">
        <f t="shared" si="7"/>
        <v>0</v>
      </c>
      <c r="AS17" s="432">
        <f t="shared" si="8"/>
        <v>0</v>
      </c>
      <c r="AT17" s="432">
        <f t="shared" si="9"/>
        <v>0</v>
      </c>
      <c r="AU17" s="432">
        <f t="shared" si="10"/>
        <v>0</v>
      </c>
      <c r="AV17" s="432">
        <f t="shared" si="11"/>
        <v>0</v>
      </c>
      <c r="AW17" s="432">
        <f t="shared" si="12"/>
        <v>0</v>
      </c>
      <c r="AX17" s="432">
        <f t="shared" si="13"/>
        <v>0</v>
      </c>
      <c r="AY17" s="432">
        <f t="shared" si="14"/>
        <v>0</v>
      </c>
      <c r="AZ17" s="432">
        <f t="shared" si="23"/>
        <v>0</v>
      </c>
      <c r="BA17" s="689"/>
      <c r="BB17" s="689"/>
      <c r="BC17" s="817">
        <f>AB17*I17</f>
        <v>0</v>
      </c>
      <c r="BD17" s="818">
        <v>2</v>
      </c>
      <c r="BE17" s="432"/>
      <c r="BF17" s="958">
        <v>10</v>
      </c>
      <c r="BG17" s="374"/>
      <c r="BH17" s="958"/>
      <c r="BI17" s="374"/>
      <c r="BJ17" s="958"/>
      <c r="BK17" s="374"/>
      <c r="BL17" s="958"/>
      <c r="BM17" s="374"/>
      <c r="BN17" s="958"/>
      <c r="BO17" s="374"/>
      <c r="BP17" s="958"/>
      <c r="BQ17" s="374"/>
      <c r="BR17" s="958"/>
      <c r="BS17" s="374"/>
      <c r="BT17" s="958"/>
      <c r="BU17" s="374"/>
      <c r="BV17" s="958"/>
      <c r="BW17" s="374"/>
      <c r="BX17" s="432"/>
      <c r="BY17" s="432">
        <v>2</v>
      </c>
      <c r="BZ17" s="432"/>
      <c r="CA17" s="432"/>
      <c r="CB17" s="432">
        <v>2</v>
      </c>
      <c r="CC17" s="432"/>
      <c r="CD17" s="432">
        <v>8</v>
      </c>
      <c r="CE17" s="432">
        <v>150</v>
      </c>
      <c r="CF17" s="432">
        <f t="shared" si="15"/>
        <v>15</v>
      </c>
      <c r="CG17" s="432">
        <f t="shared" si="16"/>
        <v>4.5</v>
      </c>
      <c r="CH17" s="964">
        <f t="shared" si="17"/>
        <v>0</v>
      </c>
    </row>
    <row r="18" spans="1:86" s="1" customFormat="1" ht="65.25" customHeight="1">
      <c r="A18" s="1198" t="s">
        <v>219</v>
      </c>
      <c r="B18" s="768"/>
      <c r="C18" s="510"/>
      <c r="D18" s="528" t="s">
        <v>220</v>
      </c>
      <c r="E18" s="834" t="s">
        <v>96</v>
      </c>
      <c r="F18" s="510" t="s">
        <v>205</v>
      </c>
      <c r="G18" s="502" t="s">
        <v>221</v>
      </c>
      <c r="H18" s="546" t="s">
        <v>222</v>
      </c>
      <c r="I18" s="502">
        <v>3</v>
      </c>
      <c r="J18" s="502">
        <v>0</v>
      </c>
      <c r="K18" s="502" t="s">
        <v>100</v>
      </c>
      <c r="L18" s="866">
        <v>386.9</v>
      </c>
      <c r="M18" s="556"/>
      <c r="N18" s="556"/>
      <c r="O18" s="556"/>
      <c r="P18" s="556"/>
      <c r="Q18" s="556"/>
      <c r="R18" s="556"/>
      <c r="S18" s="556"/>
      <c r="T18" s="556"/>
      <c r="U18" s="556"/>
      <c r="V18" s="556"/>
      <c r="W18" s="709"/>
      <c r="X18" s="709"/>
      <c r="Y18" s="709"/>
      <c r="Z18" s="899" t="s">
        <v>101</v>
      </c>
      <c r="AA18" s="899" t="s">
        <v>101</v>
      </c>
      <c r="AB18" s="703"/>
      <c r="AC18" s="906">
        <f>L18*M18+L18*N18+L18*O18+L18*P18+L18*Q18+L18*R18+L18*S18+L18*U18+L18*V18+L18*W18+L18*X18+L18*Y18+L18*T18+L18*AB18</f>
        <v>0</v>
      </c>
      <c r="AD18" s="704" t="str">
        <f t="shared" si="1"/>
        <v>No</v>
      </c>
      <c r="AE18" s="557" t="str">
        <f t="shared" si="2"/>
        <v>No</v>
      </c>
      <c r="AG18" s="716">
        <v>4</v>
      </c>
      <c r="AH18" s="717">
        <f>AG18*M18+AG18*N18+AG18*O18+AG18*P18+AG18*Q18+AG18*R18+AG18*S18+AG18*U18+AG18*V18+AG18*W18+AG18*X18+AG18*Y18+AG18*T18+AG18*AB18</f>
        <v>0</v>
      </c>
      <c r="AI18" s="334"/>
      <c r="AJ18" s="334"/>
      <c r="AK18" s="814">
        <v>10</v>
      </c>
      <c r="AL18" s="815">
        <f t="shared" si="24"/>
        <v>0</v>
      </c>
      <c r="AM18" s="816"/>
      <c r="AN18" s="432">
        <f t="shared" si="3"/>
        <v>0</v>
      </c>
      <c r="AO18" s="432">
        <f t="shared" si="4"/>
        <v>0</v>
      </c>
      <c r="AP18" s="432">
        <f t="shared" si="5"/>
        <v>0</v>
      </c>
      <c r="AQ18" s="432">
        <f t="shared" si="6"/>
        <v>0</v>
      </c>
      <c r="AR18" s="432">
        <f t="shared" si="7"/>
        <v>0</v>
      </c>
      <c r="AS18" s="432">
        <f t="shared" si="8"/>
        <v>0</v>
      </c>
      <c r="AT18" s="432">
        <f t="shared" si="9"/>
        <v>0</v>
      </c>
      <c r="AU18" s="432">
        <f t="shared" si="10"/>
        <v>0</v>
      </c>
      <c r="AV18" s="432">
        <f t="shared" si="11"/>
        <v>0</v>
      </c>
      <c r="AW18" s="432">
        <f t="shared" si="12"/>
        <v>0</v>
      </c>
      <c r="AX18" s="432">
        <f t="shared" si="13"/>
        <v>0</v>
      </c>
      <c r="AY18" s="432">
        <f t="shared" si="14"/>
        <v>0</v>
      </c>
      <c r="AZ18" s="432">
        <f t="shared" si="23"/>
        <v>0</v>
      </c>
      <c r="BA18" s="689"/>
      <c r="BB18" s="689"/>
      <c r="BC18" s="817">
        <f>AB18*I18</f>
        <v>0</v>
      </c>
      <c r="BD18" s="818">
        <v>4</v>
      </c>
      <c r="BE18" s="432"/>
      <c r="BF18" s="957">
        <v>20</v>
      </c>
      <c r="BG18" s="502"/>
      <c r="BH18" s="957"/>
      <c r="BI18" s="502"/>
      <c r="BJ18" s="957"/>
      <c r="BK18" s="502"/>
      <c r="BL18" s="957"/>
      <c r="BM18" s="502"/>
      <c r="BN18" s="957"/>
      <c r="BO18" s="502"/>
      <c r="BP18" s="957"/>
      <c r="BQ18" s="502"/>
      <c r="BR18" s="957"/>
      <c r="BS18" s="502"/>
      <c r="BT18" s="957"/>
      <c r="BU18" s="502"/>
      <c r="BV18" s="957"/>
      <c r="BW18" s="502"/>
      <c r="BX18" s="432"/>
      <c r="BY18" s="432">
        <v>2</v>
      </c>
      <c r="BZ18" s="432">
        <v>1</v>
      </c>
      <c r="CA18" s="432"/>
      <c r="CB18" s="432">
        <v>3</v>
      </c>
      <c r="CC18" s="432"/>
      <c r="CD18" s="432"/>
      <c r="CE18" s="432"/>
      <c r="CF18" s="432"/>
      <c r="CG18" s="432"/>
      <c r="CH18" s="964">
        <f t="shared" si="17"/>
        <v>0</v>
      </c>
    </row>
    <row r="19" spans="1:86" s="1" customFormat="1" ht="65.25" customHeight="1">
      <c r="A19" s="1199"/>
      <c r="B19" s="628"/>
      <c r="C19" s="546"/>
      <c r="D19" s="617" t="s">
        <v>223</v>
      </c>
      <c r="E19" s="835"/>
      <c r="F19" s="513" t="s">
        <v>205</v>
      </c>
      <c r="G19" s="512" t="s">
        <v>221</v>
      </c>
      <c r="H19" s="840" t="s">
        <v>224</v>
      </c>
      <c r="I19" s="512">
        <v>3</v>
      </c>
      <c r="J19" s="512">
        <v>0</v>
      </c>
      <c r="K19" s="512" t="s">
        <v>100</v>
      </c>
      <c r="L19" s="867">
        <v>386.9</v>
      </c>
      <c r="M19" s="542"/>
      <c r="N19" s="542"/>
      <c r="O19" s="542"/>
      <c r="P19" s="542"/>
      <c r="Q19" s="542"/>
      <c r="R19" s="542"/>
      <c r="S19" s="542"/>
      <c r="T19" s="542"/>
      <c r="U19" s="542"/>
      <c r="V19" s="542"/>
      <c r="W19" s="705"/>
      <c r="X19" s="705"/>
      <c r="Y19" s="705"/>
      <c r="Z19" s="907"/>
      <c r="AA19" s="907"/>
      <c r="AB19" s="901" t="s">
        <v>101</v>
      </c>
      <c r="AC19" s="406">
        <f t="shared" ref="AC19:AC82" si="25">L19*M19+L19*N19+L19*O19+L19*P19+L19*Q19+L19*R19+L19*S19+L19*U19+L19*V19+L19*W19+L19*X19+L19*Y19+L19*T19+(L19*Z19*1.1)+(L19*AA19*1.1)</f>
        <v>0</v>
      </c>
      <c r="AD19" s="543" t="str">
        <f t="shared" si="1"/>
        <v>No</v>
      </c>
      <c r="AE19" s="544" t="str">
        <f t="shared" si="2"/>
        <v>No</v>
      </c>
      <c r="AG19" s="716">
        <v>4</v>
      </c>
      <c r="AH19" s="717">
        <f>AG19*M19+AG19*N19+AG19*O19+AG19*P19+AG19*Q19+AG19*R19+AG19*S19+AG19*U19+AG19*V19+AG19*W19+AG19*X19+AG19*Y19+AG19*T19+AG19*Z19+AG19*AA19</f>
        <v>0</v>
      </c>
      <c r="AI19" s="334"/>
      <c r="AJ19" s="334"/>
      <c r="AK19" s="814">
        <v>12.2</v>
      </c>
      <c r="AL19" s="815">
        <f t="shared" si="24"/>
        <v>0</v>
      </c>
      <c r="AM19" s="816"/>
      <c r="AN19" s="432">
        <f t="shared" si="3"/>
        <v>0</v>
      </c>
      <c r="AO19" s="432">
        <f t="shared" si="4"/>
        <v>0</v>
      </c>
      <c r="AP19" s="432">
        <f t="shared" si="5"/>
        <v>0</v>
      </c>
      <c r="AQ19" s="432">
        <f t="shared" si="6"/>
        <v>0</v>
      </c>
      <c r="AR19" s="432">
        <f t="shared" si="7"/>
        <v>0</v>
      </c>
      <c r="AS19" s="432">
        <f t="shared" si="8"/>
        <v>0</v>
      </c>
      <c r="AT19" s="432">
        <f t="shared" si="9"/>
        <v>0</v>
      </c>
      <c r="AU19" s="432">
        <f t="shared" si="10"/>
        <v>0</v>
      </c>
      <c r="AV19" s="432">
        <f t="shared" si="11"/>
        <v>0</v>
      </c>
      <c r="AW19" s="432">
        <f t="shared" si="12"/>
        <v>0</v>
      </c>
      <c r="AX19" s="432">
        <f t="shared" si="13"/>
        <v>0</v>
      </c>
      <c r="AY19" s="432">
        <f t="shared" si="14"/>
        <v>0</v>
      </c>
      <c r="AZ19" s="432">
        <f t="shared" si="23"/>
        <v>0</v>
      </c>
      <c r="BA19" s="689">
        <f t="shared" si="21"/>
        <v>0</v>
      </c>
      <c r="BB19" s="689">
        <f t="shared" si="22"/>
        <v>0</v>
      </c>
      <c r="BC19" s="817"/>
      <c r="BD19" s="818">
        <v>4</v>
      </c>
      <c r="BE19" s="432"/>
      <c r="BF19" s="955">
        <v>17</v>
      </c>
      <c r="BG19" s="512"/>
      <c r="BH19" s="955"/>
      <c r="BI19" s="512"/>
      <c r="BJ19" s="955"/>
      <c r="BK19" s="512"/>
      <c r="BL19" s="955"/>
      <c r="BM19" s="512"/>
      <c r="BN19" s="955"/>
      <c r="BO19" s="512"/>
      <c r="BP19" s="955"/>
      <c r="BQ19" s="512"/>
      <c r="BR19" s="955"/>
      <c r="BS19" s="512"/>
      <c r="BT19" s="955"/>
      <c r="BU19" s="512"/>
      <c r="BV19" s="955"/>
      <c r="BW19" s="512"/>
      <c r="BX19" s="432"/>
      <c r="BY19" s="432">
        <v>2</v>
      </c>
      <c r="BZ19" s="432">
        <v>1</v>
      </c>
      <c r="CA19" s="432"/>
      <c r="CB19" s="432">
        <v>3</v>
      </c>
      <c r="CC19" s="432"/>
      <c r="CD19" s="432"/>
      <c r="CE19" s="432"/>
      <c r="CF19" s="432"/>
      <c r="CG19" s="432"/>
      <c r="CH19" s="964">
        <f t="shared" si="17"/>
        <v>0</v>
      </c>
    </row>
    <row r="20" spans="1:86" s="1" customFormat="1" ht="65.25" customHeight="1">
      <c r="A20" s="1200"/>
      <c r="B20" s="608"/>
      <c r="C20" s="120"/>
      <c r="D20" s="622" t="s">
        <v>225</v>
      </c>
      <c r="E20" s="837"/>
      <c r="F20" s="558" t="s">
        <v>145</v>
      </c>
      <c r="G20" s="120" t="s">
        <v>226</v>
      </c>
      <c r="H20" s="841" t="s">
        <v>227</v>
      </c>
      <c r="I20" s="120">
        <v>3</v>
      </c>
      <c r="J20" s="120">
        <v>0</v>
      </c>
      <c r="K20" s="558" t="s">
        <v>228</v>
      </c>
      <c r="L20" s="868">
        <v>265</v>
      </c>
      <c r="M20" s="675"/>
      <c r="N20" s="675"/>
      <c r="O20" s="675"/>
      <c r="P20" s="675"/>
      <c r="Q20" s="675"/>
      <c r="R20" s="675"/>
      <c r="S20" s="675"/>
      <c r="T20" s="675"/>
      <c r="U20" s="675"/>
      <c r="V20" s="675"/>
      <c r="W20" s="706"/>
      <c r="X20" s="706"/>
      <c r="Y20" s="706"/>
      <c r="Z20" s="908"/>
      <c r="AA20" s="909"/>
      <c r="AB20" s="899" t="s">
        <v>101</v>
      </c>
      <c r="AC20" s="425">
        <f t="shared" si="25"/>
        <v>0</v>
      </c>
      <c r="AD20" s="707" t="str">
        <f t="shared" si="1"/>
        <v>No</v>
      </c>
      <c r="AE20" s="902" t="str">
        <f t="shared" si="2"/>
        <v>No</v>
      </c>
      <c r="AG20" s="718">
        <v>3</v>
      </c>
      <c r="AH20" s="429">
        <f>AG20*M20+AG20*N20+AG20*O20+AG20*P20+AG20*Q20+AG20*R20+AG20*S20+AG20*U20+AG20*V20+AG20*W20+AG20*X20+AG20*Y20+AG20*T20+AG20*Z20+AG20*AA20</f>
        <v>0</v>
      </c>
      <c r="AI20" s="334"/>
      <c r="AJ20" s="334"/>
      <c r="AK20" s="814">
        <v>10.199999999999999</v>
      </c>
      <c r="AL20" s="815">
        <f t="shared" si="24"/>
        <v>0</v>
      </c>
      <c r="AM20" s="816"/>
      <c r="AN20" s="432">
        <f t="shared" si="3"/>
        <v>0</v>
      </c>
      <c r="AO20" s="432">
        <f t="shared" si="4"/>
        <v>0</v>
      </c>
      <c r="AP20" s="432">
        <f t="shared" si="5"/>
        <v>0</v>
      </c>
      <c r="AQ20" s="432">
        <f t="shared" si="6"/>
        <v>0</v>
      </c>
      <c r="AR20" s="432">
        <f t="shared" si="7"/>
        <v>0</v>
      </c>
      <c r="AS20" s="432">
        <f t="shared" si="8"/>
        <v>0</v>
      </c>
      <c r="AT20" s="432">
        <f t="shared" si="9"/>
        <v>0</v>
      </c>
      <c r="AU20" s="432">
        <f t="shared" si="10"/>
        <v>0</v>
      </c>
      <c r="AV20" s="432">
        <f t="shared" si="11"/>
        <v>0</v>
      </c>
      <c r="AW20" s="432">
        <f t="shared" si="12"/>
        <v>0</v>
      </c>
      <c r="AX20" s="432">
        <f t="shared" si="13"/>
        <v>0</v>
      </c>
      <c r="AY20" s="432">
        <f t="shared" si="14"/>
        <v>0</v>
      </c>
      <c r="AZ20" s="432">
        <f t="shared" si="23"/>
        <v>0</v>
      </c>
      <c r="BA20" s="689">
        <f t="shared" si="21"/>
        <v>0</v>
      </c>
      <c r="BB20" s="689">
        <f t="shared" si="22"/>
        <v>0</v>
      </c>
      <c r="BC20" s="817"/>
      <c r="BD20" s="818">
        <v>3</v>
      </c>
      <c r="BE20" s="432"/>
      <c r="BF20" s="958">
        <v>18</v>
      </c>
      <c r="BG20" s="120"/>
      <c r="BH20" s="958"/>
      <c r="BI20" s="120"/>
      <c r="BJ20" s="958"/>
      <c r="BK20" s="120"/>
      <c r="BL20" s="958"/>
      <c r="BM20" s="120"/>
      <c r="BN20" s="958"/>
      <c r="BO20" s="120"/>
      <c r="BP20" s="958"/>
      <c r="BQ20" s="120"/>
      <c r="BR20" s="958"/>
      <c r="BS20" s="120"/>
      <c r="BT20" s="958"/>
      <c r="BU20" s="120"/>
      <c r="BV20" s="958"/>
      <c r="BW20" s="120">
        <v>1</v>
      </c>
      <c r="BX20" s="432"/>
      <c r="BY20" s="432">
        <f>I20</f>
        <v>3</v>
      </c>
      <c r="BZ20" s="432"/>
      <c r="CA20" s="432"/>
      <c r="CB20" s="432">
        <v>3</v>
      </c>
      <c r="CC20" s="432"/>
      <c r="CD20" s="432"/>
      <c r="CE20" s="432"/>
      <c r="CF20" s="432"/>
      <c r="CG20" s="432"/>
      <c r="CH20" s="964">
        <f t="shared" si="17"/>
        <v>0</v>
      </c>
    </row>
    <row r="21" spans="1:86" s="334" customFormat="1" ht="32.25" customHeight="1">
      <c r="A21" s="1"/>
      <c r="B21" s="588"/>
      <c r="C21" s="23"/>
      <c r="D21" s="599"/>
      <c r="E21" s="842"/>
      <c r="F21" s="843"/>
      <c r="G21" s="23"/>
      <c r="H21" s="368"/>
      <c r="I21" s="23"/>
      <c r="J21" s="23"/>
      <c r="K21" s="23"/>
      <c r="L21" s="864" t="s">
        <v>229</v>
      </c>
      <c r="M21" s="357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910"/>
      <c r="AA21" s="910"/>
      <c r="AB21" s="911"/>
      <c r="AC21" s="764"/>
      <c r="AD21" s="23"/>
      <c r="AE21" s="539"/>
      <c r="AF21" s="1"/>
      <c r="AG21" s="24"/>
      <c r="AH21" s="1"/>
      <c r="AK21" s="943"/>
      <c r="AL21" s="815">
        <f t="shared" ref="AL21:AL33" si="26">SUM(M21:AB21)*AK21</f>
        <v>0</v>
      </c>
      <c r="AM21" s="816"/>
      <c r="AN21" s="432"/>
      <c r="AO21" s="432"/>
      <c r="AP21" s="432"/>
      <c r="AQ21" s="432"/>
      <c r="AR21" s="432"/>
      <c r="AS21" s="432"/>
      <c r="AT21" s="432"/>
      <c r="AU21" s="432"/>
      <c r="AV21" s="432"/>
      <c r="AW21" s="432"/>
      <c r="AX21" s="432"/>
      <c r="AY21" s="432"/>
      <c r="AZ21" s="432"/>
      <c r="BA21" s="689"/>
      <c r="BB21" s="689"/>
      <c r="BC21" s="817"/>
      <c r="BD21" s="818"/>
      <c r="BE21" s="432"/>
      <c r="BF21" s="959"/>
      <c r="BG21" s="23"/>
      <c r="BH21" s="959"/>
      <c r="BI21" s="23"/>
      <c r="BJ21" s="959"/>
      <c r="BK21" s="23"/>
      <c r="BL21" s="959"/>
      <c r="BM21" s="23"/>
      <c r="BN21" s="959"/>
      <c r="BO21" s="23"/>
      <c r="BP21" s="959"/>
      <c r="BQ21" s="23"/>
      <c r="BR21" s="959"/>
      <c r="BS21" s="23"/>
      <c r="BT21" s="959"/>
      <c r="BU21" s="23"/>
      <c r="BV21" s="959"/>
      <c r="BW21" s="23"/>
      <c r="BX21" s="432"/>
      <c r="BY21" s="432"/>
      <c r="BZ21" s="432"/>
      <c r="CA21" s="432"/>
      <c r="CB21" s="432"/>
      <c r="CC21" s="432"/>
      <c r="CD21" s="432"/>
      <c r="CE21" s="432"/>
      <c r="CF21" s="432">
        <f t="shared" ref="CF21:CF34" si="27">CE21/10</f>
        <v>0</v>
      </c>
      <c r="CG21" s="432">
        <f t="shared" ref="CG21:CG34" si="28">(3/100)*CE21</f>
        <v>0</v>
      </c>
      <c r="CH21" s="964">
        <f t="shared" ref="CH21:CH33" si="29">AK21*SUM(M21:W21)</f>
        <v>0</v>
      </c>
    </row>
    <row r="22" spans="1:86" s="1" customFormat="1" ht="65.25" customHeight="1">
      <c r="B22" s="768"/>
      <c r="C22" s="593"/>
      <c r="D22" s="613" t="s">
        <v>230</v>
      </c>
      <c r="E22" s="838"/>
      <c r="F22" s="362" t="s">
        <v>231</v>
      </c>
      <c r="G22" s="361" t="s">
        <v>232</v>
      </c>
      <c r="H22" s="362" t="s">
        <v>233</v>
      </c>
      <c r="I22" s="361">
        <v>1</v>
      </c>
      <c r="J22" s="361">
        <v>0</v>
      </c>
      <c r="K22" s="361" t="s">
        <v>100</v>
      </c>
      <c r="L22" s="871">
        <v>413.4</v>
      </c>
      <c r="M22" s="671"/>
      <c r="N22" s="671">
        <v>1</v>
      </c>
      <c r="O22" s="671"/>
      <c r="P22" s="671"/>
      <c r="Q22" s="671"/>
      <c r="R22" s="874"/>
      <c r="S22" s="701"/>
      <c r="T22" s="701"/>
      <c r="U22" s="701"/>
      <c r="V22" s="701"/>
      <c r="W22" s="701"/>
      <c r="X22" s="701"/>
      <c r="Y22" s="701"/>
      <c r="Z22" s="907"/>
      <c r="AA22" s="907"/>
      <c r="AB22" s="901" t="s">
        <v>101</v>
      </c>
      <c r="AC22" s="406">
        <f t="shared" si="25"/>
        <v>413.4</v>
      </c>
      <c r="AD22" s="702" t="str">
        <f t="shared" ref="AD22:AD33" si="30">IF(B22="New","Yes","No")</f>
        <v>No</v>
      </c>
      <c r="AE22" s="905" t="str">
        <f t="shared" ref="AE22:AE33" si="31">IF(SUM(M22:AB22)&gt;0,"Yes","No")</f>
        <v>Yes</v>
      </c>
      <c r="AG22" s="715">
        <v>5</v>
      </c>
      <c r="AH22" s="564">
        <f>AG22*M22+AG22*N22+AG22*O22+AG22*P22+AG22*Q22+AG22*R22+AG22*S22+AG22*U22+AG22*V22+AG22*W22+AG22*X22+AG22*Y22+AG22*T22+AG22*Z22+AG22*AA22</f>
        <v>5</v>
      </c>
      <c r="AI22" s="334"/>
      <c r="AJ22" s="334"/>
      <c r="AK22" s="814">
        <v>18.3</v>
      </c>
      <c r="AL22" s="815">
        <f t="shared" si="26"/>
        <v>18.3</v>
      </c>
      <c r="AM22" s="816"/>
      <c r="AN22" s="432">
        <f t="shared" ref="AN22:AN33" si="32">M22*I22</f>
        <v>0</v>
      </c>
      <c r="AO22" s="432">
        <f t="shared" ref="AO22:AO33" si="33">N22*I22</f>
        <v>1</v>
      </c>
      <c r="AP22" s="432">
        <f t="shared" ref="AP22:AP33" si="34">O22*I22</f>
        <v>0</v>
      </c>
      <c r="AQ22" s="432">
        <f t="shared" ref="AQ22:AQ33" si="35">P22*I22</f>
        <v>0</v>
      </c>
      <c r="AR22" s="432">
        <f t="shared" ref="AR22:AR33" si="36">Q22*I22</f>
        <v>0</v>
      </c>
      <c r="AS22" s="432">
        <f t="shared" ref="AS22:AS33" si="37">R22*I22</f>
        <v>0</v>
      </c>
      <c r="AT22" s="432">
        <f t="shared" ref="AT22:AT33" si="38">S22*I22</f>
        <v>0</v>
      </c>
      <c r="AU22" s="432">
        <f t="shared" ref="AU22:AU33" si="39">I22*T22</f>
        <v>0</v>
      </c>
      <c r="AV22" s="432">
        <f t="shared" ref="AV22:AV33" si="40">U22*I22</f>
        <v>0</v>
      </c>
      <c r="AW22" s="432">
        <f t="shared" ref="AW22:AW33" si="41">V22*I22</f>
        <v>0</v>
      </c>
      <c r="AX22" s="432">
        <f t="shared" ref="AX22:AX33" si="42">W22*I22</f>
        <v>0</v>
      </c>
      <c r="AY22" s="432">
        <f t="shared" ref="AY22:AY33" si="43">X22*I22</f>
        <v>0</v>
      </c>
      <c r="AZ22" s="432">
        <f t="shared" ref="AZ22:AZ33" si="44">Y22*I22</f>
        <v>0</v>
      </c>
      <c r="BA22" s="689">
        <f t="shared" si="21"/>
        <v>0</v>
      </c>
      <c r="BB22" s="689">
        <f t="shared" si="22"/>
        <v>0</v>
      </c>
      <c r="BC22" s="817"/>
      <c r="BD22" s="818">
        <v>5</v>
      </c>
      <c r="BE22" s="432"/>
      <c r="BF22" s="957">
        <v>14</v>
      </c>
      <c r="BG22" s="361"/>
      <c r="BH22" s="957"/>
      <c r="BI22" s="361"/>
      <c r="BJ22" s="957"/>
      <c r="BK22" s="361"/>
      <c r="BL22" s="957"/>
      <c r="BM22" s="361"/>
      <c r="BN22" s="957"/>
      <c r="BO22" s="361"/>
      <c r="BP22" s="957"/>
      <c r="BQ22" s="361"/>
      <c r="BR22" s="957"/>
      <c r="BS22" s="361"/>
      <c r="BT22" s="957"/>
      <c r="BU22" s="361"/>
      <c r="BV22" s="957"/>
      <c r="BW22" s="361"/>
      <c r="BX22" s="432"/>
      <c r="BY22" s="432"/>
      <c r="BZ22" s="432">
        <v>1</v>
      </c>
      <c r="CA22" s="432"/>
      <c r="CB22" s="432">
        <v>6</v>
      </c>
      <c r="CC22" s="432"/>
      <c r="CD22" s="432">
        <v>10</v>
      </c>
      <c r="CE22" s="432">
        <v>500</v>
      </c>
      <c r="CF22" s="432">
        <f t="shared" si="27"/>
        <v>50</v>
      </c>
      <c r="CG22" s="432">
        <f t="shared" si="28"/>
        <v>15</v>
      </c>
      <c r="CH22" s="964">
        <f t="shared" si="29"/>
        <v>18.3</v>
      </c>
    </row>
    <row r="23" spans="1:86" s="1" customFormat="1" ht="65.25" customHeight="1">
      <c r="B23" s="628"/>
      <c r="D23" s="599" t="s">
        <v>234</v>
      </c>
      <c r="E23" s="829"/>
      <c r="F23" s="368" t="s">
        <v>235</v>
      </c>
      <c r="G23" s="334" t="s">
        <v>98</v>
      </c>
      <c r="H23" s="368" t="s">
        <v>236</v>
      </c>
      <c r="I23" s="334">
        <v>1</v>
      </c>
      <c r="J23" s="334">
        <v>0</v>
      </c>
      <c r="K23" s="334" t="s">
        <v>100</v>
      </c>
      <c r="L23" s="756">
        <v>355.1</v>
      </c>
      <c r="M23" s="656"/>
      <c r="N23" s="656">
        <v>1</v>
      </c>
      <c r="O23" s="656"/>
      <c r="P23" s="656"/>
      <c r="Q23" s="656"/>
      <c r="R23" s="656"/>
      <c r="S23" s="656"/>
      <c r="T23" s="656"/>
      <c r="U23" s="656"/>
      <c r="V23" s="656"/>
      <c r="W23" s="656"/>
      <c r="X23" s="656"/>
      <c r="Y23" s="656"/>
      <c r="Z23" s="912"/>
      <c r="AA23" s="912"/>
      <c r="AB23" s="913" t="s">
        <v>101</v>
      </c>
      <c r="AC23" s="425">
        <f t="shared" si="25"/>
        <v>355.1</v>
      </c>
      <c r="AD23" s="410" t="str">
        <f t="shared" si="30"/>
        <v>No</v>
      </c>
      <c r="AE23" s="902" t="str">
        <f t="shared" si="31"/>
        <v>Yes</v>
      </c>
      <c r="AG23" s="716">
        <v>5</v>
      </c>
      <c r="AH23" s="717">
        <f t="shared" ref="AH23:AH33" si="45">AG23*M23+AG23*N23+AG23*O23+AG23*P23+AG23*Q23+AG23*R23+AG23*S23+AG23*U23+AG23*V23+AG23*W23+AG23*X23+AG23*Y23+AG23*T23+AG23*Z23+AG23*AA23</f>
        <v>5</v>
      </c>
      <c r="AI23" s="334"/>
      <c r="AJ23" s="334"/>
      <c r="AK23" s="814">
        <v>13.5</v>
      </c>
      <c r="AL23" s="815">
        <f t="shared" si="26"/>
        <v>13.5</v>
      </c>
      <c r="AM23" s="816"/>
      <c r="AN23" s="432">
        <f t="shared" si="32"/>
        <v>0</v>
      </c>
      <c r="AO23" s="432">
        <f t="shared" si="33"/>
        <v>1</v>
      </c>
      <c r="AP23" s="432">
        <f t="shared" si="34"/>
        <v>0</v>
      </c>
      <c r="AQ23" s="432">
        <f t="shared" si="35"/>
        <v>0</v>
      </c>
      <c r="AR23" s="432">
        <f t="shared" si="36"/>
        <v>0</v>
      </c>
      <c r="AS23" s="432">
        <f t="shared" si="37"/>
        <v>0</v>
      </c>
      <c r="AT23" s="432">
        <f t="shared" si="38"/>
        <v>0</v>
      </c>
      <c r="AU23" s="432">
        <f t="shared" si="39"/>
        <v>0</v>
      </c>
      <c r="AV23" s="432">
        <f t="shared" si="40"/>
        <v>0</v>
      </c>
      <c r="AW23" s="432">
        <f t="shared" si="41"/>
        <v>0</v>
      </c>
      <c r="AX23" s="432">
        <f t="shared" si="42"/>
        <v>0</v>
      </c>
      <c r="AY23" s="432">
        <f t="shared" si="43"/>
        <v>0</v>
      </c>
      <c r="AZ23" s="432">
        <f t="shared" si="44"/>
        <v>0</v>
      </c>
      <c r="BA23" s="689">
        <f t="shared" si="21"/>
        <v>0</v>
      </c>
      <c r="BB23" s="689">
        <f t="shared" si="22"/>
        <v>0</v>
      </c>
      <c r="BC23" s="817"/>
      <c r="BD23" s="818">
        <v>5</v>
      </c>
      <c r="BE23" s="432"/>
      <c r="BF23" s="955">
        <v>12</v>
      </c>
      <c r="BG23" s="334"/>
      <c r="BH23" s="955"/>
      <c r="BI23" s="334"/>
      <c r="BJ23" s="955"/>
      <c r="BK23" s="334"/>
      <c r="BL23" s="955"/>
      <c r="BM23" s="334"/>
      <c r="BN23" s="955"/>
      <c r="BO23" s="334"/>
      <c r="BP23" s="955"/>
      <c r="BQ23" s="334"/>
      <c r="BR23" s="955"/>
      <c r="BS23" s="334"/>
      <c r="BT23" s="955"/>
      <c r="BU23" s="334"/>
      <c r="BV23" s="955"/>
      <c r="BW23" s="334"/>
      <c r="BX23" s="432"/>
      <c r="BY23" s="432"/>
      <c r="BZ23" s="432">
        <v>1</v>
      </c>
      <c r="CA23" s="432"/>
      <c r="CB23" s="432">
        <v>1</v>
      </c>
      <c r="CC23" s="432"/>
      <c r="CD23" s="432">
        <v>5</v>
      </c>
      <c r="CE23" s="432">
        <v>100</v>
      </c>
      <c r="CF23" s="432">
        <f t="shared" si="27"/>
        <v>10</v>
      </c>
      <c r="CG23" s="432">
        <f t="shared" si="28"/>
        <v>3</v>
      </c>
      <c r="CH23" s="964">
        <f t="shared" si="29"/>
        <v>13.5</v>
      </c>
    </row>
    <row r="24" spans="1:86" s="334" customFormat="1" ht="65.25" customHeight="1">
      <c r="A24" s="1"/>
      <c r="B24" s="628"/>
      <c r="D24" s="617" t="s">
        <v>237</v>
      </c>
      <c r="E24" s="835"/>
      <c r="F24" s="513" t="s">
        <v>235</v>
      </c>
      <c r="G24" s="512" t="s">
        <v>238</v>
      </c>
      <c r="H24" s="513" t="s">
        <v>239</v>
      </c>
      <c r="I24" s="512">
        <v>1</v>
      </c>
      <c r="J24" s="512">
        <v>0</v>
      </c>
      <c r="K24" s="512" t="s">
        <v>100</v>
      </c>
      <c r="L24" s="754">
        <v>304.10340000000002</v>
      </c>
      <c r="M24" s="542"/>
      <c r="N24" s="542">
        <v>1</v>
      </c>
      <c r="O24" s="542"/>
      <c r="P24" s="542"/>
      <c r="Q24" s="542"/>
      <c r="R24" s="755"/>
      <c r="S24" s="705"/>
      <c r="T24" s="705"/>
      <c r="U24" s="705"/>
      <c r="V24" s="705"/>
      <c r="W24" s="705"/>
      <c r="X24" s="705"/>
      <c r="Y24" s="705"/>
      <c r="Z24" s="907"/>
      <c r="AA24" s="907"/>
      <c r="AB24" s="901" t="s">
        <v>101</v>
      </c>
      <c r="AC24" s="406">
        <f t="shared" si="25"/>
        <v>304.10340000000002</v>
      </c>
      <c r="AD24" s="543" t="str">
        <f t="shared" si="30"/>
        <v>No</v>
      </c>
      <c r="AE24" s="544" t="str">
        <f t="shared" si="31"/>
        <v>Yes</v>
      </c>
      <c r="AF24" s="1"/>
      <c r="AG24" s="716">
        <v>1.5</v>
      </c>
      <c r="AH24" s="717">
        <f t="shared" si="45"/>
        <v>1.5</v>
      </c>
      <c r="AK24" s="814">
        <v>5.4</v>
      </c>
      <c r="AL24" s="815">
        <f t="shared" si="26"/>
        <v>5.4</v>
      </c>
      <c r="AM24" s="816"/>
      <c r="AN24" s="432">
        <f t="shared" si="32"/>
        <v>0</v>
      </c>
      <c r="AO24" s="432">
        <f t="shared" si="33"/>
        <v>1</v>
      </c>
      <c r="AP24" s="432">
        <f t="shared" si="34"/>
        <v>0</v>
      </c>
      <c r="AQ24" s="432">
        <f t="shared" si="35"/>
        <v>0</v>
      </c>
      <c r="AR24" s="432">
        <f t="shared" si="36"/>
        <v>0</v>
      </c>
      <c r="AS24" s="432">
        <f t="shared" si="37"/>
        <v>0</v>
      </c>
      <c r="AT24" s="432">
        <f t="shared" si="38"/>
        <v>0</v>
      </c>
      <c r="AU24" s="432">
        <f t="shared" si="39"/>
        <v>0</v>
      </c>
      <c r="AV24" s="432">
        <f t="shared" si="40"/>
        <v>0</v>
      </c>
      <c r="AW24" s="432">
        <f t="shared" si="41"/>
        <v>0</v>
      </c>
      <c r="AX24" s="432">
        <f t="shared" si="42"/>
        <v>0</v>
      </c>
      <c r="AY24" s="432">
        <f t="shared" si="43"/>
        <v>0</v>
      </c>
      <c r="AZ24" s="432">
        <f t="shared" si="44"/>
        <v>0</v>
      </c>
      <c r="BA24" s="689">
        <f t="shared" si="21"/>
        <v>0</v>
      </c>
      <c r="BB24" s="689">
        <f t="shared" si="22"/>
        <v>0</v>
      </c>
      <c r="BC24" s="817"/>
      <c r="BD24" s="818">
        <v>1.5</v>
      </c>
      <c r="BE24" s="432"/>
      <c r="BF24" s="955">
        <v>9</v>
      </c>
      <c r="BG24" s="512"/>
      <c r="BH24" s="955"/>
      <c r="BI24" s="512"/>
      <c r="BJ24" s="955"/>
      <c r="BK24" s="512"/>
      <c r="BL24" s="955"/>
      <c r="BM24" s="512"/>
      <c r="BN24" s="955"/>
      <c r="BO24" s="512"/>
      <c r="BP24" s="955"/>
      <c r="BQ24" s="512"/>
      <c r="BR24" s="955"/>
      <c r="BS24" s="512"/>
      <c r="BT24" s="955"/>
      <c r="BU24" s="512"/>
      <c r="BV24" s="955"/>
      <c r="BW24" s="512"/>
      <c r="BX24" s="432"/>
      <c r="BY24" s="432"/>
      <c r="BZ24" s="432">
        <v>1</v>
      </c>
      <c r="CA24" s="432"/>
      <c r="CB24" s="432">
        <v>1</v>
      </c>
      <c r="CC24" s="432"/>
      <c r="CD24" s="432">
        <v>5</v>
      </c>
      <c r="CE24" s="432">
        <v>100</v>
      </c>
      <c r="CF24" s="432">
        <f t="shared" si="27"/>
        <v>10</v>
      </c>
      <c r="CG24" s="432">
        <f t="shared" si="28"/>
        <v>3</v>
      </c>
      <c r="CH24" s="964">
        <f t="shared" si="29"/>
        <v>5.4</v>
      </c>
    </row>
    <row r="25" spans="1:86" s="1" customFormat="1" ht="65.25" customHeight="1">
      <c r="B25" s="628"/>
      <c r="D25" s="599" t="s">
        <v>240</v>
      </c>
      <c r="E25" s="844"/>
      <c r="F25" s="368" t="s">
        <v>241</v>
      </c>
      <c r="G25" s="1" t="s">
        <v>238</v>
      </c>
      <c r="H25" s="368" t="s">
        <v>242</v>
      </c>
      <c r="I25" s="1">
        <v>1</v>
      </c>
      <c r="J25" s="1">
        <v>0</v>
      </c>
      <c r="K25" s="1" t="s">
        <v>100</v>
      </c>
      <c r="L25" s="860">
        <v>304.10340000000002</v>
      </c>
      <c r="M25" s="673"/>
      <c r="N25" s="673">
        <v>1</v>
      </c>
      <c r="O25" s="673"/>
      <c r="P25" s="673"/>
      <c r="Q25" s="673"/>
      <c r="R25" s="757"/>
      <c r="S25" s="703"/>
      <c r="T25" s="703"/>
      <c r="U25" s="703"/>
      <c r="V25" s="703"/>
      <c r="W25" s="703"/>
      <c r="X25" s="703"/>
      <c r="Y25" s="703"/>
      <c r="Z25" s="909"/>
      <c r="AA25" s="909"/>
      <c r="AB25" s="899" t="s">
        <v>101</v>
      </c>
      <c r="AC25" s="425">
        <f t="shared" si="25"/>
        <v>304.10340000000002</v>
      </c>
      <c r="AD25" s="704" t="str">
        <f t="shared" si="30"/>
        <v>No</v>
      </c>
      <c r="AE25" s="902" t="str">
        <f t="shared" si="31"/>
        <v>Yes</v>
      </c>
      <c r="AG25" s="716">
        <v>1.5</v>
      </c>
      <c r="AH25" s="717">
        <f t="shared" si="45"/>
        <v>1.5</v>
      </c>
      <c r="AI25" s="334"/>
      <c r="AJ25" s="334"/>
      <c r="AK25" s="814">
        <v>7.3</v>
      </c>
      <c r="AL25" s="815">
        <f t="shared" si="26"/>
        <v>7.3</v>
      </c>
      <c r="AM25" s="816"/>
      <c r="AN25" s="432">
        <f t="shared" si="32"/>
        <v>0</v>
      </c>
      <c r="AO25" s="432">
        <f t="shared" si="33"/>
        <v>1</v>
      </c>
      <c r="AP25" s="432">
        <f t="shared" si="34"/>
        <v>0</v>
      </c>
      <c r="AQ25" s="432">
        <f t="shared" si="35"/>
        <v>0</v>
      </c>
      <c r="AR25" s="432">
        <f t="shared" si="36"/>
        <v>0</v>
      </c>
      <c r="AS25" s="432">
        <f t="shared" si="37"/>
        <v>0</v>
      </c>
      <c r="AT25" s="432">
        <f t="shared" si="38"/>
        <v>0</v>
      </c>
      <c r="AU25" s="432">
        <f t="shared" si="39"/>
        <v>0</v>
      </c>
      <c r="AV25" s="432">
        <f t="shared" si="40"/>
        <v>0</v>
      </c>
      <c r="AW25" s="432">
        <f t="shared" si="41"/>
        <v>0</v>
      </c>
      <c r="AX25" s="432">
        <f t="shared" si="42"/>
        <v>0</v>
      </c>
      <c r="AY25" s="432">
        <f t="shared" si="43"/>
        <v>0</v>
      </c>
      <c r="AZ25" s="432">
        <f t="shared" si="44"/>
        <v>0</v>
      </c>
      <c r="BA25" s="689">
        <f t="shared" si="21"/>
        <v>0</v>
      </c>
      <c r="BB25" s="689">
        <f t="shared" si="22"/>
        <v>0</v>
      </c>
      <c r="BC25" s="817"/>
      <c r="BD25" s="818">
        <v>1.5</v>
      </c>
      <c r="BE25" s="432"/>
      <c r="BF25" s="955">
        <v>8</v>
      </c>
      <c r="BH25" s="955"/>
      <c r="BJ25" s="955"/>
      <c r="BL25" s="955"/>
      <c r="BN25" s="955"/>
      <c r="BP25" s="955"/>
      <c r="BR25" s="955"/>
      <c r="BT25" s="955"/>
      <c r="BV25" s="955"/>
      <c r="BX25" s="432"/>
      <c r="BY25" s="432">
        <f t="shared" ref="BY25:BY33" si="46">I25</f>
        <v>1</v>
      </c>
      <c r="BZ25" s="432"/>
      <c r="CA25" s="432"/>
      <c r="CB25" s="432">
        <v>1</v>
      </c>
      <c r="CC25" s="432"/>
      <c r="CD25" s="432">
        <v>5</v>
      </c>
      <c r="CE25" s="432">
        <v>100</v>
      </c>
      <c r="CF25" s="432">
        <f t="shared" si="27"/>
        <v>10</v>
      </c>
      <c r="CG25" s="432">
        <f t="shared" si="28"/>
        <v>3</v>
      </c>
      <c r="CH25" s="964">
        <f t="shared" si="29"/>
        <v>7.3</v>
      </c>
    </row>
    <row r="26" spans="1:86" s="1" customFormat="1" ht="65.25" customHeight="1">
      <c r="B26" s="628"/>
      <c r="D26" s="617" t="s">
        <v>243</v>
      </c>
      <c r="E26" s="835"/>
      <c r="F26" s="513" t="s">
        <v>235</v>
      </c>
      <c r="G26" s="512" t="s">
        <v>109</v>
      </c>
      <c r="H26" s="513" t="s">
        <v>244</v>
      </c>
      <c r="I26" s="512">
        <v>1</v>
      </c>
      <c r="J26" s="512">
        <v>0</v>
      </c>
      <c r="K26" s="512" t="s">
        <v>100</v>
      </c>
      <c r="L26" s="754">
        <v>278.03800000000001</v>
      </c>
      <c r="M26" s="542"/>
      <c r="N26" s="542">
        <v>1</v>
      </c>
      <c r="O26" s="542"/>
      <c r="P26" s="542"/>
      <c r="Q26" s="542"/>
      <c r="R26" s="755"/>
      <c r="S26" s="705"/>
      <c r="T26" s="705"/>
      <c r="U26" s="705"/>
      <c r="V26" s="705"/>
      <c r="W26" s="705"/>
      <c r="X26" s="705"/>
      <c r="Y26" s="705"/>
      <c r="Z26" s="907"/>
      <c r="AA26" s="907"/>
      <c r="AB26" s="901" t="s">
        <v>101</v>
      </c>
      <c r="AC26" s="406">
        <f t="shared" si="25"/>
        <v>278.03800000000001</v>
      </c>
      <c r="AD26" s="543" t="str">
        <f t="shared" si="30"/>
        <v>No</v>
      </c>
      <c r="AE26" s="544" t="str">
        <f t="shared" si="31"/>
        <v>Yes</v>
      </c>
      <c r="AG26" s="716">
        <v>1</v>
      </c>
      <c r="AH26" s="717">
        <f t="shared" si="45"/>
        <v>1</v>
      </c>
      <c r="AI26" s="334"/>
      <c r="AJ26" s="334"/>
      <c r="AK26" s="814">
        <v>2.2999999999999998</v>
      </c>
      <c r="AL26" s="815">
        <f t="shared" si="26"/>
        <v>2.2999999999999998</v>
      </c>
      <c r="AM26" s="816"/>
      <c r="AN26" s="432">
        <f t="shared" si="32"/>
        <v>0</v>
      </c>
      <c r="AO26" s="432">
        <f t="shared" si="33"/>
        <v>1</v>
      </c>
      <c r="AP26" s="432">
        <f t="shared" si="34"/>
        <v>0</v>
      </c>
      <c r="AQ26" s="432">
        <f t="shared" si="35"/>
        <v>0</v>
      </c>
      <c r="AR26" s="432">
        <f t="shared" si="36"/>
        <v>0</v>
      </c>
      <c r="AS26" s="432">
        <f t="shared" si="37"/>
        <v>0</v>
      </c>
      <c r="AT26" s="432">
        <f t="shared" si="38"/>
        <v>0</v>
      </c>
      <c r="AU26" s="432">
        <f t="shared" si="39"/>
        <v>0</v>
      </c>
      <c r="AV26" s="432">
        <f t="shared" si="40"/>
        <v>0</v>
      </c>
      <c r="AW26" s="432">
        <f t="shared" si="41"/>
        <v>0</v>
      </c>
      <c r="AX26" s="432">
        <f t="shared" si="42"/>
        <v>0</v>
      </c>
      <c r="AY26" s="432">
        <f t="shared" si="43"/>
        <v>0</v>
      </c>
      <c r="AZ26" s="432">
        <f t="shared" si="44"/>
        <v>0</v>
      </c>
      <c r="BA26" s="689">
        <f t="shared" si="21"/>
        <v>0</v>
      </c>
      <c r="BB26" s="689">
        <f t="shared" si="22"/>
        <v>0</v>
      </c>
      <c r="BC26" s="817"/>
      <c r="BD26" s="818">
        <v>1</v>
      </c>
      <c r="BE26" s="432"/>
      <c r="BF26" s="955">
        <v>7</v>
      </c>
      <c r="BG26" s="512"/>
      <c r="BH26" s="955"/>
      <c r="BI26" s="512"/>
      <c r="BJ26" s="955"/>
      <c r="BK26" s="512"/>
      <c r="BL26" s="955"/>
      <c r="BM26" s="512"/>
      <c r="BN26" s="955"/>
      <c r="BO26" s="512"/>
      <c r="BP26" s="955"/>
      <c r="BQ26" s="512"/>
      <c r="BR26" s="955"/>
      <c r="BS26" s="512"/>
      <c r="BT26" s="955"/>
      <c r="BU26" s="512"/>
      <c r="BV26" s="955"/>
      <c r="BW26" s="512"/>
      <c r="BX26" s="432"/>
      <c r="BY26" s="432">
        <f t="shared" si="46"/>
        <v>1</v>
      </c>
      <c r="BZ26" s="432"/>
      <c r="CA26" s="432"/>
      <c r="CB26" s="432">
        <v>1</v>
      </c>
      <c r="CC26" s="432"/>
      <c r="CD26" s="432">
        <v>5</v>
      </c>
      <c r="CE26" s="432">
        <v>100</v>
      </c>
      <c r="CF26" s="432">
        <f t="shared" si="27"/>
        <v>10</v>
      </c>
      <c r="CG26" s="432">
        <f t="shared" si="28"/>
        <v>3</v>
      </c>
      <c r="CH26" s="964">
        <f t="shared" si="29"/>
        <v>2.2999999999999998</v>
      </c>
    </row>
    <row r="27" spans="1:86" s="1" customFormat="1" ht="65.25" customHeight="1">
      <c r="B27" s="628"/>
      <c r="D27" s="599" t="s">
        <v>245</v>
      </c>
      <c r="E27" s="844"/>
      <c r="F27" s="368" t="s">
        <v>145</v>
      </c>
      <c r="G27" s="1" t="s">
        <v>109</v>
      </c>
      <c r="H27" s="368" t="s">
        <v>246</v>
      </c>
      <c r="I27" s="1">
        <v>1</v>
      </c>
      <c r="J27" s="1">
        <v>0</v>
      </c>
      <c r="K27" s="1" t="s">
        <v>100</v>
      </c>
      <c r="L27" s="860">
        <v>208.5232</v>
      </c>
      <c r="M27" s="673"/>
      <c r="N27" s="673">
        <v>1</v>
      </c>
      <c r="O27" s="673"/>
      <c r="P27" s="673"/>
      <c r="Q27" s="673"/>
      <c r="R27" s="757"/>
      <c r="S27" s="703"/>
      <c r="T27" s="703"/>
      <c r="U27" s="703"/>
      <c r="V27" s="703"/>
      <c r="W27" s="703"/>
      <c r="X27" s="703"/>
      <c r="Y27" s="703"/>
      <c r="Z27" s="909"/>
      <c r="AA27" s="909"/>
      <c r="AB27" s="899" t="s">
        <v>101</v>
      </c>
      <c r="AC27" s="425">
        <f t="shared" si="25"/>
        <v>208.5232</v>
      </c>
      <c r="AD27" s="704" t="str">
        <f t="shared" si="30"/>
        <v>No</v>
      </c>
      <c r="AE27" s="902" t="str">
        <f t="shared" si="31"/>
        <v>Yes</v>
      </c>
      <c r="AG27" s="716">
        <v>1</v>
      </c>
      <c r="AH27" s="717">
        <f t="shared" si="45"/>
        <v>1</v>
      </c>
      <c r="AI27" s="334"/>
      <c r="AJ27" s="334"/>
      <c r="AK27" s="814">
        <v>2.2999999999999998</v>
      </c>
      <c r="AL27" s="815">
        <f t="shared" si="26"/>
        <v>2.2999999999999998</v>
      </c>
      <c r="AM27" s="816"/>
      <c r="AN27" s="432">
        <f t="shared" si="32"/>
        <v>0</v>
      </c>
      <c r="AO27" s="432">
        <f t="shared" si="33"/>
        <v>1</v>
      </c>
      <c r="AP27" s="432">
        <f t="shared" si="34"/>
        <v>0</v>
      </c>
      <c r="AQ27" s="432">
        <f t="shared" si="35"/>
        <v>0</v>
      </c>
      <c r="AR27" s="432">
        <f t="shared" si="36"/>
        <v>0</v>
      </c>
      <c r="AS27" s="432">
        <f t="shared" si="37"/>
        <v>0</v>
      </c>
      <c r="AT27" s="432">
        <f t="shared" si="38"/>
        <v>0</v>
      </c>
      <c r="AU27" s="432">
        <f t="shared" si="39"/>
        <v>0</v>
      </c>
      <c r="AV27" s="432">
        <f t="shared" si="40"/>
        <v>0</v>
      </c>
      <c r="AW27" s="432">
        <f t="shared" si="41"/>
        <v>0</v>
      </c>
      <c r="AX27" s="432">
        <f t="shared" si="42"/>
        <v>0</v>
      </c>
      <c r="AY27" s="432">
        <f t="shared" si="43"/>
        <v>0</v>
      </c>
      <c r="AZ27" s="432">
        <f t="shared" si="44"/>
        <v>0</v>
      </c>
      <c r="BA27" s="689">
        <f t="shared" si="21"/>
        <v>0</v>
      </c>
      <c r="BB27" s="689">
        <f t="shared" si="22"/>
        <v>0</v>
      </c>
      <c r="BC27" s="817"/>
      <c r="BD27" s="818">
        <v>1</v>
      </c>
      <c r="BE27" s="432"/>
      <c r="BF27" s="955">
        <v>6</v>
      </c>
      <c r="BH27" s="955"/>
      <c r="BJ27" s="955"/>
      <c r="BL27" s="955"/>
      <c r="BN27" s="955"/>
      <c r="BP27" s="955"/>
      <c r="BR27" s="955"/>
      <c r="BT27" s="955"/>
      <c r="BV27" s="955"/>
      <c r="BX27" s="432"/>
      <c r="BY27" s="432">
        <f t="shared" si="46"/>
        <v>1</v>
      </c>
      <c r="BZ27" s="432"/>
      <c r="CA27" s="432"/>
      <c r="CB27" s="432">
        <v>1</v>
      </c>
      <c r="CC27" s="432"/>
      <c r="CD27" s="432">
        <v>5</v>
      </c>
      <c r="CE27" s="432">
        <v>100</v>
      </c>
      <c r="CF27" s="432">
        <f t="shared" si="27"/>
        <v>10</v>
      </c>
      <c r="CG27" s="432">
        <f t="shared" si="28"/>
        <v>3</v>
      </c>
      <c r="CH27" s="964">
        <f t="shared" si="29"/>
        <v>2.2999999999999998</v>
      </c>
    </row>
    <row r="28" spans="1:86" s="1" customFormat="1" ht="65.25" customHeight="1">
      <c r="B28" s="628"/>
      <c r="D28" s="617" t="s">
        <v>247</v>
      </c>
      <c r="E28" s="835"/>
      <c r="F28" s="513" t="s">
        <v>248</v>
      </c>
      <c r="G28" s="512" t="s">
        <v>109</v>
      </c>
      <c r="H28" s="513" t="s">
        <v>249</v>
      </c>
      <c r="I28" s="512">
        <v>2</v>
      </c>
      <c r="J28" s="512">
        <v>0</v>
      </c>
      <c r="K28" s="512" t="s">
        <v>100</v>
      </c>
      <c r="L28" s="754">
        <v>147.7004</v>
      </c>
      <c r="M28" s="542"/>
      <c r="N28" s="542">
        <v>1</v>
      </c>
      <c r="O28" s="542"/>
      <c r="P28" s="542"/>
      <c r="Q28" s="542"/>
      <c r="R28" s="755"/>
      <c r="S28" s="705"/>
      <c r="T28" s="705"/>
      <c r="U28" s="705"/>
      <c r="V28" s="705"/>
      <c r="W28" s="705"/>
      <c r="X28" s="705"/>
      <c r="Y28" s="705"/>
      <c r="Z28" s="907"/>
      <c r="AA28" s="907"/>
      <c r="AB28" s="901" t="s">
        <v>101</v>
      </c>
      <c r="AC28" s="406">
        <f t="shared" si="25"/>
        <v>147.7004</v>
      </c>
      <c r="AD28" s="543" t="str">
        <f t="shared" si="30"/>
        <v>No</v>
      </c>
      <c r="AE28" s="544" t="str">
        <f t="shared" si="31"/>
        <v>Yes</v>
      </c>
      <c r="AG28" s="716">
        <v>3</v>
      </c>
      <c r="AH28" s="717">
        <f t="shared" si="45"/>
        <v>3</v>
      </c>
      <c r="AI28" s="334"/>
      <c r="AJ28" s="334"/>
      <c r="AK28" s="814">
        <v>4.2</v>
      </c>
      <c r="AL28" s="815">
        <f t="shared" si="26"/>
        <v>4.2</v>
      </c>
      <c r="AM28" s="816"/>
      <c r="AN28" s="432">
        <f t="shared" si="32"/>
        <v>0</v>
      </c>
      <c r="AO28" s="432">
        <f t="shared" si="33"/>
        <v>2</v>
      </c>
      <c r="AP28" s="432">
        <f t="shared" si="34"/>
        <v>0</v>
      </c>
      <c r="AQ28" s="432">
        <f t="shared" si="35"/>
        <v>0</v>
      </c>
      <c r="AR28" s="432">
        <f t="shared" si="36"/>
        <v>0</v>
      </c>
      <c r="AS28" s="432">
        <f t="shared" si="37"/>
        <v>0</v>
      </c>
      <c r="AT28" s="432">
        <f t="shared" si="38"/>
        <v>0</v>
      </c>
      <c r="AU28" s="432">
        <f t="shared" si="39"/>
        <v>0</v>
      </c>
      <c r="AV28" s="432">
        <f t="shared" si="40"/>
        <v>0</v>
      </c>
      <c r="AW28" s="432">
        <f t="shared" si="41"/>
        <v>0</v>
      </c>
      <c r="AX28" s="432">
        <f t="shared" si="42"/>
        <v>0</v>
      </c>
      <c r="AY28" s="432">
        <f t="shared" si="43"/>
        <v>0</v>
      </c>
      <c r="AZ28" s="432">
        <f t="shared" si="44"/>
        <v>0</v>
      </c>
      <c r="BA28" s="689">
        <f t="shared" si="21"/>
        <v>0</v>
      </c>
      <c r="BB28" s="689">
        <f t="shared" si="22"/>
        <v>0</v>
      </c>
      <c r="BC28" s="817"/>
      <c r="BD28" s="818">
        <v>3</v>
      </c>
      <c r="BE28" s="432"/>
      <c r="BF28" s="955">
        <v>10</v>
      </c>
      <c r="BG28" s="512"/>
      <c r="BH28" s="955"/>
      <c r="BI28" s="512"/>
      <c r="BJ28" s="955">
        <v>2</v>
      </c>
      <c r="BK28" s="512"/>
      <c r="BL28" s="955"/>
      <c r="BM28" s="512"/>
      <c r="BN28" s="955"/>
      <c r="BO28" s="512"/>
      <c r="BP28" s="955"/>
      <c r="BQ28" s="512"/>
      <c r="BR28" s="955"/>
      <c r="BS28" s="512"/>
      <c r="BT28" s="955"/>
      <c r="BU28" s="512"/>
      <c r="BV28" s="955"/>
      <c r="BW28" s="512"/>
      <c r="BX28" s="432"/>
      <c r="BY28" s="432">
        <f t="shared" si="46"/>
        <v>2</v>
      </c>
      <c r="BZ28" s="432"/>
      <c r="CA28" s="432"/>
      <c r="CB28" s="432">
        <v>1</v>
      </c>
      <c r="CC28" s="432"/>
      <c r="CD28" s="432">
        <v>5</v>
      </c>
      <c r="CE28" s="432">
        <v>100</v>
      </c>
      <c r="CF28" s="432">
        <f t="shared" si="27"/>
        <v>10</v>
      </c>
      <c r="CG28" s="432">
        <f t="shared" si="28"/>
        <v>3</v>
      </c>
      <c r="CH28" s="964">
        <f t="shared" si="29"/>
        <v>4.2</v>
      </c>
    </row>
    <row r="29" spans="1:86" s="1" customFormat="1" ht="65.25" customHeight="1">
      <c r="B29" s="628"/>
      <c r="D29" s="599" t="s">
        <v>250</v>
      </c>
      <c r="E29" s="844"/>
      <c r="F29" s="368" t="s">
        <v>248</v>
      </c>
      <c r="G29" s="1" t="s">
        <v>106</v>
      </c>
      <c r="H29" s="368" t="s">
        <v>251</v>
      </c>
      <c r="I29" s="1">
        <v>2</v>
      </c>
      <c r="J29" s="1">
        <v>0</v>
      </c>
      <c r="K29" s="1" t="s">
        <v>100</v>
      </c>
      <c r="L29" s="860">
        <v>130.327</v>
      </c>
      <c r="M29" s="673"/>
      <c r="N29" s="673">
        <v>1</v>
      </c>
      <c r="O29" s="673"/>
      <c r="P29" s="673"/>
      <c r="Q29" s="673"/>
      <c r="R29" s="757"/>
      <c r="S29" s="703"/>
      <c r="T29" s="703"/>
      <c r="U29" s="703"/>
      <c r="V29" s="703"/>
      <c r="W29" s="703"/>
      <c r="X29" s="703"/>
      <c r="Y29" s="703"/>
      <c r="Z29" s="909"/>
      <c r="AA29" s="909"/>
      <c r="AB29" s="899" t="s">
        <v>101</v>
      </c>
      <c r="AC29" s="425">
        <f t="shared" si="25"/>
        <v>130.327</v>
      </c>
      <c r="AD29" s="704" t="str">
        <f t="shared" si="30"/>
        <v>No</v>
      </c>
      <c r="AE29" s="902" t="str">
        <f t="shared" si="31"/>
        <v>Yes</v>
      </c>
      <c r="AG29" s="716">
        <v>3</v>
      </c>
      <c r="AH29" s="717">
        <f t="shared" si="45"/>
        <v>3</v>
      </c>
      <c r="AI29" s="334"/>
      <c r="AJ29" s="334"/>
      <c r="AK29" s="814">
        <v>2.5</v>
      </c>
      <c r="AL29" s="815">
        <f t="shared" si="26"/>
        <v>2.5</v>
      </c>
      <c r="AM29" s="816"/>
      <c r="AN29" s="432">
        <f t="shared" si="32"/>
        <v>0</v>
      </c>
      <c r="AO29" s="432">
        <f t="shared" si="33"/>
        <v>2</v>
      </c>
      <c r="AP29" s="432">
        <f t="shared" si="34"/>
        <v>0</v>
      </c>
      <c r="AQ29" s="432">
        <f t="shared" si="35"/>
        <v>0</v>
      </c>
      <c r="AR29" s="432">
        <f t="shared" si="36"/>
        <v>0</v>
      </c>
      <c r="AS29" s="432">
        <f t="shared" si="37"/>
        <v>0</v>
      </c>
      <c r="AT29" s="432">
        <f t="shared" si="38"/>
        <v>0</v>
      </c>
      <c r="AU29" s="432">
        <f t="shared" si="39"/>
        <v>0</v>
      </c>
      <c r="AV29" s="432">
        <f t="shared" si="40"/>
        <v>0</v>
      </c>
      <c r="AW29" s="432">
        <f t="shared" si="41"/>
        <v>0</v>
      </c>
      <c r="AX29" s="432">
        <f t="shared" si="42"/>
        <v>0</v>
      </c>
      <c r="AY29" s="432">
        <f t="shared" si="43"/>
        <v>0</v>
      </c>
      <c r="AZ29" s="432">
        <f t="shared" si="44"/>
        <v>0</v>
      </c>
      <c r="BA29" s="689">
        <f t="shared" si="21"/>
        <v>0</v>
      </c>
      <c r="BB29" s="689">
        <f t="shared" si="22"/>
        <v>0</v>
      </c>
      <c r="BC29" s="817"/>
      <c r="BD29" s="818">
        <v>3</v>
      </c>
      <c r="BE29" s="432"/>
      <c r="BF29" s="955">
        <v>10</v>
      </c>
      <c r="BH29" s="955"/>
      <c r="BJ29" s="955"/>
      <c r="BL29" s="955"/>
      <c r="BN29" s="955"/>
      <c r="BP29" s="955"/>
      <c r="BR29" s="955"/>
      <c r="BT29" s="955"/>
      <c r="BV29" s="955"/>
      <c r="BX29" s="432"/>
      <c r="BY29" s="432">
        <f t="shared" si="46"/>
        <v>2</v>
      </c>
      <c r="BZ29" s="432"/>
      <c r="CA29" s="432"/>
      <c r="CB29" s="432">
        <v>1</v>
      </c>
      <c r="CC29" s="432"/>
      <c r="CD29" s="432">
        <v>5</v>
      </c>
      <c r="CE29" s="432">
        <v>100</v>
      </c>
      <c r="CF29" s="432">
        <f t="shared" si="27"/>
        <v>10</v>
      </c>
      <c r="CG29" s="432">
        <f t="shared" si="28"/>
        <v>3</v>
      </c>
      <c r="CH29" s="964">
        <f t="shared" si="29"/>
        <v>2.5</v>
      </c>
    </row>
    <row r="30" spans="1:86" s="1" customFormat="1" ht="65.25" customHeight="1">
      <c r="B30" s="628"/>
      <c r="D30" s="617" t="s">
        <v>252</v>
      </c>
      <c r="E30" s="835"/>
      <c r="F30" s="513" t="s">
        <v>253</v>
      </c>
      <c r="G30" s="512" t="s">
        <v>254</v>
      </c>
      <c r="H30" s="845" t="s">
        <v>255</v>
      </c>
      <c r="I30" s="512">
        <v>6</v>
      </c>
      <c r="J30" s="512">
        <v>0</v>
      </c>
      <c r="K30" s="512" t="s">
        <v>100</v>
      </c>
      <c r="L30" s="754">
        <v>390.98099999999999</v>
      </c>
      <c r="M30" s="542"/>
      <c r="N30" s="542">
        <v>1</v>
      </c>
      <c r="O30" s="542"/>
      <c r="P30" s="542"/>
      <c r="Q30" s="542"/>
      <c r="R30" s="755"/>
      <c r="S30" s="705"/>
      <c r="T30" s="705"/>
      <c r="U30" s="705"/>
      <c r="V30" s="705"/>
      <c r="W30" s="705"/>
      <c r="X30" s="705"/>
      <c r="Y30" s="705"/>
      <c r="Z30" s="907"/>
      <c r="AA30" s="907"/>
      <c r="AB30" s="901" t="s">
        <v>101</v>
      </c>
      <c r="AC30" s="406">
        <f t="shared" si="25"/>
        <v>390.98099999999999</v>
      </c>
      <c r="AD30" s="543" t="str">
        <f t="shared" si="30"/>
        <v>No</v>
      </c>
      <c r="AE30" s="544" t="str">
        <f t="shared" si="31"/>
        <v>Yes</v>
      </c>
      <c r="AG30" s="716">
        <v>6</v>
      </c>
      <c r="AH30" s="717">
        <f t="shared" si="45"/>
        <v>6</v>
      </c>
      <c r="AI30" s="334"/>
      <c r="AJ30" s="334"/>
      <c r="AK30" s="814">
        <v>5</v>
      </c>
      <c r="AL30" s="815">
        <f t="shared" si="26"/>
        <v>5</v>
      </c>
      <c r="AM30" s="816"/>
      <c r="AN30" s="432">
        <f t="shared" si="32"/>
        <v>0</v>
      </c>
      <c r="AO30" s="432">
        <f t="shared" si="33"/>
        <v>6</v>
      </c>
      <c r="AP30" s="432">
        <f t="shared" si="34"/>
        <v>0</v>
      </c>
      <c r="AQ30" s="432">
        <f t="shared" si="35"/>
        <v>0</v>
      </c>
      <c r="AR30" s="432">
        <f t="shared" si="36"/>
        <v>0</v>
      </c>
      <c r="AS30" s="432">
        <f t="shared" si="37"/>
        <v>0</v>
      </c>
      <c r="AT30" s="432">
        <f t="shared" si="38"/>
        <v>0</v>
      </c>
      <c r="AU30" s="432">
        <f t="shared" si="39"/>
        <v>0</v>
      </c>
      <c r="AV30" s="432">
        <f t="shared" si="40"/>
        <v>0</v>
      </c>
      <c r="AW30" s="432">
        <f t="shared" si="41"/>
        <v>0</v>
      </c>
      <c r="AX30" s="432">
        <f t="shared" si="42"/>
        <v>0</v>
      </c>
      <c r="AY30" s="432">
        <f t="shared" si="43"/>
        <v>0</v>
      </c>
      <c r="AZ30" s="432">
        <f t="shared" si="44"/>
        <v>0</v>
      </c>
      <c r="BA30" s="689">
        <f t="shared" si="21"/>
        <v>0</v>
      </c>
      <c r="BB30" s="689">
        <f t="shared" si="22"/>
        <v>0</v>
      </c>
      <c r="BC30" s="817"/>
      <c r="BD30" s="818">
        <v>4</v>
      </c>
      <c r="BE30" s="432"/>
      <c r="BF30" s="955">
        <v>22</v>
      </c>
      <c r="BG30" s="512"/>
      <c r="BH30" s="955">
        <v>4</v>
      </c>
      <c r="BI30" s="512"/>
      <c r="BJ30" s="955"/>
      <c r="BK30" s="512"/>
      <c r="BL30" s="955"/>
      <c r="BM30" s="512"/>
      <c r="BN30" s="955"/>
      <c r="BO30" s="512"/>
      <c r="BP30" s="955"/>
      <c r="BQ30" s="512"/>
      <c r="BR30" s="955"/>
      <c r="BS30" s="512"/>
      <c r="BT30" s="955"/>
      <c r="BU30" s="512"/>
      <c r="BV30" s="955"/>
      <c r="BW30" s="512"/>
      <c r="BX30" s="432"/>
      <c r="BY30" s="432">
        <f t="shared" si="46"/>
        <v>6</v>
      </c>
      <c r="BZ30" s="432"/>
      <c r="CA30" s="432"/>
      <c r="CB30" s="432">
        <v>6</v>
      </c>
      <c r="CC30" s="432"/>
      <c r="CD30" s="432">
        <v>10</v>
      </c>
      <c r="CE30" s="432">
        <v>500</v>
      </c>
      <c r="CF30" s="432">
        <f t="shared" si="27"/>
        <v>50</v>
      </c>
      <c r="CG30" s="432">
        <f t="shared" si="28"/>
        <v>15</v>
      </c>
      <c r="CH30" s="964">
        <f t="shared" si="29"/>
        <v>5</v>
      </c>
    </row>
    <row r="31" spans="1:86" s="1" customFormat="1" ht="65.25" customHeight="1">
      <c r="B31" s="846"/>
      <c r="D31" s="599" t="s">
        <v>256</v>
      </c>
      <c r="E31" s="829"/>
      <c r="F31" s="368" t="s">
        <v>257</v>
      </c>
      <c r="G31" s="334" t="s">
        <v>258</v>
      </c>
      <c r="H31" s="847" t="s">
        <v>259</v>
      </c>
      <c r="I31" s="334">
        <v>5</v>
      </c>
      <c r="J31" s="334">
        <v>0</v>
      </c>
      <c r="K31" s="334" t="s">
        <v>100</v>
      </c>
      <c r="L31" s="756">
        <v>286.2</v>
      </c>
      <c r="M31" s="547"/>
      <c r="N31" s="547">
        <v>1</v>
      </c>
      <c r="O31" s="547"/>
      <c r="P31" s="547"/>
      <c r="Q31" s="547"/>
      <c r="R31" s="379"/>
      <c r="S31" s="656"/>
      <c r="T31" s="656"/>
      <c r="U31" s="656"/>
      <c r="V31" s="656"/>
      <c r="W31" s="656"/>
      <c r="X31" s="656"/>
      <c r="Y31" s="656"/>
      <c r="Z31" s="912"/>
      <c r="AA31" s="912"/>
      <c r="AB31" s="913" t="s">
        <v>101</v>
      </c>
      <c r="AC31" s="425">
        <f t="shared" si="25"/>
        <v>286.2</v>
      </c>
      <c r="AD31" s="410" t="str">
        <f t="shared" si="30"/>
        <v>No</v>
      </c>
      <c r="AE31" s="902" t="str">
        <f t="shared" si="31"/>
        <v>Yes</v>
      </c>
      <c r="AG31" s="716">
        <v>5</v>
      </c>
      <c r="AH31" s="717">
        <f t="shared" si="45"/>
        <v>5</v>
      </c>
      <c r="AI31" s="334"/>
      <c r="AJ31" s="334"/>
      <c r="AK31" s="814">
        <v>4.0999999999999996</v>
      </c>
      <c r="AL31" s="815">
        <f t="shared" si="26"/>
        <v>4.0999999999999996</v>
      </c>
      <c r="AM31" s="816"/>
      <c r="AN31" s="432">
        <f t="shared" si="32"/>
        <v>0</v>
      </c>
      <c r="AO31" s="432">
        <f t="shared" si="33"/>
        <v>5</v>
      </c>
      <c r="AP31" s="432">
        <f t="shared" si="34"/>
        <v>0</v>
      </c>
      <c r="AQ31" s="432">
        <f t="shared" si="35"/>
        <v>0</v>
      </c>
      <c r="AR31" s="432">
        <f t="shared" si="36"/>
        <v>0</v>
      </c>
      <c r="AS31" s="432">
        <f t="shared" si="37"/>
        <v>0</v>
      </c>
      <c r="AT31" s="432">
        <f t="shared" si="38"/>
        <v>0</v>
      </c>
      <c r="AU31" s="432">
        <f t="shared" si="39"/>
        <v>0</v>
      </c>
      <c r="AV31" s="432">
        <f t="shared" si="40"/>
        <v>0</v>
      </c>
      <c r="AW31" s="432">
        <f t="shared" si="41"/>
        <v>0</v>
      </c>
      <c r="AX31" s="432">
        <f t="shared" si="42"/>
        <v>0</v>
      </c>
      <c r="AY31" s="432">
        <f t="shared" si="43"/>
        <v>0</v>
      </c>
      <c r="AZ31" s="432">
        <f t="shared" si="44"/>
        <v>0</v>
      </c>
      <c r="BA31" s="689">
        <f t="shared" si="21"/>
        <v>0</v>
      </c>
      <c r="BB31" s="689">
        <f t="shared" si="22"/>
        <v>0</v>
      </c>
      <c r="BC31" s="817"/>
      <c r="BD31" s="818">
        <v>4</v>
      </c>
      <c r="BE31" s="432"/>
      <c r="BF31" s="955">
        <v>17</v>
      </c>
      <c r="BG31" s="334"/>
      <c r="BH31" s="955"/>
      <c r="BI31" s="334"/>
      <c r="BJ31" s="955"/>
      <c r="BK31" s="334"/>
      <c r="BL31" s="955"/>
      <c r="BM31" s="334"/>
      <c r="BN31" s="955"/>
      <c r="BO31" s="334"/>
      <c r="BP31" s="955"/>
      <c r="BQ31" s="334"/>
      <c r="BR31" s="955"/>
      <c r="BS31" s="334"/>
      <c r="BT31" s="955"/>
      <c r="BU31" s="334"/>
      <c r="BV31" s="955"/>
      <c r="BW31" s="334"/>
      <c r="BX31" s="432"/>
      <c r="BY31" s="432">
        <f t="shared" si="46"/>
        <v>5</v>
      </c>
      <c r="BZ31" s="432"/>
      <c r="CA31" s="432"/>
      <c r="CB31" s="432">
        <v>5</v>
      </c>
      <c r="CC31" s="432"/>
      <c r="CD31" s="432">
        <v>8</v>
      </c>
      <c r="CE31" s="432">
        <v>400</v>
      </c>
      <c r="CF31" s="432">
        <f t="shared" si="27"/>
        <v>40</v>
      </c>
      <c r="CG31" s="432">
        <f t="shared" si="28"/>
        <v>12</v>
      </c>
      <c r="CH31" s="964">
        <f t="shared" si="29"/>
        <v>4.0999999999999996</v>
      </c>
    </row>
    <row r="32" spans="1:86" s="1" customFormat="1" ht="65.25" customHeight="1">
      <c r="B32" s="846"/>
      <c r="D32" s="617" t="s">
        <v>260</v>
      </c>
      <c r="E32" s="835"/>
      <c r="F32" s="513" t="s">
        <v>261</v>
      </c>
      <c r="G32" s="512" t="s">
        <v>258</v>
      </c>
      <c r="H32" s="513" t="s">
        <v>262</v>
      </c>
      <c r="I32" s="512">
        <v>3</v>
      </c>
      <c r="J32" s="512">
        <v>0</v>
      </c>
      <c r="K32" s="512" t="s">
        <v>100</v>
      </c>
      <c r="L32" s="754">
        <v>191.1498</v>
      </c>
      <c r="M32" s="542"/>
      <c r="N32" s="542">
        <v>1</v>
      </c>
      <c r="O32" s="542"/>
      <c r="P32" s="542"/>
      <c r="Q32" s="542"/>
      <c r="R32" s="755"/>
      <c r="S32" s="705"/>
      <c r="T32" s="705"/>
      <c r="U32" s="705"/>
      <c r="V32" s="705"/>
      <c r="W32" s="705"/>
      <c r="X32" s="705"/>
      <c r="Y32" s="705"/>
      <c r="Z32" s="907"/>
      <c r="AA32" s="907"/>
      <c r="AB32" s="901" t="s">
        <v>101</v>
      </c>
      <c r="AC32" s="406">
        <f t="shared" si="25"/>
        <v>191.1498</v>
      </c>
      <c r="AD32" s="543" t="str">
        <f t="shared" si="30"/>
        <v>No</v>
      </c>
      <c r="AE32" s="544" t="str">
        <f t="shared" si="31"/>
        <v>Yes</v>
      </c>
      <c r="AG32" s="716">
        <v>3</v>
      </c>
      <c r="AH32" s="717">
        <f t="shared" si="45"/>
        <v>3</v>
      </c>
      <c r="AI32" s="334"/>
      <c r="AJ32" s="334"/>
      <c r="AK32" s="814">
        <v>5.5</v>
      </c>
      <c r="AL32" s="815">
        <f t="shared" si="26"/>
        <v>5.5</v>
      </c>
      <c r="AM32" s="816"/>
      <c r="AN32" s="432">
        <f t="shared" si="32"/>
        <v>0</v>
      </c>
      <c r="AO32" s="432">
        <f t="shared" si="33"/>
        <v>3</v>
      </c>
      <c r="AP32" s="432">
        <f t="shared" si="34"/>
        <v>0</v>
      </c>
      <c r="AQ32" s="432">
        <f t="shared" si="35"/>
        <v>0</v>
      </c>
      <c r="AR32" s="432">
        <f t="shared" si="36"/>
        <v>0</v>
      </c>
      <c r="AS32" s="432">
        <f t="shared" si="37"/>
        <v>0</v>
      </c>
      <c r="AT32" s="432">
        <f t="shared" si="38"/>
        <v>0</v>
      </c>
      <c r="AU32" s="432">
        <f t="shared" si="39"/>
        <v>0</v>
      </c>
      <c r="AV32" s="432">
        <f t="shared" si="40"/>
        <v>0</v>
      </c>
      <c r="AW32" s="432">
        <f t="shared" si="41"/>
        <v>0</v>
      </c>
      <c r="AX32" s="432">
        <f t="shared" si="42"/>
        <v>0</v>
      </c>
      <c r="AY32" s="432">
        <f t="shared" si="43"/>
        <v>0</v>
      </c>
      <c r="AZ32" s="432">
        <f t="shared" si="44"/>
        <v>0</v>
      </c>
      <c r="BA32" s="689">
        <f t="shared" si="21"/>
        <v>0</v>
      </c>
      <c r="BB32" s="689">
        <f t="shared" si="22"/>
        <v>0</v>
      </c>
      <c r="BC32" s="817"/>
      <c r="BD32" s="818">
        <v>1.5</v>
      </c>
      <c r="BE32" s="432"/>
      <c r="BF32" s="955">
        <v>12</v>
      </c>
      <c r="BG32" s="512"/>
      <c r="BH32" s="955"/>
      <c r="BI32" s="512"/>
      <c r="BJ32" s="955"/>
      <c r="BK32" s="512"/>
      <c r="BL32" s="955"/>
      <c r="BM32" s="512"/>
      <c r="BN32" s="955"/>
      <c r="BO32" s="512"/>
      <c r="BP32" s="955"/>
      <c r="BQ32" s="512"/>
      <c r="BR32" s="955"/>
      <c r="BS32" s="512"/>
      <c r="BT32" s="955"/>
      <c r="BU32" s="512"/>
      <c r="BV32" s="955"/>
      <c r="BW32" s="512"/>
      <c r="BX32" s="432"/>
      <c r="BY32" s="432">
        <f t="shared" si="46"/>
        <v>3</v>
      </c>
      <c r="BZ32" s="432"/>
      <c r="CA32" s="432"/>
      <c r="CB32" s="432">
        <v>3</v>
      </c>
      <c r="CC32" s="432"/>
      <c r="CD32" s="432">
        <v>8</v>
      </c>
      <c r="CE32" s="432">
        <v>300</v>
      </c>
      <c r="CF32" s="432">
        <f t="shared" si="27"/>
        <v>30</v>
      </c>
      <c r="CG32" s="432">
        <f t="shared" si="28"/>
        <v>9</v>
      </c>
      <c r="CH32" s="964">
        <f t="shared" si="29"/>
        <v>5.5</v>
      </c>
    </row>
    <row r="33" spans="1:86" s="1" customFormat="1" ht="65.25" customHeight="1">
      <c r="B33" s="836"/>
      <c r="C33" s="120"/>
      <c r="D33" s="609" t="s">
        <v>263</v>
      </c>
      <c r="E33" s="848"/>
      <c r="F33" s="519" t="s">
        <v>97</v>
      </c>
      <c r="G33" s="518" t="s">
        <v>106</v>
      </c>
      <c r="H33" s="519" t="s">
        <v>264</v>
      </c>
      <c r="I33" s="518">
        <v>3</v>
      </c>
      <c r="J33" s="518">
        <v>0</v>
      </c>
      <c r="K33" s="518" t="s">
        <v>100</v>
      </c>
      <c r="L33" s="872">
        <v>182.45779999999999</v>
      </c>
      <c r="M33" s="560"/>
      <c r="N33" s="560">
        <v>1</v>
      </c>
      <c r="O33" s="560"/>
      <c r="P33" s="560"/>
      <c r="Q33" s="667"/>
      <c r="R33" s="668"/>
      <c r="S33" s="560"/>
      <c r="T33" s="560"/>
      <c r="U33" s="560"/>
      <c r="V33" s="560"/>
      <c r="W33" s="560"/>
      <c r="X33" s="560"/>
      <c r="Y33" s="560"/>
      <c r="Z33" s="914"/>
      <c r="AA33" s="914"/>
      <c r="AB33" s="915" t="s">
        <v>101</v>
      </c>
      <c r="AC33" s="425">
        <f t="shared" si="25"/>
        <v>182.45779999999999</v>
      </c>
      <c r="AD33" s="400" t="str">
        <f t="shared" si="30"/>
        <v>No</v>
      </c>
      <c r="AE33" s="902" t="str">
        <f t="shared" si="31"/>
        <v>Yes</v>
      </c>
      <c r="AG33" s="718">
        <v>3</v>
      </c>
      <c r="AH33" s="429">
        <f t="shared" si="45"/>
        <v>3</v>
      </c>
      <c r="AI33" s="334"/>
      <c r="AJ33" s="334"/>
      <c r="AK33" s="814">
        <v>1.5</v>
      </c>
      <c r="AL33" s="815">
        <f t="shared" si="26"/>
        <v>1.5</v>
      </c>
      <c r="AM33" s="816"/>
      <c r="AN33" s="432">
        <f t="shared" si="32"/>
        <v>0</v>
      </c>
      <c r="AO33" s="432">
        <f t="shared" si="33"/>
        <v>3</v>
      </c>
      <c r="AP33" s="432">
        <f t="shared" si="34"/>
        <v>0</v>
      </c>
      <c r="AQ33" s="432">
        <f t="shared" si="35"/>
        <v>0</v>
      </c>
      <c r="AR33" s="432">
        <f t="shared" si="36"/>
        <v>0</v>
      </c>
      <c r="AS33" s="432">
        <f t="shared" si="37"/>
        <v>0</v>
      </c>
      <c r="AT33" s="432">
        <f t="shared" si="38"/>
        <v>0</v>
      </c>
      <c r="AU33" s="432">
        <f t="shared" si="39"/>
        <v>0</v>
      </c>
      <c r="AV33" s="432">
        <f t="shared" si="40"/>
        <v>0</v>
      </c>
      <c r="AW33" s="432">
        <f t="shared" si="41"/>
        <v>0</v>
      </c>
      <c r="AX33" s="432">
        <f t="shared" si="42"/>
        <v>0</v>
      </c>
      <c r="AY33" s="432">
        <f t="shared" si="43"/>
        <v>0</v>
      </c>
      <c r="AZ33" s="432">
        <f t="shared" si="44"/>
        <v>0</v>
      </c>
      <c r="BA33" s="689">
        <f t="shared" si="21"/>
        <v>0</v>
      </c>
      <c r="BB33" s="689">
        <f t="shared" si="22"/>
        <v>0</v>
      </c>
      <c r="BC33" s="817"/>
      <c r="BD33" s="818">
        <v>1</v>
      </c>
      <c r="BE33" s="432"/>
      <c r="BF33" s="958">
        <v>10</v>
      </c>
      <c r="BG33" s="518"/>
      <c r="BH33" s="958"/>
      <c r="BI33" s="518"/>
      <c r="BJ33" s="958"/>
      <c r="BK33" s="518"/>
      <c r="BL33" s="958"/>
      <c r="BM33" s="518"/>
      <c r="BN33" s="958"/>
      <c r="BO33" s="518"/>
      <c r="BP33" s="958"/>
      <c r="BQ33" s="518"/>
      <c r="BR33" s="958"/>
      <c r="BS33" s="518"/>
      <c r="BT33" s="958"/>
      <c r="BU33" s="518"/>
      <c r="BV33" s="958"/>
      <c r="BW33" s="518"/>
      <c r="BX33" s="432"/>
      <c r="BY33" s="432">
        <f t="shared" si="46"/>
        <v>3</v>
      </c>
      <c r="BZ33" s="432"/>
      <c r="CA33" s="432"/>
      <c r="CB33" s="432">
        <v>3</v>
      </c>
      <c r="CC33" s="432"/>
      <c r="CD33" s="432">
        <v>8</v>
      </c>
      <c r="CE33" s="432">
        <v>200</v>
      </c>
      <c r="CF33" s="432">
        <f t="shared" si="27"/>
        <v>20</v>
      </c>
      <c r="CG33" s="432">
        <f t="shared" si="28"/>
        <v>6</v>
      </c>
      <c r="CH33" s="964">
        <f t="shared" si="29"/>
        <v>1.5</v>
      </c>
    </row>
    <row r="34" spans="1:86" s="334" customFormat="1" ht="33.75" customHeight="1">
      <c r="A34" s="1"/>
      <c r="B34" s="588"/>
      <c r="C34" s="23"/>
      <c r="D34" s="599"/>
      <c r="E34" s="842"/>
      <c r="F34" s="843"/>
      <c r="G34" s="23"/>
      <c r="H34" s="368"/>
      <c r="I34" s="23"/>
      <c r="J34" s="23"/>
      <c r="K34" s="23"/>
      <c r="L34" s="864" t="s">
        <v>265</v>
      </c>
      <c r="M34" s="357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916"/>
      <c r="AA34" s="916"/>
      <c r="AB34" s="911"/>
      <c r="AC34" s="764"/>
      <c r="AD34" s="23"/>
      <c r="AE34" s="539"/>
      <c r="AF34" s="1"/>
      <c r="AG34" s="24"/>
      <c r="AH34" s="1"/>
      <c r="AK34" s="943"/>
      <c r="AL34" s="815">
        <f t="shared" ref="AL34:AL39" si="47">SUM(M34:AB34)*AK34</f>
        <v>0</v>
      </c>
      <c r="AM34" s="816"/>
      <c r="AN34" s="432">
        <f t="shared" si="3"/>
        <v>0</v>
      </c>
      <c r="AO34" s="432">
        <f t="shared" si="4"/>
        <v>0</v>
      </c>
      <c r="AP34" s="432">
        <f t="shared" si="5"/>
        <v>0</v>
      </c>
      <c r="AQ34" s="432">
        <f t="shared" si="6"/>
        <v>0</v>
      </c>
      <c r="AR34" s="432">
        <f t="shared" si="7"/>
        <v>0</v>
      </c>
      <c r="AS34" s="432">
        <f t="shared" si="8"/>
        <v>0</v>
      </c>
      <c r="AT34" s="432">
        <f t="shared" si="9"/>
        <v>0</v>
      </c>
      <c r="AU34" s="432">
        <f t="shared" si="10"/>
        <v>0</v>
      </c>
      <c r="AV34" s="432">
        <f t="shared" si="11"/>
        <v>0</v>
      </c>
      <c r="AW34" s="432">
        <f t="shared" si="12"/>
        <v>0</v>
      </c>
      <c r="AX34" s="432">
        <f t="shared" si="13"/>
        <v>0</v>
      </c>
      <c r="AY34" s="432">
        <f t="shared" ref="AY34:AY39" si="48">X34*I34</f>
        <v>0</v>
      </c>
      <c r="AZ34" s="432">
        <f t="shared" ref="AZ34:AZ39" si="49">Y34*I34</f>
        <v>0</v>
      </c>
      <c r="BA34" s="689"/>
      <c r="BB34" s="689"/>
      <c r="BC34" s="817"/>
      <c r="BD34" s="818"/>
      <c r="BE34" s="432"/>
      <c r="BF34" s="959"/>
      <c r="BG34" s="23"/>
      <c r="BH34" s="959"/>
      <c r="BI34" s="23"/>
      <c r="BJ34" s="959"/>
      <c r="BK34" s="23"/>
      <c r="BL34" s="959"/>
      <c r="BM34" s="23"/>
      <c r="BN34" s="959"/>
      <c r="BO34" s="23"/>
      <c r="BP34" s="959"/>
      <c r="BQ34" s="23"/>
      <c r="BR34" s="959"/>
      <c r="BS34" s="23"/>
      <c r="BT34" s="959"/>
      <c r="BU34" s="23"/>
      <c r="BV34" s="959"/>
      <c r="BW34" s="23"/>
      <c r="BX34" s="432"/>
      <c r="BY34" s="432"/>
      <c r="BZ34" s="432"/>
      <c r="CA34" s="432"/>
      <c r="CB34" s="432"/>
      <c r="CC34" s="432"/>
      <c r="CD34" s="432"/>
      <c r="CE34" s="432"/>
      <c r="CF34" s="432">
        <f t="shared" si="27"/>
        <v>0</v>
      </c>
      <c r="CG34" s="432">
        <f t="shared" si="28"/>
        <v>0</v>
      </c>
      <c r="CH34" s="964">
        <f t="shared" ref="CH34" si="50">AK34*SUM(M34:W34)</f>
        <v>0</v>
      </c>
    </row>
    <row r="35" spans="1:86" s="1" customFormat="1" ht="65.25" customHeight="1">
      <c r="B35" s="768"/>
      <c r="C35" s="593"/>
      <c r="D35" s="613" t="s">
        <v>266</v>
      </c>
      <c r="E35" s="838"/>
      <c r="F35" s="362" t="s">
        <v>267</v>
      </c>
      <c r="G35" s="361" t="s">
        <v>109</v>
      </c>
      <c r="H35" s="362" t="s">
        <v>268</v>
      </c>
      <c r="I35" s="361">
        <v>1</v>
      </c>
      <c r="J35" s="361">
        <v>0</v>
      </c>
      <c r="K35" s="361" t="s">
        <v>100</v>
      </c>
      <c r="L35" s="871">
        <v>132.5</v>
      </c>
      <c r="M35" s="671"/>
      <c r="N35" s="671"/>
      <c r="O35" s="671"/>
      <c r="P35" s="671"/>
      <c r="Q35" s="671"/>
      <c r="R35" s="874"/>
      <c r="S35" s="701"/>
      <c r="T35" s="701"/>
      <c r="U35" s="701"/>
      <c r="V35" s="701"/>
      <c r="W35" s="701"/>
      <c r="X35" s="701"/>
      <c r="Y35" s="701"/>
      <c r="Z35" s="917"/>
      <c r="AA35" s="917"/>
      <c r="AB35" s="918" t="s">
        <v>101</v>
      </c>
      <c r="AC35" s="406">
        <f t="shared" si="25"/>
        <v>0</v>
      </c>
      <c r="AD35" s="702" t="str">
        <f>IF(B35="New","Yes","No")</f>
        <v>No</v>
      </c>
      <c r="AE35" s="905" t="str">
        <f t="shared" ref="AE35:AE39" si="51">IF(SUM(M35:AB35)&gt;0,"Yes","No")</f>
        <v>No</v>
      </c>
      <c r="AG35" s="715">
        <v>1</v>
      </c>
      <c r="AH35" s="564">
        <f>AG35*M35+AG35*N35+AG35*O35+AG35*P35+AG35*Q35+AG35*R35+AG35*S35+AG35*U35+AG35*V35+AG35*W35+AG35*X35+AG35*Y35+AG35*T35+AG35*Z35+AG35*AA35</f>
        <v>0</v>
      </c>
      <c r="AI35" s="334"/>
      <c r="AJ35" s="334"/>
      <c r="AK35" s="814">
        <v>2</v>
      </c>
      <c r="AL35" s="815">
        <f t="shared" si="47"/>
        <v>0</v>
      </c>
      <c r="AM35" s="816"/>
      <c r="AN35" s="432">
        <f t="shared" si="3"/>
        <v>0</v>
      </c>
      <c r="AO35" s="432">
        <f t="shared" si="4"/>
        <v>0</v>
      </c>
      <c r="AP35" s="432">
        <f t="shared" si="5"/>
        <v>0</v>
      </c>
      <c r="AQ35" s="432">
        <f t="shared" si="6"/>
        <v>0</v>
      </c>
      <c r="AR35" s="432">
        <f t="shared" si="7"/>
        <v>0</v>
      </c>
      <c r="AS35" s="432">
        <f t="shared" si="8"/>
        <v>0</v>
      </c>
      <c r="AT35" s="432">
        <f t="shared" si="9"/>
        <v>0</v>
      </c>
      <c r="AU35" s="432">
        <f t="shared" si="10"/>
        <v>0</v>
      </c>
      <c r="AV35" s="432">
        <f t="shared" si="11"/>
        <v>0</v>
      </c>
      <c r="AW35" s="432">
        <f t="shared" si="12"/>
        <v>0</v>
      </c>
      <c r="AX35" s="432">
        <f t="shared" si="13"/>
        <v>0</v>
      </c>
      <c r="AY35" s="432">
        <f t="shared" si="48"/>
        <v>0</v>
      </c>
      <c r="AZ35" s="432">
        <f t="shared" si="49"/>
        <v>0</v>
      </c>
      <c r="BA35" s="689">
        <f t="shared" si="21"/>
        <v>0</v>
      </c>
      <c r="BB35" s="689">
        <f t="shared" si="22"/>
        <v>0</v>
      </c>
      <c r="BC35" s="817"/>
      <c r="BD35" s="818">
        <v>1</v>
      </c>
      <c r="BE35" s="432"/>
      <c r="BF35" s="957">
        <v>6</v>
      </c>
      <c r="BG35" s="361">
        <v>1</v>
      </c>
      <c r="BH35" s="957"/>
      <c r="BI35" s="361"/>
      <c r="BJ35" s="957"/>
      <c r="BK35" s="361"/>
      <c r="BL35" s="957"/>
      <c r="BM35" s="361"/>
      <c r="BN35" s="957"/>
      <c r="BO35" s="361"/>
      <c r="BP35" s="957"/>
      <c r="BQ35" s="361"/>
      <c r="BR35" s="957"/>
      <c r="BS35" s="361"/>
      <c r="BT35" s="957"/>
      <c r="BU35" s="361"/>
      <c r="BV35" s="957"/>
      <c r="BW35" s="361"/>
      <c r="BX35" s="432"/>
      <c r="BY35" s="432">
        <v>1</v>
      </c>
      <c r="BZ35" s="432"/>
      <c r="CA35" s="432"/>
      <c r="CB35" s="432">
        <v>1</v>
      </c>
      <c r="CC35" s="432"/>
      <c r="CD35" s="432"/>
      <c r="CE35" s="432"/>
      <c r="CF35" s="432"/>
      <c r="CG35" s="432"/>
      <c r="CH35" s="964"/>
    </row>
    <row r="36" spans="1:86" s="1" customFormat="1" ht="65.25" customHeight="1">
      <c r="B36" s="628"/>
      <c r="D36" s="599" t="s">
        <v>269</v>
      </c>
      <c r="E36" s="829"/>
      <c r="F36" s="368" t="s">
        <v>270</v>
      </c>
      <c r="G36" s="334" t="s">
        <v>109</v>
      </c>
      <c r="H36" s="368" t="s">
        <v>271</v>
      </c>
      <c r="I36" s="334">
        <v>2</v>
      </c>
      <c r="J36" s="334">
        <v>0</v>
      </c>
      <c r="K36" s="334" t="s">
        <v>100</v>
      </c>
      <c r="L36" s="756">
        <v>206.7</v>
      </c>
      <c r="M36" s="656"/>
      <c r="N36" s="656"/>
      <c r="O36" s="656"/>
      <c r="P36" s="656"/>
      <c r="Q36" s="656"/>
      <c r="R36" s="656"/>
      <c r="S36" s="656"/>
      <c r="T36" s="656"/>
      <c r="U36" s="656"/>
      <c r="V36" s="656"/>
      <c r="W36" s="656"/>
      <c r="X36" s="656"/>
      <c r="Y36" s="656"/>
      <c r="Z36" s="912"/>
      <c r="AA36" s="912"/>
      <c r="AB36" s="919" t="s">
        <v>101</v>
      </c>
      <c r="AC36" s="425">
        <f t="shared" si="25"/>
        <v>0</v>
      </c>
      <c r="AD36" s="410" t="str">
        <f>IF(B36="New","Yes","No")</f>
        <v>No</v>
      </c>
      <c r="AE36" s="902" t="str">
        <f t="shared" si="51"/>
        <v>No</v>
      </c>
      <c r="AG36" s="716">
        <v>2</v>
      </c>
      <c r="AH36" s="717">
        <f t="shared" ref="AH36:AH39" si="52">AG36*M36+AG36*N36+AG36*O36+AG36*P36+AG36*Q36+AG36*R36+AG36*S36+AG36*U36+AG36*V36+AG36*W36+AG36*X36+AG36*Y36+AG36*T36+AG36*Z36+AG36*AA36</f>
        <v>0</v>
      </c>
      <c r="AI36" s="334"/>
      <c r="AJ36" s="334"/>
      <c r="AK36" s="814">
        <v>3.4</v>
      </c>
      <c r="AL36" s="815">
        <f t="shared" si="47"/>
        <v>0</v>
      </c>
      <c r="AM36" s="816"/>
      <c r="AN36" s="432">
        <f t="shared" si="3"/>
        <v>0</v>
      </c>
      <c r="AO36" s="432">
        <f t="shared" si="4"/>
        <v>0</v>
      </c>
      <c r="AP36" s="432">
        <f t="shared" si="5"/>
        <v>0</v>
      </c>
      <c r="AQ36" s="432">
        <f t="shared" si="6"/>
        <v>0</v>
      </c>
      <c r="AR36" s="432">
        <f t="shared" si="7"/>
        <v>0</v>
      </c>
      <c r="AS36" s="432">
        <f t="shared" si="8"/>
        <v>0</v>
      </c>
      <c r="AT36" s="432">
        <f t="shared" si="9"/>
        <v>0</v>
      </c>
      <c r="AU36" s="432">
        <f t="shared" si="10"/>
        <v>0</v>
      </c>
      <c r="AV36" s="432">
        <f t="shared" si="11"/>
        <v>0</v>
      </c>
      <c r="AW36" s="432">
        <f t="shared" si="12"/>
        <v>0</v>
      </c>
      <c r="AX36" s="432">
        <f t="shared" si="13"/>
        <v>0</v>
      </c>
      <c r="AY36" s="432">
        <f t="shared" si="48"/>
        <v>0</v>
      </c>
      <c r="AZ36" s="432">
        <f t="shared" si="49"/>
        <v>0</v>
      </c>
      <c r="BA36" s="689">
        <f t="shared" si="21"/>
        <v>0</v>
      </c>
      <c r="BB36" s="689">
        <f t="shared" si="22"/>
        <v>0</v>
      </c>
      <c r="BC36" s="817"/>
      <c r="BD36" s="818">
        <v>2</v>
      </c>
      <c r="BE36" s="432"/>
      <c r="BF36" s="955">
        <v>9</v>
      </c>
      <c r="BG36" s="334">
        <v>2</v>
      </c>
      <c r="BH36" s="955"/>
      <c r="BI36" s="334"/>
      <c r="BJ36" s="955"/>
      <c r="BK36" s="334"/>
      <c r="BL36" s="955"/>
      <c r="BM36" s="334"/>
      <c r="BN36" s="955"/>
      <c r="BO36" s="334"/>
      <c r="BP36" s="955"/>
      <c r="BQ36" s="334"/>
      <c r="BR36" s="955"/>
      <c r="BS36" s="334"/>
      <c r="BT36" s="955"/>
      <c r="BU36" s="334"/>
      <c r="BV36" s="955"/>
      <c r="BW36" s="334"/>
      <c r="BX36" s="432"/>
      <c r="BY36" s="432">
        <v>2</v>
      </c>
      <c r="BZ36" s="432"/>
      <c r="CA36" s="432"/>
      <c r="CB36" s="432">
        <v>2</v>
      </c>
      <c r="CC36" s="432"/>
      <c r="CD36" s="432"/>
      <c r="CE36" s="432"/>
      <c r="CF36" s="432"/>
      <c r="CG36" s="432"/>
      <c r="CH36" s="964"/>
    </row>
    <row r="37" spans="1:86" s="334" customFormat="1" ht="65.25" customHeight="1">
      <c r="A37" s="1"/>
      <c r="B37" s="628"/>
      <c r="D37" s="617" t="s">
        <v>272</v>
      </c>
      <c r="E37" s="835"/>
      <c r="F37" s="513" t="s">
        <v>273</v>
      </c>
      <c r="G37" s="512" t="s">
        <v>109</v>
      </c>
      <c r="H37" s="513" t="s">
        <v>274</v>
      </c>
      <c r="I37" s="512">
        <v>2</v>
      </c>
      <c r="J37" s="512">
        <v>0</v>
      </c>
      <c r="K37" s="512" t="s">
        <v>100</v>
      </c>
      <c r="L37" s="754">
        <v>206.7</v>
      </c>
      <c r="M37" s="542"/>
      <c r="N37" s="542"/>
      <c r="O37" s="542"/>
      <c r="P37" s="542"/>
      <c r="Q37" s="542"/>
      <c r="R37" s="755"/>
      <c r="S37" s="705"/>
      <c r="T37" s="705"/>
      <c r="U37" s="705"/>
      <c r="V37" s="705"/>
      <c r="W37" s="705"/>
      <c r="X37" s="705"/>
      <c r="Y37" s="705"/>
      <c r="Z37" s="907"/>
      <c r="AA37" s="907"/>
      <c r="AB37" s="920" t="s">
        <v>101</v>
      </c>
      <c r="AC37" s="406">
        <f t="shared" si="25"/>
        <v>0</v>
      </c>
      <c r="AD37" s="543" t="str">
        <f>IF(B37="New","Yes","No")</f>
        <v>No</v>
      </c>
      <c r="AE37" s="544" t="str">
        <f t="shared" si="51"/>
        <v>No</v>
      </c>
      <c r="AF37" s="1"/>
      <c r="AG37" s="716">
        <v>2</v>
      </c>
      <c r="AH37" s="717">
        <f t="shared" si="52"/>
        <v>0</v>
      </c>
      <c r="AK37" s="814">
        <v>3.3</v>
      </c>
      <c r="AL37" s="815">
        <f t="shared" si="47"/>
        <v>0</v>
      </c>
      <c r="AM37" s="816"/>
      <c r="AN37" s="432">
        <f t="shared" si="3"/>
        <v>0</v>
      </c>
      <c r="AO37" s="432">
        <f t="shared" si="4"/>
        <v>0</v>
      </c>
      <c r="AP37" s="432">
        <f t="shared" si="5"/>
        <v>0</v>
      </c>
      <c r="AQ37" s="432">
        <f t="shared" si="6"/>
        <v>0</v>
      </c>
      <c r="AR37" s="432">
        <f t="shared" si="7"/>
        <v>0</v>
      </c>
      <c r="AS37" s="432">
        <f t="shared" si="8"/>
        <v>0</v>
      </c>
      <c r="AT37" s="432">
        <f t="shared" si="9"/>
        <v>0</v>
      </c>
      <c r="AU37" s="432">
        <f t="shared" si="10"/>
        <v>0</v>
      </c>
      <c r="AV37" s="432">
        <f t="shared" si="11"/>
        <v>0</v>
      </c>
      <c r="AW37" s="432">
        <f t="shared" si="12"/>
        <v>0</v>
      </c>
      <c r="AX37" s="432">
        <f t="shared" si="13"/>
        <v>0</v>
      </c>
      <c r="AY37" s="432">
        <f t="shared" si="48"/>
        <v>0</v>
      </c>
      <c r="AZ37" s="432">
        <f t="shared" si="49"/>
        <v>0</v>
      </c>
      <c r="BA37" s="689">
        <f t="shared" si="21"/>
        <v>0</v>
      </c>
      <c r="BB37" s="689">
        <f t="shared" si="22"/>
        <v>0</v>
      </c>
      <c r="BC37" s="817"/>
      <c r="BD37" s="818">
        <v>2</v>
      </c>
      <c r="BE37" s="432"/>
      <c r="BF37" s="955">
        <v>6</v>
      </c>
      <c r="BG37" s="512">
        <v>5</v>
      </c>
      <c r="BH37" s="955"/>
      <c r="BI37" s="512"/>
      <c r="BJ37" s="955"/>
      <c r="BK37" s="512"/>
      <c r="BL37" s="955"/>
      <c r="BM37" s="512"/>
      <c r="BN37" s="955"/>
      <c r="BO37" s="512"/>
      <c r="BP37" s="955"/>
      <c r="BQ37" s="512"/>
      <c r="BR37" s="955"/>
      <c r="BS37" s="512"/>
      <c r="BT37" s="955"/>
      <c r="BU37" s="512"/>
      <c r="BV37" s="955"/>
      <c r="BW37" s="512"/>
      <c r="BX37" s="432"/>
      <c r="BY37" s="432">
        <v>2</v>
      </c>
      <c r="BZ37" s="432"/>
      <c r="CA37" s="432"/>
      <c r="CB37" s="432">
        <v>2</v>
      </c>
      <c r="CC37" s="432"/>
      <c r="CD37" s="432"/>
      <c r="CE37" s="432"/>
      <c r="CF37" s="432"/>
      <c r="CG37" s="432"/>
      <c r="CH37" s="964"/>
    </row>
    <row r="38" spans="1:86" s="1" customFormat="1" ht="65.25" customHeight="1">
      <c r="B38" s="628"/>
      <c r="D38" s="599" t="s">
        <v>275</v>
      </c>
      <c r="E38" s="844"/>
      <c r="F38" s="368" t="s">
        <v>273</v>
      </c>
      <c r="G38" s="1" t="s">
        <v>226</v>
      </c>
      <c r="H38" s="368" t="s">
        <v>276</v>
      </c>
      <c r="I38" s="1">
        <v>2</v>
      </c>
      <c r="J38" s="1">
        <v>0</v>
      </c>
      <c r="K38" s="1" t="s">
        <v>100</v>
      </c>
      <c r="L38" s="860">
        <v>196.1</v>
      </c>
      <c r="M38" s="673"/>
      <c r="N38" s="673"/>
      <c r="O38" s="673"/>
      <c r="P38" s="673"/>
      <c r="Q38" s="673"/>
      <c r="R38" s="757"/>
      <c r="S38" s="703"/>
      <c r="T38" s="703"/>
      <c r="U38" s="703"/>
      <c r="V38" s="703"/>
      <c r="W38" s="703"/>
      <c r="X38" s="703"/>
      <c r="Y38" s="703"/>
      <c r="Z38" s="909"/>
      <c r="AA38" s="909"/>
      <c r="AB38" s="921" t="s">
        <v>101</v>
      </c>
      <c r="AC38" s="425">
        <f t="shared" si="25"/>
        <v>0</v>
      </c>
      <c r="AD38" s="704" t="str">
        <f>IF(B38="New","Yes","No")</f>
        <v>No</v>
      </c>
      <c r="AE38" s="902" t="str">
        <f t="shared" si="51"/>
        <v>No</v>
      </c>
      <c r="AG38" s="716">
        <v>2</v>
      </c>
      <c r="AH38" s="717">
        <f t="shared" si="52"/>
        <v>0</v>
      </c>
      <c r="AI38" s="334"/>
      <c r="AJ38" s="334"/>
      <c r="AK38" s="814">
        <v>2.8</v>
      </c>
      <c r="AL38" s="815">
        <f t="shared" si="47"/>
        <v>0</v>
      </c>
      <c r="AM38" s="816"/>
      <c r="AN38" s="432">
        <f t="shared" si="3"/>
        <v>0</v>
      </c>
      <c r="AO38" s="432">
        <f t="shared" si="4"/>
        <v>0</v>
      </c>
      <c r="AP38" s="432">
        <f t="shared" si="5"/>
        <v>0</v>
      </c>
      <c r="AQ38" s="432">
        <f t="shared" si="6"/>
        <v>0</v>
      </c>
      <c r="AR38" s="432">
        <f t="shared" si="7"/>
        <v>0</v>
      </c>
      <c r="AS38" s="432">
        <f t="shared" si="8"/>
        <v>0</v>
      </c>
      <c r="AT38" s="432">
        <f t="shared" si="9"/>
        <v>0</v>
      </c>
      <c r="AU38" s="432">
        <f t="shared" si="10"/>
        <v>0</v>
      </c>
      <c r="AV38" s="432">
        <f t="shared" si="11"/>
        <v>0</v>
      </c>
      <c r="AW38" s="432">
        <f t="shared" si="12"/>
        <v>0</v>
      </c>
      <c r="AX38" s="432">
        <f t="shared" si="13"/>
        <v>0</v>
      </c>
      <c r="AY38" s="432">
        <f t="shared" si="48"/>
        <v>0</v>
      </c>
      <c r="AZ38" s="432">
        <f t="shared" si="49"/>
        <v>0</v>
      </c>
      <c r="BA38" s="689">
        <f t="shared" si="21"/>
        <v>0</v>
      </c>
      <c r="BB38" s="689">
        <f t="shared" si="22"/>
        <v>0</v>
      </c>
      <c r="BC38" s="817"/>
      <c r="BD38" s="818">
        <v>2</v>
      </c>
      <c r="BE38" s="432"/>
      <c r="BF38" s="955">
        <v>9</v>
      </c>
      <c r="BG38" s="1">
        <v>2</v>
      </c>
      <c r="BH38" s="955"/>
      <c r="BJ38" s="955"/>
      <c r="BL38" s="955"/>
      <c r="BN38" s="955"/>
      <c r="BP38" s="955"/>
      <c r="BR38" s="955"/>
      <c r="BT38" s="955"/>
      <c r="BV38" s="955"/>
      <c r="BX38" s="432"/>
      <c r="BY38" s="432">
        <f>I38</f>
        <v>2</v>
      </c>
      <c r="BZ38" s="432"/>
      <c r="CA38" s="432"/>
      <c r="CB38" s="432">
        <v>2</v>
      </c>
      <c r="CC38" s="432"/>
      <c r="CD38" s="432"/>
      <c r="CE38" s="432"/>
      <c r="CF38" s="432"/>
      <c r="CG38" s="432"/>
      <c r="CH38" s="964"/>
    </row>
    <row r="39" spans="1:86" s="1" customFormat="1" ht="65.25" customHeight="1">
      <c r="B39" s="608"/>
      <c r="C39" s="120"/>
      <c r="D39" s="734" t="s">
        <v>277</v>
      </c>
      <c r="E39" s="839"/>
      <c r="F39" s="375" t="s">
        <v>270</v>
      </c>
      <c r="G39" s="374" t="s">
        <v>106</v>
      </c>
      <c r="H39" s="375" t="s">
        <v>278</v>
      </c>
      <c r="I39" s="374">
        <v>2</v>
      </c>
      <c r="J39" s="374">
        <v>0</v>
      </c>
      <c r="K39" s="374" t="s">
        <v>100</v>
      </c>
      <c r="L39" s="873">
        <v>185.5</v>
      </c>
      <c r="M39" s="551"/>
      <c r="N39" s="551"/>
      <c r="O39" s="551"/>
      <c r="P39" s="551"/>
      <c r="Q39" s="551"/>
      <c r="R39" s="386"/>
      <c r="S39" s="758"/>
      <c r="T39" s="758"/>
      <c r="U39" s="758"/>
      <c r="V39" s="758"/>
      <c r="W39" s="758"/>
      <c r="X39" s="758"/>
      <c r="Y39" s="758"/>
      <c r="Z39" s="922"/>
      <c r="AA39" s="922"/>
      <c r="AB39" s="923" t="s">
        <v>101</v>
      </c>
      <c r="AC39" s="406">
        <f t="shared" si="25"/>
        <v>0</v>
      </c>
      <c r="AD39" s="552" t="str">
        <f>IF(B39="New","Yes","No")</f>
        <v>No</v>
      </c>
      <c r="AE39" s="544" t="str">
        <f t="shared" si="51"/>
        <v>No</v>
      </c>
      <c r="AG39" s="718">
        <v>2</v>
      </c>
      <c r="AH39" s="429">
        <f t="shared" si="52"/>
        <v>0</v>
      </c>
      <c r="AI39" s="334"/>
      <c r="AJ39" s="334"/>
      <c r="AK39" s="814">
        <v>1.7</v>
      </c>
      <c r="AL39" s="815">
        <f t="shared" si="47"/>
        <v>0</v>
      </c>
      <c r="AM39" s="816"/>
      <c r="AN39" s="432">
        <f t="shared" si="3"/>
        <v>0</v>
      </c>
      <c r="AO39" s="432">
        <f t="shared" si="4"/>
        <v>0</v>
      </c>
      <c r="AP39" s="432">
        <f t="shared" si="5"/>
        <v>0</v>
      </c>
      <c r="AQ39" s="432">
        <f t="shared" si="6"/>
        <v>0</v>
      </c>
      <c r="AR39" s="432">
        <f t="shared" si="7"/>
        <v>0</v>
      </c>
      <c r="AS39" s="432">
        <f t="shared" si="8"/>
        <v>0</v>
      </c>
      <c r="AT39" s="432">
        <f t="shared" si="9"/>
        <v>0</v>
      </c>
      <c r="AU39" s="432">
        <f t="shared" si="10"/>
        <v>0</v>
      </c>
      <c r="AV39" s="432">
        <f t="shared" si="11"/>
        <v>0</v>
      </c>
      <c r="AW39" s="432">
        <f t="shared" si="12"/>
        <v>0</v>
      </c>
      <c r="AX39" s="432">
        <f t="shared" si="13"/>
        <v>0</v>
      </c>
      <c r="AY39" s="432">
        <f t="shared" si="48"/>
        <v>0</v>
      </c>
      <c r="AZ39" s="432">
        <f t="shared" si="49"/>
        <v>0</v>
      </c>
      <c r="BA39" s="689">
        <f t="shared" si="21"/>
        <v>0</v>
      </c>
      <c r="BB39" s="689">
        <f t="shared" si="22"/>
        <v>0</v>
      </c>
      <c r="BC39" s="817"/>
      <c r="BD39" s="818">
        <v>2</v>
      </c>
      <c r="BE39" s="432"/>
      <c r="BF39" s="958">
        <v>4</v>
      </c>
      <c r="BG39" s="374">
        <v>6</v>
      </c>
      <c r="BH39" s="958"/>
      <c r="BI39" s="374"/>
      <c r="BJ39" s="958"/>
      <c r="BK39" s="374"/>
      <c r="BL39" s="958"/>
      <c r="BM39" s="374"/>
      <c r="BN39" s="958"/>
      <c r="BO39" s="374"/>
      <c r="BP39" s="958"/>
      <c r="BQ39" s="374"/>
      <c r="BR39" s="958"/>
      <c r="BS39" s="374"/>
      <c r="BT39" s="958"/>
      <c r="BU39" s="374"/>
      <c r="BV39" s="958"/>
      <c r="BW39" s="374"/>
      <c r="BX39" s="432"/>
      <c r="BY39" s="432">
        <f>I39</f>
        <v>2</v>
      </c>
      <c r="BZ39" s="432"/>
      <c r="CA39" s="432"/>
      <c r="CB39" s="432">
        <v>2</v>
      </c>
      <c r="CC39" s="432"/>
      <c r="CD39" s="432"/>
      <c r="CE39" s="432"/>
      <c r="CF39" s="432"/>
      <c r="CG39" s="432"/>
      <c r="CH39" s="964"/>
    </row>
    <row r="40" spans="1:86" s="334" customFormat="1" ht="33" customHeight="1">
      <c r="A40" s="1"/>
      <c r="B40" s="588"/>
      <c r="C40" s="23"/>
      <c r="D40" s="599"/>
      <c r="E40" s="842"/>
      <c r="F40" s="843"/>
      <c r="G40" s="23"/>
      <c r="H40" s="368"/>
      <c r="I40" s="23"/>
      <c r="J40" s="23"/>
      <c r="K40" s="23"/>
      <c r="L40" s="864" t="s">
        <v>279</v>
      </c>
      <c r="M40" s="357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910"/>
      <c r="AA40" s="910"/>
      <c r="AB40" s="911"/>
      <c r="AC40" s="764"/>
      <c r="AD40" s="23"/>
      <c r="AE40" s="539"/>
      <c r="AF40" s="1"/>
      <c r="AG40" s="24"/>
      <c r="AH40" s="1"/>
      <c r="AK40" s="943"/>
      <c r="AL40" s="815">
        <f t="shared" ref="AL40:AL57" si="53">SUM(M40:AB40)*AK40</f>
        <v>0</v>
      </c>
      <c r="AM40" s="816"/>
      <c r="AN40" s="432"/>
      <c r="AO40" s="432"/>
      <c r="AP40" s="432"/>
      <c r="AQ40" s="432"/>
      <c r="AR40" s="432"/>
      <c r="AS40" s="432"/>
      <c r="AT40" s="432"/>
      <c r="AU40" s="432"/>
      <c r="AV40" s="432"/>
      <c r="AW40" s="432"/>
      <c r="AX40" s="432"/>
      <c r="AY40" s="432"/>
      <c r="AZ40" s="432"/>
      <c r="BA40" s="689"/>
      <c r="BB40" s="689"/>
      <c r="BC40" s="817"/>
      <c r="BD40" s="818"/>
      <c r="BE40" s="432"/>
      <c r="BF40" s="959"/>
      <c r="BG40" s="23"/>
      <c r="BH40" s="959"/>
      <c r="BI40" s="23"/>
      <c r="BJ40" s="959"/>
      <c r="BK40" s="23"/>
      <c r="BL40" s="959"/>
      <c r="BM40" s="23"/>
      <c r="BN40" s="959"/>
      <c r="BO40" s="23"/>
      <c r="BP40" s="959"/>
      <c r="BQ40" s="23"/>
      <c r="BR40" s="959"/>
      <c r="BS40" s="23"/>
      <c r="BT40" s="959"/>
      <c r="BU40" s="23"/>
      <c r="BV40" s="959"/>
      <c r="BW40" s="23"/>
      <c r="BX40" s="432"/>
      <c r="BY40" s="432"/>
      <c r="BZ40" s="432"/>
      <c r="CA40" s="432"/>
      <c r="CB40" s="432"/>
      <c r="CC40" s="432"/>
      <c r="CD40" s="432"/>
      <c r="CE40" s="432"/>
      <c r="CF40" s="432">
        <f t="shared" ref="CF40:CF45" si="54">CE40/10</f>
        <v>0</v>
      </c>
      <c r="CG40" s="432">
        <f t="shared" ref="CG40:CG45" si="55">(3/100)*CE40</f>
        <v>0</v>
      </c>
      <c r="CH40" s="964">
        <f t="shared" ref="CH40:CH57" si="56">AK40*SUM(M40:W40)</f>
        <v>0</v>
      </c>
    </row>
    <row r="41" spans="1:86" s="1" customFormat="1" ht="65.25" customHeight="1">
      <c r="A41" s="1201" t="s">
        <v>280</v>
      </c>
      <c r="B41" s="768"/>
      <c r="C41" s="593"/>
      <c r="D41" s="613" t="s">
        <v>281</v>
      </c>
      <c r="E41" s="838"/>
      <c r="F41" s="362" t="s">
        <v>282</v>
      </c>
      <c r="G41" s="361" t="s">
        <v>238</v>
      </c>
      <c r="H41" s="362" t="s">
        <v>283</v>
      </c>
      <c r="I41" s="361">
        <v>2</v>
      </c>
      <c r="J41" s="361">
        <v>0</v>
      </c>
      <c r="K41" s="361" t="s">
        <v>100</v>
      </c>
      <c r="L41" s="871">
        <v>355.1</v>
      </c>
      <c r="M41" s="671"/>
      <c r="N41" s="671"/>
      <c r="O41" s="671"/>
      <c r="P41" s="671">
        <v>1</v>
      </c>
      <c r="Q41" s="671"/>
      <c r="R41" s="874"/>
      <c r="S41" s="701"/>
      <c r="T41" s="701"/>
      <c r="U41" s="701"/>
      <c r="V41" s="701"/>
      <c r="W41" s="701"/>
      <c r="X41" s="701"/>
      <c r="Y41" s="701"/>
      <c r="Z41" s="907"/>
      <c r="AA41" s="907"/>
      <c r="AB41" s="901" t="s">
        <v>101</v>
      </c>
      <c r="AC41" s="406">
        <f t="shared" si="25"/>
        <v>355.1</v>
      </c>
      <c r="AD41" s="702" t="str">
        <f t="shared" ref="AD41:AD57" si="57">IF(B41="New","Yes","No")</f>
        <v>No</v>
      </c>
      <c r="AE41" s="905" t="str">
        <f t="shared" ref="AE41:AE57" si="58">IF(SUM(M41:AB41)&gt;0,"Yes","No")</f>
        <v>Yes</v>
      </c>
      <c r="AG41" s="715">
        <v>3</v>
      </c>
      <c r="AH41" s="564">
        <f>AG41*M41+AG41*N41+AG41*O41+AG41*P41+AG41*Q41+AG41*R41+AG41*S41+AG41*U41+AG41*V41+AG41*W41+AG41*X41+AG41*Y41+AG41*T41+AG41*Z41+AG41*AA41</f>
        <v>3</v>
      </c>
      <c r="AI41" s="334"/>
      <c r="AJ41" s="334"/>
      <c r="AK41" s="814">
        <v>16.5</v>
      </c>
      <c r="AL41" s="815">
        <f t="shared" si="53"/>
        <v>16.5</v>
      </c>
      <c r="AM41" s="816"/>
      <c r="AN41" s="432">
        <f t="shared" ref="AN41:AN57" si="59">M41*I41</f>
        <v>0</v>
      </c>
      <c r="AO41" s="432">
        <f t="shared" ref="AO41:AO57" si="60">N41*I41</f>
        <v>0</v>
      </c>
      <c r="AP41" s="432">
        <f t="shared" ref="AP41:AP57" si="61">O41*I41</f>
        <v>0</v>
      </c>
      <c r="AQ41" s="432">
        <f t="shared" ref="AQ41:AQ57" si="62">P41*I41</f>
        <v>2</v>
      </c>
      <c r="AR41" s="432">
        <f t="shared" ref="AR41:AR57" si="63">Q41*I41</f>
        <v>0</v>
      </c>
      <c r="AS41" s="432">
        <f t="shared" ref="AS41:AS57" si="64">R41*I41</f>
        <v>0</v>
      </c>
      <c r="AT41" s="432">
        <f t="shared" ref="AT41:AT57" si="65">S41*I41</f>
        <v>0</v>
      </c>
      <c r="AU41" s="432">
        <f t="shared" ref="AU41:AU57" si="66">I41*T41</f>
        <v>0</v>
      </c>
      <c r="AV41" s="432">
        <f t="shared" ref="AV41:AV57" si="67">U41*I41</f>
        <v>0</v>
      </c>
      <c r="AW41" s="432">
        <f t="shared" ref="AW41:AW57" si="68">V41*I41</f>
        <v>0</v>
      </c>
      <c r="AX41" s="432">
        <f t="shared" ref="AX41:AX57" si="69">W41*I41</f>
        <v>0</v>
      </c>
      <c r="AY41" s="432">
        <f t="shared" ref="AY41:AY57" si="70">X41*I41</f>
        <v>0</v>
      </c>
      <c r="AZ41" s="432">
        <f t="shared" ref="AZ41:AZ57" si="71">Y41*I41</f>
        <v>0</v>
      </c>
      <c r="BA41" s="689">
        <f t="shared" si="21"/>
        <v>0</v>
      </c>
      <c r="BB41" s="689">
        <f t="shared" si="22"/>
        <v>0</v>
      </c>
      <c r="BC41" s="817"/>
      <c r="BD41" s="818">
        <v>3</v>
      </c>
      <c r="BE41" s="432"/>
      <c r="BF41" s="957">
        <v>9</v>
      </c>
      <c r="BG41" s="361"/>
      <c r="BH41" s="957"/>
      <c r="BI41" s="361"/>
      <c r="BJ41" s="957"/>
      <c r="BK41" s="361"/>
      <c r="BL41" s="957"/>
      <c r="BM41" s="361"/>
      <c r="BN41" s="957"/>
      <c r="BO41" s="361"/>
      <c r="BP41" s="957"/>
      <c r="BQ41" s="361"/>
      <c r="BR41" s="957"/>
      <c r="BS41" s="361"/>
      <c r="BT41" s="957"/>
      <c r="BU41" s="361"/>
      <c r="BV41" s="957"/>
      <c r="BW41" s="361"/>
      <c r="BX41" s="432"/>
      <c r="BY41" s="432">
        <v>1</v>
      </c>
      <c r="BZ41" s="432">
        <v>1</v>
      </c>
      <c r="CA41" s="432"/>
      <c r="CB41" s="432">
        <v>1</v>
      </c>
      <c r="CC41" s="432"/>
      <c r="CD41" s="432">
        <v>20</v>
      </c>
      <c r="CE41" s="432">
        <v>300</v>
      </c>
      <c r="CF41" s="432">
        <f t="shared" si="54"/>
        <v>30</v>
      </c>
      <c r="CG41" s="432">
        <f t="shared" si="55"/>
        <v>9</v>
      </c>
      <c r="CH41" s="964">
        <f t="shared" si="56"/>
        <v>16.5</v>
      </c>
    </row>
    <row r="42" spans="1:86" s="1" customFormat="1" ht="65.25" customHeight="1">
      <c r="A42" s="1202"/>
      <c r="B42" s="628"/>
      <c r="C42" s="334"/>
      <c r="D42" s="617" t="s">
        <v>284</v>
      </c>
      <c r="E42" s="835" t="s">
        <v>96</v>
      </c>
      <c r="F42" s="513" t="s">
        <v>282</v>
      </c>
      <c r="G42" s="512" t="s">
        <v>238</v>
      </c>
      <c r="H42" s="513" t="s">
        <v>283</v>
      </c>
      <c r="I42" s="512">
        <v>4</v>
      </c>
      <c r="J42" s="512">
        <v>0</v>
      </c>
      <c r="K42" s="512" t="s">
        <v>100</v>
      </c>
      <c r="L42" s="754">
        <v>477</v>
      </c>
      <c r="M42" s="542"/>
      <c r="N42" s="542"/>
      <c r="O42" s="542"/>
      <c r="P42" s="542"/>
      <c r="Q42" s="542"/>
      <c r="R42" s="755"/>
      <c r="S42" s="705"/>
      <c r="T42" s="705"/>
      <c r="U42" s="705"/>
      <c r="V42" s="705"/>
      <c r="W42" s="705"/>
      <c r="X42" s="705"/>
      <c r="Y42" s="705"/>
      <c r="Z42" s="901" t="s">
        <v>101</v>
      </c>
      <c r="AA42" s="901" t="s">
        <v>101</v>
      </c>
      <c r="AB42" s="705"/>
      <c r="AC42" s="406">
        <f>L42*M42+L42*N42+L42*O42+L42*P42+L42*Q42+L42*R42+L42*S42+L42*U42+L42*V42+L42*W42+L42*X42+L42*Y42+L42*T42+L42*AB42</f>
        <v>0</v>
      </c>
      <c r="AD42" s="543" t="str">
        <f t="shared" si="57"/>
        <v>No</v>
      </c>
      <c r="AE42" s="544" t="str">
        <f t="shared" si="58"/>
        <v>No</v>
      </c>
      <c r="AG42" s="716">
        <v>5</v>
      </c>
      <c r="AH42" s="717">
        <f>AG42*M42+AG42*N42+AG42*O42+AG42*P42+AG42*Q42+AG42*R42+AG42*S42+AG42*U42+AG42*V42+AG42*W42+AG42*X42+AG42*Y42+AG42*T42+AG42*AB42</f>
        <v>0</v>
      </c>
      <c r="AI42" s="334"/>
      <c r="AJ42" s="334"/>
      <c r="AK42" s="814">
        <v>22.5</v>
      </c>
      <c r="AL42" s="815">
        <f t="shared" si="53"/>
        <v>0</v>
      </c>
      <c r="AM42" s="816"/>
      <c r="AN42" s="432">
        <f t="shared" si="59"/>
        <v>0</v>
      </c>
      <c r="AO42" s="432">
        <f t="shared" si="60"/>
        <v>0</v>
      </c>
      <c r="AP42" s="432">
        <f t="shared" si="61"/>
        <v>0</v>
      </c>
      <c r="AQ42" s="432">
        <f t="shared" si="62"/>
        <v>0</v>
      </c>
      <c r="AR42" s="432">
        <f t="shared" si="63"/>
        <v>0</v>
      </c>
      <c r="AS42" s="432">
        <f t="shared" si="64"/>
        <v>0</v>
      </c>
      <c r="AT42" s="432">
        <f t="shared" si="65"/>
        <v>0</v>
      </c>
      <c r="AU42" s="432">
        <f t="shared" si="66"/>
        <v>0</v>
      </c>
      <c r="AV42" s="432">
        <f t="shared" si="67"/>
        <v>0</v>
      </c>
      <c r="AW42" s="432">
        <f t="shared" si="68"/>
        <v>0</v>
      </c>
      <c r="AX42" s="432">
        <f t="shared" si="69"/>
        <v>0</v>
      </c>
      <c r="AY42" s="432">
        <f t="shared" si="70"/>
        <v>0</v>
      </c>
      <c r="AZ42" s="432">
        <f t="shared" si="71"/>
        <v>0</v>
      </c>
      <c r="BA42" s="689"/>
      <c r="BB42" s="689"/>
      <c r="BC42" s="817">
        <f>AB42*I42</f>
        <v>0</v>
      </c>
      <c r="BD42" s="818">
        <v>5</v>
      </c>
      <c r="BE42" s="432"/>
      <c r="BF42" s="955">
        <v>13</v>
      </c>
      <c r="BG42" s="512"/>
      <c r="BH42" s="955"/>
      <c r="BI42" s="512"/>
      <c r="BJ42" s="955"/>
      <c r="BK42" s="512"/>
      <c r="BL42" s="955"/>
      <c r="BM42" s="512"/>
      <c r="BN42" s="955"/>
      <c r="BO42" s="512"/>
      <c r="BP42" s="955"/>
      <c r="BQ42" s="512"/>
      <c r="BR42" s="955"/>
      <c r="BS42" s="512"/>
      <c r="BT42" s="955"/>
      <c r="BU42" s="512"/>
      <c r="BV42" s="955"/>
      <c r="BW42" s="512"/>
      <c r="BX42" s="432"/>
      <c r="BY42" s="432">
        <v>3</v>
      </c>
      <c r="BZ42" s="432">
        <v>1</v>
      </c>
      <c r="CA42" s="432"/>
      <c r="CB42" s="432">
        <v>1</v>
      </c>
      <c r="CC42" s="432"/>
      <c r="CD42" s="432">
        <v>5</v>
      </c>
      <c r="CE42" s="432">
        <v>100</v>
      </c>
      <c r="CF42" s="432">
        <f t="shared" si="54"/>
        <v>10</v>
      </c>
      <c r="CG42" s="432">
        <f t="shared" si="55"/>
        <v>3</v>
      </c>
      <c r="CH42" s="964">
        <f t="shared" si="56"/>
        <v>0</v>
      </c>
    </row>
    <row r="43" spans="1:86" s="1" customFormat="1" ht="65.25" customHeight="1">
      <c r="A43" s="1202"/>
      <c r="B43" s="628"/>
      <c r="C43" s="334"/>
      <c r="D43" s="528" t="s">
        <v>285</v>
      </c>
      <c r="E43" s="844"/>
      <c r="F43" s="546" t="s">
        <v>97</v>
      </c>
      <c r="G43" s="1" t="s">
        <v>238</v>
      </c>
      <c r="H43" s="546" t="s">
        <v>286</v>
      </c>
      <c r="I43" s="1">
        <v>2</v>
      </c>
      <c r="J43" s="1">
        <v>8</v>
      </c>
      <c r="K43" s="1" t="s">
        <v>100</v>
      </c>
      <c r="L43" s="860">
        <v>312.78480000000002</v>
      </c>
      <c r="M43" s="673"/>
      <c r="N43" s="673"/>
      <c r="O43" s="673"/>
      <c r="P43" s="673"/>
      <c r="Q43" s="673"/>
      <c r="R43" s="757"/>
      <c r="S43" s="703"/>
      <c r="T43" s="703"/>
      <c r="U43" s="703"/>
      <c r="V43" s="703"/>
      <c r="W43" s="703"/>
      <c r="X43" s="703"/>
      <c r="Y43" s="703"/>
      <c r="Z43" s="909"/>
      <c r="AA43" s="909"/>
      <c r="AB43" s="899" t="s">
        <v>101</v>
      </c>
      <c r="AC43" s="425">
        <f t="shared" si="25"/>
        <v>0</v>
      </c>
      <c r="AD43" s="704" t="str">
        <f t="shared" si="57"/>
        <v>No</v>
      </c>
      <c r="AE43" s="902" t="str">
        <f t="shared" si="58"/>
        <v>No</v>
      </c>
      <c r="AG43" s="716">
        <v>3</v>
      </c>
      <c r="AH43" s="717">
        <f>AG43*M43+AG43*N43+AG43*O43+AG43*P43+AG43*Q43+AG43*R43+AG43*S43+AG43*U43+AG43*V43+AG43*W43+AG43*X43+AG43*Y43+AG43*T43+AG43*Z43+AG43*AA43</f>
        <v>0</v>
      </c>
      <c r="AI43" s="334"/>
      <c r="AJ43" s="334"/>
      <c r="AK43" s="814">
        <v>15.5</v>
      </c>
      <c r="AL43" s="815">
        <f t="shared" si="53"/>
        <v>0</v>
      </c>
      <c r="AM43" s="816"/>
      <c r="AN43" s="432">
        <f t="shared" si="59"/>
        <v>0</v>
      </c>
      <c r="AO43" s="432">
        <f t="shared" si="60"/>
        <v>0</v>
      </c>
      <c r="AP43" s="432">
        <f t="shared" si="61"/>
        <v>0</v>
      </c>
      <c r="AQ43" s="432">
        <f t="shared" si="62"/>
        <v>0</v>
      </c>
      <c r="AR43" s="432">
        <f t="shared" si="63"/>
        <v>0</v>
      </c>
      <c r="AS43" s="432">
        <f t="shared" si="64"/>
        <v>0</v>
      </c>
      <c r="AT43" s="432">
        <f t="shared" si="65"/>
        <v>0</v>
      </c>
      <c r="AU43" s="432">
        <f t="shared" si="66"/>
        <v>0</v>
      </c>
      <c r="AV43" s="432">
        <f t="shared" si="67"/>
        <v>0</v>
      </c>
      <c r="AW43" s="432">
        <f t="shared" si="68"/>
        <v>0</v>
      </c>
      <c r="AX43" s="432">
        <f t="shared" si="69"/>
        <v>0</v>
      </c>
      <c r="AY43" s="432">
        <f t="shared" si="70"/>
        <v>0</v>
      </c>
      <c r="AZ43" s="432">
        <f t="shared" si="71"/>
        <v>0</v>
      </c>
      <c r="BA43" s="689">
        <f t="shared" si="21"/>
        <v>0</v>
      </c>
      <c r="BB43" s="689">
        <f t="shared" si="22"/>
        <v>0</v>
      </c>
      <c r="BC43" s="817"/>
      <c r="BD43" s="818">
        <v>3</v>
      </c>
      <c r="BE43" s="432"/>
      <c r="BF43" s="955">
        <v>8</v>
      </c>
      <c r="BH43" s="955"/>
      <c r="BJ43" s="955"/>
      <c r="BL43" s="955"/>
      <c r="BN43" s="955"/>
      <c r="BP43" s="955"/>
      <c r="BR43" s="955"/>
      <c r="BT43" s="955"/>
      <c r="BV43" s="955"/>
      <c r="BX43" s="432"/>
      <c r="BY43" s="432">
        <v>1</v>
      </c>
      <c r="BZ43" s="432">
        <v>1</v>
      </c>
      <c r="CA43" s="432"/>
      <c r="CB43" s="432">
        <v>1</v>
      </c>
      <c r="CC43" s="432"/>
      <c r="CD43" s="432">
        <v>20</v>
      </c>
      <c r="CE43" s="432">
        <v>300</v>
      </c>
      <c r="CF43" s="432">
        <f t="shared" si="54"/>
        <v>30</v>
      </c>
      <c r="CG43" s="432">
        <f t="shared" si="55"/>
        <v>9</v>
      </c>
      <c r="CH43" s="964">
        <f t="shared" si="56"/>
        <v>0</v>
      </c>
    </row>
    <row r="44" spans="1:86" s="1" customFormat="1" ht="65.25" customHeight="1">
      <c r="A44" s="1202"/>
      <c r="B44" s="628"/>
      <c r="C44" s="334"/>
      <c r="D44" s="528" t="s">
        <v>287</v>
      </c>
      <c r="E44" s="844" t="s">
        <v>96</v>
      </c>
      <c r="F44" s="546" t="s">
        <v>97</v>
      </c>
      <c r="G44" s="1" t="s">
        <v>238</v>
      </c>
      <c r="H44" s="546" t="s">
        <v>286</v>
      </c>
      <c r="I44" s="1">
        <v>4</v>
      </c>
      <c r="J44" s="1">
        <v>0</v>
      </c>
      <c r="K44" s="1" t="s">
        <v>100</v>
      </c>
      <c r="L44" s="860">
        <v>455.8</v>
      </c>
      <c r="M44" s="673"/>
      <c r="N44" s="673"/>
      <c r="O44" s="673"/>
      <c r="P44" s="673"/>
      <c r="Q44" s="673"/>
      <c r="R44" s="673"/>
      <c r="S44" s="673"/>
      <c r="T44" s="673"/>
      <c r="U44" s="673"/>
      <c r="V44" s="673"/>
      <c r="W44" s="703"/>
      <c r="X44" s="703"/>
      <c r="Y44" s="703"/>
      <c r="Z44" s="899" t="s">
        <v>101</v>
      </c>
      <c r="AA44" s="899" t="s">
        <v>101</v>
      </c>
      <c r="AB44" s="703"/>
      <c r="AC44" s="906">
        <f>L44*M44+L44*N44+L44*O44+L44*P44+L44*Q44+L44*R44+L44*S44+L44*U44+L44*V44+L44*W44+L44*X44+L44*Y44+L44*T44+L44*AB44</f>
        <v>0</v>
      </c>
      <c r="AD44" s="704" t="str">
        <f t="shared" si="57"/>
        <v>No</v>
      </c>
      <c r="AE44" s="902" t="str">
        <f t="shared" si="58"/>
        <v>No</v>
      </c>
      <c r="AG44" s="716">
        <v>5</v>
      </c>
      <c r="AH44" s="717">
        <f>AG44*M44+AG44*N44+AG44*O44+AG44*P44+AG44*Q44+AG44*R44+AG44*S44+AG44*U44+AG44*V44+AG44*W44+AG44*X44+AG44*Y44+AG44*T44+AG44*AB44</f>
        <v>0</v>
      </c>
      <c r="AI44" s="334"/>
      <c r="AJ44" s="334"/>
      <c r="AK44" s="814">
        <v>22.5</v>
      </c>
      <c r="AL44" s="815">
        <f t="shared" si="53"/>
        <v>0</v>
      </c>
      <c r="AM44" s="816"/>
      <c r="AN44" s="432">
        <f t="shared" si="59"/>
        <v>0</v>
      </c>
      <c r="AO44" s="432">
        <f t="shared" si="60"/>
        <v>0</v>
      </c>
      <c r="AP44" s="432">
        <f t="shared" si="61"/>
        <v>0</v>
      </c>
      <c r="AQ44" s="432">
        <f t="shared" si="62"/>
        <v>0</v>
      </c>
      <c r="AR44" s="432">
        <f t="shared" si="63"/>
        <v>0</v>
      </c>
      <c r="AS44" s="432">
        <f t="shared" si="64"/>
        <v>0</v>
      </c>
      <c r="AT44" s="432">
        <f t="shared" si="65"/>
        <v>0</v>
      </c>
      <c r="AU44" s="432">
        <f t="shared" si="66"/>
        <v>0</v>
      </c>
      <c r="AV44" s="432">
        <f t="shared" si="67"/>
        <v>0</v>
      </c>
      <c r="AW44" s="432">
        <f t="shared" si="68"/>
        <v>0</v>
      </c>
      <c r="AX44" s="432">
        <f t="shared" si="69"/>
        <v>0</v>
      </c>
      <c r="AY44" s="432">
        <f t="shared" si="70"/>
        <v>0</v>
      </c>
      <c r="AZ44" s="432">
        <f t="shared" si="71"/>
        <v>0</v>
      </c>
      <c r="BA44" s="689"/>
      <c r="BB44" s="689"/>
      <c r="BC44" s="817">
        <f>AB44*I44</f>
        <v>0</v>
      </c>
      <c r="BD44" s="818">
        <v>5</v>
      </c>
      <c r="BE44" s="432"/>
      <c r="BF44" s="955">
        <v>12</v>
      </c>
      <c r="BH44" s="955"/>
      <c r="BJ44" s="955"/>
      <c r="BL44" s="955"/>
      <c r="BN44" s="955"/>
      <c r="BP44" s="955"/>
      <c r="BR44" s="955"/>
      <c r="BT44" s="955"/>
      <c r="BV44" s="955"/>
      <c r="BX44" s="432"/>
      <c r="BY44" s="432">
        <v>3</v>
      </c>
      <c r="BZ44" s="432">
        <v>1</v>
      </c>
      <c r="CA44" s="432"/>
      <c r="CB44" s="432">
        <v>1</v>
      </c>
      <c r="CC44" s="432"/>
      <c r="CD44" s="432">
        <v>5</v>
      </c>
      <c r="CE44" s="432">
        <v>200</v>
      </c>
      <c r="CF44" s="432">
        <f t="shared" si="54"/>
        <v>20</v>
      </c>
      <c r="CG44" s="432">
        <f t="shared" si="55"/>
        <v>6</v>
      </c>
      <c r="CH44" s="964">
        <f t="shared" si="56"/>
        <v>0</v>
      </c>
    </row>
    <row r="45" spans="1:86" s="1" customFormat="1" ht="65.25" customHeight="1">
      <c r="A45" s="1202"/>
      <c r="B45" s="628"/>
      <c r="C45" s="334"/>
      <c r="D45" s="617" t="s">
        <v>288</v>
      </c>
      <c r="E45" s="835"/>
      <c r="F45" s="513" t="s">
        <v>97</v>
      </c>
      <c r="G45" s="512" t="s">
        <v>109</v>
      </c>
      <c r="H45" s="513" t="s">
        <v>289</v>
      </c>
      <c r="I45" s="512">
        <v>2</v>
      </c>
      <c r="J45" s="512">
        <v>0</v>
      </c>
      <c r="K45" s="512" t="s">
        <v>100</v>
      </c>
      <c r="L45" s="754">
        <v>286.2</v>
      </c>
      <c r="M45" s="542"/>
      <c r="N45" s="542"/>
      <c r="O45" s="542"/>
      <c r="P45" s="542">
        <v>1</v>
      </c>
      <c r="Q45" s="542"/>
      <c r="R45" s="755"/>
      <c r="S45" s="705"/>
      <c r="T45" s="705"/>
      <c r="U45" s="705"/>
      <c r="V45" s="705"/>
      <c r="W45" s="705"/>
      <c r="X45" s="705"/>
      <c r="Y45" s="705"/>
      <c r="Z45" s="907"/>
      <c r="AA45" s="907"/>
      <c r="AB45" s="901" t="s">
        <v>101</v>
      </c>
      <c r="AC45" s="406">
        <f t="shared" si="25"/>
        <v>286.2</v>
      </c>
      <c r="AD45" s="543" t="str">
        <f t="shared" si="57"/>
        <v>No</v>
      </c>
      <c r="AE45" s="544" t="str">
        <f t="shared" si="58"/>
        <v>Yes</v>
      </c>
      <c r="AG45" s="716">
        <v>3</v>
      </c>
      <c r="AH45" s="717">
        <f>AG45*M45+AG45*N45+AG45*O45+AG45*P45+AG45*Q45+AG45*R45+AG45*S45+AG45*U45+AG45*V45+AG45*W45+AG45*X45+AG45*Y45+AG45*T45+AG45*Z45+AG45*AA45</f>
        <v>3</v>
      </c>
      <c r="AI45" s="334"/>
      <c r="AJ45" s="334"/>
      <c r="AK45" s="814">
        <v>11</v>
      </c>
      <c r="AL45" s="815">
        <f t="shared" si="53"/>
        <v>11</v>
      </c>
      <c r="AM45" s="816"/>
      <c r="AN45" s="432">
        <f t="shared" si="59"/>
        <v>0</v>
      </c>
      <c r="AO45" s="432">
        <f t="shared" si="60"/>
        <v>0</v>
      </c>
      <c r="AP45" s="432">
        <f t="shared" si="61"/>
        <v>0</v>
      </c>
      <c r="AQ45" s="432">
        <f t="shared" si="62"/>
        <v>2</v>
      </c>
      <c r="AR45" s="432">
        <f t="shared" si="63"/>
        <v>0</v>
      </c>
      <c r="AS45" s="432">
        <f t="shared" si="64"/>
        <v>0</v>
      </c>
      <c r="AT45" s="432">
        <f t="shared" si="65"/>
        <v>0</v>
      </c>
      <c r="AU45" s="432">
        <f t="shared" si="66"/>
        <v>0</v>
      </c>
      <c r="AV45" s="432">
        <f t="shared" si="67"/>
        <v>0</v>
      </c>
      <c r="AW45" s="432">
        <f t="shared" si="68"/>
        <v>0</v>
      </c>
      <c r="AX45" s="432">
        <f t="shared" si="69"/>
        <v>0</v>
      </c>
      <c r="AY45" s="432">
        <f t="shared" si="70"/>
        <v>0</v>
      </c>
      <c r="AZ45" s="432">
        <f t="shared" si="71"/>
        <v>0</v>
      </c>
      <c r="BA45" s="689">
        <f t="shared" si="21"/>
        <v>0</v>
      </c>
      <c r="BB45" s="689">
        <f t="shared" si="22"/>
        <v>0</v>
      </c>
      <c r="BC45" s="817"/>
      <c r="BD45" s="818">
        <v>3</v>
      </c>
      <c r="BE45" s="432"/>
      <c r="BF45" s="955">
        <v>7</v>
      </c>
      <c r="BG45" s="512"/>
      <c r="BH45" s="955"/>
      <c r="BI45" s="512"/>
      <c r="BJ45" s="955"/>
      <c r="BK45" s="512"/>
      <c r="BL45" s="955"/>
      <c r="BM45" s="512"/>
      <c r="BN45" s="955"/>
      <c r="BO45" s="512"/>
      <c r="BP45" s="955"/>
      <c r="BQ45" s="512"/>
      <c r="BR45" s="955"/>
      <c r="BS45" s="512"/>
      <c r="BT45" s="955"/>
      <c r="BU45" s="512"/>
      <c r="BV45" s="955"/>
      <c r="BW45" s="512"/>
      <c r="BX45" s="432"/>
      <c r="BY45" s="432">
        <v>1</v>
      </c>
      <c r="BZ45" s="432">
        <v>1</v>
      </c>
      <c r="CA45" s="432"/>
      <c r="CB45" s="432">
        <v>1</v>
      </c>
      <c r="CC45" s="432"/>
      <c r="CD45" s="432">
        <v>20</v>
      </c>
      <c r="CE45" s="432">
        <v>300</v>
      </c>
      <c r="CF45" s="432">
        <f t="shared" si="54"/>
        <v>30</v>
      </c>
      <c r="CG45" s="432">
        <f t="shared" si="55"/>
        <v>9</v>
      </c>
      <c r="CH45" s="964">
        <f t="shared" si="56"/>
        <v>11</v>
      </c>
    </row>
    <row r="46" spans="1:86" s="1" customFormat="1" ht="65.25" customHeight="1">
      <c r="A46" s="1202"/>
      <c r="B46" s="628"/>
      <c r="C46" s="334"/>
      <c r="D46" s="617" t="s">
        <v>290</v>
      </c>
      <c r="E46" s="835" t="s">
        <v>96</v>
      </c>
      <c r="F46" s="513" t="s">
        <v>282</v>
      </c>
      <c r="G46" s="512" t="s">
        <v>109</v>
      </c>
      <c r="H46" s="513" t="s">
        <v>289</v>
      </c>
      <c r="I46" s="512">
        <v>4</v>
      </c>
      <c r="J46" s="512">
        <v>0</v>
      </c>
      <c r="K46" s="512" t="s">
        <v>100</v>
      </c>
      <c r="L46" s="754">
        <v>413.4</v>
      </c>
      <c r="M46" s="542"/>
      <c r="N46" s="542"/>
      <c r="O46" s="542"/>
      <c r="P46" s="542"/>
      <c r="Q46" s="542"/>
      <c r="R46" s="542"/>
      <c r="S46" s="542"/>
      <c r="T46" s="542"/>
      <c r="U46" s="542"/>
      <c r="V46" s="542"/>
      <c r="W46" s="705"/>
      <c r="X46" s="705"/>
      <c r="Y46" s="705"/>
      <c r="Z46" s="901" t="s">
        <v>101</v>
      </c>
      <c r="AA46" s="901" t="s">
        <v>101</v>
      </c>
      <c r="AB46" s="705"/>
      <c r="AC46" s="406">
        <f>L46*M46+L46*N46+L46*O46+L46*P46+L46*Q46+L46*R46+L46*S46+L46*U46+L46*V46+L46*W46+L46*X46+L46*Y46+L46*T46+L46*AB46</f>
        <v>0</v>
      </c>
      <c r="AD46" s="543" t="str">
        <f t="shared" si="57"/>
        <v>No</v>
      </c>
      <c r="AE46" s="544" t="str">
        <f t="shared" si="58"/>
        <v>No</v>
      </c>
      <c r="AG46" s="716">
        <v>5</v>
      </c>
      <c r="AH46" s="717">
        <f>AG46*M46+AG46*N46+AG46*O46+AG46*P46+AG46*Q46+AG46*R46+AG46*S46+AG46*U46+AG46*V46+AG46*W46+AG46*X46+AG46*Y46+AG46*T46+AG46*AB46</f>
        <v>0</v>
      </c>
      <c r="AI46" s="334"/>
      <c r="AJ46" s="334"/>
      <c r="AK46" s="814">
        <v>18</v>
      </c>
      <c r="AL46" s="815">
        <f t="shared" si="53"/>
        <v>0</v>
      </c>
      <c r="AM46" s="816"/>
      <c r="AN46" s="432">
        <f t="shared" si="59"/>
        <v>0</v>
      </c>
      <c r="AO46" s="432">
        <f t="shared" si="60"/>
        <v>0</v>
      </c>
      <c r="AP46" s="432">
        <f t="shared" si="61"/>
        <v>0</v>
      </c>
      <c r="AQ46" s="432">
        <f t="shared" si="62"/>
        <v>0</v>
      </c>
      <c r="AR46" s="432">
        <f t="shared" si="63"/>
        <v>0</v>
      </c>
      <c r="AS46" s="432">
        <f t="shared" si="64"/>
        <v>0</v>
      </c>
      <c r="AT46" s="432">
        <f t="shared" si="65"/>
        <v>0</v>
      </c>
      <c r="AU46" s="432">
        <f t="shared" si="66"/>
        <v>0</v>
      </c>
      <c r="AV46" s="432">
        <f t="shared" si="67"/>
        <v>0</v>
      </c>
      <c r="AW46" s="432">
        <f t="shared" si="68"/>
        <v>0</v>
      </c>
      <c r="AX46" s="432">
        <f t="shared" si="69"/>
        <v>0</v>
      </c>
      <c r="AY46" s="432">
        <f t="shared" si="70"/>
        <v>0</v>
      </c>
      <c r="AZ46" s="432">
        <f t="shared" si="71"/>
        <v>0</v>
      </c>
      <c r="BA46" s="689"/>
      <c r="BB46" s="689"/>
      <c r="BC46" s="817">
        <f>AB46*I46</f>
        <v>0</v>
      </c>
      <c r="BD46" s="818">
        <v>5</v>
      </c>
      <c r="BE46" s="432"/>
      <c r="BF46" s="955">
        <v>11</v>
      </c>
      <c r="BG46" s="512"/>
      <c r="BH46" s="955"/>
      <c r="BI46" s="512"/>
      <c r="BJ46" s="955"/>
      <c r="BK46" s="512"/>
      <c r="BL46" s="955"/>
      <c r="BM46" s="512"/>
      <c r="BN46" s="955"/>
      <c r="BO46" s="512"/>
      <c r="BP46" s="955"/>
      <c r="BQ46" s="512"/>
      <c r="BR46" s="955"/>
      <c r="BS46" s="512"/>
      <c r="BT46" s="955"/>
      <c r="BU46" s="512"/>
      <c r="BV46" s="955"/>
      <c r="BW46" s="512"/>
      <c r="BX46" s="432"/>
      <c r="BY46" s="432">
        <v>3</v>
      </c>
      <c r="BZ46" s="432">
        <v>1</v>
      </c>
      <c r="CA46" s="432"/>
      <c r="CB46" s="432">
        <v>1</v>
      </c>
      <c r="CC46" s="432"/>
      <c r="CD46" s="432">
        <v>5</v>
      </c>
      <c r="CE46" s="432">
        <v>200</v>
      </c>
      <c r="CF46" s="432">
        <f t="shared" ref="CF46:CF49" si="72">CE46/10</f>
        <v>20</v>
      </c>
      <c r="CG46" s="432">
        <f t="shared" ref="CG46:CG49" si="73">(3/100)*CE46</f>
        <v>6</v>
      </c>
      <c r="CH46" s="964">
        <f t="shared" si="56"/>
        <v>0</v>
      </c>
    </row>
    <row r="47" spans="1:86" s="1" customFormat="1" ht="65.25" customHeight="1">
      <c r="A47" s="1203"/>
      <c r="B47" s="608"/>
      <c r="C47" s="518"/>
      <c r="D47" s="622" t="s">
        <v>291</v>
      </c>
      <c r="E47" s="837"/>
      <c r="F47" s="558" t="s">
        <v>292</v>
      </c>
      <c r="G47" s="120" t="s">
        <v>106</v>
      </c>
      <c r="H47" s="558" t="s">
        <v>293</v>
      </c>
      <c r="I47" s="120">
        <v>10</v>
      </c>
      <c r="J47" s="120">
        <v>0</v>
      </c>
      <c r="K47" s="120" t="s">
        <v>100</v>
      </c>
      <c r="L47" s="868">
        <v>561.79999999999995</v>
      </c>
      <c r="M47" s="675"/>
      <c r="N47" s="675"/>
      <c r="O47" s="675"/>
      <c r="P47" s="675"/>
      <c r="Q47" s="675"/>
      <c r="R47" s="885"/>
      <c r="S47" s="706"/>
      <c r="T47" s="706"/>
      <c r="U47" s="706"/>
      <c r="V47" s="706"/>
      <c r="W47" s="706"/>
      <c r="X47" s="706"/>
      <c r="Y47" s="706"/>
      <c r="Z47" s="924"/>
      <c r="AA47" s="924"/>
      <c r="AB47" s="925" t="s">
        <v>101</v>
      </c>
      <c r="AC47" s="561">
        <f t="shared" si="25"/>
        <v>0</v>
      </c>
      <c r="AD47" s="707" t="str">
        <f t="shared" si="57"/>
        <v>No</v>
      </c>
      <c r="AE47" s="902" t="str">
        <f t="shared" si="58"/>
        <v>No</v>
      </c>
      <c r="AG47" s="716">
        <v>10</v>
      </c>
      <c r="AH47" s="717">
        <f>AG47*M47+AG47*N47+AG47*O47+AG47*P47+AG47*Q47+AG47*R47+AG47*S47+AG47*U47+AG47*V47+AG47*W47+AG47*X47+AG47*Y47+AG47*T47+AG47*Z47+AG47*AA47</f>
        <v>0</v>
      </c>
      <c r="AI47" s="334"/>
      <c r="AJ47" s="334"/>
      <c r="AK47" s="814">
        <v>35</v>
      </c>
      <c r="AL47" s="815">
        <f t="shared" si="53"/>
        <v>0</v>
      </c>
      <c r="AM47" s="816"/>
      <c r="AN47" s="432">
        <f t="shared" si="59"/>
        <v>0</v>
      </c>
      <c r="AO47" s="432">
        <f t="shared" si="60"/>
        <v>0</v>
      </c>
      <c r="AP47" s="432">
        <f t="shared" si="61"/>
        <v>0</v>
      </c>
      <c r="AQ47" s="432">
        <f t="shared" si="62"/>
        <v>0</v>
      </c>
      <c r="AR47" s="432">
        <f t="shared" si="63"/>
        <v>0</v>
      </c>
      <c r="AS47" s="432">
        <f t="shared" si="64"/>
        <v>0</v>
      </c>
      <c r="AT47" s="432">
        <f t="shared" si="65"/>
        <v>0</v>
      </c>
      <c r="AU47" s="432">
        <f t="shared" si="66"/>
        <v>0</v>
      </c>
      <c r="AV47" s="432">
        <f t="shared" si="67"/>
        <v>0</v>
      </c>
      <c r="AW47" s="432">
        <f t="shared" si="68"/>
        <v>0</v>
      </c>
      <c r="AX47" s="432">
        <f t="shared" si="69"/>
        <v>0</v>
      </c>
      <c r="AY47" s="432">
        <f t="shared" si="70"/>
        <v>0</v>
      </c>
      <c r="AZ47" s="432">
        <f t="shared" si="71"/>
        <v>0</v>
      </c>
      <c r="BA47" s="689">
        <f t="shared" si="21"/>
        <v>0</v>
      </c>
      <c r="BB47" s="689">
        <f t="shared" si="22"/>
        <v>0</v>
      </c>
      <c r="BC47" s="817"/>
      <c r="BD47" s="818">
        <v>10</v>
      </c>
      <c r="BE47" s="432"/>
      <c r="BF47" s="958">
        <v>40</v>
      </c>
      <c r="BG47" s="120"/>
      <c r="BH47" s="958"/>
      <c r="BI47" s="120"/>
      <c r="BJ47" s="958"/>
      <c r="BK47" s="120"/>
      <c r="BL47" s="958"/>
      <c r="BM47" s="120"/>
      <c r="BN47" s="958"/>
      <c r="BO47" s="120"/>
      <c r="BP47" s="958"/>
      <c r="BQ47" s="120"/>
      <c r="BR47" s="958"/>
      <c r="BS47" s="120"/>
      <c r="BT47" s="958"/>
      <c r="BU47" s="120"/>
      <c r="BV47" s="958"/>
      <c r="BW47" s="120"/>
      <c r="BX47" s="432"/>
      <c r="BY47" s="432">
        <v>10</v>
      </c>
      <c r="BZ47" s="432"/>
      <c r="CA47" s="432"/>
      <c r="CB47" s="432">
        <v>1</v>
      </c>
      <c r="CC47" s="432"/>
      <c r="CD47" s="432">
        <v>20</v>
      </c>
      <c r="CE47" s="432">
        <v>300</v>
      </c>
      <c r="CF47" s="432">
        <f t="shared" si="72"/>
        <v>30</v>
      </c>
      <c r="CG47" s="432">
        <f t="shared" si="73"/>
        <v>9</v>
      </c>
      <c r="CH47" s="964">
        <f t="shared" si="56"/>
        <v>0</v>
      </c>
    </row>
    <row r="48" spans="1:86" s="334" customFormat="1" ht="65.25" customHeight="1">
      <c r="A48" s="1209" t="s">
        <v>294</v>
      </c>
      <c r="B48" s="628"/>
      <c r="D48" s="613" t="s">
        <v>295</v>
      </c>
      <c r="E48" s="838"/>
      <c r="F48" s="362" t="s">
        <v>296</v>
      </c>
      <c r="G48" s="361" t="s">
        <v>238</v>
      </c>
      <c r="H48" s="362" t="s">
        <v>297</v>
      </c>
      <c r="I48" s="361">
        <v>1</v>
      </c>
      <c r="J48" s="361">
        <v>0</v>
      </c>
      <c r="K48" s="361" t="s">
        <v>100</v>
      </c>
      <c r="L48" s="871">
        <v>477.86919999999998</v>
      </c>
      <c r="M48" s="671"/>
      <c r="N48" s="671"/>
      <c r="O48" s="671"/>
      <c r="P48" s="671"/>
      <c r="Q48" s="671">
        <v>1</v>
      </c>
      <c r="R48" s="874"/>
      <c r="S48" s="701"/>
      <c r="T48" s="701"/>
      <c r="U48" s="701"/>
      <c r="V48" s="701"/>
      <c r="W48" s="701"/>
      <c r="X48" s="701"/>
      <c r="Y48" s="701"/>
      <c r="Z48" s="907"/>
      <c r="AA48" s="907"/>
      <c r="AB48" s="901" t="s">
        <v>101</v>
      </c>
      <c r="AC48" s="406">
        <f t="shared" si="25"/>
        <v>477.86919999999998</v>
      </c>
      <c r="AD48" s="543" t="str">
        <f t="shared" si="57"/>
        <v>No</v>
      </c>
      <c r="AE48" s="905" t="str">
        <f t="shared" si="58"/>
        <v>Yes</v>
      </c>
      <c r="AF48" s="1"/>
      <c r="AG48" s="716">
        <v>5</v>
      </c>
      <c r="AH48" s="717">
        <f t="shared" ref="AH48:AH93" si="74">AG48*M48+AG48*N48+AG48*O48+AG48*P48+AG48*Q48+AG48*R48+AG48*S48+AG48*U48+AG48*V48+AG48*W48+AG48*X48+AG48*Y48+AG48*T48+AG48*Z48+AG48*AA48</f>
        <v>5</v>
      </c>
      <c r="AK48" s="814">
        <v>11</v>
      </c>
      <c r="AL48" s="815">
        <f t="shared" si="53"/>
        <v>11</v>
      </c>
      <c r="AM48" s="816"/>
      <c r="AN48" s="432">
        <f t="shared" si="59"/>
        <v>0</v>
      </c>
      <c r="AO48" s="432">
        <f t="shared" si="60"/>
        <v>0</v>
      </c>
      <c r="AP48" s="432">
        <f t="shared" si="61"/>
        <v>0</v>
      </c>
      <c r="AQ48" s="432">
        <f t="shared" si="62"/>
        <v>0</v>
      </c>
      <c r="AR48" s="432">
        <f t="shared" si="63"/>
        <v>1</v>
      </c>
      <c r="AS48" s="432">
        <f t="shared" si="64"/>
        <v>0</v>
      </c>
      <c r="AT48" s="432">
        <f t="shared" si="65"/>
        <v>0</v>
      </c>
      <c r="AU48" s="432">
        <f t="shared" si="66"/>
        <v>0</v>
      </c>
      <c r="AV48" s="432">
        <f t="shared" si="67"/>
        <v>0</v>
      </c>
      <c r="AW48" s="432">
        <f t="shared" si="68"/>
        <v>0</v>
      </c>
      <c r="AX48" s="432">
        <f t="shared" si="69"/>
        <v>0</v>
      </c>
      <c r="AY48" s="432">
        <f t="shared" si="70"/>
        <v>0</v>
      </c>
      <c r="AZ48" s="432">
        <f t="shared" si="71"/>
        <v>0</v>
      </c>
      <c r="BA48" s="689">
        <f t="shared" si="21"/>
        <v>0</v>
      </c>
      <c r="BB48" s="689">
        <f t="shared" si="22"/>
        <v>0</v>
      </c>
      <c r="BC48" s="817"/>
      <c r="BD48" s="818">
        <v>5</v>
      </c>
      <c r="BE48" s="432"/>
      <c r="BF48" s="957">
        <v>8</v>
      </c>
      <c r="BG48" s="361"/>
      <c r="BH48" s="957"/>
      <c r="BI48" s="361"/>
      <c r="BJ48" s="957"/>
      <c r="BK48" s="361"/>
      <c r="BL48" s="957"/>
      <c r="BM48" s="361"/>
      <c r="BN48" s="957"/>
      <c r="BO48" s="361"/>
      <c r="BP48" s="957"/>
      <c r="BQ48" s="361"/>
      <c r="BR48" s="957"/>
      <c r="BS48" s="361"/>
      <c r="BT48" s="957"/>
      <c r="BU48" s="361"/>
      <c r="BV48" s="957"/>
      <c r="BW48" s="361"/>
      <c r="BX48" s="432"/>
      <c r="BY48" s="432"/>
      <c r="BZ48" s="432">
        <f>I48</f>
        <v>1</v>
      </c>
      <c r="CA48" s="432"/>
      <c r="CB48" s="432">
        <v>1</v>
      </c>
      <c r="CC48" s="432"/>
      <c r="CD48" s="432">
        <v>30</v>
      </c>
      <c r="CE48" s="432">
        <v>500</v>
      </c>
      <c r="CF48" s="432">
        <f t="shared" si="72"/>
        <v>50</v>
      </c>
      <c r="CG48" s="432">
        <f t="shared" si="73"/>
        <v>15</v>
      </c>
      <c r="CH48" s="964">
        <f t="shared" si="56"/>
        <v>11</v>
      </c>
    </row>
    <row r="49" spans="1:86" s="334" customFormat="1" ht="65.25" customHeight="1">
      <c r="A49" s="1210"/>
      <c r="B49" s="628"/>
      <c r="D49" s="617" t="s">
        <v>298</v>
      </c>
      <c r="E49" s="835" t="s">
        <v>299</v>
      </c>
      <c r="F49" s="513" t="s">
        <v>296</v>
      </c>
      <c r="G49" s="512" t="s">
        <v>238</v>
      </c>
      <c r="H49" s="513" t="s">
        <v>297</v>
      </c>
      <c r="I49" s="512">
        <v>1</v>
      </c>
      <c r="J49" s="512">
        <v>16</v>
      </c>
      <c r="K49" s="512" t="s">
        <v>100</v>
      </c>
      <c r="L49" s="754">
        <v>492.9</v>
      </c>
      <c r="M49" s="542"/>
      <c r="N49" s="542"/>
      <c r="O49" s="542"/>
      <c r="P49" s="542"/>
      <c r="Q49" s="542">
        <v>1</v>
      </c>
      <c r="R49" s="755"/>
      <c r="S49" s="705"/>
      <c r="T49" s="705"/>
      <c r="U49" s="705"/>
      <c r="V49" s="705"/>
      <c r="W49" s="705"/>
      <c r="X49" s="705"/>
      <c r="Y49" s="705"/>
      <c r="Z49" s="907"/>
      <c r="AA49" s="907"/>
      <c r="AB49" s="901" t="s">
        <v>101</v>
      </c>
      <c r="AC49" s="406">
        <f t="shared" si="25"/>
        <v>492.9</v>
      </c>
      <c r="AD49" s="543" t="str">
        <f t="shared" si="57"/>
        <v>No</v>
      </c>
      <c r="AE49" s="544" t="str">
        <f t="shared" si="58"/>
        <v>Yes</v>
      </c>
      <c r="AF49" s="1"/>
      <c r="AG49" s="716">
        <v>5</v>
      </c>
      <c r="AH49" s="717">
        <f t="shared" si="74"/>
        <v>5</v>
      </c>
      <c r="AK49" s="814">
        <v>11.5</v>
      </c>
      <c r="AL49" s="815">
        <f t="shared" si="53"/>
        <v>11.5</v>
      </c>
      <c r="AM49" s="816"/>
      <c r="AN49" s="432">
        <f t="shared" si="59"/>
        <v>0</v>
      </c>
      <c r="AO49" s="432">
        <f t="shared" si="60"/>
        <v>0</v>
      </c>
      <c r="AP49" s="432">
        <f t="shared" si="61"/>
        <v>0</v>
      </c>
      <c r="AQ49" s="432">
        <f t="shared" si="62"/>
        <v>0</v>
      </c>
      <c r="AR49" s="432">
        <f t="shared" si="63"/>
        <v>1</v>
      </c>
      <c r="AS49" s="432">
        <f t="shared" si="64"/>
        <v>0</v>
      </c>
      <c r="AT49" s="432">
        <f t="shared" si="65"/>
        <v>0</v>
      </c>
      <c r="AU49" s="432">
        <f t="shared" si="66"/>
        <v>0</v>
      </c>
      <c r="AV49" s="432">
        <f t="shared" si="67"/>
        <v>0</v>
      </c>
      <c r="AW49" s="432">
        <f t="shared" si="68"/>
        <v>0</v>
      </c>
      <c r="AX49" s="432">
        <f t="shared" si="69"/>
        <v>0</v>
      </c>
      <c r="AY49" s="432">
        <f t="shared" si="70"/>
        <v>0</v>
      </c>
      <c r="AZ49" s="432">
        <f t="shared" si="71"/>
        <v>0</v>
      </c>
      <c r="BA49" s="689">
        <f t="shared" si="21"/>
        <v>0</v>
      </c>
      <c r="BB49" s="689">
        <f t="shared" si="22"/>
        <v>0</v>
      </c>
      <c r="BC49" s="817"/>
      <c r="BD49" s="818">
        <v>5</v>
      </c>
      <c r="BE49" s="432"/>
      <c r="BF49" s="955">
        <v>12</v>
      </c>
      <c r="BG49" s="512"/>
      <c r="BH49" s="955"/>
      <c r="BI49" s="512"/>
      <c r="BJ49" s="955"/>
      <c r="BK49" s="512"/>
      <c r="BL49" s="955"/>
      <c r="BM49" s="512"/>
      <c r="BN49" s="955"/>
      <c r="BO49" s="512"/>
      <c r="BP49" s="955"/>
      <c r="BQ49" s="512"/>
      <c r="BR49" s="955"/>
      <c r="BS49" s="512"/>
      <c r="BT49" s="955"/>
      <c r="BU49" s="512"/>
      <c r="BV49" s="955"/>
      <c r="BW49" s="512"/>
      <c r="BX49" s="432"/>
      <c r="BY49" s="432"/>
      <c r="BZ49" s="432">
        <f>I49</f>
        <v>1</v>
      </c>
      <c r="CA49" s="432"/>
      <c r="CB49" s="432">
        <v>1</v>
      </c>
      <c r="CC49" s="432"/>
      <c r="CD49" s="432">
        <v>30</v>
      </c>
      <c r="CE49" s="432">
        <v>500</v>
      </c>
      <c r="CF49" s="432">
        <f t="shared" si="72"/>
        <v>50</v>
      </c>
      <c r="CG49" s="432">
        <f t="shared" si="73"/>
        <v>15</v>
      </c>
      <c r="CH49" s="964">
        <f t="shared" si="56"/>
        <v>11.5</v>
      </c>
    </row>
    <row r="50" spans="1:86" s="334" customFormat="1" ht="65.25" customHeight="1">
      <c r="A50" s="1210"/>
      <c r="B50" s="628"/>
      <c r="D50" s="528" t="s">
        <v>300</v>
      </c>
      <c r="E50" s="844"/>
      <c r="F50" s="546" t="s">
        <v>97</v>
      </c>
      <c r="G50" s="1" t="s">
        <v>109</v>
      </c>
      <c r="H50" s="546" t="s">
        <v>301</v>
      </c>
      <c r="I50" s="1">
        <v>1</v>
      </c>
      <c r="J50" s="1">
        <v>0</v>
      </c>
      <c r="K50" s="1" t="s">
        <v>100</v>
      </c>
      <c r="L50" s="860">
        <v>206.7</v>
      </c>
      <c r="M50" s="673"/>
      <c r="N50" s="673"/>
      <c r="O50" s="673"/>
      <c r="P50" s="673"/>
      <c r="Q50" s="673">
        <v>1</v>
      </c>
      <c r="R50" s="757"/>
      <c r="S50" s="703"/>
      <c r="T50" s="703"/>
      <c r="U50" s="703"/>
      <c r="V50" s="703"/>
      <c r="W50" s="703"/>
      <c r="X50" s="703"/>
      <c r="Y50" s="703"/>
      <c r="Z50" s="909"/>
      <c r="AA50" s="909"/>
      <c r="AB50" s="899" t="s">
        <v>101</v>
      </c>
      <c r="AC50" s="425">
        <f t="shared" si="25"/>
        <v>206.7</v>
      </c>
      <c r="AD50" s="704" t="str">
        <f t="shared" si="57"/>
        <v>No</v>
      </c>
      <c r="AE50" s="902" t="str">
        <f t="shared" si="58"/>
        <v>Yes</v>
      </c>
      <c r="AF50" s="1"/>
      <c r="AG50" s="716">
        <v>1</v>
      </c>
      <c r="AH50" s="717">
        <f t="shared" si="74"/>
        <v>1</v>
      </c>
      <c r="AK50" s="814">
        <v>6.8</v>
      </c>
      <c r="AL50" s="815">
        <f t="shared" si="53"/>
        <v>6.8</v>
      </c>
      <c r="AM50" s="816"/>
      <c r="AN50" s="432">
        <f t="shared" si="59"/>
        <v>0</v>
      </c>
      <c r="AO50" s="432">
        <f t="shared" si="60"/>
        <v>0</v>
      </c>
      <c r="AP50" s="432">
        <f t="shared" si="61"/>
        <v>0</v>
      </c>
      <c r="AQ50" s="432">
        <f t="shared" si="62"/>
        <v>0</v>
      </c>
      <c r="AR50" s="432">
        <f t="shared" si="63"/>
        <v>1</v>
      </c>
      <c r="AS50" s="432">
        <f t="shared" si="64"/>
        <v>0</v>
      </c>
      <c r="AT50" s="432">
        <f t="shared" si="65"/>
        <v>0</v>
      </c>
      <c r="AU50" s="432">
        <f t="shared" si="66"/>
        <v>0</v>
      </c>
      <c r="AV50" s="432">
        <f t="shared" si="67"/>
        <v>0</v>
      </c>
      <c r="AW50" s="432">
        <f t="shared" si="68"/>
        <v>0</v>
      </c>
      <c r="AX50" s="432">
        <f t="shared" si="69"/>
        <v>0</v>
      </c>
      <c r="AY50" s="432">
        <f t="shared" si="70"/>
        <v>0</v>
      </c>
      <c r="AZ50" s="432">
        <f t="shared" si="71"/>
        <v>0</v>
      </c>
      <c r="BA50" s="689">
        <f t="shared" si="21"/>
        <v>0</v>
      </c>
      <c r="BB50" s="689">
        <f t="shared" si="22"/>
        <v>0</v>
      </c>
      <c r="BC50" s="817"/>
      <c r="BD50" s="818">
        <v>1</v>
      </c>
      <c r="BE50" s="432"/>
      <c r="BF50" s="955">
        <v>6</v>
      </c>
      <c r="BG50" s="1"/>
      <c r="BH50" s="955"/>
      <c r="BI50" s="1"/>
      <c r="BJ50" s="955"/>
      <c r="BK50" s="1"/>
      <c r="BL50" s="955"/>
      <c r="BM50" s="1"/>
      <c r="BN50" s="955"/>
      <c r="BO50" s="1"/>
      <c r="BP50" s="955"/>
      <c r="BQ50" s="1"/>
      <c r="BR50" s="955"/>
      <c r="BS50" s="1"/>
      <c r="BT50" s="955"/>
      <c r="BU50" s="1"/>
      <c r="BV50" s="955"/>
      <c r="BW50" s="1"/>
      <c r="BX50" s="432"/>
      <c r="BY50" s="432"/>
      <c r="BZ50" s="432">
        <f>I50</f>
        <v>1</v>
      </c>
      <c r="CA50" s="432"/>
      <c r="CB50" s="432">
        <v>1</v>
      </c>
      <c r="CC50" s="432"/>
      <c r="CD50" s="432">
        <v>30</v>
      </c>
      <c r="CE50" s="432">
        <v>500</v>
      </c>
      <c r="CF50" s="432">
        <f t="shared" ref="CF50:CF57" si="75">CE50/10</f>
        <v>50</v>
      </c>
      <c r="CG50" s="432">
        <f t="shared" ref="CG50:CG57" si="76">(3/100)*CE50</f>
        <v>15</v>
      </c>
      <c r="CH50" s="964">
        <f t="shared" si="56"/>
        <v>6.8</v>
      </c>
    </row>
    <row r="51" spans="1:86" s="334" customFormat="1" ht="65.25" customHeight="1">
      <c r="A51" s="1210"/>
      <c r="B51" s="628"/>
      <c r="D51" s="528" t="s">
        <v>302</v>
      </c>
      <c r="E51" s="844" t="s">
        <v>299</v>
      </c>
      <c r="F51" s="546" t="s">
        <v>97</v>
      </c>
      <c r="G51" s="1" t="s">
        <v>109</v>
      </c>
      <c r="H51" s="546" t="s">
        <v>301</v>
      </c>
      <c r="I51" s="1">
        <v>1</v>
      </c>
      <c r="J51" s="1">
        <v>1</v>
      </c>
      <c r="K51" s="1" t="s">
        <v>100</v>
      </c>
      <c r="L51" s="860">
        <v>217.3</v>
      </c>
      <c r="M51" s="673"/>
      <c r="N51" s="673"/>
      <c r="O51" s="673"/>
      <c r="P51" s="673"/>
      <c r="Q51" s="673">
        <v>1</v>
      </c>
      <c r="R51" s="757"/>
      <c r="S51" s="703"/>
      <c r="T51" s="703"/>
      <c r="U51" s="703"/>
      <c r="V51" s="703"/>
      <c r="W51" s="703"/>
      <c r="X51" s="703"/>
      <c r="Y51" s="703"/>
      <c r="Z51" s="909"/>
      <c r="AA51" s="909"/>
      <c r="AB51" s="899" t="s">
        <v>101</v>
      </c>
      <c r="AC51" s="425">
        <f t="shared" si="25"/>
        <v>217.3</v>
      </c>
      <c r="AD51" s="704" t="str">
        <f t="shared" si="57"/>
        <v>No</v>
      </c>
      <c r="AE51" s="902" t="str">
        <f t="shared" si="58"/>
        <v>Yes</v>
      </c>
      <c r="AF51" s="1"/>
      <c r="AG51" s="716">
        <v>1</v>
      </c>
      <c r="AH51" s="717">
        <f t="shared" si="74"/>
        <v>1</v>
      </c>
      <c r="AK51" s="814">
        <v>6.8</v>
      </c>
      <c r="AL51" s="815">
        <f t="shared" si="53"/>
        <v>6.8</v>
      </c>
      <c r="AM51" s="816"/>
      <c r="AN51" s="432">
        <f t="shared" si="59"/>
        <v>0</v>
      </c>
      <c r="AO51" s="432">
        <f t="shared" si="60"/>
        <v>0</v>
      </c>
      <c r="AP51" s="432">
        <f t="shared" si="61"/>
        <v>0</v>
      </c>
      <c r="AQ51" s="432">
        <f t="shared" si="62"/>
        <v>0</v>
      </c>
      <c r="AR51" s="432">
        <f t="shared" si="63"/>
        <v>1</v>
      </c>
      <c r="AS51" s="432">
        <f t="shared" si="64"/>
        <v>0</v>
      </c>
      <c r="AT51" s="432">
        <f t="shared" si="65"/>
        <v>0</v>
      </c>
      <c r="AU51" s="432">
        <f t="shared" si="66"/>
        <v>0</v>
      </c>
      <c r="AV51" s="432">
        <f t="shared" si="67"/>
        <v>0</v>
      </c>
      <c r="AW51" s="432">
        <f t="shared" si="68"/>
        <v>0</v>
      </c>
      <c r="AX51" s="432">
        <f t="shared" si="69"/>
        <v>0</v>
      </c>
      <c r="AY51" s="432">
        <f t="shared" si="70"/>
        <v>0</v>
      </c>
      <c r="AZ51" s="432">
        <f t="shared" si="71"/>
        <v>0</v>
      </c>
      <c r="BA51" s="689">
        <f t="shared" si="21"/>
        <v>0</v>
      </c>
      <c r="BB51" s="689">
        <f t="shared" si="22"/>
        <v>0</v>
      </c>
      <c r="BC51" s="817"/>
      <c r="BD51" s="818">
        <v>1</v>
      </c>
      <c r="BE51" s="432"/>
      <c r="BF51" s="955">
        <v>10</v>
      </c>
      <c r="BG51" s="1"/>
      <c r="BH51" s="955"/>
      <c r="BI51" s="1"/>
      <c r="BJ51" s="955"/>
      <c r="BK51" s="1"/>
      <c r="BL51" s="955"/>
      <c r="BM51" s="1"/>
      <c r="BN51" s="955"/>
      <c r="BO51" s="1"/>
      <c r="BP51" s="955"/>
      <c r="BQ51" s="1"/>
      <c r="BR51" s="955"/>
      <c r="BS51" s="1"/>
      <c r="BT51" s="955"/>
      <c r="BU51" s="1"/>
      <c r="BV51" s="955"/>
      <c r="BW51" s="1"/>
      <c r="BX51" s="432"/>
      <c r="BY51" s="432"/>
      <c r="BZ51" s="432">
        <f>I51</f>
        <v>1</v>
      </c>
      <c r="CA51" s="432"/>
      <c r="CB51" s="432">
        <v>1</v>
      </c>
      <c r="CC51" s="432"/>
      <c r="CD51" s="432">
        <v>30</v>
      </c>
      <c r="CE51" s="432">
        <v>500</v>
      </c>
      <c r="CF51" s="432">
        <f t="shared" si="75"/>
        <v>50</v>
      </c>
      <c r="CG51" s="432">
        <f t="shared" si="76"/>
        <v>15</v>
      </c>
      <c r="CH51" s="964">
        <f t="shared" si="56"/>
        <v>6.8</v>
      </c>
    </row>
    <row r="52" spans="1:86" s="334" customFormat="1" ht="65.25" customHeight="1">
      <c r="A52" s="1210"/>
      <c r="B52" s="628"/>
      <c r="C52" s="1"/>
      <c r="D52" s="617" t="s">
        <v>303</v>
      </c>
      <c r="E52" s="835"/>
      <c r="F52" s="513" t="s">
        <v>97</v>
      </c>
      <c r="G52" s="512" t="s">
        <v>109</v>
      </c>
      <c r="H52" s="513" t="s">
        <v>304</v>
      </c>
      <c r="I52" s="512">
        <v>1</v>
      </c>
      <c r="J52" s="512">
        <v>0</v>
      </c>
      <c r="K52" s="512" t="s">
        <v>100</v>
      </c>
      <c r="L52" s="754">
        <v>201.4</v>
      </c>
      <c r="M52" s="542"/>
      <c r="N52" s="542"/>
      <c r="O52" s="542"/>
      <c r="P52" s="542"/>
      <c r="Q52" s="542">
        <v>1</v>
      </c>
      <c r="R52" s="755"/>
      <c r="S52" s="705"/>
      <c r="T52" s="705"/>
      <c r="U52" s="705"/>
      <c r="V52" s="705"/>
      <c r="W52" s="705"/>
      <c r="X52" s="705"/>
      <c r="Y52" s="705"/>
      <c r="Z52" s="907"/>
      <c r="AA52" s="907"/>
      <c r="AB52" s="901" t="s">
        <v>101</v>
      </c>
      <c r="AC52" s="406">
        <f t="shared" si="25"/>
        <v>201.4</v>
      </c>
      <c r="AD52" s="543" t="str">
        <f t="shared" si="57"/>
        <v>No</v>
      </c>
      <c r="AE52" s="544" t="str">
        <f t="shared" si="58"/>
        <v>Yes</v>
      </c>
      <c r="AF52" s="1"/>
      <c r="AG52" s="716">
        <v>1</v>
      </c>
      <c r="AH52" s="717">
        <f t="shared" si="74"/>
        <v>1</v>
      </c>
      <c r="AK52" s="814">
        <v>6</v>
      </c>
      <c r="AL52" s="815">
        <f t="shared" si="53"/>
        <v>6</v>
      </c>
      <c r="AM52" s="816"/>
      <c r="AN52" s="432">
        <f t="shared" si="59"/>
        <v>0</v>
      </c>
      <c r="AO52" s="432">
        <f t="shared" si="60"/>
        <v>0</v>
      </c>
      <c r="AP52" s="432">
        <f t="shared" si="61"/>
        <v>0</v>
      </c>
      <c r="AQ52" s="432">
        <f t="shared" si="62"/>
        <v>0</v>
      </c>
      <c r="AR52" s="432">
        <f t="shared" si="63"/>
        <v>1</v>
      </c>
      <c r="AS52" s="432">
        <f t="shared" si="64"/>
        <v>0</v>
      </c>
      <c r="AT52" s="432">
        <f t="shared" si="65"/>
        <v>0</v>
      </c>
      <c r="AU52" s="432">
        <f t="shared" si="66"/>
        <v>0</v>
      </c>
      <c r="AV52" s="432">
        <f t="shared" si="67"/>
        <v>0</v>
      </c>
      <c r="AW52" s="432">
        <f t="shared" si="68"/>
        <v>0</v>
      </c>
      <c r="AX52" s="432">
        <f t="shared" si="69"/>
        <v>0</v>
      </c>
      <c r="AY52" s="432">
        <f t="shared" si="70"/>
        <v>0</v>
      </c>
      <c r="AZ52" s="432">
        <f t="shared" si="71"/>
        <v>0</v>
      </c>
      <c r="BA52" s="689">
        <f t="shared" si="21"/>
        <v>0</v>
      </c>
      <c r="BB52" s="689">
        <f t="shared" si="22"/>
        <v>0</v>
      </c>
      <c r="BC52" s="817"/>
      <c r="BD52" s="818">
        <v>1</v>
      </c>
      <c r="BE52" s="432"/>
      <c r="BF52" s="955">
        <v>6</v>
      </c>
      <c r="BG52" s="512"/>
      <c r="BH52" s="955"/>
      <c r="BI52" s="512"/>
      <c r="BJ52" s="955"/>
      <c r="BK52" s="512"/>
      <c r="BL52" s="955"/>
      <c r="BM52" s="512"/>
      <c r="BN52" s="955"/>
      <c r="BO52" s="512"/>
      <c r="BP52" s="955"/>
      <c r="BQ52" s="512"/>
      <c r="BR52" s="955"/>
      <c r="BS52" s="512"/>
      <c r="BT52" s="955"/>
      <c r="BU52" s="512"/>
      <c r="BV52" s="955"/>
      <c r="BW52" s="512"/>
      <c r="BX52" s="432"/>
      <c r="BY52" s="432">
        <v>1</v>
      </c>
      <c r="BZ52" s="432"/>
      <c r="CA52" s="432"/>
      <c r="CB52" s="432">
        <v>1</v>
      </c>
      <c r="CC52" s="432"/>
      <c r="CD52" s="432">
        <v>30</v>
      </c>
      <c r="CE52" s="432">
        <v>500</v>
      </c>
      <c r="CF52" s="432">
        <f t="shared" si="75"/>
        <v>50</v>
      </c>
      <c r="CG52" s="432">
        <f t="shared" si="76"/>
        <v>15</v>
      </c>
      <c r="CH52" s="964">
        <f t="shared" si="56"/>
        <v>6</v>
      </c>
    </row>
    <row r="53" spans="1:86" s="334" customFormat="1" ht="65.25" customHeight="1">
      <c r="A53" s="1210"/>
      <c r="B53" s="628"/>
      <c r="C53" s="1"/>
      <c r="D53" s="617" t="s">
        <v>305</v>
      </c>
      <c r="E53" s="835" t="s">
        <v>299</v>
      </c>
      <c r="F53" s="513" t="s">
        <v>97</v>
      </c>
      <c r="G53" s="512" t="s">
        <v>109</v>
      </c>
      <c r="H53" s="513" t="s">
        <v>304</v>
      </c>
      <c r="I53" s="512">
        <v>1</v>
      </c>
      <c r="J53" s="512">
        <v>1</v>
      </c>
      <c r="K53" s="512" t="s">
        <v>100</v>
      </c>
      <c r="L53" s="754">
        <v>212</v>
      </c>
      <c r="M53" s="542"/>
      <c r="N53" s="542"/>
      <c r="O53" s="542"/>
      <c r="P53" s="542"/>
      <c r="Q53" s="542">
        <v>1</v>
      </c>
      <c r="R53" s="755"/>
      <c r="S53" s="705"/>
      <c r="T53" s="705"/>
      <c r="U53" s="705"/>
      <c r="V53" s="705"/>
      <c r="W53" s="705"/>
      <c r="X53" s="705"/>
      <c r="Y53" s="705"/>
      <c r="Z53" s="907"/>
      <c r="AA53" s="907"/>
      <c r="AB53" s="901" t="s">
        <v>101</v>
      </c>
      <c r="AC53" s="406">
        <f t="shared" si="25"/>
        <v>212</v>
      </c>
      <c r="AD53" s="543" t="str">
        <f t="shared" si="57"/>
        <v>No</v>
      </c>
      <c r="AE53" s="544" t="str">
        <f t="shared" si="58"/>
        <v>Yes</v>
      </c>
      <c r="AF53" s="1"/>
      <c r="AG53" s="716">
        <v>1</v>
      </c>
      <c r="AH53" s="717">
        <f t="shared" si="74"/>
        <v>1</v>
      </c>
      <c r="AK53" s="814">
        <v>6</v>
      </c>
      <c r="AL53" s="815">
        <f t="shared" si="53"/>
        <v>6</v>
      </c>
      <c r="AM53" s="816"/>
      <c r="AN53" s="432">
        <f t="shared" si="59"/>
        <v>0</v>
      </c>
      <c r="AO53" s="432">
        <f t="shared" si="60"/>
        <v>0</v>
      </c>
      <c r="AP53" s="432">
        <f t="shared" si="61"/>
        <v>0</v>
      </c>
      <c r="AQ53" s="432">
        <f t="shared" si="62"/>
        <v>0</v>
      </c>
      <c r="AR53" s="432">
        <f t="shared" si="63"/>
        <v>1</v>
      </c>
      <c r="AS53" s="432">
        <f t="shared" si="64"/>
        <v>0</v>
      </c>
      <c r="AT53" s="432">
        <f t="shared" si="65"/>
        <v>0</v>
      </c>
      <c r="AU53" s="432">
        <f t="shared" si="66"/>
        <v>0</v>
      </c>
      <c r="AV53" s="432">
        <f t="shared" si="67"/>
        <v>0</v>
      </c>
      <c r="AW53" s="432">
        <f t="shared" si="68"/>
        <v>0</v>
      </c>
      <c r="AX53" s="432">
        <f t="shared" si="69"/>
        <v>0</v>
      </c>
      <c r="AY53" s="432">
        <f t="shared" si="70"/>
        <v>0</v>
      </c>
      <c r="AZ53" s="432">
        <f t="shared" si="71"/>
        <v>0</v>
      </c>
      <c r="BA53" s="689">
        <f t="shared" si="21"/>
        <v>0</v>
      </c>
      <c r="BB53" s="689">
        <f t="shared" si="22"/>
        <v>0</v>
      </c>
      <c r="BC53" s="817"/>
      <c r="BD53" s="818">
        <v>1</v>
      </c>
      <c r="BE53" s="432"/>
      <c r="BF53" s="955">
        <v>10</v>
      </c>
      <c r="BG53" s="512"/>
      <c r="BH53" s="955"/>
      <c r="BI53" s="512"/>
      <c r="BJ53" s="955"/>
      <c r="BK53" s="512"/>
      <c r="BL53" s="955"/>
      <c r="BM53" s="512"/>
      <c r="BN53" s="955"/>
      <c r="BO53" s="512"/>
      <c r="BP53" s="955"/>
      <c r="BQ53" s="512"/>
      <c r="BR53" s="955"/>
      <c r="BS53" s="512"/>
      <c r="BT53" s="955"/>
      <c r="BU53" s="512"/>
      <c r="BV53" s="955"/>
      <c r="BW53" s="512"/>
      <c r="BX53" s="432"/>
      <c r="BY53" s="432">
        <v>1</v>
      </c>
      <c r="BZ53" s="432"/>
      <c r="CA53" s="432"/>
      <c r="CB53" s="432">
        <v>1</v>
      </c>
      <c r="CC53" s="432"/>
      <c r="CD53" s="432">
        <v>30</v>
      </c>
      <c r="CE53" s="432">
        <v>500</v>
      </c>
      <c r="CF53" s="432">
        <f t="shared" si="75"/>
        <v>50</v>
      </c>
      <c r="CG53" s="432">
        <f t="shared" si="76"/>
        <v>15</v>
      </c>
      <c r="CH53" s="964">
        <f t="shared" si="56"/>
        <v>6</v>
      </c>
    </row>
    <row r="54" spans="1:86" s="1" customFormat="1" ht="65.25" customHeight="1">
      <c r="A54" s="1210"/>
      <c r="B54" s="846"/>
      <c r="D54" s="528" t="s">
        <v>306</v>
      </c>
      <c r="E54" s="844"/>
      <c r="F54" s="546" t="s">
        <v>97</v>
      </c>
      <c r="G54" s="1" t="s">
        <v>258</v>
      </c>
      <c r="H54" s="1196" t="s">
        <v>307</v>
      </c>
      <c r="I54" s="1">
        <v>3</v>
      </c>
      <c r="J54" s="1">
        <v>0</v>
      </c>
      <c r="K54" s="1" t="s">
        <v>100</v>
      </c>
      <c r="L54" s="860">
        <v>243.8</v>
      </c>
      <c r="M54" s="673"/>
      <c r="N54" s="673"/>
      <c r="O54" s="673"/>
      <c r="P54" s="673"/>
      <c r="Q54" s="673">
        <v>1</v>
      </c>
      <c r="R54" s="757"/>
      <c r="S54" s="703"/>
      <c r="T54" s="703"/>
      <c r="U54" s="703"/>
      <c r="V54" s="703"/>
      <c r="W54" s="703"/>
      <c r="X54" s="703"/>
      <c r="Y54" s="703"/>
      <c r="Z54" s="909"/>
      <c r="AA54" s="909"/>
      <c r="AB54" s="899" t="s">
        <v>101</v>
      </c>
      <c r="AC54" s="425">
        <f t="shared" si="25"/>
        <v>243.8</v>
      </c>
      <c r="AD54" s="704" t="str">
        <f t="shared" si="57"/>
        <v>No</v>
      </c>
      <c r="AE54" s="902" t="str">
        <f t="shared" si="58"/>
        <v>Yes</v>
      </c>
      <c r="AG54" s="716">
        <v>3</v>
      </c>
      <c r="AH54" s="717">
        <f t="shared" si="74"/>
        <v>3</v>
      </c>
      <c r="AI54" s="334"/>
      <c r="AJ54" s="334"/>
      <c r="AK54" s="814">
        <v>5.5</v>
      </c>
      <c r="AL54" s="815">
        <f t="shared" si="53"/>
        <v>5.5</v>
      </c>
      <c r="AM54" s="816"/>
      <c r="AN54" s="432">
        <f t="shared" si="59"/>
        <v>0</v>
      </c>
      <c r="AO54" s="432">
        <f t="shared" si="60"/>
        <v>0</v>
      </c>
      <c r="AP54" s="432">
        <f t="shared" si="61"/>
        <v>0</v>
      </c>
      <c r="AQ54" s="432">
        <f t="shared" si="62"/>
        <v>0</v>
      </c>
      <c r="AR54" s="432">
        <f t="shared" si="63"/>
        <v>3</v>
      </c>
      <c r="AS54" s="432">
        <f t="shared" si="64"/>
        <v>0</v>
      </c>
      <c r="AT54" s="432">
        <f t="shared" si="65"/>
        <v>0</v>
      </c>
      <c r="AU54" s="432">
        <f t="shared" si="66"/>
        <v>0</v>
      </c>
      <c r="AV54" s="432">
        <f t="shared" si="67"/>
        <v>0</v>
      </c>
      <c r="AW54" s="432">
        <f t="shared" si="68"/>
        <v>0</v>
      </c>
      <c r="AX54" s="432">
        <f t="shared" si="69"/>
        <v>0</v>
      </c>
      <c r="AY54" s="432">
        <f t="shared" si="70"/>
        <v>0</v>
      </c>
      <c r="AZ54" s="432">
        <f t="shared" si="71"/>
        <v>0</v>
      </c>
      <c r="BA54" s="689">
        <f t="shared" si="21"/>
        <v>0</v>
      </c>
      <c r="BB54" s="689">
        <f t="shared" si="22"/>
        <v>0</v>
      </c>
      <c r="BC54" s="817"/>
      <c r="BD54" s="818">
        <v>3</v>
      </c>
      <c r="BE54" s="432"/>
      <c r="BF54" s="955">
        <v>12</v>
      </c>
      <c r="BH54" s="955"/>
      <c r="BJ54" s="955"/>
      <c r="BL54" s="955"/>
      <c r="BN54" s="955"/>
      <c r="BP54" s="955"/>
      <c r="BR54" s="955"/>
      <c r="BT54" s="955"/>
      <c r="BV54" s="955"/>
      <c r="BX54" s="432"/>
      <c r="BY54" s="432">
        <f>I54</f>
        <v>3</v>
      </c>
      <c r="BZ54" s="432"/>
      <c r="CA54" s="432"/>
      <c r="CB54" s="432">
        <v>3</v>
      </c>
      <c r="CC54" s="432"/>
      <c r="CD54" s="432">
        <v>20</v>
      </c>
      <c r="CE54" s="432">
        <v>500</v>
      </c>
      <c r="CF54" s="432">
        <f t="shared" si="75"/>
        <v>50</v>
      </c>
      <c r="CG54" s="432">
        <f t="shared" si="76"/>
        <v>15</v>
      </c>
      <c r="CH54" s="964">
        <f t="shared" si="56"/>
        <v>5.5</v>
      </c>
    </row>
    <row r="55" spans="1:86" s="1" customFormat="1" ht="65.25" customHeight="1">
      <c r="A55" s="1210"/>
      <c r="B55" s="628"/>
      <c r="D55" s="528" t="s">
        <v>308</v>
      </c>
      <c r="E55" s="844" t="s">
        <v>299</v>
      </c>
      <c r="F55" s="546" t="s">
        <v>97</v>
      </c>
      <c r="G55" s="1" t="s">
        <v>258</v>
      </c>
      <c r="H55" s="1196"/>
      <c r="I55" s="1">
        <v>3</v>
      </c>
      <c r="J55" s="1">
        <v>3</v>
      </c>
      <c r="K55" s="1" t="s">
        <v>100</v>
      </c>
      <c r="L55" s="860">
        <v>265</v>
      </c>
      <c r="M55" s="673"/>
      <c r="N55" s="673"/>
      <c r="O55" s="673"/>
      <c r="P55" s="673"/>
      <c r="Q55" s="673">
        <v>1</v>
      </c>
      <c r="R55" s="757"/>
      <c r="S55" s="703"/>
      <c r="T55" s="703"/>
      <c r="U55" s="703"/>
      <c r="V55" s="703"/>
      <c r="W55" s="703"/>
      <c r="X55" s="703"/>
      <c r="Y55" s="703"/>
      <c r="Z55" s="909"/>
      <c r="AA55" s="909"/>
      <c r="AB55" s="899" t="s">
        <v>101</v>
      </c>
      <c r="AC55" s="425">
        <f t="shared" si="25"/>
        <v>265</v>
      </c>
      <c r="AD55" s="704" t="str">
        <f t="shared" si="57"/>
        <v>No</v>
      </c>
      <c r="AE55" s="902" t="str">
        <f t="shared" si="58"/>
        <v>Yes</v>
      </c>
      <c r="AG55" s="716">
        <v>3</v>
      </c>
      <c r="AH55" s="717">
        <f t="shared" si="74"/>
        <v>3</v>
      </c>
      <c r="AI55" s="334"/>
      <c r="AJ55" s="334"/>
      <c r="AK55" s="814">
        <v>5.5</v>
      </c>
      <c r="AL55" s="815">
        <f t="shared" si="53"/>
        <v>5.5</v>
      </c>
      <c r="AM55" s="816"/>
      <c r="AN55" s="432">
        <f t="shared" si="59"/>
        <v>0</v>
      </c>
      <c r="AO55" s="432">
        <f t="shared" si="60"/>
        <v>0</v>
      </c>
      <c r="AP55" s="432">
        <f t="shared" si="61"/>
        <v>0</v>
      </c>
      <c r="AQ55" s="432">
        <f t="shared" si="62"/>
        <v>0</v>
      </c>
      <c r="AR55" s="432">
        <f t="shared" si="63"/>
        <v>3</v>
      </c>
      <c r="AS55" s="432">
        <f t="shared" si="64"/>
        <v>0</v>
      </c>
      <c r="AT55" s="432">
        <f t="shared" si="65"/>
        <v>0</v>
      </c>
      <c r="AU55" s="432">
        <f t="shared" si="66"/>
        <v>0</v>
      </c>
      <c r="AV55" s="432">
        <f t="shared" si="67"/>
        <v>0</v>
      </c>
      <c r="AW55" s="432">
        <f t="shared" si="68"/>
        <v>0</v>
      </c>
      <c r="AX55" s="432">
        <f t="shared" si="69"/>
        <v>0</v>
      </c>
      <c r="AY55" s="432">
        <f t="shared" si="70"/>
        <v>0</v>
      </c>
      <c r="AZ55" s="432">
        <f t="shared" si="71"/>
        <v>0</v>
      </c>
      <c r="BA55" s="689">
        <f t="shared" si="21"/>
        <v>0</v>
      </c>
      <c r="BB55" s="689">
        <f t="shared" si="22"/>
        <v>0</v>
      </c>
      <c r="BC55" s="817"/>
      <c r="BD55" s="818">
        <v>3</v>
      </c>
      <c r="BE55" s="432"/>
      <c r="BF55" s="955">
        <v>16</v>
      </c>
      <c r="BH55" s="955"/>
      <c r="BJ55" s="955"/>
      <c r="BL55" s="955"/>
      <c r="BN55" s="955"/>
      <c r="BP55" s="955"/>
      <c r="BR55" s="955"/>
      <c r="BT55" s="955"/>
      <c r="BV55" s="955"/>
      <c r="BX55" s="432"/>
      <c r="BY55" s="432">
        <f>I55</f>
        <v>3</v>
      </c>
      <c r="BZ55" s="432"/>
      <c r="CA55" s="432"/>
      <c r="CB55" s="432">
        <v>3</v>
      </c>
      <c r="CC55" s="432"/>
      <c r="CD55" s="432">
        <v>20</v>
      </c>
      <c r="CE55" s="432">
        <v>500</v>
      </c>
      <c r="CF55" s="432">
        <f t="shared" si="75"/>
        <v>50</v>
      </c>
      <c r="CG55" s="432">
        <f t="shared" si="76"/>
        <v>15</v>
      </c>
      <c r="CH55" s="964">
        <f t="shared" si="56"/>
        <v>5.5</v>
      </c>
    </row>
    <row r="56" spans="1:86" s="334" customFormat="1" ht="65.25" customHeight="1">
      <c r="A56" s="1210"/>
      <c r="B56" s="628"/>
      <c r="C56" s="1"/>
      <c r="D56" s="617" t="s">
        <v>309</v>
      </c>
      <c r="E56" s="835"/>
      <c r="F56" s="513" t="s">
        <v>97</v>
      </c>
      <c r="G56" s="512" t="s">
        <v>106</v>
      </c>
      <c r="H56" s="1192" t="s">
        <v>310</v>
      </c>
      <c r="I56" s="512">
        <v>5</v>
      </c>
      <c r="J56" s="512">
        <v>0</v>
      </c>
      <c r="K56" s="512" t="s">
        <v>100</v>
      </c>
      <c r="L56" s="754">
        <v>573.43880000000001</v>
      </c>
      <c r="M56" s="542"/>
      <c r="N56" s="542"/>
      <c r="O56" s="542"/>
      <c r="P56" s="542"/>
      <c r="Q56" s="542">
        <v>1</v>
      </c>
      <c r="R56" s="755"/>
      <c r="S56" s="705"/>
      <c r="T56" s="705"/>
      <c r="U56" s="705"/>
      <c r="V56" s="705"/>
      <c r="W56" s="705"/>
      <c r="X56" s="705"/>
      <c r="Y56" s="705"/>
      <c r="Z56" s="907"/>
      <c r="AA56" s="907"/>
      <c r="AB56" s="901" t="s">
        <v>101</v>
      </c>
      <c r="AC56" s="406">
        <f t="shared" si="25"/>
        <v>573.43880000000001</v>
      </c>
      <c r="AD56" s="543" t="str">
        <f t="shared" si="57"/>
        <v>No</v>
      </c>
      <c r="AE56" s="544" t="str">
        <f t="shared" si="58"/>
        <v>Yes</v>
      </c>
      <c r="AF56" s="1"/>
      <c r="AG56" s="716">
        <v>5</v>
      </c>
      <c r="AH56" s="717">
        <f t="shared" si="74"/>
        <v>5</v>
      </c>
      <c r="AK56" s="814">
        <v>7</v>
      </c>
      <c r="AL56" s="815">
        <f t="shared" si="53"/>
        <v>7</v>
      </c>
      <c r="AM56" s="816"/>
      <c r="AN56" s="432">
        <f t="shared" si="59"/>
        <v>0</v>
      </c>
      <c r="AO56" s="432">
        <f t="shared" si="60"/>
        <v>0</v>
      </c>
      <c r="AP56" s="432">
        <f t="shared" si="61"/>
        <v>0</v>
      </c>
      <c r="AQ56" s="432">
        <f t="shared" si="62"/>
        <v>0</v>
      </c>
      <c r="AR56" s="432">
        <f t="shared" si="63"/>
        <v>5</v>
      </c>
      <c r="AS56" s="432">
        <f t="shared" si="64"/>
        <v>0</v>
      </c>
      <c r="AT56" s="432">
        <f t="shared" si="65"/>
        <v>0</v>
      </c>
      <c r="AU56" s="432">
        <f t="shared" si="66"/>
        <v>0</v>
      </c>
      <c r="AV56" s="432">
        <f t="shared" si="67"/>
        <v>0</v>
      </c>
      <c r="AW56" s="432">
        <f t="shared" si="68"/>
        <v>0</v>
      </c>
      <c r="AX56" s="432">
        <f t="shared" si="69"/>
        <v>0</v>
      </c>
      <c r="AY56" s="432">
        <f t="shared" si="70"/>
        <v>0</v>
      </c>
      <c r="AZ56" s="432">
        <f t="shared" si="71"/>
        <v>0</v>
      </c>
      <c r="BA56" s="689">
        <f t="shared" si="21"/>
        <v>0</v>
      </c>
      <c r="BB56" s="689">
        <f t="shared" si="22"/>
        <v>0</v>
      </c>
      <c r="BC56" s="817"/>
      <c r="BD56" s="818">
        <v>5</v>
      </c>
      <c r="BE56" s="432"/>
      <c r="BF56" s="955">
        <v>30</v>
      </c>
      <c r="BG56" s="512"/>
      <c r="BH56" s="955"/>
      <c r="BI56" s="512"/>
      <c r="BJ56" s="955"/>
      <c r="BK56" s="512"/>
      <c r="BL56" s="955"/>
      <c r="BM56" s="512"/>
      <c r="BN56" s="955"/>
      <c r="BO56" s="512"/>
      <c r="BP56" s="955"/>
      <c r="BQ56" s="512"/>
      <c r="BR56" s="955"/>
      <c r="BS56" s="512"/>
      <c r="BT56" s="955"/>
      <c r="BU56" s="512"/>
      <c r="BV56" s="955"/>
      <c r="BW56" s="512"/>
      <c r="BX56" s="432"/>
      <c r="BY56" s="432">
        <f>I56</f>
        <v>5</v>
      </c>
      <c r="BZ56" s="432"/>
      <c r="CA56" s="432"/>
      <c r="CB56" s="432">
        <v>5</v>
      </c>
      <c r="CC56" s="432"/>
      <c r="CD56" s="432">
        <v>50</v>
      </c>
      <c r="CE56" s="432">
        <v>500</v>
      </c>
      <c r="CF56" s="432">
        <f t="shared" si="75"/>
        <v>50</v>
      </c>
      <c r="CG56" s="432">
        <f t="shared" si="76"/>
        <v>15</v>
      </c>
      <c r="CH56" s="964">
        <f t="shared" si="56"/>
        <v>7</v>
      </c>
    </row>
    <row r="57" spans="1:86" s="334" customFormat="1" ht="65.25" customHeight="1">
      <c r="A57" s="1211"/>
      <c r="B57" s="608"/>
      <c r="C57" s="120"/>
      <c r="D57" s="734" t="s">
        <v>311</v>
      </c>
      <c r="E57" s="839" t="s">
        <v>299</v>
      </c>
      <c r="F57" s="375" t="s">
        <v>97</v>
      </c>
      <c r="G57" s="374" t="s">
        <v>106</v>
      </c>
      <c r="H57" s="1193"/>
      <c r="I57" s="374">
        <v>5</v>
      </c>
      <c r="J57" s="374">
        <v>5</v>
      </c>
      <c r="K57" s="374" t="s">
        <v>100</v>
      </c>
      <c r="L57" s="873">
        <v>609.5</v>
      </c>
      <c r="M57" s="551"/>
      <c r="N57" s="551"/>
      <c r="O57" s="551"/>
      <c r="P57" s="551"/>
      <c r="Q57" s="551">
        <v>1</v>
      </c>
      <c r="R57" s="386"/>
      <c r="S57" s="758"/>
      <c r="T57" s="758"/>
      <c r="U57" s="758"/>
      <c r="V57" s="758"/>
      <c r="W57" s="758"/>
      <c r="X57" s="758"/>
      <c r="Y57" s="758"/>
      <c r="Z57" s="922"/>
      <c r="AA57" s="922"/>
      <c r="AB57" s="897" t="s">
        <v>101</v>
      </c>
      <c r="AC57" s="427">
        <f t="shared" si="25"/>
        <v>609.5</v>
      </c>
      <c r="AD57" s="552" t="str">
        <f t="shared" si="57"/>
        <v>No</v>
      </c>
      <c r="AE57" s="553" t="str">
        <f t="shared" si="58"/>
        <v>Yes</v>
      </c>
      <c r="AF57" s="1"/>
      <c r="AG57" s="718">
        <v>5</v>
      </c>
      <c r="AH57" s="429">
        <f t="shared" si="74"/>
        <v>5</v>
      </c>
      <c r="AK57" s="814">
        <v>7</v>
      </c>
      <c r="AL57" s="815">
        <f t="shared" si="53"/>
        <v>7</v>
      </c>
      <c r="AM57" s="816"/>
      <c r="AN57" s="432">
        <f t="shared" si="59"/>
        <v>0</v>
      </c>
      <c r="AO57" s="432">
        <f t="shared" si="60"/>
        <v>0</v>
      </c>
      <c r="AP57" s="432">
        <f t="shared" si="61"/>
        <v>0</v>
      </c>
      <c r="AQ57" s="432">
        <f t="shared" si="62"/>
        <v>0</v>
      </c>
      <c r="AR57" s="432">
        <f t="shared" si="63"/>
        <v>5</v>
      </c>
      <c r="AS57" s="432">
        <f t="shared" si="64"/>
        <v>0</v>
      </c>
      <c r="AT57" s="432">
        <f t="shared" si="65"/>
        <v>0</v>
      </c>
      <c r="AU57" s="432">
        <f t="shared" si="66"/>
        <v>0</v>
      </c>
      <c r="AV57" s="432">
        <f t="shared" si="67"/>
        <v>0</v>
      </c>
      <c r="AW57" s="432">
        <f t="shared" si="68"/>
        <v>0</v>
      </c>
      <c r="AX57" s="432">
        <f t="shared" si="69"/>
        <v>0</v>
      </c>
      <c r="AY57" s="432">
        <f t="shared" si="70"/>
        <v>0</v>
      </c>
      <c r="AZ57" s="432">
        <f t="shared" si="71"/>
        <v>0</v>
      </c>
      <c r="BA57" s="689">
        <f t="shared" si="21"/>
        <v>0</v>
      </c>
      <c r="BB57" s="689">
        <f t="shared" si="22"/>
        <v>0</v>
      </c>
      <c r="BC57" s="817"/>
      <c r="BD57" s="818">
        <v>5</v>
      </c>
      <c r="BE57" s="432"/>
      <c r="BF57" s="958">
        <v>34</v>
      </c>
      <c r="BG57" s="374"/>
      <c r="BH57" s="958"/>
      <c r="BI57" s="374"/>
      <c r="BJ57" s="958"/>
      <c r="BK57" s="374"/>
      <c r="BL57" s="958"/>
      <c r="BM57" s="374"/>
      <c r="BN57" s="958"/>
      <c r="BO57" s="374"/>
      <c r="BP57" s="958"/>
      <c r="BQ57" s="374"/>
      <c r="BR57" s="958"/>
      <c r="BS57" s="374"/>
      <c r="BT57" s="958"/>
      <c r="BU57" s="374"/>
      <c r="BV57" s="958"/>
      <c r="BW57" s="374"/>
      <c r="BX57" s="432"/>
      <c r="BY57" s="432">
        <f>I57</f>
        <v>5</v>
      </c>
      <c r="BZ57" s="432"/>
      <c r="CA57" s="432"/>
      <c r="CB57" s="432">
        <v>5</v>
      </c>
      <c r="CC57" s="432"/>
      <c r="CD57" s="432">
        <v>50</v>
      </c>
      <c r="CE57" s="432">
        <v>500</v>
      </c>
      <c r="CF57" s="432">
        <f t="shared" si="75"/>
        <v>50</v>
      </c>
      <c r="CG57" s="432">
        <f t="shared" si="76"/>
        <v>15</v>
      </c>
      <c r="CH57" s="964">
        <f t="shared" si="56"/>
        <v>7</v>
      </c>
    </row>
    <row r="58" spans="1:86" s="334" customFormat="1" ht="27.95" customHeight="1">
      <c r="B58" s="849"/>
      <c r="D58" s="599"/>
      <c r="E58" s="850"/>
      <c r="F58" s="368"/>
      <c r="H58" s="368"/>
      <c r="L58" s="864" t="s">
        <v>312</v>
      </c>
      <c r="M58" s="379"/>
      <c r="N58" s="379"/>
      <c r="O58" s="379"/>
      <c r="P58" s="379"/>
      <c r="Q58" s="379"/>
      <c r="R58" s="379"/>
      <c r="S58" s="379"/>
      <c r="T58" s="379"/>
      <c r="U58" s="379"/>
      <c r="V58" s="379"/>
      <c r="W58" s="379"/>
      <c r="X58" s="379"/>
      <c r="Y58" s="379"/>
      <c r="Z58" s="926"/>
      <c r="AA58" s="926"/>
      <c r="AB58" s="927"/>
      <c r="AC58" s="410"/>
      <c r="AD58" s="410"/>
      <c r="AE58" s="928"/>
      <c r="AK58" s="689"/>
      <c r="AL58" s="432"/>
      <c r="AM58" s="816"/>
      <c r="AN58" s="432"/>
      <c r="AO58" s="432"/>
      <c r="AP58" s="432"/>
      <c r="AQ58" s="432"/>
      <c r="AR58" s="432"/>
      <c r="AS58" s="432"/>
      <c r="AT58" s="432"/>
      <c r="AU58" s="432"/>
      <c r="AV58" s="432"/>
      <c r="AW58" s="432"/>
      <c r="AX58" s="432"/>
      <c r="AY58" s="432"/>
      <c r="AZ58" s="432"/>
      <c r="BA58" s="689"/>
      <c r="BB58" s="689"/>
      <c r="BC58" s="432"/>
      <c r="BD58" s="689"/>
      <c r="BE58" s="432"/>
      <c r="BX58" s="432"/>
      <c r="BY58" s="432"/>
      <c r="BZ58" s="432"/>
      <c r="CA58" s="432"/>
      <c r="CB58" s="432"/>
      <c r="CC58" s="432"/>
      <c r="CD58" s="432"/>
      <c r="CE58" s="432"/>
      <c r="CF58" s="432"/>
      <c r="CG58" s="432"/>
      <c r="CH58" s="965"/>
    </row>
    <row r="59" spans="1:86" s="1" customFormat="1" ht="65.25" customHeight="1">
      <c r="A59" s="1204" t="s">
        <v>313</v>
      </c>
      <c r="B59" s="768"/>
      <c r="C59" s="502"/>
      <c r="D59" s="613" t="s">
        <v>314</v>
      </c>
      <c r="E59" s="838"/>
      <c r="F59" s="362" t="s">
        <v>97</v>
      </c>
      <c r="G59" s="361" t="s">
        <v>98</v>
      </c>
      <c r="H59" s="362" t="s">
        <v>99</v>
      </c>
      <c r="I59" s="361">
        <v>1</v>
      </c>
      <c r="J59" s="361">
        <v>0</v>
      </c>
      <c r="K59" s="361" t="s">
        <v>100</v>
      </c>
      <c r="L59" s="871">
        <v>307.39999999999998</v>
      </c>
      <c r="M59" s="701"/>
      <c r="N59" s="671"/>
      <c r="O59" s="874"/>
      <c r="P59" s="671"/>
      <c r="Q59" s="874"/>
      <c r="R59" s="671"/>
      <c r="S59" s="874"/>
      <c r="T59" s="671"/>
      <c r="U59" s="671"/>
      <c r="V59" s="874"/>
      <c r="W59" s="671"/>
      <c r="X59" s="874"/>
      <c r="Y59" s="701"/>
      <c r="Z59" s="917"/>
      <c r="AA59" s="917"/>
      <c r="AB59" s="904" t="s">
        <v>101</v>
      </c>
      <c r="AC59" s="431">
        <f t="shared" si="25"/>
        <v>0</v>
      </c>
      <c r="AD59" s="702" t="str">
        <f t="shared" ref="AD59:AD93" si="77">IF(B59="New","Yes","No")</f>
        <v>No</v>
      </c>
      <c r="AE59" s="905" t="str">
        <f t="shared" ref="AE59:AE60" si="78">IF(SUM(M59:AB59)&gt;0,"Yes","No")</f>
        <v>No</v>
      </c>
      <c r="AG59" s="715">
        <v>2</v>
      </c>
      <c r="AH59" s="564">
        <f t="shared" si="74"/>
        <v>0</v>
      </c>
      <c r="AI59" s="334"/>
      <c r="AJ59" s="334"/>
      <c r="AK59" s="814">
        <v>15</v>
      </c>
      <c r="AL59" s="815">
        <f t="shared" ref="AL59:AL93" si="79">SUM(M59:AB59)*AK59</f>
        <v>0</v>
      </c>
      <c r="AM59" s="816"/>
      <c r="AN59" s="432">
        <f t="shared" ref="AN59:AN93" si="80">M59*I59</f>
        <v>0</v>
      </c>
      <c r="AO59" s="432">
        <f t="shared" ref="AO59:AO93" si="81">N59*I59</f>
        <v>0</v>
      </c>
      <c r="AP59" s="432">
        <f t="shared" ref="AP59:AP93" si="82">O59*I59</f>
        <v>0</v>
      </c>
      <c r="AQ59" s="432">
        <f t="shared" ref="AQ59:AQ93" si="83">P59*I59</f>
        <v>0</v>
      </c>
      <c r="AR59" s="432">
        <f t="shared" ref="AR59:AR93" si="84">Q59*I59</f>
        <v>0</v>
      </c>
      <c r="AS59" s="432">
        <f t="shared" ref="AS59:AS93" si="85">R59*I59</f>
        <v>0</v>
      </c>
      <c r="AT59" s="432">
        <f t="shared" ref="AT59:AT93" si="86">S59*I59</f>
        <v>0</v>
      </c>
      <c r="AU59" s="432">
        <f t="shared" ref="AU59:AU93" si="87">I59*T59</f>
        <v>0</v>
      </c>
      <c r="AV59" s="432">
        <f t="shared" ref="AV59:AV93" si="88">U59*I59</f>
        <v>0</v>
      </c>
      <c r="AW59" s="432">
        <f t="shared" ref="AW59:AW93" si="89">V59*I59</f>
        <v>0</v>
      </c>
      <c r="AX59" s="432">
        <f t="shared" ref="AX59:AX93" si="90">W59*I59</f>
        <v>0</v>
      </c>
      <c r="AY59" s="432">
        <f t="shared" ref="AY59:AY93" si="91">X59*I59</f>
        <v>0</v>
      </c>
      <c r="AZ59" s="432">
        <f t="shared" ref="AZ59:AZ93" si="92">Y59*I59</f>
        <v>0</v>
      </c>
      <c r="BA59" s="689">
        <f t="shared" si="21"/>
        <v>0</v>
      </c>
      <c r="BB59" s="689">
        <f t="shared" si="22"/>
        <v>0</v>
      </c>
      <c r="BC59" s="817"/>
      <c r="BD59" s="818">
        <v>2</v>
      </c>
      <c r="BE59" s="432"/>
      <c r="BF59" s="955">
        <v>12</v>
      </c>
      <c r="BG59" s="512"/>
      <c r="BH59" s="955"/>
      <c r="BI59" s="512"/>
      <c r="BJ59" s="955"/>
      <c r="BK59" s="512"/>
      <c r="BL59" s="955"/>
      <c r="BM59" s="512"/>
      <c r="BN59" s="955"/>
      <c r="BO59" s="512"/>
      <c r="BP59" s="955"/>
      <c r="BQ59" s="512"/>
      <c r="BR59" s="955"/>
      <c r="BS59" s="512"/>
      <c r="BT59" s="955"/>
      <c r="BU59" s="512"/>
      <c r="BV59" s="955"/>
      <c r="BW59" s="512"/>
      <c r="BX59" s="432"/>
      <c r="BY59" s="432"/>
      <c r="BZ59" s="432">
        <f t="shared" ref="BZ59:BZ84" si="93">I59</f>
        <v>1</v>
      </c>
      <c r="CA59" s="432"/>
      <c r="CB59" s="432">
        <v>1</v>
      </c>
      <c r="CC59" s="432"/>
      <c r="CD59" s="432">
        <v>20</v>
      </c>
      <c r="CE59" s="432">
        <v>700</v>
      </c>
      <c r="CF59" s="432">
        <f t="shared" ref="CF59:CF75" si="94">CE59/10</f>
        <v>70</v>
      </c>
      <c r="CG59" s="432">
        <f t="shared" ref="CG59:CG75" si="95">(3/100)*CE59</f>
        <v>21</v>
      </c>
      <c r="CH59" s="964">
        <f t="shared" ref="CH59:CH84" si="96">AK59*SUM(M59:W59)</f>
        <v>0</v>
      </c>
    </row>
    <row r="60" spans="1:86" s="1" customFormat="1" ht="65.25" customHeight="1">
      <c r="A60" s="1205"/>
      <c r="B60" s="628"/>
      <c r="D60" s="528" t="s">
        <v>315</v>
      </c>
      <c r="E60" s="844"/>
      <c r="F60" s="546" t="s">
        <v>97</v>
      </c>
      <c r="G60" s="1" t="s">
        <v>238</v>
      </c>
      <c r="H60" s="546" t="s">
        <v>316</v>
      </c>
      <c r="I60" s="1">
        <v>1</v>
      </c>
      <c r="J60" s="1">
        <v>0</v>
      </c>
      <c r="K60" s="1" t="s">
        <v>100</v>
      </c>
      <c r="L60" s="860">
        <v>275.60000000000002</v>
      </c>
      <c r="M60" s="703"/>
      <c r="N60" s="673"/>
      <c r="O60" s="757"/>
      <c r="P60" s="673"/>
      <c r="Q60" s="757"/>
      <c r="R60" s="673"/>
      <c r="S60" s="757"/>
      <c r="T60" s="673"/>
      <c r="U60" s="673"/>
      <c r="V60" s="757"/>
      <c r="W60" s="673"/>
      <c r="X60" s="757"/>
      <c r="Y60" s="703"/>
      <c r="Z60" s="909"/>
      <c r="AA60" s="909"/>
      <c r="AB60" s="899" t="s">
        <v>101</v>
      </c>
      <c r="AC60" s="425">
        <f t="shared" si="25"/>
        <v>0</v>
      </c>
      <c r="AD60" s="704" t="str">
        <f t="shared" si="77"/>
        <v>No</v>
      </c>
      <c r="AE60" s="902" t="str">
        <f t="shared" si="78"/>
        <v>No</v>
      </c>
      <c r="AG60" s="716">
        <v>1</v>
      </c>
      <c r="AH60" s="717">
        <f t="shared" si="74"/>
        <v>0</v>
      </c>
      <c r="AI60" s="334"/>
      <c r="AJ60" s="334"/>
      <c r="AK60" s="814">
        <v>5.6</v>
      </c>
      <c r="AL60" s="815">
        <f t="shared" si="79"/>
        <v>0</v>
      </c>
      <c r="AM60" s="816"/>
      <c r="AN60" s="432">
        <f t="shared" si="80"/>
        <v>0</v>
      </c>
      <c r="AO60" s="432">
        <f t="shared" si="81"/>
        <v>0</v>
      </c>
      <c r="AP60" s="432">
        <f t="shared" si="82"/>
        <v>0</v>
      </c>
      <c r="AQ60" s="432">
        <f t="shared" si="83"/>
        <v>0</v>
      </c>
      <c r="AR60" s="432">
        <f t="shared" si="84"/>
        <v>0</v>
      </c>
      <c r="AS60" s="432">
        <f t="shared" si="85"/>
        <v>0</v>
      </c>
      <c r="AT60" s="432">
        <f t="shared" si="86"/>
        <v>0</v>
      </c>
      <c r="AU60" s="432">
        <f t="shared" si="87"/>
        <v>0</v>
      </c>
      <c r="AV60" s="432">
        <f t="shared" si="88"/>
        <v>0</v>
      </c>
      <c r="AW60" s="432">
        <f t="shared" si="89"/>
        <v>0</v>
      </c>
      <c r="AX60" s="432">
        <f t="shared" si="90"/>
        <v>0</v>
      </c>
      <c r="AY60" s="432">
        <f t="shared" si="91"/>
        <v>0</v>
      </c>
      <c r="AZ60" s="432">
        <f t="shared" si="92"/>
        <v>0</v>
      </c>
      <c r="BA60" s="689">
        <f t="shared" si="21"/>
        <v>0</v>
      </c>
      <c r="BB60" s="689">
        <f t="shared" si="22"/>
        <v>0</v>
      </c>
      <c r="BC60" s="817"/>
      <c r="BD60" s="818">
        <v>1</v>
      </c>
      <c r="BE60" s="432"/>
      <c r="BF60" s="955">
        <v>7</v>
      </c>
      <c r="BH60" s="955"/>
      <c r="BJ60" s="955"/>
      <c r="BL60" s="955"/>
      <c r="BN60" s="955"/>
      <c r="BP60" s="955"/>
      <c r="BR60" s="955"/>
      <c r="BT60" s="955"/>
      <c r="BV60" s="955"/>
      <c r="BX60" s="432"/>
      <c r="BY60" s="432"/>
      <c r="BZ60" s="432">
        <f t="shared" si="93"/>
        <v>1</v>
      </c>
      <c r="CA60" s="432"/>
      <c r="CB60" s="432">
        <v>1</v>
      </c>
      <c r="CC60" s="432"/>
      <c r="CD60" s="432">
        <v>20</v>
      </c>
      <c r="CE60" s="432">
        <v>700</v>
      </c>
      <c r="CF60" s="432">
        <f t="shared" si="94"/>
        <v>70</v>
      </c>
      <c r="CG60" s="432">
        <f t="shared" si="95"/>
        <v>21</v>
      </c>
      <c r="CH60" s="964">
        <f t="shared" si="96"/>
        <v>0</v>
      </c>
    </row>
    <row r="61" spans="1:86" s="1" customFormat="1" ht="65.25" customHeight="1">
      <c r="A61" s="1205"/>
      <c r="B61" s="628"/>
      <c r="D61" s="528" t="s">
        <v>317</v>
      </c>
      <c r="E61" s="844"/>
      <c r="F61" s="546" t="s">
        <v>97</v>
      </c>
      <c r="G61" s="1" t="s">
        <v>238</v>
      </c>
      <c r="H61" s="546" t="s">
        <v>316</v>
      </c>
      <c r="I61" s="1">
        <v>1</v>
      </c>
      <c r="J61" s="1">
        <v>0</v>
      </c>
      <c r="K61" s="546" t="s">
        <v>318</v>
      </c>
      <c r="L61" s="860">
        <v>280.89999999999998</v>
      </c>
      <c r="M61" s="703"/>
      <c r="N61" s="673"/>
      <c r="O61" s="757"/>
      <c r="P61" s="673"/>
      <c r="Q61" s="757"/>
      <c r="R61" s="673"/>
      <c r="S61" s="757"/>
      <c r="T61" s="673"/>
      <c r="U61" s="673"/>
      <c r="V61" s="757"/>
      <c r="W61" s="673"/>
      <c r="X61" s="757"/>
      <c r="Y61" s="703"/>
      <c r="Z61" s="909"/>
      <c r="AA61" s="909"/>
      <c r="AB61" s="899" t="s">
        <v>101</v>
      </c>
      <c r="AC61" s="425">
        <f t="shared" si="25"/>
        <v>0</v>
      </c>
      <c r="AD61" s="704" t="str">
        <f t="shared" si="77"/>
        <v>No</v>
      </c>
      <c r="AE61" s="902" t="str">
        <f t="shared" ref="AE61:AE75" si="97">IF(SUM(M61:AB61)&gt;0,"Yes","No")</f>
        <v>No</v>
      </c>
      <c r="AG61" s="716">
        <v>1</v>
      </c>
      <c r="AH61" s="717">
        <f t="shared" si="74"/>
        <v>0</v>
      </c>
      <c r="AI61" s="334"/>
      <c r="AJ61" s="334"/>
      <c r="AK61" s="814">
        <v>6.9</v>
      </c>
      <c r="AL61" s="815">
        <f t="shared" si="79"/>
        <v>0</v>
      </c>
      <c r="AM61" s="816"/>
      <c r="AN61" s="432">
        <f t="shared" si="80"/>
        <v>0</v>
      </c>
      <c r="AO61" s="432">
        <f t="shared" si="81"/>
        <v>0</v>
      </c>
      <c r="AP61" s="432">
        <f t="shared" si="82"/>
        <v>0</v>
      </c>
      <c r="AQ61" s="432">
        <f t="shared" si="83"/>
        <v>0</v>
      </c>
      <c r="AR61" s="432">
        <f t="shared" si="84"/>
        <v>0</v>
      </c>
      <c r="AS61" s="432">
        <f t="shared" si="85"/>
        <v>0</v>
      </c>
      <c r="AT61" s="432">
        <f t="shared" si="86"/>
        <v>0</v>
      </c>
      <c r="AU61" s="432">
        <f t="shared" si="87"/>
        <v>0</v>
      </c>
      <c r="AV61" s="432">
        <f t="shared" si="88"/>
        <v>0</v>
      </c>
      <c r="AW61" s="432">
        <f t="shared" si="89"/>
        <v>0</v>
      </c>
      <c r="AX61" s="432">
        <f t="shared" si="90"/>
        <v>0</v>
      </c>
      <c r="AY61" s="432">
        <f t="shared" si="91"/>
        <v>0</v>
      </c>
      <c r="AZ61" s="432">
        <f t="shared" si="92"/>
        <v>0</v>
      </c>
      <c r="BA61" s="689">
        <f t="shared" si="21"/>
        <v>0</v>
      </c>
      <c r="BB61" s="689">
        <f t="shared" si="22"/>
        <v>0</v>
      </c>
      <c r="BC61" s="817"/>
      <c r="BD61" s="818">
        <v>1</v>
      </c>
      <c r="BE61" s="432"/>
      <c r="BF61" s="955">
        <v>7</v>
      </c>
      <c r="BH61" s="955"/>
      <c r="BJ61" s="955"/>
      <c r="BL61" s="955"/>
      <c r="BN61" s="955"/>
      <c r="BP61" s="955"/>
      <c r="BR61" s="955"/>
      <c r="BT61" s="955"/>
      <c r="BV61" s="955">
        <v>1</v>
      </c>
      <c r="BX61" s="432"/>
      <c r="BY61" s="432"/>
      <c r="BZ61" s="432">
        <f t="shared" si="93"/>
        <v>1</v>
      </c>
      <c r="CA61" s="432"/>
      <c r="CB61" s="432">
        <v>1</v>
      </c>
      <c r="CC61" s="432"/>
      <c r="CD61" s="432">
        <v>20</v>
      </c>
      <c r="CE61" s="432">
        <v>700</v>
      </c>
      <c r="CF61" s="432">
        <f t="shared" si="94"/>
        <v>70</v>
      </c>
      <c r="CG61" s="432">
        <f t="shared" si="95"/>
        <v>21</v>
      </c>
      <c r="CH61" s="964">
        <f t="shared" si="96"/>
        <v>0</v>
      </c>
    </row>
    <row r="62" spans="1:86" s="1" customFormat="1" ht="65.25" customHeight="1">
      <c r="A62" s="1205"/>
      <c r="B62" s="628"/>
      <c r="D62" s="617" t="s">
        <v>319</v>
      </c>
      <c r="E62" s="835"/>
      <c r="F62" s="513" t="s">
        <v>97</v>
      </c>
      <c r="G62" s="512" t="s">
        <v>109</v>
      </c>
      <c r="H62" s="513" t="s">
        <v>320</v>
      </c>
      <c r="I62" s="512">
        <v>1</v>
      </c>
      <c r="J62" s="512">
        <v>0</v>
      </c>
      <c r="K62" s="512" t="s">
        <v>100</v>
      </c>
      <c r="L62" s="754">
        <v>212</v>
      </c>
      <c r="M62" s="705"/>
      <c r="N62" s="542"/>
      <c r="O62" s="755"/>
      <c r="P62" s="542"/>
      <c r="Q62" s="755"/>
      <c r="R62" s="542"/>
      <c r="S62" s="755"/>
      <c r="T62" s="542"/>
      <c r="U62" s="542"/>
      <c r="V62" s="755"/>
      <c r="W62" s="542"/>
      <c r="X62" s="755"/>
      <c r="Y62" s="705"/>
      <c r="Z62" s="907"/>
      <c r="AA62" s="907"/>
      <c r="AB62" s="901" t="s">
        <v>101</v>
      </c>
      <c r="AC62" s="406">
        <f t="shared" si="25"/>
        <v>0</v>
      </c>
      <c r="AD62" s="543" t="str">
        <f t="shared" si="77"/>
        <v>No</v>
      </c>
      <c r="AE62" s="544" t="str">
        <f t="shared" si="97"/>
        <v>No</v>
      </c>
      <c r="AG62" s="716">
        <v>1</v>
      </c>
      <c r="AH62" s="717">
        <f t="shared" si="74"/>
        <v>0</v>
      </c>
      <c r="AI62" s="334"/>
      <c r="AJ62" s="334"/>
      <c r="AK62" s="814">
        <f>6.6*1.1</f>
        <v>7.26</v>
      </c>
      <c r="AL62" s="815">
        <f t="shared" si="79"/>
        <v>0</v>
      </c>
      <c r="AM62" s="816"/>
      <c r="AN62" s="432">
        <f t="shared" si="80"/>
        <v>0</v>
      </c>
      <c r="AO62" s="432">
        <f t="shared" si="81"/>
        <v>0</v>
      </c>
      <c r="AP62" s="432">
        <f t="shared" si="82"/>
        <v>0</v>
      </c>
      <c r="AQ62" s="432">
        <f t="shared" si="83"/>
        <v>0</v>
      </c>
      <c r="AR62" s="432">
        <f t="shared" si="84"/>
        <v>0</v>
      </c>
      <c r="AS62" s="432">
        <f t="shared" si="85"/>
        <v>0</v>
      </c>
      <c r="AT62" s="432">
        <f t="shared" si="86"/>
        <v>0</v>
      </c>
      <c r="AU62" s="432">
        <f t="shared" si="87"/>
        <v>0</v>
      </c>
      <c r="AV62" s="432">
        <f t="shared" si="88"/>
        <v>0</v>
      </c>
      <c r="AW62" s="432">
        <f t="shared" si="89"/>
        <v>0</v>
      </c>
      <c r="AX62" s="432">
        <f t="shared" si="90"/>
        <v>0</v>
      </c>
      <c r="AY62" s="432">
        <f t="shared" si="91"/>
        <v>0</v>
      </c>
      <c r="AZ62" s="432">
        <f t="shared" si="92"/>
        <v>0</v>
      </c>
      <c r="BA62" s="689">
        <f t="shared" si="21"/>
        <v>0</v>
      </c>
      <c r="BB62" s="689">
        <f t="shared" si="22"/>
        <v>0</v>
      </c>
      <c r="BC62" s="817"/>
      <c r="BD62" s="818">
        <v>1</v>
      </c>
      <c r="BE62" s="432"/>
      <c r="BF62" s="955">
        <v>6</v>
      </c>
      <c r="BG62" s="512"/>
      <c r="BH62" s="955"/>
      <c r="BI62" s="512"/>
      <c r="BJ62" s="955"/>
      <c r="BK62" s="512"/>
      <c r="BL62" s="955"/>
      <c r="BM62" s="512"/>
      <c r="BN62" s="955"/>
      <c r="BO62" s="512"/>
      <c r="BP62" s="955"/>
      <c r="BQ62" s="512"/>
      <c r="BR62" s="955"/>
      <c r="BS62" s="512"/>
      <c r="BT62" s="955"/>
      <c r="BU62" s="512"/>
      <c r="BV62" s="955"/>
      <c r="BW62" s="512"/>
      <c r="BX62" s="432"/>
      <c r="BY62" s="432"/>
      <c r="BZ62" s="432">
        <f t="shared" si="93"/>
        <v>1</v>
      </c>
      <c r="CA62" s="432"/>
      <c r="CB62" s="432">
        <v>1</v>
      </c>
      <c r="CC62" s="432"/>
      <c r="CD62" s="432">
        <v>20</v>
      </c>
      <c r="CE62" s="432">
        <v>700</v>
      </c>
      <c r="CF62" s="432">
        <f t="shared" si="94"/>
        <v>70</v>
      </c>
      <c r="CG62" s="432">
        <f t="shared" si="95"/>
        <v>21</v>
      </c>
      <c r="CH62" s="964">
        <f t="shared" si="96"/>
        <v>0</v>
      </c>
    </row>
    <row r="63" spans="1:86" s="1" customFormat="1" ht="65.25" customHeight="1">
      <c r="A63" s="1205"/>
      <c r="B63" s="628"/>
      <c r="D63" s="528" t="s">
        <v>321</v>
      </c>
      <c r="E63" s="844"/>
      <c r="F63" s="546" t="s">
        <v>97</v>
      </c>
      <c r="G63" s="1" t="s">
        <v>109</v>
      </c>
      <c r="H63" s="546" t="s">
        <v>322</v>
      </c>
      <c r="I63" s="1">
        <v>1</v>
      </c>
      <c r="J63" s="1">
        <v>0</v>
      </c>
      <c r="K63" s="1" t="s">
        <v>100</v>
      </c>
      <c r="L63" s="860">
        <v>201.4</v>
      </c>
      <c r="M63" s="703"/>
      <c r="N63" s="673"/>
      <c r="O63" s="757"/>
      <c r="P63" s="673"/>
      <c r="Q63" s="757"/>
      <c r="R63" s="673"/>
      <c r="S63" s="757"/>
      <c r="T63" s="673"/>
      <c r="U63" s="673"/>
      <c r="V63" s="757"/>
      <c r="W63" s="673"/>
      <c r="X63" s="757"/>
      <c r="Y63" s="703"/>
      <c r="Z63" s="909"/>
      <c r="AA63" s="909"/>
      <c r="AB63" s="899" t="s">
        <v>101</v>
      </c>
      <c r="AC63" s="425">
        <f t="shared" si="25"/>
        <v>0</v>
      </c>
      <c r="AD63" s="704" t="str">
        <f t="shared" si="77"/>
        <v>No</v>
      </c>
      <c r="AE63" s="902" t="str">
        <f t="shared" si="97"/>
        <v>No</v>
      </c>
      <c r="AG63" s="716">
        <v>1</v>
      </c>
      <c r="AH63" s="717">
        <f t="shared" si="74"/>
        <v>0</v>
      </c>
      <c r="AI63" s="334"/>
      <c r="AJ63" s="334"/>
      <c r="AK63" s="814">
        <f>4.4*1.1</f>
        <v>4.8400000000000007</v>
      </c>
      <c r="AL63" s="815">
        <f t="shared" si="79"/>
        <v>0</v>
      </c>
      <c r="AM63" s="816"/>
      <c r="AN63" s="432">
        <f t="shared" si="80"/>
        <v>0</v>
      </c>
      <c r="AO63" s="432">
        <f t="shared" si="81"/>
        <v>0</v>
      </c>
      <c r="AP63" s="432">
        <f t="shared" si="82"/>
        <v>0</v>
      </c>
      <c r="AQ63" s="432">
        <f t="shared" si="83"/>
        <v>0</v>
      </c>
      <c r="AR63" s="432">
        <f t="shared" si="84"/>
        <v>0</v>
      </c>
      <c r="AS63" s="432">
        <f t="shared" si="85"/>
        <v>0</v>
      </c>
      <c r="AT63" s="432">
        <f t="shared" si="86"/>
        <v>0</v>
      </c>
      <c r="AU63" s="432">
        <f t="shared" si="87"/>
        <v>0</v>
      </c>
      <c r="AV63" s="432">
        <f t="shared" si="88"/>
        <v>0</v>
      </c>
      <c r="AW63" s="432">
        <f t="shared" si="89"/>
        <v>0</v>
      </c>
      <c r="AX63" s="432">
        <f t="shared" si="90"/>
        <v>0</v>
      </c>
      <c r="AY63" s="432">
        <f t="shared" si="91"/>
        <v>0</v>
      </c>
      <c r="AZ63" s="432">
        <f t="shared" si="92"/>
        <v>0</v>
      </c>
      <c r="BA63" s="689">
        <f t="shared" si="21"/>
        <v>0</v>
      </c>
      <c r="BB63" s="689">
        <f t="shared" si="22"/>
        <v>0</v>
      </c>
      <c r="BC63" s="817"/>
      <c r="BD63" s="818">
        <v>1</v>
      </c>
      <c r="BE63" s="432"/>
      <c r="BF63" s="955">
        <v>5</v>
      </c>
      <c r="BH63" s="955"/>
      <c r="BJ63" s="955"/>
      <c r="BL63" s="955"/>
      <c r="BN63" s="955"/>
      <c r="BP63" s="955"/>
      <c r="BR63" s="955"/>
      <c r="BT63" s="955"/>
      <c r="BV63" s="955"/>
      <c r="BX63" s="432"/>
      <c r="BY63" s="432"/>
      <c r="BZ63" s="432">
        <f t="shared" si="93"/>
        <v>1</v>
      </c>
      <c r="CA63" s="432"/>
      <c r="CB63" s="432">
        <v>1</v>
      </c>
      <c r="CC63" s="432"/>
      <c r="CD63" s="432">
        <v>20</v>
      </c>
      <c r="CE63" s="432">
        <v>700</v>
      </c>
      <c r="CF63" s="432">
        <f t="shared" si="94"/>
        <v>70</v>
      </c>
      <c r="CG63" s="432">
        <f t="shared" si="95"/>
        <v>21</v>
      </c>
      <c r="CH63" s="964">
        <f t="shared" si="96"/>
        <v>0</v>
      </c>
    </row>
    <row r="64" spans="1:86" s="1" customFormat="1" ht="65.25" customHeight="1">
      <c r="A64" s="1205"/>
      <c r="B64" s="628"/>
      <c r="D64" s="617" t="s">
        <v>323</v>
      </c>
      <c r="E64" s="835"/>
      <c r="F64" s="513" t="s">
        <v>97</v>
      </c>
      <c r="G64" s="512" t="s">
        <v>109</v>
      </c>
      <c r="H64" s="513" t="s">
        <v>324</v>
      </c>
      <c r="I64" s="512">
        <v>1</v>
      </c>
      <c r="J64" s="512">
        <v>0</v>
      </c>
      <c r="K64" s="512" t="s">
        <v>100</v>
      </c>
      <c r="L64" s="754">
        <v>190.8</v>
      </c>
      <c r="M64" s="705"/>
      <c r="N64" s="542"/>
      <c r="O64" s="755"/>
      <c r="P64" s="542"/>
      <c r="Q64" s="755"/>
      <c r="R64" s="542"/>
      <c r="S64" s="755"/>
      <c r="T64" s="542"/>
      <c r="U64" s="542"/>
      <c r="V64" s="755"/>
      <c r="W64" s="542"/>
      <c r="X64" s="755"/>
      <c r="Y64" s="705"/>
      <c r="Z64" s="907"/>
      <c r="AA64" s="907"/>
      <c r="AB64" s="901" t="s">
        <v>101</v>
      </c>
      <c r="AC64" s="406">
        <f t="shared" si="25"/>
        <v>0</v>
      </c>
      <c r="AD64" s="543" t="str">
        <f t="shared" si="77"/>
        <v>No</v>
      </c>
      <c r="AE64" s="544" t="str">
        <f t="shared" si="97"/>
        <v>No</v>
      </c>
      <c r="AG64" s="716">
        <v>1</v>
      </c>
      <c r="AH64" s="717">
        <f t="shared" si="74"/>
        <v>0</v>
      </c>
      <c r="AI64" s="334"/>
      <c r="AJ64" s="334"/>
      <c r="AK64" s="814">
        <v>3.3</v>
      </c>
      <c r="AL64" s="815">
        <f t="shared" si="79"/>
        <v>0</v>
      </c>
      <c r="AM64" s="816"/>
      <c r="AN64" s="432">
        <f t="shared" si="80"/>
        <v>0</v>
      </c>
      <c r="AO64" s="432">
        <f t="shared" si="81"/>
        <v>0</v>
      </c>
      <c r="AP64" s="432">
        <f t="shared" si="82"/>
        <v>0</v>
      </c>
      <c r="AQ64" s="432">
        <f t="shared" si="83"/>
        <v>0</v>
      </c>
      <c r="AR64" s="432">
        <f t="shared" si="84"/>
        <v>0</v>
      </c>
      <c r="AS64" s="432">
        <f t="shared" si="85"/>
        <v>0</v>
      </c>
      <c r="AT64" s="432">
        <f t="shared" si="86"/>
        <v>0</v>
      </c>
      <c r="AU64" s="432">
        <f t="shared" si="87"/>
        <v>0</v>
      </c>
      <c r="AV64" s="432">
        <f t="shared" si="88"/>
        <v>0</v>
      </c>
      <c r="AW64" s="432">
        <f t="shared" si="89"/>
        <v>0</v>
      </c>
      <c r="AX64" s="432">
        <f t="shared" si="90"/>
        <v>0</v>
      </c>
      <c r="AY64" s="432">
        <f t="shared" si="91"/>
        <v>0</v>
      </c>
      <c r="AZ64" s="432">
        <f t="shared" si="92"/>
        <v>0</v>
      </c>
      <c r="BA64" s="689">
        <f t="shared" si="21"/>
        <v>0</v>
      </c>
      <c r="BB64" s="689">
        <f t="shared" si="22"/>
        <v>0</v>
      </c>
      <c r="BC64" s="817"/>
      <c r="BD64" s="818">
        <v>1</v>
      </c>
      <c r="BE64" s="432"/>
      <c r="BF64" s="955">
        <v>6</v>
      </c>
      <c r="BG64" s="512"/>
      <c r="BH64" s="955"/>
      <c r="BI64" s="512"/>
      <c r="BJ64" s="955"/>
      <c r="BK64" s="512"/>
      <c r="BL64" s="955"/>
      <c r="BM64" s="512"/>
      <c r="BN64" s="955"/>
      <c r="BO64" s="512"/>
      <c r="BP64" s="955"/>
      <c r="BQ64" s="512"/>
      <c r="BR64" s="955"/>
      <c r="BS64" s="512"/>
      <c r="BT64" s="955"/>
      <c r="BU64" s="512"/>
      <c r="BV64" s="955"/>
      <c r="BW64" s="512"/>
      <c r="BX64" s="432"/>
      <c r="BY64" s="432"/>
      <c r="BZ64" s="432">
        <f t="shared" si="93"/>
        <v>1</v>
      </c>
      <c r="CA64" s="432"/>
      <c r="CB64" s="432">
        <v>1</v>
      </c>
      <c r="CC64" s="432"/>
      <c r="CD64" s="432">
        <v>20</v>
      </c>
      <c r="CE64" s="432">
        <v>700</v>
      </c>
      <c r="CF64" s="432">
        <f t="shared" si="94"/>
        <v>70</v>
      </c>
      <c r="CG64" s="432">
        <f t="shared" si="95"/>
        <v>21</v>
      </c>
      <c r="CH64" s="964">
        <f t="shared" si="96"/>
        <v>0</v>
      </c>
    </row>
    <row r="65" spans="1:86" s="1" customFormat="1" ht="65.25" customHeight="1">
      <c r="A65" s="1205"/>
      <c r="B65" s="628"/>
      <c r="D65" s="617" t="s">
        <v>325</v>
      </c>
      <c r="E65" s="835"/>
      <c r="F65" s="513" t="s">
        <v>97</v>
      </c>
      <c r="G65" s="512" t="s">
        <v>109</v>
      </c>
      <c r="H65" s="513" t="s">
        <v>324</v>
      </c>
      <c r="I65" s="512">
        <v>1</v>
      </c>
      <c r="J65" s="512">
        <v>0</v>
      </c>
      <c r="K65" s="513" t="s">
        <v>228</v>
      </c>
      <c r="L65" s="754">
        <v>196.1</v>
      </c>
      <c r="M65" s="705"/>
      <c r="N65" s="542"/>
      <c r="O65" s="755"/>
      <c r="P65" s="542"/>
      <c r="Q65" s="755"/>
      <c r="R65" s="542"/>
      <c r="S65" s="755"/>
      <c r="T65" s="542"/>
      <c r="U65" s="542"/>
      <c r="V65" s="755"/>
      <c r="W65" s="542"/>
      <c r="X65" s="755"/>
      <c r="Y65" s="705"/>
      <c r="Z65" s="907"/>
      <c r="AA65" s="907"/>
      <c r="AB65" s="901" t="s">
        <v>101</v>
      </c>
      <c r="AC65" s="406">
        <f t="shared" si="25"/>
        <v>0</v>
      </c>
      <c r="AD65" s="543" t="str">
        <f t="shared" si="77"/>
        <v>No</v>
      </c>
      <c r="AE65" s="544" t="str">
        <f t="shared" si="97"/>
        <v>No</v>
      </c>
      <c r="AG65" s="716">
        <v>1</v>
      </c>
      <c r="AH65" s="717">
        <f t="shared" si="74"/>
        <v>0</v>
      </c>
      <c r="AI65" s="334"/>
      <c r="AJ65" s="334"/>
      <c r="AK65" s="814">
        <v>3.7</v>
      </c>
      <c r="AL65" s="815">
        <f t="shared" si="79"/>
        <v>0</v>
      </c>
      <c r="AM65" s="816"/>
      <c r="AN65" s="432">
        <f t="shared" si="80"/>
        <v>0</v>
      </c>
      <c r="AO65" s="432">
        <f t="shared" si="81"/>
        <v>0</v>
      </c>
      <c r="AP65" s="432">
        <f t="shared" si="82"/>
        <v>0</v>
      </c>
      <c r="AQ65" s="432">
        <f t="shared" si="83"/>
        <v>0</v>
      </c>
      <c r="AR65" s="432">
        <f t="shared" si="84"/>
        <v>0</v>
      </c>
      <c r="AS65" s="432">
        <f t="shared" si="85"/>
        <v>0</v>
      </c>
      <c r="AT65" s="432">
        <f t="shared" si="86"/>
        <v>0</v>
      </c>
      <c r="AU65" s="432">
        <f t="shared" si="87"/>
        <v>0</v>
      </c>
      <c r="AV65" s="432">
        <f t="shared" si="88"/>
        <v>0</v>
      </c>
      <c r="AW65" s="432">
        <f t="shared" si="89"/>
        <v>0</v>
      </c>
      <c r="AX65" s="432">
        <f t="shared" si="90"/>
        <v>0</v>
      </c>
      <c r="AY65" s="432">
        <f t="shared" si="91"/>
        <v>0</v>
      </c>
      <c r="AZ65" s="432">
        <f t="shared" si="92"/>
        <v>0</v>
      </c>
      <c r="BA65" s="689">
        <f t="shared" si="21"/>
        <v>0</v>
      </c>
      <c r="BB65" s="689">
        <f t="shared" si="22"/>
        <v>0</v>
      </c>
      <c r="BC65" s="817"/>
      <c r="BD65" s="818">
        <v>1</v>
      </c>
      <c r="BE65" s="432"/>
      <c r="BF65" s="955">
        <v>6</v>
      </c>
      <c r="BG65" s="512"/>
      <c r="BH65" s="955"/>
      <c r="BI65" s="512"/>
      <c r="BJ65" s="955"/>
      <c r="BK65" s="512"/>
      <c r="BL65" s="955"/>
      <c r="BM65" s="512"/>
      <c r="BN65" s="955"/>
      <c r="BO65" s="512"/>
      <c r="BP65" s="955"/>
      <c r="BQ65" s="512"/>
      <c r="BR65" s="955"/>
      <c r="BS65" s="512"/>
      <c r="BT65" s="955"/>
      <c r="BU65" s="512"/>
      <c r="BV65" s="955">
        <v>1</v>
      </c>
      <c r="BW65" s="512"/>
      <c r="BX65" s="432"/>
      <c r="BY65" s="432"/>
      <c r="BZ65" s="432">
        <f t="shared" si="93"/>
        <v>1</v>
      </c>
      <c r="CA65" s="432"/>
      <c r="CB65" s="432">
        <v>1</v>
      </c>
      <c r="CC65" s="432"/>
      <c r="CD65" s="432">
        <v>20</v>
      </c>
      <c r="CE65" s="432">
        <v>700</v>
      </c>
      <c r="CF65" s="432">
        <f t="shared" si="94"/>
        <v>70</v>
      </c>
      <c r="CG65" s="432">
        <f t="shared" si="95"/>
        <v>21</v>
      </c>
      <c r="CH65" s="964">
        <f t="shared" si="96"/>
        <v>0</v>
      </c>
    </row>
    <row r="66" spans="1:86" s="1" customFormat="1" ht="65.25" customHeight="1">
      <c r="A66" s="1205"/>
      <c r="B66" s="628"/>
      <c r="D66" s="528" t="s">
        <v>326</v>
      </c>
      <c r="E66" s="844"/>
      <c r="F66" s="546" t="s">
        <v>97</v>
      </c>
      <c r="G66" s="1" t="s">
        <v>109</v>
      </c>
      <c r="H66" s="546" t="s">
        <v>327</v>
      </c>
      <c r="I66" s="1">
        <v>1</v>
      </c>
      <c r="J66" s="1">
        <v>0</v>
      </c>
      <c r="K66" s="1" t="s">
        <v>100</v>
      </c>
      <c r="L66" s="860">
        <v>180.2</v>
      </c>
      <c r="M66" s="703"/>
      <c r="N66" s="673"/>
      <c r="O66" s="757"/>
      <c r="P66" s="673"/>
      <c r="Q66" s="757"/>
      <c r="R66" s="673"/>
      <c r="S66" s="757"/>
      <c r="T66" s="673"/>
      <c r="U66" s="673"/>
      <c r="V66" s="757"/>
      <c r="W66" s="673"/>
      <c r="X66" s="757"/>
      <c r="Y66" s="703"/>
      <c r="Z66" s="909"/>
      <c r="AA66" s="909"/>
      <c r="AB66" s="899" t="s">
        <v>101</v>
      </c>
      <c r="AC66" s="425">
        <f t="shared" si="25"/>
        <v>0</v>
      </c>
      <c r="AD66" s="704" t="str">
        <f t="shared" si="77"/>
        <v>No</v>
      </c>
      <c r="AE66" s="902" t="str">
        <f t="shared" si="97"/>
        <v>No</v>
      </c>
      <c r="AG66" s="716">
        <v>1</v>
      </c>
      <c r="AH66" s="717">
        <f t="shared" si="74"/>
        <v>0</v>
      </c>
      <c r="AI66" s="334"/>
      <c r="AJ66" s="334"/>
      <c r="AK66" s="814">
        <v>2.6</v>
      </c>
      <c r="AL66" s="815">
        <f t="shared" si="79"/>
        <v>0</v>
      </c>
      <c r="AM66" s="816"/>
      <c r="AN66" s="432">
        <f t="shared" si="80"/>
        <v>0</v>
      </c>
      <c r="AO66" s="432">
        <f t="shared" si="81"/>
        <v>0</v>
      </c>
      <c r="AP66" s="432">
        <f t="shared" si="82"/>
        <v>0</v>
      </c>
      <c r="AQ66" s="432">
        <f t="shared" si="83"/>
        <v>0</v>
      </c>
      <c r="AR66" s="432">
        <f t="shared" si="84"/>
        <v>0</v>
      </c>
      <c r="AS66" s="432">
        <f t="shared" si="85"/>
        <v>0</v>
      </c>
      <c r="AT66" s="432">
        <f t="shared" si="86"/>
        <v>0</v>
      </c>
      <c r="AU66" s="432">
        <f t="shared" si="87"/>
        <v>0</v>
      </c>
      <c r="AV66" s="432">
        <f t="shared" si="88"/>
        <v>0</v>
      </c>
      <c r="AW66" s="432">
        <f t="shared" si="89"/>
        <v>0</v>
      </c>
      <c r="AX66" s="432">
        <f t="shared" si="90"/>
        <v>0</v>
      </c>
      <c r="AY66" s="432">
        <f t="shared" si="91"/>
        <v>0</v>
      </c>
      <c r="AZ66" s="432">
        <f t="shared" si="92"/>
        <v>0</v>
      </c>
      <c r="BA66" s="689">
        <f t="shared" si="21"/>
        <v>0</v>
      </c>
      <c r="BB66" s="689">
        <f t="shared" si="22"/>
        <v>0</v>
      </c>
      <c r="BC66" s="817"/>
      <c r="BD66" s="818">
        <v>1</v>
      </c>
      <c r="BE66" s="432"/>
      <c r="BF66" s="955">
        <v>5</v>
      </c>
      <c r="BH66" s="955"/>
      <c r="BJ66" s="955"/>
      <c r="BL66" s="955"/>
      <c r="BN66" s="955"/>
      <c r="BP66" s="955"/>
      <c r="BR66" s="955"/>
      <c r="BT66" s="955"/>
      <c r="BV66" s="955"/>
      <c r="BX66" s="432"/>
      <c r="BY66" s="432"/>
      <c r="BZ66" s="432">
        <f t="shared" si="93"/>
        <v>1</v>
      </c>
      <c r="CA66" s="432"/>
      <c r="CB66" s="432">
        <v>1</v>
      </c>
      <c r="CC66" s="432"/>
      <c r="CD66" s="432">
        <v>20</v>
      </c>
      <c r="CE66" s="432">
        <v>700</v>
      </c>
      <c r="CF66" s="432">
        <f t="shared" si="94"/>
        <v>70</v>
      </c>
      <c r="CG66" s="432">
        <f t="shared" si="95"/>
        <v>21</v>
      </c>
      <c r="CH66" s="964">
        <f t="shared" si="96"/>
        <v>0</v>
      </c>
    </row>
    <row r="67" spans="1:86" s="1" customFormat="1" ht="65.25" customHeight="1">
      <c r="A67" s="1205"/>
      <c r="B67" s="628"/>
      <c r="D67" s="528" t="s">
        <v>328</v>
      </c>
      <c r="E67" s="844"/>
      <c r="F67" s="546" t="s">
        <v>97</v>
      </c>
      <c r="G67" s="1" t="s">
        <v>109</v>
      </c>
      <c r="H67" s="546" t="s">
        <v>327</v>
      </c>
      <c r="I67" s="1">
        <v>1</v>
      </c>
      <c r="J67" s="1">
        <v>0</v>
      </c>
      <c r="K67" s="546" t="s">
        <v>214</v>
      </c>
      <c r="L67" s="860">
        <v>185.5</v>
      </c>
      <c r="M67" s="703"/>
      <c r="N67" s="673"/>
      <c r="O67" s="757"/>
      <c r="P67" s="673"/>
      <c r="Q67" s="757"/>
      <c r="R67" s="673"/>
      <c r="S67" s="757"/>
      <c r="T67" s="673"/>
      <c r="U67" s="673"/>
      <c r="V67" s="757"/>
      <c r="W67" s="673"/>
      <c r="X67" s="757"/>
      <c r="Y67" s="703"/>
      <c r="Z67" s="909"/>
      <c r="AA67" s="909"/>
      <c r="AB67" s="899" t="s">
        <v>101</v>
      </c>
      <c r="AC67" s="425">
        <f t="shared" si="25"/>
        <v>0</v>
      </c>
      <c r="AD67" s="704" t="str">
        <f t="shared" si="77"/>
        <v>No</v>
      </c>
      <c r="AE67" s="902" t="str">
        <f t="shared" si="97"/>
        <v>No</v>
      </c>
      <c r="AG67" s="716">
        <v>1</v>
      </c>
      <c r="AH67" s="717">
        <f t="shared" si="74"/>
        <v>0</v>
      </c>
      <c r="AI67" s="334"/>
      <c r="AJ67" s="334"/>
      <c r="AK67" s="814">
        <v>3.1</v>
      </c>
      <c r="AL67" s="815">
        <f t="shared" si="79"/>
        <v>0</v>
      </c>
      <c r="AM67" s="816"/>
      <c r="AN67" s="432">
        <f t="shared" si="80"/>
        <v>0</v>
      </c>
      <c r="AO67" s="432">
        <f t="shared" si="81"/>
        <v>0</v>
      </c>
      <c r="AP67" s="432">
        <f t="shared" si="82"/>
        <v>0</v>
      </c>
      <c r="AQ67" s="432">
        <f t="shared" si="83"/>
        <v>0</v>
      </c>
      <c r="AR67" s="432">
        <f t="shared" si="84"/>
        <v>0</v>
      </c>
      <c r="AS67" s="432">
        <f t="shared" si="85"/>
        <v>0</v>
      </c>
      <c r="AT67" s="432">
        <f t="shared" si="86"/>
        <v>0</v>
      </c>
      <c r="AU67" s="432">
        <f t="shared" si="87"/>
        <v>0</v>
      </c>
      <c r="AV67" s="432">
        <f t="shared" si="88"/>
        <v>0</v>
      </c>
      <c r="AW67" s="432">
        <f t="shared" si="89"/>
        <v>0</v>
      </c>
      <c r="AX67" s="432">
        <f t="shared" si="90"/>
        <v>0</v>
      </c>
      <c r="AY67" s="432">
        <f t="shared" si="91"/>
        <v>0</v>
      </c>
      <c r="AZ67" s="432">
        <f t="shared" si="92"/>
        <v>0</v>
      </c>
      <c r="BA67" s="689">
        <f t="shared" si="21"/>
        <v>0</v>
      </c>
      <c r="BB67" s="689">
        <f t="shared" si="22"/>
        <v>0</v>
      </c>
      <c r="BC67" s="817"/>
      <c r="BD67" s="818">
        <v>1</v>
      </c>
      <c r="BE67" s="432"/>
      <c r="BF67" s="955">
        <v>5</v>
      </c>
      <c r="BH67" s="955"/>
      <c r="BJ67" s="955"/>
      <c r="BL67" s="955"/>
      <c r="BN67" s="955"/>
      <c r="BP67" s="955"/>
      <c r="BR67" s="955"/>
      <c r="BT67" s="955">
        <v>1</v>
      </c>
      <c r="BV67" s="955"/>
      <c r="BX67" s="432"/>
      <c r="BY67" s="432"/>
      <c r="BZ67" s="432">
        <f t="shared" si="93"/>
        <v>1</v>
      </c>
      <c r="CA67" s="432"/>
      <c r="CB67" s="432">
        <v>1</v>
      </c>
      <c r="CC67" s="432"/>
      <c r="CD67" s="432">
        <v>20</v>
      </c>
      <c r="CE67" s="432">
        <v>700</v>
      </c>
      <c r="CF67" s="432">
        <f t="shared" si="94"/>
        <v>70</v>
      </c>
      <c r="CG67" s="432">
        <f t="shared" si="95"/>
        <v>21</v>
      </c>
      <c r="CH67" s="964">
        <f t="shared" si="96"/>
        <v>0</v>
      </c>
    </row>
    <row r="68" spans="1:86" s="1" customFormat="1" ht="65.25" customHeight="1">
      <c r="A68" s="1205"/>
      <c r="B68" s="628"/>
      <c r="D68" s="617" t="s">
        <v>329</v>
      </c>
      <c r="E68" s="835"/>
      <c r="F68" s="513" t="s">
        <v>97</v>
      </c>
      <c r="G68" s="512" t="s">
        <v>106</v>
      </c>
      <c r="H68" s="513" t="s">
        <v>330</v>
      </c>
      <c r="I68" s="512">
        <v>1</v>
      </c>
      <c r="J68" s="512">
        <v>0</v>
      </c>
      <c r="K68" s="512" t="s">
        <v>100</v>
      </c>
      <c r="L68" s="754">
        <v>148.4</v>
      </c>
      <c r="M68" s="705"/>
      <c r="N68" s="542"/>
      <c r="O68" s="755">
        <v>1</v>
      </c>
      <c r="P68" s="542"/>
      <c r="Q68" s="755"/>
      <c r="R68" s="542"/>
      <c r="S68" s="755"/>
      <c r="T68" s="542"/>
      <c r="U68" s="542"/>
      <c r="V68" s="755"/>
      <c r="W68" s="542"/>
      <c r="X68" s="755"/>
      <c r="Y68" s="705"/>
      <c r="Z68" s="907"/>
      <c r="AA68" s="907"/>
      <c r="AB68" s="901" t="s">
        <v>101</v>
      </c>
      <c r="AC68" s="406">
        <f t="shared" si="25"/>
        <v>148.4</v>
      </c>
      <c r="AD68" s="543" t="str">
        <f t="shared" si="77"/>
        <v>No</v>
      </c>
      <c r="AE68" s="544" t="str">
        <f t="shared" si="97"/>
        <v>Yes</v>
      </c>
      <c r="AG68" s="716">
        <v>1</v>
      </c>
      <c r="AH68" s="717">
        <f t="shared" si="74"/>
        <v>1</v>
      </c>
      <c r="AI68" s="334"/>
      <c r="AJ68" s="334"/>
      <c r="AK68" s="814">
        <v>1.4</v>
      </c>
      <c r="AL68" s="815">
        <f t="shared" si="79"/>
        <v>1.4</v>
      </c>
      <c r="AM68" s="816"/>
      <c r="AN68" s="432">
        <f t="shared" si="80"/>
        <v>0</v>
      </c>
      <c r="AO68" s="432">
        <f t="shared" si="81"/>
        <v>0</v>
      </c>
      <c r="AP68" s="432">
        <f t="shared" si="82"/>
        <v>1</v>
      </c>
      <c r="AQ68" s="432">
        <f t="shared" si="83"/>
        <v>0</v>
      </c>
      <c r="AR68" s="432">
        <f t="shared" si="84"/>
        <v>0</v>
      </c>
      <c r="AS68" s="432">
        <f t="shared" si="85"/>
        <v>0</v>
      </c>
      <c r="AT68" s="432">
        <f t="shared" si="86"/>
        <v>0</v>
      </c>
      <c r="AU68" s="432">
        <f t="shared" si="87"/>
        <v>0</v>
      </c>
      <c r="AV68" s="432">
        <f t="shared" si="88"/>
        <v>0</v>
      </c>
      <c r="AW68" s="432">
        <f t="shared" si="89"/>
        <v>0</v>
      </c>
      <c r="AX68" s="432">
        <f t="shared" si="90"/>
        <v>0</v>
      </c>
      <c r="AY68" s="432">
        <f t="shared" si="91"/>
        <v>0</v>
      </c>
      <c r="AZ68" s="432">
        <f t="shared" si="92"/>
        <v>0</v>
      </c>
      <c r="BA68" s="689">
        <f t="shared" si="21"/>
        <v>0</v>
      </c>
      <c r="BB68" s="689">
        <f t="shared" si="22"/>
        <v>0</v>
      </c>
      <c r="BC68" s="817"/>
      <c r="BD68" s="818">
        <v>1</v>
      </c>
      <c r="BE68" s="432"/>
      <c r="BF68" s="955">
        <v>5</v>
      </c>
      <c r="BG68" s="512"/>
      <c r="BH68" s="955"/>
      <c r="BI68" s="512"/>
      <c r="BJ68" s="955"/>
      <c r="BK68" s="512"/>
      <c r="BL68" s="955"/>
      <c r="BM68" s="512"/>
      <c r="BN68" s="955"/>
      <c r="BO68" s="512"/>
      <c r="BP68" s="955"/>
      <c r="BQ68" s="512"/>
      <c r="BR68" s="955"/>
      <c r="BS68" s="512"/>
      <c r="BT68" s="955"/>
      <c r="BU68" s="512"/>
      <c r="BV68" s="955"/>
      <c r="BW68" s="512"/>
      <c r="BX68" s="432"/>
      <c r="BY68" s="432"/>
      <c r="BZ68" s="432">
        <f t="shared" si="93"/>
        <v>1</v>
      </c>
      <c r="CA68" s="432"/>
      <c r="CB68" s="432">
        <v>1</v>
      </c>
      <c r="CC68" s="432"/>
      <c r="CD68" s="432">
        <v>20</v>
      </c>
      <c r="CE68" s="432">
        <v>700</v>
      </c>
      <c r="CF68" s="432">
        <f t="shared" si="94"/>
        <v>70</v>
      </c>
      <c r="CG68" s="432">
        <f t="shared" si="95"/>
        <v>21</v>
      </c>
      <c r="CH68" s="964">
        <f t="shared" si="96"/>
        <v>1.4</v>
      </c>
    </row>
    <row r="69" spans="1:86" s="1" customFormat="1" ht="65.25" customHeight="1">
      <c r="A69" s="1205"/>
      <c r="B69" s="628"/>
      <c r="D69" s="617" t="s">
        <v>331</v>
      </c>
      <c r="E69" s="835"/>
      <c r="F69" s="513" t="s">
        <v>97</v>
      </c>
      <c r="G69" s="512" t="s">
        <v>106</v>
      </c>
      <c r="H69" s="513" t="s">
        <v>330</v>
      </c>
      <c r="I69" s="512">
        <v>1</v>
      </c>
      <c r="J69" s="512">
        <v>0</v>
      </c>
      <c r="K69" s="513" t="s">
        <v>318</v>
      </c>
      <c r="L69" s="754">
        <v>153.69999999999999</v>
      </c>
      <c r="M69" s="705"/>
      <c r="N69" s="542"/>
      <c r="O69" s="755">
        <v>1</v>
      </c>
      <c r="P69" s="542"/>
      <c r="Q69" s="755"/>
      <c r="R69" s="542"/>
      <c r="S69" s="755"/>
      <c r="T69" s="542"/>
      <c r="U69" s="542"/>
      <c r="V69" s="755"/>
      <c r="W69" s="542"/>
      <c r="X69" s="755"/>
      <c r="Y69" s="705"/>
      <c r="Z69" s="907"/>
      <c r="AA69" s="907"/>
      <c r="AB69" s="901" t="s">
        <v>101</v>
      </c>
      <c r="AC69" s="406">
        <f t="shared" si="25"/>
        <v>153.69999999999999</v>
      </c>
      <c r="AD69" s="543" t="str">
        <f t="shared" si="77"/>
        <v>No</v>
      </c>
      <c r="AE69" s="544" t="str">
        <f t="shared" si="97"/>
        <v>Yes</v>
      </c>
      <c r="AG69" s="716">
        <v>1</v>
      </c>
      <c r="AH69" s="717">
        <f t="shared" si="74"/>
        <v>1</v>
      </c>
      <c r="AI69" s="334"/>
      <c r="AJ69" s="334"/>
      <c r="AK69" s="814">
        <v>1.8</v>
      </c>
      <c r="AL69" s="815">
        <f t="shared" si="79"/>
        <v>1.8</v>
      </c>
      <c r="AM69" s="816"/>
      <c r="AN69" s="432">
        <f t="shared" si="80"/>
        <v>0</v>
      </c>
      <c r="AO69" s="432">
        <f t="shared" si="81"/>
        <v>0</v>
      </c>
      <c r="AP69" s="432">
        <f t="shared" si="82"/>
        <v>1</v>
      </c>
      <c r="AQ69" s="432">
        <f t="shared" si="83"/>
        <v>0</v>
      </c>
      <c r="AR69" s="432">
        <f t="shared" si="84"/>
        <v>0</v>
      </c>
      <c r="AS69" s="432">
        <f t="shared" si="85"/>
        <v>0</v>
      </c>
      <c r="AT69" s="432">
        <f t="shared" si="86"/>
        <v>0</v>
      </c>
      <c r="AU69" s="432">
        <f t="shared" si="87"/>
        <v>0</v>
      </c>
      <c r="AV69" s="432">
        <f t="shared" si="88"/>
        <v>0</v>
      </c>
      <c r="AW69" s="432">
        <f t="shared" si="89"/>
        <v>0</v>
      </c>
      <c r="AX69" s="432">
        <f t="shared" si="90"/>
        <v>0</v>
      </c>
      <c r="AY69" s="432">
        <f t="shared" si="91"/>
        <v>0</v>
      </c>
      <c r="AZ69" s="432">
        <f t="shared" si="92"/>
        <v>0</v>
      </c>
      <c r="BA69" s="689">
        <f t="shared" si="21"/>
        <v>0</v>
      </c>
      <c r="BB69" s="689">
        <f t="shared" si="22"/>
        <v>0</v>
      </c>
      <c r="BC69" s="817"/>
      <c r="BD69" s="818">
        <v>1</v>
      </c>
      <c r="BE69" s="432"/>
      <c r="BF69" s="955">
        <v>5</v>
      </c>
      <c r="BG69" s="512"/>
      <c r="BH69" s="955"/>
      <c r="BI69" s="512"/>
      <c r="BJ69" s="955"/>
      <c r="BK69" s="512"/>
      <c r="BL69" s="955"/>
      <c r="BM69" s="512"/>
      <c r="BN69" s="955"/>
      <c r="BO69" s="512"/>
      <c r="BP69" s="955"/>
      <c r="BQ69" s="512"/>
      <c r="BR69" s="955"/>
      <c r="BS69" s="512">
        <v>1</v>
      </c>
      <c r="BT69" s="955"/>
      <c r="BU69" s="512"/>
      <c r="BV69" s="955"/>
      <c r="BW69" s="512"/>
      <c r="BX69" s="432"/>
      <c r="BY69" s="432"/>
      <c r="BZ69" s="432">
        <f t="shared" si="93"/>
        <v>1</v>
      </c>
      <c r="CA69" s="432"/>
      <c r="CB69" s="432">
        <v>1</v>
      </c>
      <c r="CC69" s="432"/>
      <c r="CD69" s="432">
        <v>20</v>
      </c>
      <c r="CE69" s="432">
        <v>700</v>
      </c>
      <c r="CF69" s="432">
        <f t="shared" si="94"/>
        <v>70</v>
      </c>
      <c r="CG69" s="432">
        <f t="shared" si="95"/>
        <v>21</v>
      </c>
      <c r="CH69" s="964">
        <f t="shared" si="96"/>
        <v>1.8</v>
      </c>
    </row>
    <row r="70" spans="1:86" s="1" customFormat="1" ht="65.25" customHeight="1">
      <c r="A70" s="1205"/>
      <c r="B70" s="628"/>
      <c r="D70" s="528" t="s">
        <v>332</v>
      </c>
      <c r="E70" s="844"/>
      <c r="F70" s="546" t="s">
        <v>97</v>
      </c>
      <c r="G70" s="1" t="s">
        <v>106</v>
      </c>
      <c r="H70" s="546" t="s">
        <v>333</v>
      </c>
      <c r="I70" s="1">
        <v>2</v>
      </c>
      <c r="J70" s="1">
        <v>0</v>
      </c>
      <c r="K70" s="1" t="s">
        <v>100</v>
      </c>
      <c r="L70" s="860">
        <v>296.8</v>
      </c>
      <c r="M70" s="703"/>
      <c r="N70" s="673"/>
      <c r="O70" s="757">
        <v>0.5</v>
      </c>
      <c r="P70" s="673"/>
      <c r="Q70" s="757"/>
      <c r="R70" s="673"/>
      <c r="S70" s="757"/>
      <c r="T70" s="673"/>
      <c r="U70" s="673"/>
      <c r="V70" s="757"/>
      <c r="W70" s="673"/>
      <c r="X70" s="757"/>
      <c r="Y70" s="703"/>
      <c r="Z70" s="909"/>
      <c r="AA70" s="909"/>
      <c r="AB70" s="899" t="s">
        <v>101</v>
      </c>
      <c r="AC70" s="425">
        <f t="shared" si="25"/>
        <v>148.4</v>
      </c>
      <c r="AD70" s="704" t="str">
        <f t="shared" si="77"/>
        <v>No</v>
      </c>
      <c r="AE70" s="902" t="str">
        <f t="shared" si="97"/>
        <v>Yes</v>
      </c>
      <c r="AG70" s="716">
        <v>2</v>
      </c>
      <c r="AH70" s="717">
        <f t="shared" si="74"/>
        <v>1</v>
      </c>
      <c r="AI70" s="334"/>
      <c r="AJ70" s="334"/>
      <c r="AK70" s="814">
        <v>2.7</v>
      </c>
      <c r="AL70" s="815">
        <f t="shared" si="79"/>
        <v>1.35</v>
      </c>
      <c r="AM70" s="816"/>
      <c r="AN70" s="432">
        <f t="shared" si="80"/>
        <v>0</v>
      </c>
      <c r="AO70" s="432">
        <f t="shared" si="81"/>
        <v>0</v>
      </c>
      <c r="AP70" s="432">
        <f t="shared" si="82"/>
        <v>1</v>
      </c>
      <c r="AQ70" s="432">
        <f t="shared" si="83"/>
        <v>0</v>
      </c>
      <c r="AR70" s="432">
        <f t="shared" si="84"/>
        <v>0</v>
      </c>
      <c r="AS70" s="432">
        <f t="shared" si="85"/>
        <v>0</v>
      </c>
      <c r="AT70" s="432">
        <f t="shared" si="86"/>
        <v>0</v>
      </c>
      <c r="AU70" s="432">
        <f t="shared" si="87"/>
        <v>0</v>
      </c>
      <c r="AV70" s="432">
        <f t="shared" si="88"/>
        <v>0</v>
      </c>
      <c r="AW70" s="432">
        <f t="shared" si="89"/>
        <v>0</v>
      </c>
      <c r="AX70" s="432">
        <f t="shared" si="90"/>
        <v>0</v>
      </c>
      <c r="AY70" s="432">
        <f t="shared" si="91"/>
        <v>0</v>
      </c>
      <c r="AZ70" s="432">
        <f t="shared" si="92"/>
        <v>0</v>
      </c>
      <c r="BA70" s="689">
        <f t="shared" si="21"/>
        <v>0</v>
      </c>
      <c r="BB70" s="689">
        <f t="shared" si="22"/>
        <v>0</v>
      </c>
      <c r="BC70" s="817"/>
      <c r="BD70" s="818">
        <v>2</v>
      </c>
      <c r="BE70" s="432"/>
      <c r="BF70" s="955">
        <v>10</v>
      </c>
      <c r="BH70" s="955"/>
      <c r="BJ70" s="955"/>
      <c r="BL70" s="955"/>
      <c r="BN70" s="955"/>
      <c r="BP70" s="955"/>
      <c r="BR70" s="955"/>
      <c r="BT70" s="955"/>
      <c r="BV70" s="955"/>
      <c r="BX70" s="432"/>
      <c r="BY70" s="432"/>
      <c r="BZ70" s="432">
        <f t="shared" si="93"/>
        <v>2</v>
      </c>
      <c r="CA70" s="432"/>
      <c r="CB70" s="432">
        <v>1</v>
      </c>
      <c r="CC70" s="432"/>
      <c r="CD70" s="432">
        <v>20</v>
      </c>
      <c r="CE70" s="432">
        <v>700</v>
      </c>
      <c r="CF70" s="432">
        <f t="shared" si="94"/>
        <v>70</v>
      </c>
      <c r="CG70" s="432">
        <f t="shared" si="95"/>
        <v>21</v>
      </c>
      <c r="CH70" s="964">
        <f t="shared" si="96"/>
        <v>1.35</v>
      </c>
    </row>
    <row r="71" spans="1:86" s="1" customFormat="1" ht="65.25" customHeight="1">
      <c r="A71" s="1205"/>
      <c r="B71" s="628"/>
      <c r="D71" s="528" t="s">
        <v>334</v>
      </c>
      <c r="E71" s="844"/>
      <c r="F71" s="546" t="s">
        <v>97</v>
      </c>
      <c r="G71" s="1" t="s">
        <v>106</v>
      </c>
      <c r="H71" s="546" t="s">
        <v>333</v>
      </c>
      <c r="I71" s="1">
        <v>2</v>
      </c>
      <c r="J71" s="1">
        <v>0</v>
      </c>
      <c r="K71" s="546" t="s">
        <v>214</v>
      </c>
      <c r="L71" s="860">
        <v>302.10000000000002</v>
      </c>
      <c r="M71" s="703"/>
      <c r="N71" s="673"/>
      <c r="O71" s="757">
        <v>1</v>
      </c>
      <c r="P71" s="673"/>
      <c r="Q71" s="757"/>
      <c r="R71" s="673"/>
      <c r="S71" s="757"/>
      <c r="T71" s="673"/>
      <c r="U71" s="673"/>
      <c r="V71" s="757"/>
      <c r="W71" s="673"/>
      <c r="X71" s="757"/>
      <c r="Y71" s="703"/>
      <c r="Z71" s="909"/>
      <c r="AA71" s="909"/>
      <c r="AB71" s="899" t="s">
        <v>101</v>
      </c>
      <c r="AC71" s="425">
        <f t="shared" si="25"/>
        <v>302.10000000000002</v>
      </c>
      <c r="AD71" s="704" t="str">
        <f t="shared" si="77"/>
        <v>No</v>
      </c>
      <c r="AE71" s="902" t="str">
        <f t="shared" si="97"/>
        <v>Yes</v>
      </c>
      <c r="AG71" s="716">
        <v>2</v>
      </c>
      <c r="AH71" s="717">
        <f t="shared" si="74"/>
        <v>2</v>
      </c>
      <c r="AI71" s="334"/>
      <c r="AJ71" s="334"/>
      <c r="AK71" s="814">
        <v>3.1</v>
      </c>
      <c r="AL71" s="815">
        <f t="shared" si="79"/>
        <v>3.1</v>
      </c>
      <c r="AM71" s="816"/>
      <c r="AN71" s="432">
        <f t="shared" si="80"/>
        <v>0</v>
      </c>
      <c r="AO71" s="432">
        <f t="shared" si="81"/>
        <v>0</v>
      </c>
      <c r="AP71" s="432">
        <f t="shared" si="82"/>
        <v>2</v>
      </c>
      <c r="AQ71" s="432">
        <f t="shared" si="83"/>
        <v>0</v>
      </c>
      <c r="AR71" s="432">
        <f t="shared" si="84"/>
        <v>0</v>
      </c>
      <c r="AS71" s="432">
        <f t="shared" si="85"/>
        <v>0</v>
      </c>
      <c r="AT71" s="432">
        <f t="shared" si="86"/>
        <v>0</v>
      </c>
      <c r="AU71" s="432">
        <f t="shared" si="87"/>
        <v>0</v>
      </c>
      <c r="AV71" s="432">
        <f t="shared" si="88"/>
        <v>0</v>
      </c>
      <c r="AW71" s="432">
        <f t="shared" si="89"/>
        <v>0</v>
      </c>
      <c r="AX71" s="432">
        <f t="shared" si="90"/>
        <v>0</v>
      </c>
      <c r="AY71" s="432">
        <f t="shared" si="91"/>
        <v>0</v>
      </c>
      <c r="AZ71" s="432">
        <f t="shared" si="92"/>
        <v>0</v>
      </c>
      <c r="BA71" s="689">
        <f t="shared" si="21"/>
        <v>0</v>
      </c>
      <c r="BB71" s="689">
        <f t="shared" si="22"/>
        <v>0</v>
      </c>
      <c r="BC71" s="817"/>
      <c r="BD71" s="818">
        <v>2</v>
      </c>
      <c r="BE71" s="432"/>
      <c r="BF71" s="955">
        <v>10</v>
      </c>
      <c r="BH71" s="955"/>
      <c r="BJ71" s="955"/>
      <c r="BL71" s="955"/>
      <c r="BN71" s="955"/>
      <c r="BP71" s="955"/>
      <c r="BQ71" s="1">
        <v>1</v>
      </c>
      <c r="BR71" s="955">
        <v>1</v>
      </c>
      <c r="BT71" s="955"/>
      <c r="BV71" s="955"/>
      <c r="BX71" s="432"/>
      <c r="BY71" s="432"/>
      <c r="BZ71" s="432">
        <f t="shared" si="93"/>
        <v>2</v>
      </c>
      <c r="CA71" s="432"/>
      <c r="CB71" s="432">
        <v>1</v>
      </c>
      <c r="CC71" s="432"/>
      <c r="CD71" s="432">
        <v>20</v>
      </c>
      <c r="CE71" s="432">
        <v>700</v>
      </c>
      <c r="CF71" s="432">
        <f t="shared" si="94"/>
        <v>70</v>
      </c>
      <c r="CG71" s="432">
        <f t="shared" si="95"/>
        <v>21</v>
      </c>
      <c r="CH71" s="964">
        <f t="shared" si="96"/>
        <v>3.1</v>
      </c>
    </row>
    <row r="72" spans="1:86" s="1" customFormat="1" ht="65.25" customHeight="1">
      <c r="A72" s="1205"/>
      <c r="B72" s="628"/>
      <c r="D72" s="617" t="s">
        <v>335</v>
      </c>
      <c r="E72" s="835"/>
      <c r="F72" s="513" t="s">
        <v>97</v>
      </c>
      <c r="G72" s="512" t="s">
        <v>106</v>
      </c>
      <c r="H72" s="1197" t="s">
        <v>336</v>
      </c>
      <c r="I72" s="512">
        <v>3</v>
      </c>
      <c r="J72" s="512">
        <v>0</v>
      </c>
      <c r="K72" s="512" t="s">
        <v>100</v>
      </c>
      <c r="L72" s="754">
        <v>312.7</v>
      </c>
      <c r="M72" s="705"/>
      <c r="N72" s="542"/>
      <c r="O72" s="755">
        <v>1</v>
      </c>
      <c r="P72" s="542"/>
      <c r="Q72" s="755"/>
      <c r="R72" s="542"/>
      <c r="S72" s="755"/>
      <c r="T72" s="542"/>
      <c r="U72" s="542"/>
      <c r="V72" s="755"/>
      <c r="W72" s="542"/>
      <c r="X72" s="755"/>
      <c r="Y72" s="705"/>
      <c r="Z72" s="907"/>
      <c r="AA72" s="907"/>
      <c r="AB72" s="901" t="s">
        <v>101</v>
      </c>
      <c r="AC72" s="406">
        <f t="shared" si="25"/>
        <v>312.7</v>
      </c>
      <c r="AD72" s="543" t="str">
        <f t="shared" si="77"/>
        <v>No</v>
      </c>
      <c r="AE72" s="544" t="str">
        <f t="shared" si="97"/>
        <v>Yes</v>
      </c>
      <c r="AG72" s="716">
        <v>3</v>
      </c>
      <c r="AH72" s="717">
        <f t="shared" si="74"/>
        <v>3</v>
      </c>
      <c r="AI72" s="334"/>
      <c r="AJ72" s="334"/>
      <c r="AK72" s="814">
        <v>3</v>
      </c>
      <c r="AL72" s="815">
        <f t="shared" si="79"/>
        <v>3</v>
      </c>
      <c r="AM72" s="816"/>
      <c r="AN72" s="432">
        <f t="shared" si="80"/>
        <v>0</v>
      </c>
      <c r="AO72" s="432">
        <f t="shared" si="81"/>
        <v>0</v>
      </c>
      <c r="AP72" s="432">
        <f t="shared" si="82"/>
        <v>3</v>
      </c>
      <c r="AQ72" s="432">
        <f t="shared" si="83"/>
        <v>0</v>
      </c>
      <c r="AR72" s="432">
        <f t="shared" si="84"/>
        <v>0</v>
      </c>
      <c r="AS72" s="432">
        <f t="shared" si="85"/>
        <v>0</v>
      </c>
      <c r="AT72" s="432">
        <f t="shared" si="86"/>
        <v>0</v>
      </c>
      <c r="AU72" s="432">
        <f t="shared" si="87"/>
        <v>0</v>
      </c>
      <c r="AV72" s="432">
        <f t="shared" si="88"/>
        <v>0</v>
      </c>
      <c r="AW72" s="432">
        <f t="shared" si="89"/>
        <v>0</v>
      </c>
      <c r="AX72" s="432">
        <f t="shared" si="90"/>
        <v>0</v>
      </c>
      <c r="AY72" s="432">
        <f t="shared" si="91"/>
        <v>0</v>
      </c>
      <c r="AZ72" s="432">
        <f t="shared" si="92"/>
        <v>0</v>
      </c>
      <c r="BA72" s="689">
        <f t="shared" si="21"/>
        <v>0</v>
      </c>
      <c r="BB72" s="689">
        <f t="shared" si="22"/>
        <v>0</v>
      </c>
      <c r="BC72" s="817"/>
      <c r="BD72" s="818">
        <v>3</v>
      </c>
      <c r="BE72" s="432"/>
      <c r="BF72" s="955">
        <v>12</v>
      </c>
      <c r="BG72" s="512"/>
      <c r="BH72" s="955"/>
      <c r="BI72" s="512"/>
      <c r="BJ72" s="955"/>
      <c r="BK72" s="512"/>
      <c r="BL72" s="955"/>
      <c r="BM72" s="512"/>
      <c r="BN72" s="955"/>
      <c r="BO72" s="512"/>
      <c r="BP72" s="955"/>
      <c r="BQ72" s="512"/>
      <c r="BR72" s="955"/>
      <c r="BS72" s="512"/>
      <c r="BT72" s="955"/>
      <c r="BU72" s="512"/>
      <c r="BV72" s="955"/>
      <c r="BW72" s="512"/>
      <c r="BX72" s="432"/>
      <c r="BY72" s="432"/>
      <c r="BZ72" s="432">
        <f t="shared" si="93"/>
        <v>3</v>
      </c>
      <c r="CA72" s="432"/>
      <c r="CB72" s="432">
        <v>1</v>
      </c>
      <c r="CC72" s="432"/>
      <c r="CD72" s="432">
        <v>20</v>
      </c>
      <c r="CE72" s="432">
        <v>700</v>
      </c>
      <c r="CF72" s="432">
        <f t="shared" si="94"/>
        <v>70</v>
      </c>
      <c r="CG72" s="432">
        <f t="shared" si="95"/>
        <v>21</v>
      </c>
      <c r="CH72" s="964">
        <f t="shared" si="96"/>
        <v>3</v>
      </c>
    </row>
    <row r="73" spans="1:86" s="1" customFormat="1" ht="65.25" customHeight="1">
      <c r="A73" s="1205"/>
      <c r="B73" s="628"/>
      <c r="D73" s="617" t="s">
        <v>337</v>
      </c>
      <c r="E73" s="835"/>
      <c r="F73" s="513" t="s">
        <v>97</v>
      </c>
      <c r="G73" s="512" t="s">
        <v>106</v>
      </c>
      <c r="H73" s="1197"/>
      <c r="I73" s="512">
        <v>3</v>
      </c>
      <c r="J73" s="512">
        <v>0</v>
      </c>
      <c r="K73" s="513" t="s">
        <v>228</v>
      </c>
      <c r="L73" s="754">
        <v>318</v>
      </c>
      <c r="M73" s="705"/>
      <c r="N73" s="542"/>
      <c r="O73" s="755">
        <v>1</v>
      </c>
      <c r="P73" s="542"/>
      <c r="Q73" s="755"/>
      <c r="R73" s="542"/>
      <c r="S73" s="755"/>
      <c r="T73" s="542"/>
      <c r="U73" s="542"/>
      <c r="V73" s="755"/>
      <c r="W73" s="542"/>
      <c r="X73" s="755"/>
      <c r="Y73" s="705"/>
      <c r="Z73" s="907"/>
      <c r="AA73" s="907"/>
      <c r="AB73" s="901" t="s">
        <v>101</v>
      </c>
      <c r="AC73" s="406">
        <f t="shared" si="25"/>
        <v>318</v>
      </c>
      <c r="AD73" s="543" t="str">
        <f t="shared" si="77"/>
        <v>No</v>
      </c>
      <c r="AE73" s="544" t="str">
        <f t="shared" si="97"/>
        <v>Yes</v>
      </c>
      <c r="AG73" s="716">
        <v>3</v>
      </c>
      <c r="AH73" s="717">
        <f t="shared" si="74"/>
        <v>3</v>
      </c>
      <c r="AI73" s="334"/>
      <c r="AJ73" s="334"/>
      <c r="AK73" s="814">
        <v>3.3</v>
      </c>
      <c r="AL73" s="815">
        <f t="shared" si="79"/>
        <v>3.3</v>
      </c>
      <c r="AM73" s="816"/>
      <c r="AN73" s="432">
        <f t="shared" si="80"/>
        <v>0</v>
      </c>
      <c r="AO73" s="432">
        <f t="shared" si="81"/>
        <v>0</v>
      </c>
      <c r="AP73" s="432">
        <f t="shared" si="82"/>
        <v>3</v>
      </c>
      <c r="AQ73" s="432">
        <f t="shared" si="83"/>
        <v>0</v>
      </c>
      <c r="AR73" s="432">
        <f t="shared" si="84"/>
        <v>0</v>
      </c>
      <c r="AS73" s="432">
        <f t="shared" si="85"/>
        <v>0</v>
      </c>
      <c r="AT73" s="432">
        <f t="shared" si="86"/>
        <v>0</v>
      </c>
      <c r="AU73" s="432">
        <f t="shared" si="87"/>
        <v>0</v>
      </c>
      <c r="AV73" s="432">
        <f t="shared" si="88"/>
        <v>0</v>
      </c>
      <c r="AW73" s="432">
        <f t="shared" si="89"/>
        <v>0</v>
      </c>
      <c r="AX73" s="432">
        <f t="shared" si="90"/>
        <v>0</v>
      </c>
      <c r="AY73" s="432">
        <f t="shared" si="91"/>
        <v>0</v>
      </c>
      <c r="AZ73" s="432">
        <f t="shared" si="92"/>
        <v>0</v>
      </c>
      <c r="BA73" s="689">
        <f t="shared" si="21"/>
        <v>0</v>
      </c>
      <c r="BB73" s="689">
        <f t="shared" si="22"/>
        <v>0</v>
      </c>
      <c r="BC73" s="817"/>
      <c r="BD73" s="818">
        <v>3</v>
      </c>
      <c r="BE73" s="432"/>
      <c r="BF73" s="955">
        <v>12</v>
      </c>
      <c r="BG73" s="512"/>
      <c r="BH73" s="955"/>
      <c r="BI73" s="512"/>
      <c r="BJ73" s="955"/>
      <c r="BK73" s="512"/>
      <c r="BL73" s="955"/>
      <c r="BM73" s="512"/>
      <c r="BN73" s="955"/>
      <c r="BO73" s="512"/>
      <c r="BP73" s="955">
        <v>2</v>
      </c>
      <c r="BQ73" s="512"/>
      <c r="BR73" s="955"/>
      <c r="BS73" s="512">
        <v>1</v>
      </c>
      <c r="BT73" s="955"/>
      <c r="BU73" s="512"/>
      <c r="BV73" s="955"/>
      <c r="BW73" s="512"/>
      <c r="BX73" s="432"/>
      <c r="BY73" s="432"/>
      <c r="BZ73" s="432">
        <f t="shared" si="93"/>
        <v>3</v>
      </c>
      <c r="CA73" s="432"/>
      <c r="CB73" s="432">
        <v>1</v>
      </c>
      <c r="CC73" s="432"/>
      <c r="CD73" s="432">
        <v>20</v>
      </c>
      <c r="CE73" s="432">
        <v>700</v>
      </c>
      <c r="CF73" s="432">
        <f t="shared" si="94"/>
        <v>70</v>
      </c>
      <c r="CG73" s="432">
        <f t="shared" si="95"/>
        <v>21</v>
      </c>
      <c r="CH73" s="964">
        <f t="shared" si="96"/>
        <v>3.3</v>
      </c>
    </row>
    <row r="74" spans="1:86" s="1" customFormat="1" ht="65.25" customHeight="1">
      <c r="A74" s="1205"/>
      <c r="B74" s="628"/>
      <c r="D74" s="528" t="s">
        <v>338</v>
      </c>
      <c r="E74" s="844"/>
      <c r="F74" s="546" t="s">
        <v>97</v>
      </c>
      <c r="G74" s="1" t="s">
        <v>103</v>
      </c>
      <c r="H74" s="1196" t="s">
        <v>339</v>
      </c>
      <c r="I74" s="1">
        <v>3</v>
      </c>
      <c r="J74" s="1">
        <v>0</v>
      </c>
      <c r="K74" s="1" t="s">
        <v>100</v>
      </c>
      <c r="L74" s="860">
        <v>307.39999999999998</v>
      </c>
      <c r="M74" s="703"/>
      <c r="N74" s="673"/>
      <c r="O74" s="757">
        <v>1</v>
      </c>
      <c r="P74" s="673"/>
      <c r="Q74" s="757"/>
      <c r="R74" s="673"/>
      <c r="S74" s="757"/>
      <c r="T74" s="673"/>
      <c r="U74" s="673"/>
      <c r="V74" s="757"/>
      <c r="W74" s="673"/>
      <c r="X74" s="757"/>
      <c r="Y74" s="703"/>
      <c r="Z74" s="909"/>
      <c r="AA74" s="909"/>
      <c r="AB74" s="899" t="s">
        <v>101</v>
      </c>
      <c r="AC74" s="425">
        <f t="shared" si="25"/>
        <v>307.39999999999998</v>
      </c>
      <c r="AD74" s="704" t="str">
        <f t="shared" si="77"/>
        <v>No</v>
      </c>
      <c r="AE74" s="902" t="str">
        <f t="shared" si="97"/>
        <v>Yes</v>
      </c>
      <c r="AG74" s="716">
        <v>3</v>
      </c>
      <c r="AH74" s="717">
        <f t="shared" si="74"/>
        <v>3</v>
      </c>
      <c r="AI74" s="334"/>
      <c r="AJ74" s="334"/>
      <c r="AK74" s="814">
        <v>1.9</v>
      </c>
      <c r="AL74" s="815">
        <f t="shared" si="79"/>
        <v>1.9</v>
      </c>
      <c r="AM74" s="816"/>
      <c r="AN74" s="432">
        <f t="shared" si="80"/>
        <v>0</v>
      </c>
      <c r="AO74" s="432">
        <f t="shared" si="81"/>
        <v>0</v>
      </c>
      <c r="AP74" s="432">
        <f t="shared" si="82"/>
        <v>3</v>
      </c>
      <c r="AQ74" s="432">
        <f t="shared" si="83"/>
        <v>0</v>
      </c>
      <c r="AR74" s="432">
        <f t="shared" si="84"/>
        <v>0</v>
      </c>
      <c r="AS74" s="432">
        <f t="shared" si="85"/>
        <v>0</v>
      </c>
      <c r="AT74" s="432">
        <f t="shared" si="86"/>
        <v>0</v>
      </c>
      <c r="AU74" s="432">
        <f t="shared" si="87"/>
        <v>0</v>
      </c>
      <c r="AV74" s="432">
        <f t="shared" si="88"/>
        <v>0</v>
      </c>
      <c r="AW74" s="432">
        <f t="shared" si="89"/>
        <v>0</v>
      </c>
      <c r="AX74" s="432">
        <f t="shared" si="90"/>
        <v>0</v>
      </c>
      <c r="AY74" s="432">
        <f t="shared" si="91"/>
        <v>0</v>
      </c>
      <c r="AZ74" s="432">
        <f t="shared" si="92"/>
        <v>0</v>
      </c>
      <c r="BA74" s="689">
        <f t="shared" si="21"/>
        <v>0</v>
      </c>
      <c r="BB74" s="689">
        <f t="shared" si="22"/>
        <v>0</v>
      </c>
      <c r="BC74" s="817"/>
      <c r="BD74" s="818">
        <v>1</v>
      </c>
      <c r="BE74" s="432"/>
      <c r="BF74" s="955">
        <v>9</v>
      </c>
      <c r="BH74" s="955"/>
      <c r="BJ74" s="955"/>
      <c r="BL74" s="955"/>
      <c r="BN74" s="955"/>
      <c r="BP74" s="955"/>
      <c r="BR74" s="955"/>
      <c r="BT74" s="955"/>
      <c r="BV74" s="955"/>
      <c r="BX74" s="432"/>
      <c r="BY74" s="432"/>
      <c r="BZ74" s="432">
        <f t="shared" si="93"/>
        <v>3</v>
      </c>
      <c r="CA74" s="432"/>
      <c r="CB74" s="432">
        <v>1</v>
      </c>
      <c r="CC74" s="432"/>
      <c r="CD74" s="432">
        <v>20</v>
      </c>
      <c r="CE74" s="432">
        <v>700</v>
      </c>
      <c r="CF74" s="432">
        <f t="shared" si="94"/>
        <v>70</v>
      </c>
      <c r="CG74" s="432">
        <f t="shared" si="95"/>
        <v>21</v>
      </c>
      <c r="CH74" s="964">
        <f t="shared" si="96"/>
        <v>1.9</v>
      </c>
    </row>
    <row r="75" spans="1:86" s="1" customFormat="1" ht="65.25" customHeight="1">
      <c r="A75" s="1206"/>
      <c r="B75" s="628"/>
      <c r="D75" s="528" t="s">
        <v>340</v>
      </c>
      <c r="E75" s="844"/>
      <c r="F75" s="546" t="s">
        <v>97</v>
      </c>
      <c r="G75" s="1" t="s">
        <v>103</v>
      </c>
      <c r="H75" s="1196"/>
      <c r="I75" s="1">
        <v>3</v>
      </c>
      <c r="J75" s="1">
        <v>0</v>
      </c>
      <c r="K75" s="546" t="s">
        <v>214</v>
      </c>
      <c r="L75" s="860">
        <v>312.7</v>
      </c>
      <c r="M75" s="703"/>
      <c r="N75" s="673"/>
      <c r="O75" s="757">
        <v>1</v>
      </c>
      <c r="P75" s="673"/>
      <c r="Q75" s="757"/>
      <c r="R75" s="673"/>
      <c r="S75" s="757"/>
      <c r="T75" s="673"/>
      <c r="U75" s="673"/>
      <c r="V75" s="757"/>
      <c r="W75" s="673"/>
      <c r="X75" s="757"/>
      <c r="Y75" s="703"/>
      <c r="Z75" s="909"/>
      <c r="AA75" s="909"/>
      <c r="AB75" s="899" t="s">
        <v>101</v>
      </c>
      <c r="AC75" s="561">
        <f t="shared" si="25"/>
        <v>312.7</v>
      </c>
      <c r="AD75" s="704" t="str">
        <f t="shared" si="77"/>
        <v>No</v>
      </c>
      <c r="AE75" s="902" t="str">
        <f t="shared" si="97"/>
        <v>Yes</v>
      </c>
      <c r="AG75" s="716">
        <v>3</v>
      </c>
      <c r="AH75" s="717">
        <f t="shared" si="74"/>
        <v>3</v>
      </c>
      <c r="AI75" s="334"/>
      <c r="AJ75" s="334"/>
      <c r="AK75" s="814">
        <v>2.2999999999999998</v>
      </c>
      <c r="AL75" s="815">
        <f t="shared" si="79"/>
        <v>2.2999999999999998</v>
      </c>
      <c r="AM75" s="816"/>
      <c r="AN75" s="432">
        <f t="shared" si="80"/>
        <v>0</v>
      </c>
      <c r="AO75" s="432">
        <f t="shared" si="81"/>
        <v>0</v>
      </c>
      <c r="AP75" s="432">
        <f t="shared" si="82"/>
        <v>3</v>
      </c>
      <c r="AQ75" s="432">
        <f t="shared" si="83"/>
        <v>0</v>
      </c>
      <c r="AR75" s="432">
        <f t="shared" si="84"/>
        <v>0</v>
      </c>
      <c r="AS75" s="432">
        <f t="shared" si="85"/>
        <v>0</v>
      </c>
      <c r="AT75" s="432">
        <f t="shared" si="86"/>
        <v>0</v>
      </c>
      <c r="AU75" s="432">
        <f t="shared" si="87"/>
        <v>0</v>
      </c>
      <c r="AV75" s="432">
        <f t="shared" si="88"/>
        <v>0</v>
      </c>
      <c r="AW75" s="432">
        <f t="shared" si="89"/>
        <v>0</v>
      </c>
      <c r="AX75" s="432">
        <f t="shared" si="90"/>
        <v>0</v>
      </c>
      <c r="AY75" s="432">
        <f t="shared" si="91"/>
        <v>0</v>
      </c>
      <c r="AZ75" s="432">
        <f t="shared" si="92"/>
        <v>0</v>
      </c>
      <c r="BA75" s="689">
        <f t="shared" si="21"/>
        <v>0</v>
      </c>
      <c r="BB75" s="689">
        <f t="shared" si="22"/>
        <v>0</v>
      </c>
      <c r="BC75" s="817"/>
      <c r="BD75" s="818">
        <v>1</v>
      </c>
      <c r="BE75" s="432"/>
      <c r="BF75" s="958">
        <v>9</v>
      </c>
      <c r="BG75" s="120"/>
      <c r="BH75" s="958"/>
      <c r="BI75" s="120"/>
      <c r="BJ75" s="958"/>
      <c r="BK75" s="120"/>
      <c r="BL75" s="958"/>
      <c r="BM75" s="120"/>
      <c r="BN75" s="958">
        <v>1</v>
      </c>
      <c r="BO75" s="120"/>
      <c r="BP75" s="958">
        <v>1</v>
      </c>
      <c r="BQ75" s="120"/>
      <c r="BR75" s="958">
        <v>1</v>
      </c>
      <c r="BS75" s="120"/>
      <c r="BT75" s="958"/>
      <c r="BU75" s="120"/>
      <c r="BV75" s="958"/>
      <c r="BW75" s="120"/>
      <c r="BX75" s="432"/>
      <c r="BY75" s="432"/>
      <c r="BZ75" s="432">
        <f t="shared" si="93"/>
        <v>3</v>
      </c>
      <c r="CA75" s="432"/>
      <c r="CB75" s="432">
        <v>1</v>
      </c>
      <c r="CC75" s="432"/>
      <c r="CD75" s="432">
        <v>20</v>
      </c>
      <c r="CE75" s="432">
        <v>700</v>
      </c>
      <c r="CF75" s="432">
        <f t="shared" si="94"/>
        <v>70</v>
      </c>
      <c r="CG75" s="432">
        <f t="shared" si="95"/>
        <v>21</v>
      </c>
      <c r="CH75" s="964">
        <f t="shared" si="96"/>
        <v>2.2999999999999998</v>
      </c>
    </row>
    <row r="76" spans="1:86" s="1" customFormat="1" ht="65.25" customHeight="1">
      <c r="A76" s="1207" t="s">
        <v>341</v>
      </c>
      <c r="B76" s="768" t="s">
        <v>38</v>
      </c>
      <c r="C76" s="502"/>
      <c r="D76" s="613" t="s">
        <v>342</v>
      </c>
      <c r="E76" s="838"/>
      <c r="F76" s="362" t="s">
        <v>97</v>
      </c>
      <c r="G76" s="361" t="s">
        <v>109</v>
      </c>
      <c r="H76" s="362" t="s">
        <v>110</v>
      </c>
      <c r="I76" s="361">
        <v>1</v>
      </c>
      <c r="J76" s="361">
        <v>0</v>
      </c>
      <c r="K76" s="361" t="s">
        <v>100</v>
      </c>
      <c r="L76" s="871">
        <v>200</v>
      </c>
      <c r="M76" s="701"/>
      <c r="N76" s="671"/>
      <c r="O76" s="874"/>
      <c r="P76" s="671"/>
      <c r="Q76" s="874"/>
      <c r="R76" s="671"/>
      <c r="S76" s="874"/>
      <c r="T76" s="671"/>
      <c r="U76" s="671"/>
      <c r="V76" s="874"/>
      <c r="W76" s="671"/>
      <c r="X76" s="874"/>
      <c r="Y76" s="701"/>
      <c r="Z76" s="917"/>
      <c r="AA76" s="917"/>
      <c r="AB76" s="904" t="s">
        <v>101</v>
      </c>
      <c r="AC76" s="406">
        <f t="shared" si="25"/>
        <v>0</v>
      </c>
      <c r="AD76" s="702" t="str">
        <f t="shared" si="77"/>
        <v>Yes</v>
      </c>
      <c r="AE76" s="905" t="str">
        <f t="shared" ref="AE76:AE81" si="98">IF(SUM(M76:AB76)&gt;0,"Yes","No")</f>
        <v>No</v>
      </c>
      <c r="AG76" s="716">
        <v>3</v>
      </c>
      <c r="AH76" s="717">
        <f t="shared" si="74"/>
        <v>0</v>
      </c>
      <c r="AI76" s="334"/>
      <c r="AJ76" s="334"/>
      <c r="AK76" s="814">
        <v>6.3</v>
      </c>
      <c r="AL76" s="815">
        <f t="shared" si="79"/>
        <v>0</v>
      </c>
      <c r="AM76" s="816"/>
      <c r="AN76" s="432">
        <f t="shared" si="80"/>
        <v>0</v>
      </c>
      <c r="AO76" s="432">
        <f t="shared" si="81"/>
        <v>0</v>
      </c>
      <c r="AP76" s="432">
        <f t="shared" si="82"/>
        <v>0</v>
      </c>
      <c r="AQ76" s="432">
        <f t="shared" si="83"/>
        <v>0</v>
      </c>
      <c r="AR76" s="432">
        <f t="shared" si="84"/>
        <v>0</v>
      </c>
      <c r="AS76" s="432">
        <f t="shared" si="85"/>
        <v>0</v>
      </c>
      <c r="AT76" s="432">
        <f t="shared" si="86"/>
        <v>0</v>
      </c>
      <c r="AU76" s="432">
        <f t="shared" si="87"/>
        <v>0</v>
      </c>
      <c r="AV76" s="432">
        <f t="shared" si="88"/>
        <v>0</v>
      </c>
      <c r="AW76" s="432">
        <f t="shared" si="89"/>
        <v>0</v>
      </c>
      <c r="AX76" s="432">
        <f t="shared" si="90"/>
        <v>0</v>
      </c>
      <c r="AY76" s="432">
        <f t="shared" si="91"/>
        <v>0</v>
      </c>
      <c r="AZ76" s="432">
        <f t="shared" si="92"/>
        <v>0</v>
      </c>
      <c r="BA76" s="689">
        <f t="shared" si="21"/>
        <v>0</v>
      </c>
      <c r="BB76" s="689">
        <f t="shared" si="22"/>
        <v>0</v>
      </c>
      <c r="BC76" s="817"/>
      <c r="BD76" s="818">
        <v>3</v>
      </c>
      <c r="BE76" s="432"/>
      <c r="BF76" s="955">
        <v>8</v>
      </c>
      <c r="BH76" s="955"/>
      <c r="BJ76" s="955"/>
      <c r="BL76" s="955"/>
      <c r="BN76" s="955"/>
      <c r="BP76" s="955"/>
      <c r="BR76" s="955"/>
      <c r="BT76" s="955"/>
      <c r="BV76" s="955"/>
      <c r="BX76" s="432"/>
      <c r="BY76" s="432"/>
      <c r="BZ76" s="432">
        <f t="shared" si="93"/>
        <v>1</v>
      </c>
      <c r="CA76" s="432"/>
      <c r="CB76" s="432">
        <v>1</v>
      </c>
      <c r="CC76" s="432"/>
      <c r="CD76" s="432"/>
      <c r="CE76" s="432"/>
      <c r="CF76" s="432"/>
      <c r="CG76" s="432"/>
      <c r="CH76" s="964">
        <f t="shared" si="96"/>
        <v>0</v>
      </c>
    </row>
    <row r="77" spans="1:86" s="1" customFormat="1" ht="65.25" customHeight="1">
      <c r="A77" s="1207"/>
      <c r="B77" s="628" t="s">
        <v>38</v>
      </c>
      <c r="D77" s="528" t="s">
        <v>343</v>
      </c>
      <c r="E77" s="844"/>
      <c r="F77" s="546" t="s">
        <v>97</v>
      </c>
      <c r="G77" s="1" t="s">
        <v>106</v>
      </c>
      <c r="H77" s="546" t="s">
        <v>344</v>
      </c>
      <c r="I77" s="1">
        <v>2</v>
      </c>
      <c r="J77" s="1">
        <v>0</v>
      </c>
      <c r="K77" s="1" t="s">
        <v>100</v>
      </c>
      <c r="L77" s="860">
        <v>295</v>
      </c>
      <c r="M77" s="703">
        <v>1</v>
      </c>
      <c r="N77" s="673"/>
      <c r="O77" s="757"/>
      <c r="P77" s="673"/>
      <c r="Q77" s="757"/>
      <c r="R77" s="673"/>
      <c r="S77" s="757"/>
      <c r="T77" s="673"/>
      <c r="U77" s="673"/>
      <c r="V77" s="757"/>
      <c r="W77" s="673"/>
      <c r="X77" s="757"/>
      <c r="Y77" s="703"/>
      <c r="Z77" s="909"/>
      <c r="AA77" s="909"/>
      <c r="AB77" s="899" t="s">
        <v>101</v>
      </c>
      <c r="AC77" s="425">
        <f t="shared" si="25"/>
        <v>295</v>
      </c>
      <c r="AD77" s="704" t="str">
        <f t="shared" si="77"/>
        <v>Yes</v>
      </c>
      <c r="AE77" s="902" t="str">
        <f t="shared" si="98"/>
        <v>Yes</v>
      </c>
      <c r="AG77" s="716">
        <v>2</v>
      </c>
      <c r="AH77" s="717">
        <f t="shared" si="74"/>
        <v>2</v>
      </c>
      <c r="AI77" s="334"/>
      <c r="AJ77" s="334"/>
      <c r="AK77" s="814">
        <v>2.8</v>
      </c>
      <c r="AL77" s="815">
        <f t="shared" si="79"/>
        <v>2.8</v>
      </c>
      <c r="AM77" s="816"/>
      <c r="AN77" s="432">
        <f t="shared" si="80"/>
        <v>2</v>
      </c>
      <c r="AO77" s="432">
        <f t="shared" si="81"/>
        <v>0</v>
      </c>
      <c r="AP77" s="432">
        <f t="shared" si="82"/>
        <v>0</v>
      </c>
      <c r="AQ77" s="432">
        <f t="shared" si="83"/>
        <v>0</v>
      </c>
      <c r="AR77" s="432">
        <f t="shared" si="84"/>
        <v>0</v>
      </c>
      <c r="AS77" s="432">
        <f t="shared" si="85"/>
        <v>0</v>
      </c>
      <c r="AT77" s="432">
        <f t="shared" si="86"/>
        <v>0</v>
      </c>
      <c r="AU77" s="432">
        <f t="shared" si="87"/>
        <v>0</v>
      </c>
      <c r="AV77" s="432">
        <f t="shared" si="88"/>
        <v>0</v>
      </c>
      <c r="AW77" s="432">
        <f t="shared" si="89"/>
        <v>0</v>
      </c>
      <c r="AX77" s="432">
        <f t="shared" si="90"/>
        <v>0</v>
      </c>
      <c r="AY77" s="432">
        <f t="shared" si="91"/>
        <v>0</v>
      </c>
      <c r="AZ77" s="432">
        <f t="shared" si="92"/>
        <v>0</v>
      </c>
      <c r="BA77" s="689">
        <f t="shared" ref="BA77:BA140" si="99">Z77*I77</f>
        <v>0</v>
      </c>
      <c r="BB77" s="689">
        <f t="shared" ref="BB77:BB140" si="100">AA77*I77</f>
        <v>0</v>
      </c>
      <c r="BC77" s="817"/>
      <c r="BD77" s="818">
        <v>2</v>
      </c>
      <c r="BE77" s="432"/>
      <c r="BF77" s="955">
        <v>10</v>
      </c>
      <c r="BH77" s="955"/>
      <c r="BJ77" s="955"/>
      <c r="BL77" s="955"/>
      <c r="BN77" s="955"/>
      <c r="BP77" s="955"/>
      <c r="BR77" s="955"/>
      <c r="BT77" s="955"/>
      <c r="BV77" s="955"/>
      <c r="BX77" s="432"/>
      <c r="BY77" s="432"/>
      <c r="BZ77" s="432">
        <f t="shared" si="93"/>
        <v>2</v>
      </c>
      <c r="CA77" s="432">
        <v>2</v>
      </c>
      <c r="CB77" s="432"/>
      <c r="CC77" s="432"/>
      <c r="CD77" s="432"/>
      <c r="CE77" s="432"/>
      <c r="CF77" s="432"/>
      <c r="CG77" s="432"/>
      <c r="CH77" s="964">
        <f t="shared" si="96"/>
        <v>2.8</v>
      </c>
    </row>
    <row r="78" spans="1:86" s="1" customFormat="1" ht="65.25" customHeight="1">
      <c r="A78" s="1207"/>
      <c r="B78" s="628" t="s">
        <v>38</v>
      </c>
      <c r="D78" s="528" t="s">
        <v>345</v>
      </c>
      <c r="E78" s="844"/>
      <c r="F78" s="546" t="s">
        <v>97</v>
      </c>
      <c r="G78" s="1" t="s">
        <v>106</v>
      </c>
      <c r="H78" s="546" t="s">
        <v>344</v>
      </c>
      <c r="I78" s="1">
        <v>2</v>
      </c>
      <c r="J78" s="1">
        <v>0</v>
      </c>
      <c r="K78" s="546" t="s">
        <v>214</v>
      </c>
      <c r="L78" s="860">
        <v>300</v>
      </c>
      <c r="M78" s="703">
        <v>1</v>
      </c>
      <c r="N78" s="673"/>
      <c r="O78" s="757"/>
      <c r="P78" s="673"/>
      <c r="Q78" s="757"/>
      <c r="R78" s="673"/>
      <c r="S78" s="757"/>
      <c r="T78" s="673"/>
      <c r="U78" s="673"/>
      <c r="V78" s="757"/>
      <c r="W78" s="673"/>
      <c r="X78" s="757"/>
      <c r="Y78" s="703"/>
      <c r="Z78" s="909"/>
      <c r="AA78" s="909"/>
      <c r="AB78" s="899" t="s">
        <v>101</v>
      </c>
      <c r="AC78" s="425">
        <f t="shared" si="25"/>
        <v>300</v>
      </c>
      <c r="AD78" s="704" t="str">
        <f t="shared" si="77"/>
        <v>Yes</v>
      </c>
      <c r="AE78" s="902" t="str">
        <f t="shared" si="98"/>
        <v>Yes</v>
      </c>
      <c r="AG78" s="716">
        <v>2</v>
      </c>
      <c r="AH78" s="717">
        <f t="shared" si="74"/>
        <v>2</v>
      </c>
      <c r="AI78" s="334"/>
      <c r="AJ78" s="334"/>
      <c r="AK78" s="814">
        <v>3</v>
      </c>
      <c r="AL78" s="815">
        <f t="shared" si="79"/>
        <v>3</v>
      </c>
      <c r="AM78" s="816"/>
      <c r="AN78" s="432">
        <f t="shared" si="80"/>
        <v>2</v>
      </c>
      <c r="AO78" s="432">
        <f t="shared" si="81"/>
        <v>0</v>
      </c>
      <c r="AP78" s="432">
        <f t="shared" si="82"/>
        <v>0</v>
      </c>
      <c r="AQ78" s="432">
        <f t="shared" si="83"/>
        <v>0</v>
      </c>
      <c r="AR78" s="432">
        <f t="shared" si="84"/>
        <v>0</v>
      </c>
      <c r="AS78" s="432">
        <f t="shared" si="85"/>
        <v>0</v>
      </c>
      <c r="AT78" s="432">
        <f t="shared" si="86"/>
        <v>0</v>
      </c>
      <c r="AU78" s="432">
        <f t="shared" si="87"/>
        <v>0</v>
      </c>
      <c r="AV78" s="432">
        <f t="shared" si="88"/>
        <v>0</v>
      </c>
      <c r="AW78" s="432">
        <f t="shared" si="89"/>
        <v>0</v>
      </c>
      <c r="AX78" s="432">
        <f t="shared" si="90"/>
        <v>0</v>
      </c>
      <c r="AY78" s="432">
        <f t="shared" si="91"/>
        <v>0</v>
      </c>
      <c r="AZ78" s="432">
        <f t="shared" si="92"/>
        <v>0</v>
      </c>
      <c r="BA78" s="689">
        <f t="shared" si="99"/>
        <v>0</v>
      </c>
      <c r="BB78" s="689">
        <f t="shared" si="100"/>
        <v>0</v>
      </c>
      <c r="BC78" s="817"/>
      <c r="BD78" s="818">
        <v>2</v>
      </c>
      <c r="BE78" s="432"/>
      <c r="BF78" s="955">
        <v>10</v>
      </c>
      <c r="BH78" s="955"/>
      <c r="BJ78" s="955"/>
      <c r="BL78" s="955"/>
      <c r="BN78" s="955"/>
      <c r="BP78" s="955"/>
      <c r="BR78" s="955"/>
      <c r="BT78" s="955">
        <v>2</v>
      </c>
      <c r="BV78" s="955"/>
      <c r="BX78" s="432"/>
      <c r="BY78" s="432"/>
      <c r="BZ78" s="432">
        <f t="shared" si="93"/>
        <v>2</v>
      </c>
      <c r="CA78" s="432">
        <v>2</v>
      </c>
      <c r="CB78" s="432"/>
      <c r="CC78" s="432"/>
      <c r="CD78" s="432"/>
      <c r="CE78" s="432"/>
      <c r="CF78" s="432"/>
      <c r="CG78" s="432"/>
      <c r="CH78" s="964">
        <f t="shared" si="96"/>
        <v>3</v>
      </c>
    </row>
    <row r="79" spans="1:86" s="1" customFormat="1" ht="65.25" customHeight="1">
      <c r="A79" s="1207"/>
      <c r="B79" s="628" t="s">
        <v>38</v>
      </c>
      <c r="D79" s="617" t="s">
        <v>346</v>
      </c>
      <c r="E79" s="835"/>
      <c r="F79" s="513" t="s">
        <v>97</v>
      </c>
      <c r="G79" s="512" t="s">
        <v>106</v>
      </c>
      <c r="H79" s="513" t="s">
        <v>347</v>
      </c>
      <c r="I79" s="512">
        <v>2</v>
      </c>
      <c r="J79" s="512">
        <v>0</v>
      </c>
      <c r="K79" s="512" t="s">
        <v>100</v>
      </c>
      <c r="L79" s="754">
        <v>275</v>
      </c>
      <c r="M79" s="705">
        <v>1</v>
      </c>
      <c r="N79" s="542"/>
      <c r="O79" s="755"/>
      <c r="P79" s="542"/>
      <c r="Q79" s="755"/>
      <c r="R79" s="542"/>
      <c r="S79" s="755"/>
      <c r="T79" s="542"/>
      <c r="U79" s="542"/>
      <c r="V79" s="755"/>
      <c r="W79" s="542"/>
      <c r="X79" s="755"/>
      <c r="Y79" s="705"/>
      <c r="Z79" s="907"/>
      <c r="AA79" s="907"/>
      <c r="AB79" s="901" t="s">
        <v>101</v>
      </c>
      <c r="AC79" s="406">
        <f t="shared" si="25"/>
        <v>275</v>
      </c>
      <c r="AD79" s="543" t="str">
        <f t="shared" si="77"/>
        <v>Yes</v>
      </c>
      <c r="AE79" s="544" t="str">
        <f t="shared" si="98"/>
        <v>Yes</v>
      </c>
      <c r="AG79" s="716">
        <v>2</v>
      </c>
      <c r="AH79" s="717">
        <f t="shared" si="74"/>
        <v>2</v>
      </c>
      <c r="AI79" s="334"/>
      <c r="AJ79" s="334"/>
      <c r="AK79" s="814">
        <v>2.5</v>
      </c>
      <c r="AL79" s="815">
        <f t="shared" si="79"/>
        <v>2.5</v>
      </c>
      <c r="AM79" s="816"/>
      <c r="AN79" s="432">
        <f t="shared" si="80"/>
        <v>2</v>
      </c>
      <c r="AO79" s="432">
        <f t="shared" si="81"/>
        <v>0</v>
      </c>
      <c r="AP79" s="432">
        <f t="shared" si="82"/>
        <v>0</v>
      </c>
      <c r="AQ79" s="432">
        <f t="shared" si="83"/>
        <v>0</v>
      </c>
      <c r="AR79" s="432">
        <f t="shared" si="84"/>
        <v>0</v>
      </c>
      <c r="AS79" s="432">
        <f t="shared" si="85"/>
        <v>0</v>
      </c>
      <c r="AT79" s="432">
        <f t="shared" si="86"/>
        <v>0</v>
      </c>
      <c r="AU79" s="432">
        <f t="shared" si="87"/>
        <v>0</v>
      </c>
      <c r="AV79" s="432">
        <f t="shared" si="88"/>
        <v>0</v>
      </c>
      <c r="AW79" s="432">
        <f t="shared" si="89"/>
        <v>0</v>
      </c>
      <c r="AX79" s="432">
        <f t="shared" si="90"/>
        <v>0</v>
      </c>
      <c r="AY79" s="432">
        <f t="shared" si="91"/>
        <v>0</v>
      </c>
      <c r="AZ79" s="432">
        <f t="shared" si="92"/>
        <v>0</v>
      </c>
      <c r="BA79" s="689">
        <f t="shared" si="99"/>
        <v>0</v>
      </c>
      <c r="BB79" s="689">
        <f t="shared" si="100"/>
        <v>0</v>
      </c>
      <c r="BC79" s="817"/>
      <c r="BD79" s="818">
        <v>2</v>
      </c>
      <c r="BE79" s="432"/>
      <c r="BF79" s="955">
        <v>10</v>
      </c>
      <c r="BH79" s="955"/>
      <c r="BJ79" s="955"/>
      <c r="BL79" s="955"/>
      <c r="BN79" s="955"/>
      <c r="BP79" s="955"/>
      <c r="BR79" s="955"/>
      <c r="BT79" s="955"/>
      <c r="BV79" s="955"/>
      <c r="BX79" s="432"/>
      <c r="BY79" s="432"/>
      <c r="BZ79" s="432">
        <f t="shared" si="93"/>
        <v>2</v>
      </c>
      <c r="CA79" s="432">
        <v>2</v>
      </c>
      <c r="CB79" s="432"/>
      <c r="CC79" s="432"/>
      <c r="CD79" s="432"/>
      <c r="CE79" s="432"/>
      <c r="CF79" s="432"/>
      <c r="CG79" s="432"/>
      <c r="CH79" s="964">
        <f t="shared" si="96"/>
        <v>2.5</v>
      </c>
    </row>
    <row r="80" spans="1:86" s="1" customFormat="1" ht="65.25" customHeight="1">
      <c r="A80" s="1207"/>
      <c r="B80" s="628" t="s">
        <v>38</v>
      </c>
      <c r="D80" s="617" t="s">
        <v>348</v>
      </c>
      <c r="E80" s="835"/>
      <c r="F80" s="513" t="s">
        <v>97</v>
      </c>
      <c r="G80" s="512" t="s">
        <v>106</v>
      </c>
      <c r="H80" s="513" t="s">
        <v>347</v>
      </c>
      <c r="I80" s="512">
        <v>2</v>
      </c>
      <c r="J80" s="512">
        <v>0</v>
      </c>
      <c r="K80" s="513" t="s">
        <v>228</v>
      </c>
      <c r="L80" s="754">
        <v>280</v>
      </c>
      <c r="M80" s="705">
        <v>1</v>
      </c>
      <c r="N80" s="542"/>
      <c r="O80" s="755"/>
      <c r="P80" s="542"/>
      <c r="Q80" s="755"/>
      <c r="R80" s="542"/>
      <c r="S80" s="755"/>
      <c r="T80" s="542"/>
      <c r="U80" s="542"/>
      <c r="V80" s="755"/>
      <c r="W80" s="542"/>
      <c r="X80" s="755"/>
      <c r="Y80" s="705"/>
      <c r="Z80" s="907"/>
      <c r="AA80" s="907"/>
      <c r="AB80" s="901" t="s">
        <v>101</v>
      </c>
      <c r="AC80" s="406">
        <f t="shared" si="25"/>
        <v>280</v>
      </c>
      <c r="AD80" s="543" t="str">
        <f t="shared" si="77"/>
        <v>Yes</v>
      </c>
      <c r="AE80" s="544" t="str">
        <f t="shared" si="98"/>
        <v>Yes</v>
      </c>
      <c r="AG80" s="716">
        <v>2</v>
      </c>
      <c r="AH80" s="717">
        <f t="shared" si="74"/>
        <v>2</v>
      </c>
      <c r="AI80" s="334"/>
      <c r="AJ80" s="334"/>
      <c r="AK80" s="814">
        <v>2.8</v>
      </c>
      <c r="AL80" s="815">
        <f t="shared" si="79"/>
        <v>2.8</v>
      </c>
      <c r="AM80" s="816"/>
      <c r="AN80" s="432">
        <f t="shared" si="80"/>
        <v>2</v>
      </c>
      <c r="AO80" s="432">
        <f t="shared" si="81"/>
        <v>0</v>
      </c>
      <c r="AP80" s="432">
        <f t="shared" si="82"/>
        <v>0</v>
      </c>
      <c r="AQ80" s="432">
        <f t="shared" si="83"/>
        <v>0</v>
      </c>
      <c r="AR80" s="432">
        <f t="shared" si="84"/>
        <v>0</v>
      </c>
      <c r="AS80" s="432">
        <f t="shared" si="85"/>
        <v>0</v>
      </c>
      <c r="AT80" s="432">
        <f t="shared" si="86"/>
        <v>0</v>
      </c>
      <c r="AU80" s="432">
        <f t="shared" si="87"/>
        <v>0</v>
      </c>
      <c r="AV80" s="432">
        <f t="shared" si="88"/>
        <v>0</v>
      </c>
      <c r="AW80" s="432">
        <f t="shared" si="89"/>
        <v>0</v>
      </c>
      <c r="AX80" s="432">
        <f t="shared" si="90"/>
        <v>0</v>
      </c>
      <c r="AY80" s="432">
        <f t="shared" si="91"/>
        <v>0</v>
      </c>
      <c r="AZ80" s="432">
        <f t="shared" si="92"/>
        <v>0</v>
      </c>
      <c r="BA80" s="689">
        <f t="shared" si="99"/>
        <v>0</v>
      </c>
      <c r="BB80" s="689">
        <f t="shared" si="100"/>
        <v>0</v>
      </c>
      <c r="BC80" s="817"/>
      <c r="BD80" s="818">
        <v>2</v>
      </c>
      <c r="BE80" s="432"/>
      <c r="BF80" s="955">
        <v>10</v>
      </c>
      <c r="BH80" s="955"/>
      <c r="BJ80" s="955"/>
      <c r="BL80" s="955"/>
      <c r="BN80" s="955"/>
      <c r="BP80" s="955"/>
      <c r="BR80" s="955"/>
      <c r="BT80" s="955">
        <v>1</v>
      </c>
      <c r="BU80" s="1">
        <v>1</v>
      </c>
      <c r="BV80" s="955"/>
      <c r="BX80" s="432"/>
      <c r="BY80" s="432"/>
      <c r="BZ80" s="432">
        <f t="shared" si="93"/>
        <v>2</v>
      </c>
      <c r="CA80" s="432">
        <v>2</v>
      </c>
      <c r="CB80" s="432"/>
      <c r="CC80" s="432"/>
      <c r="CD80" s="432"/>
      <c r="CE80" s="432"/>
      <c r="CF80" s="432"/>
      <c r="CG80" s="432"/>
      <c r="CH80" s="964">
        <f t="shared" si="96"/>
        <v>2.8</v>
      </c>
    </row>
    <row r="81" spans="1:86" s="1" customFormat="1" ht="65.25" customHeight="1">
      <c r="A81" s="1207"/>
      <c r="B81" s="628" t="s">
        <v>38</v>
      </c>
      <c r="D81" s="528" t="s">
        <v>349</v>
      </c>
      <c r="E81" s="844"/>
      <c r="F81" s="546" t="s">
        <v>97</v>
      </c>
      <c r="G81" s="1" t="s">
        <v>106</v>
      </c>
      <c r="H81" s="546" t="s">
        <v>350</v>
      </c>
      <c r="I81" s="1">
        <v>2</v>
      </c>
      <c r="J81" s="1">
        <v>0</v>
      </c>
      <c r="K81" s="1" t="s">
        <v>100</v>
      </c>
      <c r="L81" s="860">
        <v>210</v>
      </c>
      <c r="M81" s="703">
        <v>1</v>
      </c>
      <c r="N81" s="673"/>
      <c r="O81" s="757"/>
      <c r="P81" s="673"/>
      <c r="Q81" s="757"/>
      <c r="R81" s="673"/>
      <c r="S81" s="757"/>
      <c r="T81" s="673"/>
      <c r="U81" s="673"/>
      <c r="V81" s="757"/>
      <c r="W81" s="673"/>
      <c r="X81" s="757"/>
      <c r="Y81" s="703"/>
      <c r="Z81" s="909"/>
      <c r="AA81" s="909"/>
      <c r="AB81" s="899" t="s">
        <v>101</v>
      </c>
      <c r="AC81" s="425">
        <f t="shared" si="25"/>
        <v>210</v>
      </c>
      <c r="AD81" s="704" t="str">
        <f t="shared" si="77"/>
        <v>Yes</v>
      </c>
      <c r="AE81" s="902" t="str">
        <f t="shared" si="98"/>
        <v>Yes</v>
      </c>
      <c r="AG81" s="716">
        <v>2</v>
      </c>
      <c r="AH81" s="717">
        <f t="shared" si="74"/>
        <v>2</v>
      </c>
      <c r="AI81" s="334"/>
      <c r="AJ81" s="334"/>
      <c r="AK81" s="814">
        <v>1.85</v>
      </c>
      <c r="AL81" s="815">
        <f t="shared" si="79"/>
        <v>1.85</v>
      </c>
      <c r="AM81" s="816"/>
      <c r="AN81" s="432">
        <f t="shared" si="80"/>
        <v>2</v>
      </c>
      <c r="AO81" s="432">
        <f t="shared" si="81"/>
        <v>0</v>
      </c>
      <c r="AP81" s="432">
        <f t="shared" si="82"/>
        <v>0</v>
      </c>
      <c r="AQ81" s="432">
        <f t="shared" si="83"/>
        <v>0</v>
      </c>
      <c r="AR81" s="432">
        <f t="shared" si="84"/>
        <v>0</v>
      </c>
      <c r="AS81" s="432">
        <f t="shared" si="85"/>
        <v>0</v>
      </c>
      <c r="AT81" s="432">
        <f t="shared" si="86"/>
        <v>0</v>
      </c>
      <c r="AU81" s="432">
        <f t="shared" si="87"/>
        <v>0</v>
      </c>
      <c r="AV81" s="432">
        <f t="shared" si="88"/>
        <v>0</v>
      </c>
      <c r="AW81" s="432">
        <f t="shared" si="89"/>
        <v>0</v>
      </c>
      <c r="AX81" s="432">
        <f t="shared" si="90"/>
        <v>0</v>
      </c>
      <c r="AY81" s="432">
        <f t="shared" si="91"/>
        <v>0</v>
      </c>
      <c r="AZ81" s="432">
        <f t="shared" si="92"/>
        <v>0</v>
      </c>
      <c r="BA81" s="689">
        <f t="shared" si="99"/>
        <v>0</v>
      </c>
      <c r="BB81" s="689">
        <f t="shared" si="100"/>
        <v>0</v>
      </c>
      <c r="BC81" s="817"/>
      <c r="BD81" s="818">
        <v>2</v>
      </c>
      <c r="BE81" s="432"/>
      <c r="BF81" s="955">
        <v>9</v>
      </c>
      <c r="BH81" s="955"/>
      <c r="BJ81" s="955"/>
      <c r="BL81" s="955"/>
      <c r="BN81" s="955"/>
      <c r="BP81" s="955"/>
      <c r="BR81" s="955"/>
      <c r="BT81" s="955"/>
      <c r="BV81" s="955"/>
      <c r="BX81" s="432"/>
      <c r="BY81" s="432"/>
      <c r="BZ81" s="432">
        <f t="shared" si="93"/>
        <v>2</v>
      </c>
      <c r="CA81" s="432">
        <v>2</v>
      </c>
      <c r="CB81" s="432"/>
      <c r="CC81" s="432"/>
      <c r="CD81" s="432"/>
      <c r="CE81" s="432"/>
      <c r="CF81" s="432"/>
      <c r="CG81" s="432"/>
      <c r="CH81" s="964">
        <f t="shared" si="96"/>
        <v>1.85</v>
      </c>
    </row>
    <row r="82" spans="1:86" s="1" customFormat="1" ht="65.25" customHeight="1">
      <c r="A82" s="1207"/>
      <c r="B82" s="608" t="s">
        <v>38</v>
      </c>
      <c r="C82" s="120"/>
      <c r="D82" s="622" t="s">
        <v>351</v>
      </c>
      <c r="E82" s="837"/>
      <c r="F82" s="558" t="s">
        <v>97</v>
      </c>
      <c r="G82" s="120" t="s">
        <v>106</v>
      </c>
      <c r="H82" s="558" t="s">
        <v>350</v>
      </c>
      <c r="I82" s="120">
        <v>2</v>
      </c>
      <c r="J82" s="120">
        <v>0</v>
      </c>
      <c r="K82" s="558" t="s">
        <v>214</v>
      </c>
      <c r="L82" s="868">
        <v>215</v>
      </c>
      <c r="M82" s="706">
        <v>1</v>
      </c>
      <c r="N82" s="675"/>
      <c r="O82" s="885"/>
      <c r="P82" s="675"/>
      <c r="Q82" s="885"/>
      <c r="R82" s="675"/>
      <c r="S82" s="885"/>
      <c r="T82" s="675"/>
      <c r="U82" s="675"/>
      <c r="V82" s="885"/>
      <c r="W82" s="675"/>
      <c r="X82" s="885"/>
      <c r="Y82" s="706"/>
      <c r="Z82" s="924"/>
      <c r="AA82" s="924"/>
      <c r="AB82" s="925" t="s">
        <v>101</v>
      </c>
      <c r="AC82" s="561">
        <f t="shared" si="25"/>
        <v>215</v>
      </c>
      <c r="AD82" s="707" t="str">
        <f t="shared" si="77"/>
        <v>Yes</v>
      </c>
      <c r="AE82" s="978" t="str">
        <f t="shared" ref="AE82:AE93" si="101">IF(SUM(M82:AB82)&gt;0,"Yes","No")</f>
        <v>Yes</v>
      </c>
      <c r="AG82" s="716">
        <v>2</v>
      </c>
      <c r="AH82" s="717">
        <f t="shared" si="74"/>
        <v>2</v>
      </c>
      <c r="AI82" s="334"/>
      <c r="AJ82" s="334"/>
      <c r="AK82" s="814">
        <v>2.15</v>
      </c>
      <c r="AL82" s="815">
        <f t="shared" si="79"/>
        <v>2.15</v>
      </c>
      <c r="AM82" s="816"/>
      <c r="AN82" s="432">
        <f t="shared" si="80"/>
        <v>2</v>
      </c>
      <c r="AO82" s="432">
        <f t="shared" si="81"/>
        <v>0</v>
      </c>
      <c r="AP82" s="432">
        <f t="shared" si="82"/>
        <v>0</v>
      </c>
      <c r="AQ82" s="432">
        <f t="shared" si="83"/>
        <v>0</v>
      </c>
      <c r="AR82" s="432">
        <f t="shared" si="84"/>
        <v>0</v>
      </c>
      <c r="AS82" s="432">
        <f t="shared" si="85"/>
        <v>0</v>
      </c>
      <c r="AT82" s="432">
        <f t="shared" si="86"/>
        <v>0</v>
      </c>
      <c r="AU82" s="432">
        <f t="shared" si="87"/>
        <v>0</v>
      </c>
      <c r="AV82" s="432">
        <f t="shared" si="88"/>
        <v>0</v>
      </c>
      <c r="AW82" s="432">
        <f t="shared" si="89"/>
        <v>0</v>
      </c>
      <c r="AX82" s="432">
        <f t="shared" si="90"/>
        <v>0</v>
      </c>
      <c r="AY82" s="432">
        <f t="shared" si="91"/>
        <v>0</v>
      </c>
      <c r="AZ82" s="432">
        <f t="shared" si="92"/>
        <v>0</v>
      </c>
      <c r="BA82" s="689">
        <f t="shared" si="99"/>
        <v>0</v>
      </c>
      <c r="BB82" s="689">
        <f t="shared" si="100"/>
        <v>0</v>
      </c>
      <c r="BC82" s="817"/>
      <c r="BD82" s="818">
        <v>2</v>
      </c>
      <c r="BE82" s="432"/>
      <c r="BF82" s="955">
        <v>9</v>
      </c>
      <c r="BH82" s="955"/>
      <c r="BJ82" s="955"/>
      <c r="BL82" s="955"/>
      <c r="BN82" s="955"/>
      <c r="BP82" s="955"/>
      <c r="BR82" s="955"/>
      <c r="BS82" s="1">
        <v>1</v>
      </c>
      <c r="BT82" s="955">
        <v>1</v>
      </c>
      <c r="BV82" s="955"/>
      <c r="BX82" s="432"/>
      <c r="BY82" s="432"/>
      <c r="BZ82" s="432">
        <f t="shared" si="93"/>
        <v>2</v>
      </c>
      <c r="CA82" s="432">
        <v>2</v>
      </c>
      <c r="CB82" s="432"/>
      <c r="CC82" s="432"/>
      <c r="CD82" s="432"/>
      <c r="CE82" s="432"/>
      <c r="CF82" s="432"/>
      <c r="CG82" s="432"/>
      <c r="CH82" s="964">
        <f t="shared" si="96"/>
        <v>2.15</v>
      </c>
    </row>
    <row r="83" spans="1:86" s="1" customFormat="1" ht="65.25" customHeight="1">
      <c r="A83" s="1207" t="s">
        <v>352</v>
      </c>
      <c r="B83" s="628" t="s">
        <v>38</v>
      </c>
      <c r="D83" s="617" t="s">
        <v>353</v>
      </c>
      <c r="E83" s="835"/>
      <c r="F83" s="513" t="s">
        <v>116</v>
      </c>
      <c r="G83" s="512" t="s">
        <v>109</v>
      </c>
      <c r="H83" s="513" t="s">
        <v>117</v>
      </c>
      <c r="I83" s="512">
        <v>1</v>
      </c>
      <c r="J83" s="512">
        <v>0</v>
      </c>
      <c r="K83" s="512" t="s">
        <v>100</v>
      </c>
      <c r="L83" s="754">
        <v>190</v>
      </c>
      <c r="M83" s="705"/>
      <c r="N83" s="542"/>
      <c r="O83" s="755"/>
      <c r="P83" s="542">
        <v>1</v>
      </c>
      <c r="Q83" s="755"/>
      <c r="R83" s="542"/>
      <c r="S83" s="755"/>
      <c r="T83" s="542"/>
      <c r="U83" s="542"/>
      <c r="V83" s="755"/>
      <c r="W83" s="542"/>
      <c r="X83" s="755"/>
      <c r="Y83" s="705"/>
      <c r="Z83" s="907"/>
      <c r="AA83" s="907"/>
      <c r="AB83" s="901" t="s">
        <v>101</v>
      </c>
      <c r="AC83" s="406">
        <f t="shared" ref="AC83:AC93" si="102">L83*M83+L83*N83+L83*O83+L83*P83+L83*Q83+L83*R83+L83*S83+L83*U83+L83*V83+L83*W83+L83*X83+L83*Y83+L83*T83+(L83*Z83*1.1)+(L83*AA83*1.1)</f>
        <v>190</v>
      </c>
      <c r="AD83" s="543" t="str">
        <f t="shared" si="77"/>
        <v>Yes</v>
      </c>
      <c r="AE83" s="544" t="str">
        <f t="shared" si="101"/>
        <v>Yes</v>
      </c>
      <c r="AG83" s="716">
        <v>1</v>
      </c>
      <c r="AH83" s="717">
        <f t="shared" si="74"/>
        <v>1</v>
      </c>
      <c r="AI83" s="334"/>
      <c r="AJ83" s="334"/>
      <c r="AK83" s="814">
        <v>2.7</v>
      </c>
      <c r="AL83" s="815">
        <f t="shared" si="79"/>
        <v>2.7</v>
      </c>
      <c r="AM83" s="816"/>
      <c r="AN83" s="432">
        <f t="shared" si="80"/>
        <v>0</v>
      </c>
      <c r="AO83" s="432">
        <f t="shared" si="81"/>
        <v>0</v>
      </c>
      <c r="AP83" s="432">
        <f t="shared" si="82"/>
        <v>0</v>
      </c>
      <c r="AQ83" s="432">
        <f t="shared" si="83"/>
        <v>1</v>
      </c>
      <c r="AR83" s="432">
        <f t="shared" si="84"/>
        <v>0</v>
      </c>
      <c r="AS83" s="432">
        <f t="shared" si="85"/>
        <v>0</v>
      </c>
      <c r="AT83" s="432">
        <f t="shared" si="86"/>
        <v>0</v>
      </c>
      <c r="AU83" s="432">
        <f t="shared" si="87"/>
        <v>0</v>
      </c>
      <c r="AV83" s="432">
        <f t="shared" si="88"/>
        <v>0</v>
      </c>
      <c r="AW83" s="432">
        <f t="shared" si="89"/>
        <v>0</v>
      </c>
      <c r="AX83" s="432">
        <f t="shared" si="90"/>
        <v>0</v>
      </c>
      <c r="AY83" s="432">
        <f t="shared" si="91"/>
        <v>0</v>
      </c>
      <c r="AZ83" s="432">
        <f t="shared" si="92"/>
        <v>0</v>
      </c>
      <c r="BA83" s="689">
        <f t="shared" si="99"/>
        <v>0</v>
      </c>
      <c r="BB83" s="689">
        <f t="shared" si="100"/>
        <v>0</v>
      </c>
      <c r="BC83" s="817"/>
      <c r="BD83" s="818">
        <v>1</v>
      </c>
      <c r="BE83" s="432"/>
      <c r="BF83" s="955">
        <v>6</v>
      </c>
      <c r="BH83" s="955"/>
      <c r="BJ83" s="955"/>
      <c r="BL83" s="955"/>
      <c r="BN83" s="955"/>
      <c r="BP83" s="955"/>
      <c r="BR83" s="955"/>
      <c r="BT83" s="955"/>
      <c r="BV83" s="955"/>
      <c r="BX83" s="432"/>
      <c r="BY83" s="432"/>
      <c r="BZ83" s="432">
        <f t="shared" si="93"/>
        <v>1</v>
      </c>
      <c r="CA83" s="432"/>
      <c r="CB83" s="432">
        <v>1</v>
      </c>
      <c r="CC83" s="432"/>
      <c r="CD83" s="432"/>
      <c r="CE83" s="432"/>
      <c r="CF83" s="432"/>
      <c r="CG83" s="432"/>
      <c r="CH83" s="964">
        <f t="shared" si="96"/>
        <v>2.7</v>
      </c>
    </row>
    <row r="84" spans="1:86" s="1" customFormat="1" ht="65.25" customHeight="1">
      <c r="A84" s="1207"/>
      <c r="B84" s="628" t="s">
        <v>38</v>
      </c>
      <c r="C84" s="334"/>
      <c r="D84" s="599" t="s">
        <v>354</v>
      </c>
      <c r="E84" s="829"/>
      <c r="F84" s="368" t="s">
        <v>116</v>
      </c>
      <c r="G84" s="334" t="s">
        <v>106</v>
      </c>
      <c r="H84" s="368" t="s">
        <v>355</v>
      </c>
      <c r="I84" s="334">
        <v>1</v>
      </c>
      <c r="J84" s="334">
        <v>0</v>
      </c>
      <c r="K84" s="1" t="s">
        <v>100</v>
      </c>
      <c r="L84" s="756">
        <v>165</v>
      </c>
      <c r="M84" s="656"/>
      <c r="N84" s="547"/>
      <c r="O84" s="379"/>
      <c r="P84" s="547">
        <v>1</v>
      </c>
      <c r="Q84" s="379"/>
      <c r="R84" s="547"/>
      <c r="S84" s="379"/>
      <c r="T84" s="547"/>
      <c r="U84" s="547"/>
      <c r="V84" s="379"/>
      <c r="W84" s="547"/>
      <c r="X84" s="379"/>
      <c r="Y84" s="656"/>
      <c r="Z84" s="912"/>
      <c r="AA84" s="912"/>
      <c r="AB84" s="913" t="s">
        <v>101</v>
      </c>
      <c r="AC84" s="425">
        <f t="shared" si="102"/>
        <v>165</v>
      </c>
      <c r="AD84" s="410" t="str">
        <f t="shared" si="77"/>
        <v>Yes</v>
      </c>
      <c r="AE84" s="548" t="str">
        <f t="shared" si="101"/>
        <v>Yes</v>
      </c>
      <c r="AG84" s="716">
        <v>1</v>
      </c>
      <c r="AH84" s="717">
        <f t="shared" si="74"/>
        <v>1</v>
      </c>
      <c r="AI84" s="334"/>
      <c r="AJ84" s="334"/>
      <c r="AK84" s="814">
        <v>1.5</v>
      </c>
      <c r="AL84" s="815">
        <f t="shared" si="79"/>
        <v>1.5</v>
      </c>
      <c r="AM84" s="816"/>
      <c r="AN84" s="432">
        <f t="shared" si="80"/>
        <v>0</v>
      </c>
      <c r="AO84" s="432">
        <f t="shared" si="81"/>
        <v>0</v>
      </c>
      <c r="AP84" s="432">
        <f t="shared" si="82"/>
        <v>0</v>
      </c>
      <c r="AQ84" s="432">
        <f t="shared" si="83"/>
        <v>1</v>
      </c>
      <c r="AR84" s="432">
        <f t="shared" si="84"/>
        <v>0</v>
      </c>
      <c r="AS84" s="432">
        <f t="shared" si="85"/>
        <v>0</v>
      </c>
      <c r="AT84" s="432">
        <f t="shared" si="86"/>
        <v>0</v>
      </c>
      <c r="AU84" s="432">
        <f t="shared" si="87"/>
        <v>0</v>
      </c>
      <c r="AV84" s="432">
        <f t="shared" si="88"/>
        <v>0</v>
      </c>
      <c r="AW84" s="432">
        <f t="shared" si="89"/>
        <v>0</v>
      </c>
      <c r="AX84" s="432">
        <f t="shared" si="90"/>
        <v>0</v>
      </c>
      <c r="AY84" s="432">
        <f t="shared" si="91"/>
        <v>0</v>
      </c>
      <c r="AZ84" s="432">
        <f t="shared" si="92"/>
        <v>0</v>
      </c>
      <c r="BA84" s="689">
        <f t="shared" si="99"/>
        <v>0</v>
      </c>
      <c r="BB84" s="689">
        <f t="shared" si="100"/>
        <v>0</v>
      </c>
      <c r="BC84" s="817"/>
      <c r="BD84" s="818">
        <v>1</v>
      </c>
      <c r="BE84" s="432"/>
      <c r="BF84" s="955">
        <v>5</v>
      </c>
      <c r="BH84" s="955"/>
      <c r="BJ84" s="955"/>
      <c r="BL84" s="955"/>
      <c r="BN84" s="955"/>
      <c r="BP84" s="955"/>
      <c r="BR84" s="955"/>
      <c r="BT84" s="955"/>
      <c r="BV84" s="955"/>
      <c r="BX84" s="432"/>
      <c r="BY84" s="432"/>
      <c r="BZ84" s="432">
        <f t="shared" si="93"/>
        <v>1</v>
      </c>
      <c r="CA84" s="432">
        <v>1</v>
      </c>
      <c r="CB84" s="432"/>
      <c r="CC84" s="432"/>
      <c r="CD84" s="432"/>
      <c r="CE84" s="432"/>
      <c r="CF84" s="432"/>
      <c r="CG84" s="432"/>
      <c r="CH84" s="964">
        <f t="shared" si="96"/>
        <v>1.5</v>
      </c>
    </row>
    <row r="85" spans="1:86" s="1" customFormat="1" ht="65.25" customHeight="1">
      <c r="A85" s="1207"/>
      <c r="B85" s="628" t="s">
        <v>38</v>
      </c>
      <c r="C85" s="334"/>
      <c r="D85" s="599" t="s">
        <v>356</v>
      </c>
      <c r="E85" s="829"/>
      <c r="F85" s="368" t="s">
        <v>116</v>
      </c>
      <c r="G85" s="334" t="s">
        <v>106</v>
      </c>
      <c r="H85" s="368" t="s">
        <v>355</v>
      </c>
      <c r="I85" s="334">
        <v>1</v>
      </c>
      <c r="J85" s="334">
        <v>0</v>
      </c>
      <c r="K85" s="546" t="s">
        <v>214</v>
      </c>
      <c r="L85" s="756">
        <v>170</v>
      </c>
      <c r="M85" s="656"/>
      <c r="N85" s="547"/>
      <c r="O85" s="379"/>
      <c r="P85" s="547">
        <v>1</v>
      </c>
      <c r="Q85" s="379"/>
      <c r="R85" s="547"/>
      <c r="S85" s="379"/>
      <c r="T85" s="547"/>
      <c r="U85" s="547"/>
      <c r="V85" s="379"/>
      <c r="W85" s="547"/>
      <c r="X85" s="379"/>
      <c r="Y85" s="656"/>
      <c r="Z85" s="912"/>
      <c r="AA85" s="912"/>
      <c r="AB85" s="913" t="s">
        <v>101</v>
      </c>
      <c r="AC85" s="425">
        <f t="shared" si="102"/>
        <v>170</v>
      </c>
      <c r="AD85" s="410" t="str">
        <f t="shared" si="77"/>
        <v>Yes</v>
      </c>
      <c r="AE85" s="548" t="str">
        <f t="shared" si="101"/>
        <v>Yes</v>
      </c>
      <c r="AG85" s="716">
        <v>1</v>
      </c>
      <c r="AH85" s="717">
        <f t="shared" si="74"/>
        <v>1</v>
      </c>
      <c r="AI85" s="334"/>
      <c r="AJ85" s="334"/>
      <c r="AK85" s="814">
        <v>1.8</v>
      </c>
      <c r="AL85" s="815">
        <f t="shared" si="79"/>
        <v>1.8</v>
      </c>
      <c r="AM85" s="816"/>
      <c r="AN85" s="432">
        <f t="shared" si="80"/>
        <v>0</v>
      </c>
      <c r="AO85" s="432">
        <f t="shared" si="81"/>
        <v>0</v>
      </c>
      <c r="AP85" s="432">
        <f t="shared" si="82"/>
        <v>0</v>
      </c>
      <c r="AQ85" s="432">
        <f t="shared" si="83"/>
        <v>1</v>
      </c>
      <c r="AR85" s="432">
        <f t="shared" si="84"/>
        <v>0</v>
      </c>
      <c r="AS85" s="432">
        <f t="shared" si="85"/>
        <v>0</v>
      </c>
      <c r="AT85" s="432">
        <f t="shared" si="86"/>
        <v>0</v>
      </c>
      <c r="AU85" s="432">
        <f t="shared" si="87"/>
        <v>0</v>
      </c>
      <c r="AV85" s="432">
        <f t="shared" si="88"/>
        <v>0</v>
      </c>
      <c r="AW85" s="432">
        <f t="shared" si="89"/>
        <v>0</v>
      </c>
      <c r="AX85" s="432">
        <f t="shared" si="90"/>
        <v>0</v>
      </c>
      <c r="AY85" s="432">
        <f t="shared" si="91"/>
        <v>0</v>
      </c>
      <c r="AZ85" s="432">
        <f t="shared" si="92"/>
        <v>0</v>
      </c>
      <c r="BA85" s="689">
        <f t="shared" si="99"/>
        <v>0</v>
      </c>
      <c r="BB85" s="689">
        <f t="shared" si="100"/>
        <v>0</v>
      </c>
      <c r="BC85" s="817"/>
      <c r="BD85" s="818">
        <v>1</v>
      </c>
      <c r="BE85" s="432"/>
      <c r="BF85" s="955">
        <v>5</v>
      </c>
      <c r="BH85" s="955"/>
      <c r="BJ85" s="955"/>
      <c r="BL85" s="955"/>
      <c r="BN85" s="955"/>
      <c r="BP85" s="955"/>
      <c r="BR85" s="955"/>
      <c r="BS85" s="1">
        <v>1</v>
      </c>
      <c r="BT85" s="955"/>
      <c r="BV85" s="955"/>
      <c r="BX85" s="432"/>
      <c r="BY85" s="432"/>
      <c r="BZ85" s="432"/>
      <c r="CA85" s="432">
        <v>1</v>
      </c>
      <c r="CB85" s="432"/>
      <c r="CC85" s="432"/>
      <c r="CD85" s="432"/>
      <c r="CE85" s="432"/>
      <c r="CF85" s="432"/>
      <c r="CG85" s="432"/>
      <c r="CH85" s="964"/>
    </row>
    <row r="86" spans="1:86" s="1" customFormat="1" ht="65.25" customHeight="1">
      <c r="A86" s="1207"/>
      <c r="B86" s="628" t="s">
        <v>38</v>
      </c>
      <c r="C86" s="334"/>
      <c r="D86" s="617" t="s">
        <v>357</v>
      </c>
      <c r="E86" s="835"/>
      <c r="F86" s="513" t="s">
        <v>116</v>
      </c>
      <c r="G86" s="512" t="s">
        <v>106</v>
      </c>
      <c r="H86" s="513" t="s">
        <v>358</v>
      </c>
      <c r="I86" s="512">
        <v>1</v>
      </c>
      <c r="J86" s="512">
        <v>0</v>
      </c>
      <c r="K86" s="512" t="s">
        <v>100</v>
      </c>
      <c r="L86" s="754">
        <v>165</v>
      </c>
      <c r="M86" s="705"/>
      <c r="N86" s="542"/>
      <c r="O86" s="755"/>
      <c r="P86" s="542">
        <v>1</v>
      </c>
      <c r="Q86" s="755"/>
      <c r="R86" s="542"/>
      <c r="S86" s="755"/>
      <c r="T86" s="542"/>
      <c r="U86" s="542"/>
      <c r="V86" s="755"/>
      <c r="W86" s="542"/>
      <c r="X86" s="755"/>
      <c r="Y86" s="705"/>
      <c r="Z86" s="907"/>
      <c r="AA86" s="907"/>
      <c r="AB86" s="901" t="s">
        <v>101</v>
      </c>
      <c r="AC86" s="406">
        <f t="shared" si="102"/>
        <v>165</v>
      </c>
      <c r="AD86" s="543" t="str">
        <f t="shared" si="77"/>
        <v>Yes</v>
      </c>
      <c r="AE86" s="544" t="str">
        <f t="shared" si="101"/>
        <v>Yes</v>
      </c>
      <c r="AG86" s="716">
        <v>1</v>
      </c>
      <c r="AH86" s="717">
        <f t="shared" si="74"/>
        <v>1</v>
      </c>
      <c r="AI86" s="334"/>
      <c r="AJ86" s="334"/>
      <c r="AK86" s="814">
        <v>1.55</v>
      </c>
      <c r="AL86" s="815">
        <f t="shared" si="79"/>
        <v>1.55</v>
      </c>
      <c r="AM86" s="816"/>
      <c r="AN86" s="432">
        <f t="shared" si="80"/>
        <v>0</v>
      </c>
      <c r="AO86" s="432">
        <f t="shared" si="81"/>
        <v>0</v>
      </c>
      <c r="AP86" s="432">
        <f t="shared" si="82"/>
        <v>0</v>
      </c>
      <c r="AQ86" s="432">
        <f t="shared" si="83"/>
        <v>1</v>
      </c>
      <c r="AR86" s="432">
        <f t="shared" si="84"/>
        <v>0</v>
      </c>
      <c r="AS86" s="432">
        <f t="shared" si="85"/>
        <v>0</v>
      </c>
      <c r="AT86" s="432">
        <f t="shared" si="86"/>
        <v>0</v>
      </c>
      <c r="AU86" s="432">
        <f t="shared" si="87"/>
        <v>0</v>
      </c>
      <c r="AV86" s="432">
        <f t="shared" si="88"/>
        <v>0</v>
      </c>
      <c r="AW86" s="432">
        <f t="shared" si="89"/>
        <v>0</v>
      </c>
      <c r="AX86" s="432">
        <f t="shared" si="90"/>
        <v>0</v>
      </c>
      <c r="AY86" s="432">
        <f t="shared" si="91"/>
        <v>0</v>
      </c>
      <c r="AZ86" s="432">
        <f t="shared" si="92"/>
        <v>0</v>
      </c>
      <c r="BA86" s="689">
        <f t="shared" si="99"/>
        <v>0</v>
      </c>
      <c r="BB86" s="689">
        <f t="shared" si="100"/>
        <v>0</v>
      </c>
      <c r="BC86" s="817"/>
      <c r="BD86" s="818">
        <v>1</v>
      </c>
      <c r="BE86" s="432"/>
      <c r="BF86" s="955">
        <v>5</v>
      </c>
      <c r="BH86" s="955"/>
      <c r="BJ86" s="955"/>
      <c r="BL86" s="955"/>
      <c r="BN86" s="955"/>
      <c r="BP86" s="955"/>
      <c r="BR86" s="955"/>
      <c r="BT86" s="955"/>
      <c r="BV86" s="955"/>
      <c r="BX86" s="432"/>
      <c r="BY86" s="432"/>
      <c r="BZ86" s="432"/>
      <c r="CA86" s="432">
        <v>1</v>
      </c>
      <c r="CB86" s="432"/>
      <c r="CC86" s="432"/>
      <c r="CD86" s="432"/>
      <c r="CE86" s="432"/>
      <c r="CF86" s="432"/>
      <c r="CG86" s="432"/>
      <c r="CH86" s="964"/>
    </row>
    <row r="87" spans="1:86" s="1" customFormat="1" ht="65.25" customHeight="1">
      <c r="A87" s="1207"/>
      <c r="B87" s="628" t="s">
        <v>38</v>
      </c>
      <c r="D87" s="617" t="s">
        <v>359</v>
      </c>
      <c r="E87" s="835"/>
      <c r="F87" s="513" t="s">
        <v>116</v>
      </c>
      <c r="G87" s="512" t="s">
        <v>106</v>
      </c>
      <c r="H87" s="513" t="s">
        <v>358</v>
      </c>
      <c r="I87" s="512">
        <v>1</v>
      </c>
      <c r="J87" s="512">
        <v>0</v>
      </c>
      <c r="K87" s="513" t="s">
        <v>228</v>
      </c>
      <c r="L87" s="754">
        <v>170</v>
      </c>
      <c r="M87" s="705"/>
      <c r="N87" s="542"/>
      <c r="O87" s="755"/>
      <c r="P87" s="542">
        <v>1</v>
      </c>
      <c r="Q87" s="755"/>
      <c r="R87" s="542"/>
      <c r="S87" s="755"/>
      <c r="T87" s="542"/>
      <c r="U87" s="542"/>
      <c r="V87" s="755"/>
      <c r="W87" s="542"/>
      <c r="X87" s="755"/>
      <c r="Y87" s="705"/>
      <c r="Z87" s="907"/>
      <c r="AA87" s="907"/>
      <c r="AB87" s="901" t="s">
        <v>101</v>
      </c>
      <c r="AC87" s="406">
        <f t="shared" si="102"/>
        <v>170</v>
      </c>
      <c r="AD87" s="543" t="str">
        <f t="shared" si="77"/>
        <v>Yes</v>
      </c>
      <c r="AE87" s="544" t="str">
        <f t="shared" si="101"/>
        <v>Yes</v>
      </c>
      <c r="AG87" s="716">
        <v>1</v>
      </c>
      <c r="AH87" s="717">
        <f t="shared" si="74"/>
        <v>1</v>
      </c>
      <c r="AI87" s="334"/>
      <c r="AJ87" s="334"/>
      <c r="AK87" s="814">
        <v>1.85</v>
      </c>
      <c r="AL87" s="815">
        <f t="shared" si="79"/>
        <v>1.85</v>
      </c>
      <c r="AM87" s="816"/>
      <c r="AN87" s="432">
        <f t="shared" si="80"/>
        <v>0</v>
      </c>
      <c r="AO87" s="432">
        <f t="shared" si="81"/>
        <v>0</v>
      </c>
      <c r="AP87" s="432">
        <f t="shared" si="82"/>
        <v>0</v>
      </c>
      <c r="AQ87" s="432">
        <f t="shared" si="83"/>
        <v>1</v>
      </c>
      <c r="AR87" s="432">
        <f t="shared" si="84"/>
        <v>0</v>
      </c>
      <c r="AS87" s="432">
        <f t="shared" si="85"/>
        <v>0</v>
      </c>
      <c r="AT87" s="432">
        <f t="shared" si="86"/>
        <v>0</v>
      </c>
      <c r="AU87" s="432">
        <f t="shared" si="87"/>
        <v>0</v>
      </c>
      <c r="AV87" s="432">
        <f t="shared" si="88"/>
        <v>0</v>
      </c>
      <c r="AW87" s="432">
        <f t="shared" si="89"/>
        <v>0</v>
      </c>
      <c r="AX87" s="432">
        <f t="shared" si="90"/>
        <v>0</v>
      </c>
      <c r="AY87" s="432">
        <f t="shared" si="91"/>
        <v>0</v>
      </c>
      <c r="AZ87" s="432">
        <f t="shared" si="92"/>
        <v>0</v>
      </c>
      <c r="BA87" s="689">
        <f t="shared" si="99"/>
        <v>0</v>
      </c>
      <c r="BB87" s="689">
        <f t="shared" si="100"/>
        <v>0</v>
      </c>
      <c r="BC87" s="817"/>
      <c r="BD87" s="818">
        <v>1</v>
      </c>
      <c r="BE87" s="432"/>
      <c r="BF87" s="955">
        <v>5</v>
      </c>
      <c r="BH87" s="955"/>
      <c r="BJ87" s="955"/>
      <c r="BL87" s="955"/>
      <c r="BN87" s="955"/>
      <c r="BP87" s="955"/>
      <c r="BR87" s="955"/>
      <c r="BT87" s="955"/>
      <c r="BU87" s="1">
        <v>1</v>
      </c>
      <c r="BV87" s="955"/>
      <c r="BX87" s="432"/>
      <c r="BY87" s="432"/>
      <c r="BZ87" s="432"/>
      <c r="CA87" s="432">
        <v>1</v>
      </c>
      <c r="CB87" s="432"/>
      <c r="CC87" s="432"/>
      <c r="CD87" s="432"/>
      <c r="CE87" s="432"/>
      <c r="CF87" s="432"/>
      <c r="CG87" s="432"/>
      <c r="CH87" s="964"/>
    </row>
    <row r="88" spans="1:86" s="1" customFormat="1" ht="65.25" customHeight="1">
      <c r="A88" s="1207"/>
      <c r="B88" s="628" t="s">
        <v>38</v>
      </c>
      <c r="C88" s="334"/>
      <c r="D88" s="599" t="s">
        <v>360</v>
      </c>
      <c r="E88" s="829"/>
      <c r="F88" s="368" t="s">
        <v>116</v>
      </c>
      <c r="G88" s="334" t="s">
        <v>106</v>
      </c>
      <c r="H88" s="368" t="s">
        <v>361</v>
      </c>
      <c r="I88" s="334">
        <v>1</v>
      </c>
      <c r="J88" s="334">
        <v>0</v>
      </c>
      <c r="K88" s="1" t="s">
        <v>100</v>
      </c>
      <c r="L88" s="756">
        <v>160</v>
      </c>
      <c r="M88" s="656"/>
      <c r="N88" s="547"/>
      <c r="O88" s="379"/>
      <c r="P88" s="547">
        <v>1</v>
      </c>
      <c r="Q88" s="379"/>
      <c r="R88" s="547"/>
      <c r="S88" s="379"/>
      <c r="T88" s="547"/>
      <c r="U88" s="547"/>
      <c r="V88" s="379"/>
      <c r="W88" s="547"/>
      <c r="X88" s="379"/>
      <c r="Y88" s="656"/>
      <c r="Z88" s="912"/>
      <c r="AA88" s="912"/>
      <c r="AB88" s="913" t="s">
        <v>101</v>
      </c>
      <c r="AC88" s="425">
        <f t="shared" si="102"/>
        <v>160</v>
      </c>
      <c r="AD88" s="410" t="str">
        <f t="shared" si="77"/>
        <v>Yes</v>
      </c>
      <c r="AE88" s="548" t="str">
        <f t="shared" si="101"/>
        <v>Yes</v>
      </c>
      <c r="AG88" s="716">
        <v>1</v>
      </c>
      <c r="AH88" s="717">
        <f t="shared" si="74"/>
        <v>1</v>
      </c>
      <c r="AI88" s="334"/>
      <c r="AJ88" s="334"/>
      <c r="AK88" s="814">
        <v>1.3</v>
      </c>
      <c r="AL88" s="815">
        <f t="shared" si="79"/>
        <v>1.3</v>
      </c>
      <c r="AM88" s="816"/>
      <c r="AN88" s="432">
        <f t="shared" si="80"/>
        <v>0</v>
      </c>
      <c r="AO88" s="432">
        <f t="shared" si="81"/>
        <v>0</v>
      </c>
      <c r="AP88" s="432">
        <f t="shared" si="82"/>
        <v>0</v>
      </c>
      <c r="AQ88" s="432">
        <f t="shared" si="83"/>
        <v>1</v>
      </c>
      <c r="AR88" s="432">
        <f t="shared" si="84"/>
        <v>0</v>
      </c>
      <c r="AS88" s="432">
        <f t="shared" si="85"/>
        <v>0</v>
      </c>
      <c r="AT88" s="432">
        <f t="shared" si="86"/>
        <v>0</v>
      </c>
      <c r="AU88" s="432">
        <f t="shared" si="87"/>
        <v>0</v>
      </c>
      <c r="AV88" s="432">
        <f t="shared" si="88"/>
        <v>0</v>
      </c>
      <c r="AW88" s="432">
        <f t="shared" si="89"/>
        <v>0</v>
      </c>
      <c r="AX88" s="432">
        <f t="shared" si="90"/>
        <v>0</v>
      </c>
      <c r="AY88" s="432">
        <f t="shared" si="91"/>
        <v>0</v>
      </c>
      <c r="AZ88" s="432">
        <f t="shared" si="92"/>
        <v>0</v>
      </c>
      <c r="BA88" s="689">
        <f t="shared" si="99"/>
        <v>0</v>
      </c>
      <c r="BB88" s="689">
        <f t="shared" si="100"/>
        <v>0</v>
      </c>
      <c r="BC88" s="817"/>
      <c r="BD88" s="818">
        <v>1</v>
      </c>
      <c r="BE88" s="432"/>
      <c r="BF88" s="955">
        <v>5</v>
      </c>
      <c r="BH88" s="955"/>
      <c r="BJ88" s="955"/>
      <c r="BL88" s="955"/>
      <c r="BN88" s="955"/>
      <c r="BP88" s="955"/>
      <c r="BR88" s="955"/>
      <c r="BT88" s="955"/>
      <c r="BV88" s="955"/>
      <c r="BX88" s="432"/>
      <c r="BY88" s="432"/>
      <c r="BZ88" s="432"/>
      <c r="CA88" s="432">
        <v>1</v>
      </c>
      <c r="CB88" s="432"/>
      <c r="CC88" s="432"/>
      <c r="CD88" s="432"/>
      <c r="CE88" s="432"/>
      <c r="CF88" s="432"/>
      <c r="CG88" s="432"/>
      <c r="CH88" s="964"/>
    </row>
    <row r="89" spans="1:86" s="1" customFormat="1" ht="65.25" customHeight="1">
      <c r="A89" s="1207"/>
      <c r="B89" s="628" t="s">
        <v>38</v>
      </c>
      <c r="C89" s="334"/>
      <c r="D89" s="599" t="s">
        <v>362</v>
      </c>
      <c r="E89" s="829"/>
      <c r="F89" s="368" t="s">
        <v>116</v>
      </c>
      <c r="G89" s="334" t="s">
        <v>106</v>
      </c>
      <c r="H89" s="368" t="s">
        <v>361</v>
      </c>
      <c r="I89" s="334">
        <v>1</v>
      </c>
      <c r="J89" s="334">
        <v>0</v>
      </c>
      <c r="K89" s="546" t="s">
        <v>214</v>
      </c>
      <c r="L89" s="756">
        <v>165</v>
      </c>
      <c r="M89" s="656"/>
      <c r="N89" s="547"/>
      <c r="O89" s="379"/>
      <c r="P89" s="547">
        <v>1</v>
      </c>
      <c r="Q89" s="379"/>
      <c r="R89" s="547"/>
      <c r="S89" s="379"/>
      <c r="T89" s="547"/>
      <c r="U89" s="547"/>
      <c r="V89" s="379"/>
      <c r="W89" s="547"/>
      <c r="X89" s="379"/>
      <c r="Y89" s="656"/>
      <c r="Z89" s="912"/>
      <c r="AA89" s="912"/>
      <c r="AB89" s="913" t="s">
        <v>101</v>
      </c>
      <c r="AC89" s="425">
        <f t="shared" si="102"/>
        <v>165</v>
      </c>
      <c r="AD89" s="410" t="str">
        <f t="shared" si="77"/>
        <v>Yes</v>
      </c>
      <c r="AE89" s="548" t="str">
        <f t="shared" si="101"/>
        <v>Yes</v>
      </c>
      <c r="AG89" s="716">
        <v>1</v>
      </c>
      <c r="AH89" s="717">
        <f t="shared" si="74"/>
        <v>1</v>
      </c>
      <c r="AI89" s="334"/>
      <c r="AJ89" s="334"/>
      <c r="AK89" s="814">
        <v>1.6</v>
      </c>
      <c r="AL89" s="815">
        <f t="shared" si="79"/>
        <v>1.6</v>
      </c>
      <c r="AM89" s="816"/>
      <c r="AN89" s="432">
        <f t="shared" si="80"/>
        <v>0</v>
      </c>
      <c r="AO89" s="432">
        <f t="shared" si="81"/>
        <v>0</v>
      </c>
      <c r="AP89" s="432">
        <f t="shared" si="82"/>
        <v>0</v>
      </c>
      <c r="AQ89" s="432">
        <f t="shared" si="83"/>
        <v>1</v>
      </c>
      <c r="AR89" s="432">
        <f t="shared" si="84"/>
        <v>0</v>
      </c>
      <c r="AS89" s="432">
        <f t="shared" si="85"/>
        <v>0</v>
      </c>
      <c r="AT89" s="432">
        <f t="shared" si="86"/>
        <v>0</v>
      </c>
      <c r="AU89" s="432">
        <f t="shared" si="87"/>
        <v>0</v>
      </c>
      <c r="AV89" s="432">
        <f t="shared" si="88"/>
        <v>0</v>
      </c>
      <c r="AW89" s="432">
        <f t="shared" si="89"/>
        <v>0</v>
      </c>
      <c r="AX89" s="432">
        <f t="shared" si="90"/>
        <v>0</v>
      </c>
      <c r="AY89" s="432">
        <f t="shared" si="91"/>
        <v>0</v>
      </c>
      <c r="AZ89" s="432">
        <f t="shared" si="92"/>
        <v>0</v>
      </c>
      <c r="BA89" s="689">
        <f t="shared" si="99"/>
        <v>0</v>
      </c>
      <c r="BB89" s="689">
        <f t="shared" si="100"/>
        <v>0</v>
      </c>
      <c r="BC89" s="817"/>
      <c r="BD89" s="818">
        <v>1</v>
      </c>
      <c r="BE89" s="432"/>
      <c r="BF89" s="955">
        <v>5</v>
      </c>
      <c r="BH89" s="955"/>
      <c r="BJ89" s="955"/>
      <c r="BL89" s="955"/>
      <c r="BN89" s="955"/>
      <c r="BP89" s="955"/>
      <c r="BR89" s="955"/>
      <c r="BT89" s="955">
        <v>1</v>
      </c>
      <c r="BV89" s="955"/>
      <c r="BX89" s="432"/>
      <c r="BY89" s="432"/>
      <c r="BZ89" s="432"/>
      <c r="CA89" s="432">
        <v>1</v>
      </c>
      <c r="CB89" s="432"/>
      <c r="CC89" s="432"/>
      <c r="CD89" s="432"/>
      <c r="CE89" s="432"/>
      <c r="CF89" s="432"/>
      <c r="CG89" s="432"/>
      <c r="CH89" s="964"/>
    </row>
    <row r="90" spans="1:86" s="1" customFormat="1" ht="65.25" customHeight="1">
      <c r="A90" s="1207"/>
      <c r="B90" s="628" t="s">
        <v>38</v>
      </c>
      <c r="D90" s="617" t="s">
        <v>363</v>
      </c>
      <c r="E90" s="835"/>
      <c r="F90" s="513" t="s">
        <v>116</v>
      </c>
      <c r="G90" s="512" t="s">
        <v>106</v>
      </c>
      <c r="H90" s="513" t="s">
        <v>364</v>
      </c>
      <c r="I90" s="512">
        <v>2</v>
      </c>
      <c r="J90" s="512">
        <v>0</v>
      </c>
      <c r="K90" s="512" t="s">
        <v>100</v>
      </c>
      <c r="L90" s="754">
        <v>275</v>
      </c>
      <c r="M90" s="705"/>
      <c r="N90" s="542"/>
      <c r="O90" s="755"/>
      <c r="P90" s="542">
        <v>1</v>
      </c>
      <c r="Q90" s="755"/>
      <c r="R90" s="542"/>
      <c r="S90" s="755"/>
      <c r="T90" s="542"/>
      <c r="U90" s="542"/>
      <c r="V90" s="755"/>
      <c r="W90" s="542"/>
      <c r="X90" s="755"/>
      <c r="Y90" s="705"/>
      <c r="Z90" s="907"/>
      <c r="AA90" s="907"/>
      <c r="AB90" s="901" t="s">
        <v>101</v>
      </c>
      <c r="AC90" s="406">
        <f t="shared" si="102"/>
        <v>275</v>
      </c>
      <c r="AD90" s="543" t="str">
        <f t="shared" si="77"/>
        <v>Yes</v>
      </c>
      <c r="AE90" s="544" t="str">
        <f t="shared" si="101"/>
        <v>Yes</v>
      </c>
      <c r="AG90" s="716">
        <v>2</v>
      </c>
      <c r="AH90" s="717">
        <f t="shared" si="74"/>
        <v>2</v>
      </c>
      <c r="AI90" s="334"/>
      <c r="AJ90" s="334"/>
      <c r="AK90" s="814">
        <v>2.2999999999999998</v>
      </c>
      <c r="AL90" s="815">
        <f t="shared" si="79"/>
        <v>2.2999999999999998</v>
      </c>
      <c r="AM90" s="816"/>
      <c r="AN90" s="432">
        <f t="shared" si="80"/>
        <v>0</v>
      </c>
      <c r="AO90" s="432">
        <f t="shared" si="81"/>
        <v>0</v>
      </c>
      <c r="AP90" s="432">
        <f t="shared" si="82"/>
        <v>0</v>
      </c>
      <c r="AQ90" s="432">
        <f t="shared" si="83"/>
        <v>2</v>
      </c>
      <c r="AR90" s="432">
        <f t="shared" si="84"/>
        <v>0</v>
      </c>
      <c r="AS90" s="432">
        <f t="shared" si="85"/>
        <v>0</v>
      </c>
      <c r="AT90" s="432">
        <f t="shared" si="86"/>
        <v>0</v>
      </c>
      <c r="AU90" s="432">
        <f t="shared" si="87"/>
        <v>0</v>
      </c>
      <c r="AV90" s="432">
        <f t="shared" si="88"/>
        <v>0</v>
      </c>
      <c r="AW90" s="432">
        <f t="shared" si="89"/>
        <v>0</v>
      </c>
      <c r="AX90" s="432">
        <f t="shared" si="90"/>
        <v>0</v>
      </c>
      <c r="AY90" s="432">
        <f t="shared" si="91"/>
        <v>0</v>
      </c>
      <c r="AZ90" s="432">
        <f t="shared" si="92"/>
        <v>0</v>
      </c>
      <c r="BA90" s="689">
        <f t="shared" si="99"/>
        <v>0</v>
      </c>
      <c r="BB90" s="689">
        <f t="shared" si="100"/>
        <v>0</v>
      </c>
      <c r="BC90" s="817"/>
      <c r="BD90" s="818">
        <v>2</v>
      </c>
      <c r="BE90" s="432"/>
      <c r="BF90" s="955">
        <v>10</v>
      </c>
      <c r="BH90" s="955"/>
      <c r="BJ90" s="955"/>
      <c r="BL90" s="955"/>
      <c r="BN90" s="955"/>
      <c r="BP90" s="955"/>
      <c r="BR90" s="955"/>
      <c r="BT90" s="955"/>
      <c r="BV90" s="955"/>
      <c r="BX90" s="432"/>
      <c r="BY90" s="432"/>
      <c r="BZ90" s="432"/>
      <c r="CA90" s="432">
        <v>2</v>
      </c>
      <c r="CB90" s="432"/>
      <c r="CC90" s="432"/>
      <c r="CD90" s="432"/>
      <c r="CE90" s="432"/>
      <c r="CF90" s="432"/>
      <c r="CG90" s="432"/>
      <c r="CH90" s="964"/>
    </row>
    <row r="91" spans="1:86" s="1" customFormat="1" ht="65.25" customHeight="1">
      <c r="A91" s="1207"/>
      <c r="B91" s="628" t="s">
        <v>38</v>
      </c>
      <c r="D91" s="617" t="s">
        <v>365</v>
      </c>
      <c r="E91" s="835"/>
      <c r="F91" s="513" t="s">
        <v>116</v>
      </c>
      <c r="G91" s="512" t="s">
        <v>106</v>
      </c>
      <c r="H91" s="513" t="s">
        <v>364</v>
      </c>
      <c r="I91" s="512">
        <v>2</v>
      </c>
      <c r="J91" s="512">
        <v>0</v>
      </c>
      <c r="K91" s="513" t="s">
        <v>228</v>
      </c>
      <c r="L91" s="754">
        <v>280</v>
      </c>
      <c r="M91" s="705"/>
      <c r="N91" s="542"/>
      <c r="O91" s="755"/>
      <c r="P91" s="542">
        <v>1</v>
      </c>
      <c r="Q91" s="755"/>
      <c r="R91" s="542"/>
      <c r="S91" s="755"/>
      <c r="T91" s="542"/>
      <c r="U91" s="542"/>
      <c r="V91" s="755"/>
      <c r="W91" s="542"/>
      <c r="X91" s="755"/>
      <c r="Y91" s="705"/>
      <c r="Z91" s="907"/>
      <c r="AA91" s="907"/>
      <c r="AB91" s="901" t="s">
        <v>101</v>
      </c>
      <c r="AC91" s="406">
        <f t="shared" si="102"/>
        <v>280</v>
      </c>
      <c r="AD91" s="543" t="str">
        <f t="shared" si="77"/>
        <v>Yes</v>
      </c>
      <c r="AE91" s="544" t="str">
        <f t="shared" si="101"/>
        <v>Yes</v>
      </c>
      <c r="AG91" s="716">
        <v>2</v>
      </c>
      <c r="AH91" s="717">
        <f t="shared" si="74"/>
        <v>2</v>
      </c>
      <c r="AI91" s="334"/>
      <c r="AJ91" s="334"/>
      <c r="AK91" s="814">
        <v>2.6</v>
      </c>
      <c r="AL91" s="815">
        <f t="shared" si="79"/>
        <v>2.6</v>
      </c>
      <c r="AM91" s="816"/>
      <c r="AN91" s="432">
        <f t="shared" si="80"/>
        <v>0</v>
      </c>
      <c r="AO91" s="432">
        <f t="shared" si="81"/>
        <v>0</v>
      </c>
      <c r="AP91" s="432">
        <f t="shared" si="82"/>
        <v>0</v>
      </c>
      <c r="AQ91" s="432">
        <f t="shared" si="83"/>
        <v>2</v>
      </c>
      <c r="AR91" s="432">
        <f t="shared" si="84"/>
        <v>0</v>
      </c>
      <c r="AS91" s="432">
        <f t="shared" si="85"/>
        <v>0</v>
      </c>
      <c r="AT91" s="432">
        <f t="shared" si="86"/>
        <v>0</v>
      </c>
      <c r="AU91" s="432">
        <f t="shared" si="87"/>
        <v>0</v>
      </c>
      <c r="AV91" s="432">
        <f t="shared" si="88"/>
        <v>0</v>
      </c>
      <c r="AW91" s="432">
        <f t="shared" si="89"/>
        <v>0</v>
      </c>
      <c r="AX91" s="432">
        <f t="shared" si="90"/>
        <v>0</v>
      </c>
      <c r="AY91" s="432">
        <f t="shared" si="91"/>
        <v>0</v>
      </c>
      <c r="AZ91" s="432">
        <f t="shared" si="92"/>
        <v>0</v>
      </c>
      <c r="BA91" s="689">
        <f t="shared" si="99"/>
        <v>0</v>
      </c>
      <c r="BB91" s="689">
        <f t="shared" si="100"/>
        <v>0</v>
      </c>
      <c r="BC91" s="817"/>
      <c r="BD91" s="818">
        <v>2</v>
      </c>
      <c r="BE91" s="432"/>
      <c r="BF91" s="955">
        <v>10</v>
      </c>
      <c r="BH91" s="955"/>
      <c r="BJ91" s="955"/>
      <c r="BL91" s="955"/>
      <c r="BN91" s="955"/>
      <c r="BP91" s="955"/>
      <c r="BR91" s="955"/>
      <c r="BT91" s="955">
        <v>2</v>
      </c>
      <c r="BV91" s="955"/>
      <c r="BX91" s="432"/>
      <c r="BY91" s="432"/>
      <c r="BZ91" s="432"/>
      <c r="CA91" s="432">
        <v>2</v>
      </c>
      <c r="CB91" s="432"/>
      <c r="CC91" s="432"/>
      <c r="CD91" s="432"/>
      <c r="CE91" s="432"/>
      <c r="CF91" s="432"/>
      <c r="CG91" s="432"/>
      <c r="CH91" s="964"/>
    </row>
    <row r="92" spans="1:86" s="1" customFormat="1" ht="65.25" customHeight="1">
      <c r="A92" s="1207"/>
      <c r="B92" s="628" t="s">
        <v>38</v>
      </c>
      <c r="C92" s="334"/>
      <c r="D92" s="599" t="s">
        <v>366</v>
      </c>
      <c r="E92" s="829"/>
      <c r="F92" s="368" t="s">
        <v>116</v>
      </c>
      <c r="G92" s="334" t="s">
        <v>258</v>
      </c>
      <c r="H92" s="368" t="s">
        <v>367</v>
      </c>
      <c r="I92" s="334">
        <v>3</v>
      </c>
      <c r="J92" s="334">
        <v>0</v>
      </c>
      <c r="K92" s="1" t="s">
        <v>100</v>
      </c>
      <c r="L92" s="756">
        <v>320</v>
      </c>
      <c r="M92" s="656"/>
      <c r="N92" s="547"/>
      <c r="O92" s="379"/>
      <c r="P92" s="547">
        <v>1</v>
      </c>
      <c r="Q92" s="379"/>
      <c r="R92" s="547"/>
      <c r="S92" s="379"/>
      <c r="T92" s="547"/>
      <c r="U92" s="547"/>
      <c r="V92" s="379"/>
      <c r="W92" s="547"/>
      <c r="X92" s="379"/>
      <c r="Y92" s="656"/>
      <c r="Z92" s="912"/>
      <c r="AA92" s="912"/>
      <c r="AB92" s="913" t="s">
        <v>101</v>
      </c>
      <c r="AC92" s="425">
        <f t="shared" si="102"/>
        <v>320</v>
      </c>
      <c r="AD92" s="410" t="str">
        <f t="shared" si="77"/>
        <v>Yes</v>
      </c>
      <c r="AE92" s="548" t="str">
        <f t="shared" si="101"/>
        <v>Yes</v>
      </c>
      <c r="AG92" s="716">
        <v>3</v>
      </c>
      <c r="AH92" s="717">
        <f t="shared" si="74"/>
        <v>3</v>
      </c>
      <c r="AI92" s="334"/>
      <c r="AJ92" s="334"/>
      <c r="AK92" s="814">
        <v>1.8</v>
      </c>
      <c r="AL92" s="815">
        <f t="shared" si="79"/>
        <v>1.8</v>
      </c>
      <c r="AM92" s="816"/>
      <c r="AN92" s="432">
        <f t="shared" si="80"/>
        <v>0</v>
      </c>
      <c r="AO92" s="432">
        <f t="shared" si="81"/>
        <v>0</v>
      </c>
      <c r="AP92" s="432">
        <f t="shared" si="82"/>
        <v>0</v>
      </c>
      <c r="AQ92" s="432">
        <f t="shared" si="83"/>
        <v>3</v>
      </c>
      <c r="AR92" s="432">
        <f t="shared" si="84"/>
        <v>0</v>
      </c>
      <c r="AS92" s="432">
        <f t="shared" si="85"/>
        <v>0</v>
      </c>
      <c r="AT92" s="432">
        <f t="shared" si="86"/>
        <v>0</v>
      </c>
      <c r="AU92" s="432">
        <f t="shared" si="87"/>
        <v>0</v>
      </c>
      <c r="AV92" s="432">
        <f t="shared" si="88"/>
        <v>0</v>
      </c>
      <c r="AW92" s="432">
        <f t="shared" si="89"/>
        <v>0</v>
      </c>
      <c r="AX92" s="432">
        <f t="shared" si="90"/>
        <v>0</v>
      </c>
      <c r="AY92" s="432">
        <f t="shared" si="91"/>
        <v>0</v>
      </c>
      <c r="AZ92" s="432">
        <f t="shared" si="92"/>
        <v>0</v>
      </c>
      <c r="BA92" s="689">
        <f t="shared" si="99"/>
        <v>0</v>
      </c>
      <c r="BB92" s="689">
        <f t="shared" si="100"/>
        <v>0</v>
      </c>
      <c r="BC92" s="817"/>
      <c r="BD92" s="818">
        <v>3</v>
      </c>
      <c r="BE92" s="432"/>
      <c r="BF92" s="955">
        <v>12</v>
      </c>
      <c r="BH92" s="955"/>
      <c r="BJ92" s="955"/>
      <c r="BL92" s="955"/>
      <c r="BN92" s="955"/>
      <c r="BP92" s="955"/>
      <c r="BR92" s="955"/>
      <c r="BT92" s="955"/>
      <c r="BV92" s="955"/>
      <c r="BX92" s="432"/>
      <c r="BY92" s="432"/>
      <c r="BZ92" s="432"/>
      <c r="CA92" s="432">
        <v>3</v>
      </c>
      <c r="CB92" s="432"/>
      <c r="CC92" s="432"/>
      <c r="CD92" s="432"/>
      <c r="CE92" s="432"/>
      <c r="CF92" s="432"/>
      <c r="CG92" s="432"/>
      <c r="CH92" s="964"/>
    </row>
    <row r="93" spans="1:86" s="1" customFormat="1" ht="65.25" customHeight="1">
      <c r="A93" s="1207"/>
      <c r="B93" s="608" t="s">
        <v>38</v>
      </c>
      <c r="C93" s="518"/>
      <c r="D93" s="609" t="s">
        <v>368</v>
      </c>
      <c r="E93" s="848"/>
      <c r="F93" s="519" t="s">
        <v>116</v>
      </c>
      <c r="G93" s="518" t="s">
        <v>258</v>
      </c>
      <c r="H93" s="519" t="s">
        <v>367</v>
      </c>
      <c r="I93" s="518">
        <v>3</v>
      </c>
      <c r="J93" s="518">
        <v>0</v>
      </c>
      <c r="K93" s="558" t="s">
        <v>214</v>
      </c>
      <c r="L93" s="872">
        <v>325</v>
      </c>
      <c r="M93" s="560"/>
      <c r="N93" s="667"/>
      <c r="O93" s="668"/>
      <c r="P93" s="667">
        <v>1</v>
      </c>
      <c r="Q93" s="668"/>
      <c r="R93" s="667"/>
      <c r="S93" s="668"/>
      <c r="T93" s="667"/>
      <c r="U93" s="667"/>
      <c r="V93" s="668"/>
      <c r="W93" s="667"/>
      <c r="X93" s="668"/>
      <c r="Y93" s="560"/>
      <c r="Z93" s="914"/>
      <c r="AA93" s="914"/>
      <c r="AB93" s="979" t="s">
        <v>101</v>
      </c>
      <c r="AC93" s="561">
        <f t="shared" si="102"/>
        <v>325</v>
      </c>
      <c r="AD93" s="400" t="str">
        <f t="shared" si="77"/>
        <v>Yes</v>
      </c>
      <c r="AE93" s="562" t="str">
        <f t="shared" si="101"/>
        <v>Yes</v>
      </c>
      <c r="AG93" s="718">
        <v>3</v>
      </c>
      <c r="AH93" s="717">
        <f t="shared" si="74"/>
        <v>3</v>
      </c>
      <c r="AI93" s="334"/>
      <c r="AJ93" s="334"/>
      <c r="AK93" s="814">
        <v>2.1</v>
      </c>
      <c r="AL93" s="815">
        <f t="shared" si="79"/>
        <v>2.1</v>
      </c>
      <c r="AM93" s="816"/>
      <c r="AN93" s="432">
        <f t="shared" si="80"/>
        <v>0</v>
      </c>
      <c r="AO93" s="432">
        <f t="shared" si="81"/>
        <v>0</v>
      </c>
      <c r="AP93" s="432">
        <f t="shared" si="82"/>
        <v>0</v>
      </c>
      <c r="AQ93" s="432">
        <f t="shared" si="83"/>
        <v>3</v>
      </c>
      <c r="AR93" s="432">
        <f t="shared" si="84"/>
        <v>0</v>
      </c>
      <c r="AS93" s="432">
        <f t="shared" si="85"/>
        <v>0</v>
      </c>
      <c r="AT93" s="432">
        <f t="shared" si="86"/>
        <v>0</v>
      </c>
      <c r="AU93" s="432">
        <f t="shared" si="87"/>
        <v>0</v>
      </c>
      <c r="AV93" s="432">
        <f t="shared" si="88"/>
        <v>0</v>
      </c>
      <c r="AW93" s="432">
        <f t="shared" si="89"/>
        <v>0</v>
      </c>
      <c r="AX93" s="432">
        <f t="shared" si="90"/>
        <v>0</v>
      </c>
      <c r="AY93" s="432">
        <f t="shared" si="91"/>
        <v>0</v>
      </c>
      <c r="AZ93" s="432">
        <f t="shared" si="92"/>
        <v>0</v>
      </c>
      <c r="BA93" s="689">
        <f t="shared" si="99"/>
        <v>0</v>
      </c>
      <c r="BB93" s="689">
        <f t="shared" si="100"/>
        <v>0</v>
      </c>
      <c r="BC93" s="817"/>
      <c r="BD93" s="818">
        <v>3</v>
      </c>
      <c r="BE93" s="432"/>
      <c r="BF93" s="955">
        <v>12</v>
      </c>
      <c r="BH93" s="955"/>
      <c r="BJ93" s="955"/>
      <c r="BL93" s="955"/>
      <c r="BN93" s="955"/>
      <c r="BP93" s="955">
        <v>1</v>
      </c>
      <c r="BQ93" s="1">
        <v>2</v>
      </c>
      <c r="BR93" s="955"/>
      <c r="BT93" s="955"/>
      <c r="BV93" s="955"/>
      <c r="BX93" s="432"/>
      <c r="BY93" s="432"/>
      <c r="BZ93" s="432"/>
      <c r="CA93" s="432">
        <v>3</v>
      </c>
      <c r="CB93" s="432"/>
      <c r="CC93" s="432"/>
      <c r="CD93" s="432"/>
      <c r="CE93" s="432"/>
      <c r="CF93" s="432"/>
      <c r="CG93" s="432"/>
      <c r="CH93" s="964"/>
    </row>
    <row r="94" spans="1:86" s="334" customFormat="1" ht="32.450000000000003" customHeight="1">
      <c r="A94" s="1"/>
      <c r="B94" s="588"/>
      <c r="C94" s="23"/>
      <c r="D94" s="599"/>
      <c r="E94" s="842"/>
      <c r="F94" s="843"/>
      <c r="G94" s="23"/>
      <c r="H94" s="368"/>
      <c r="I94" s="23"/>
      <c r="J94" s="23"/>
      <c r="K94" s="23"/>
      <c r="L94" s="864" t="s">
        <v>369</v>
      </c>
      <c r="M94" s="357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916"/>
      <c r="AA94" s="916"/>
      <c r="AB94" s="23"/>
      <c r="AC94" s="704"/>
      <c r="AD94" s="23"/>
      <c r="AE94" s="980"/>
      <c r="AF94" s="1"/>
      <c r="AG94" s="24"/>
      <c r="AH94" s="147"/>
      <c r="AK94" s="943"/>
      <c r="AL94" s="815"/>
      <c r="AM94" s="816"/>
      <c r="AN94" s="432"/>
      <c r="AO94" s="432"/>
      <c r="AP94" s="432"/>
      <c r="AQ94" s="432"/>
      <c r="AR94" s="432"/>
      <c r="AS94" s="432"/>
      <c r="AT94" s="432"/>
      <c r="AU94" s="432"/>
      <c r="AV94" s="432"/>
      <c r="AW94" s="432"/>
      <c r="AX94" s="432"/>
      <c r="AY94" s="432"/>
      <c r="AZ94" s="432"/>
      <c r="BA94" s="689"/>
      <c r="BB94" s="689"/>
      <c r="BC94" s="817"/>
      <c r="BD94" s="818"/>
      <c r="BE94" s="432"/>
      <c r="BF94" s="959"/>
      <c r="BG94" s="23"/>
      <c r="BH94" s="959"/>
      <c r="BI94" s="23"/>
      <c r="BJ94" s="959"/>
      <c r="BK94" s="23"/>
      <c r="BL94" s="959"/>
      <c r="BM94" s="23"/>
      <c r="BN94" s="959"/>
      <c r="BO94" s="23"/>
      <c r="BP94" s="959"/>
      <c r="BQ94" s="23"/>
      <c r="BR94" s="959"/>
      <c r="BS94" s="23"/>
      <c r="BT94" s="959"/>
      <c r="BU94" s="23"/>
      <c r="BV94" s="959"/>
      <c r="BW94" s="23"/>
      <c r="BX94" s="432"/>
      <c r="BY94" s="432"/>
      <c r="BZ94" s="432"/>
      <c r="CA94" s="432"/>
      <c r="CB94" s="432"/>
      <c r="CC94" s="432"/>
      <c r="CD94" s="432"/>
      <c r="CE94" s="432"/>
      <c r="CF94" s="432" t="e">
        <f>#REF!/10</f>
        <v>#REF!</v>
      </c>
      <c r="CG94" s="432" t="e">
        <f>(3/100)*#REF!</f>
        <v>#REF!</v>
      </c>
      <c r="CH94" s="964" t="e">
        <f>#REF!*SUM(#REF!)</f>
        <v>#REF!</v>
      </c>
    </row>
    <row r="95" spans="1:86" s="1" customFormat="1" ht="65.25" customHeight="1">
      <c r="A95" s="966"/>
      <c r="B95" s="967"/>
      <c r="C95" s="593"/>
      <c r="D95" s="591" t="s">
        <v>370</v>
      </c>
      <c r="E95" s="834" t="s">
        <v>96</v>
      </c>
      <c r="F95" s="648" t="s">
        <v>371</v>
      </c>
      <c r="G95" s="502" t="s">
        <v>238</v>
      </c>
      <c r="H95" s="648" t="s">
        <v>372</v>
      </c>
      <c r="I95" s="502">
        <v>1</v>
      </c>
      <c r="J95" s="502">
        <v>0</v>
      </c>
      <c r="K95" s="502" t="s">
        <v>100</v>
      </c>
      <c r="L95" s="973">
        <v>371</v>
      </c>
      <c r="M95" s="556"/>
      <c r="N95" s="556"/>
      <c r="O95" s="556">
        <v>1</v>
      </c>
      <c r="P95" s="556"/>
      <c r="Q95" s="556"/>
      <c r="R95" s="753"/>
      <c r="S95" s="709"/>
      <c r="T95" s="709"/>
      <c r="U95" s="709"/>
      <c r="V95" s="709"/>
      <c r="W95" s="709"/>
      <c r="X95" s="709"/>
      <c r="Y95" s="709"/>
      <c r="Z95" s="981" t="s">
        <v>101</v>
      </c>
      <c r="AA95" s="981" t="s">
        <v>101</v>
      </c>
      <c r="AB95" s="709"/>
      <c r="AC95" s="982">
        <f t="shared" ref="AC95:AC104" si="103">L95*M95+L95*N95+L95*O95+L95*P95+L95*Q95+L95*R95+L95*S95+L95*U95+L95*V95+L95*W95+L95*X95+L95*Y95+L95*T95+L95*AB95</f>
        <v>371</v>
      </c>
      <c r="AD95" s="538" t="str">
        <f t="shared" ref="AD95:AD114" si="104">IF(B95="New","Yes","No")</f>
        <v>No</v>
      </c>
      <c r="AE95" s="557" t="str">
        <f>IF(SUM(M95:AB95)&gt;0,"Yes","No")</f>
        <v>Yes</v>
      </c>
      <c r="AG95" s="715">
        <v>3</v>
      </c>
      <c r="AH95" s="564">
        <f>AG95*M95+AG95*N95+AG95*O95+AG95*P95+AG95*Q95+AG95*R95+AG95*S95+AG95*U95+AG95*V95+AG95*W95+AG95*X95+AG95*Y95+AG95*T95+AG95*AB95</f>
        <v>3</v>
      </c>
      <c r="AI95" s="334"/>
      <c r="AJ95" s="334"/>
      <c r="AK95" s="814">
        <v>6.85</v>
      </c>
      <c r="AL95" s="815">
        <f t="shared" ref="AL95:AL137" si="105">SUM(M95:AB95)*AK95</f>
        <v>6.85</v>
      </c>
      <c r="AM95" s="816"/>
      <c r="AN95" s="432">
        <f t="shared" ref="AN95:AN114" si="106">M95*I95</f>
        <v>0</v>
      </c>
      <c r="AO95" s="432">
        <f t="shared" ref="AO95:AO114" si="107">N95*I95</f>
        <v>0</v>
      </c>
      <c r="AP95" s="432">
        <f t="shared" ref="AP95:AP114" si="108">O95*I95</f>
        <v>1</v>
      </c>
      <c r="AQ95" s="432">
        <f t="shared" ref="AQ95:AQ114" si="109">P95*I95</f>
        <v>0</v>
      </c>
      <c r="AR95" s="432">
        <f t="shared" ref="AR95:AR114" si="110">Q95*I95</f>
        <v>0</v>
      </c>
      <c r="AS95" s="432">
        <f t="shared" ref="AS95:AS114" si="111">R95*I95</f>
        <v>0</v>
      </c>
      <c r="AT95" s="432">
        <f t="shared" ref="AT95:AT114" si="112">S95*I95</f>
        <v>0</v>
      </c>
      <c r="AU95" s="432">
        <f t="shared" ref="AU95:AU114" si="113">I95*T95</f>
        <v>0</v>
      </c>
      <c r="AV95" s="432">
        <f t="shared" ref="AV95:AV114" si="114">U95*I95</f>
        <v>0</v>
      </c>
      <c r="AW95" s="432">
        <f t="shared" ref="AW95:AW114" si="115">V95*I95</f>
        <v>0</v>
      </c>
      <c r="AX95" s="432">
        <f t="shared" ref="AX95:AX114" si="116">W95*I95</f>
        <v>0</v>
      </c>
      <c r="AY95" s="432">
        <f t="shared" ref="AY95:AY114" si="117">X95*I95</f>
        <v>0</v>
      </c>
      <c r="AZ95" s="432">
        <f t="shared" ref="AZ95:AZ114" si="118">Y95*I95</f>
        <v>0</v>
      </c>
      <c r="BA95" s="689"/>
      <c r="BB95" s="689"/>
      <c r="BC95" s="817">
        <f t="shared" ref="BC95:BC104" si="119">AB95*I95</f>
        <v>0</v>
      </c>
      <c r="BD95" s="818">
        <v>3</v>
      </c>
      <c r="BE95" s="432"/>
      <c r="BF95" s="957">
        <v>9</v>
      </c>
      <c r="BG95" s="502"/>
      <c r="BH95" s="957"/>
      <c r="BI95" s="502"/>
      <c r="BJ95" s="957"/>
      <c r="BK95" s="502"/>
      <c r="BL95" s="957"/>
      <c r="BM95" s="502"/>
      <c r="BN95" s="957"/>
      <c r="BO95" s="502"/>
      <c r="BP95" s="957"/>
      <c r="BQ95" s="502"/>
      <c r="BR95" s="957"/>
      <c r="BS95" s="502"/>
      <c r="BT95" s="957"/>
      <c r="BU95" s="502"/>
      <c r="BV95" s="957"/>
      <c r="BW95" s="502"/>
      <c r="BX95" s="432"/>
      <c r="BY95" s="432"/>
      <c r="BZ95" s="432"/>
      <c r="CA95" s="432"/>
      <c r="CB95" s="432"/>
      <c r="CC95" s="432"/>
      <c r="CD95" s="432"/>
      <c r="CE95" s="432"/>
      <c r="CF95" s="432"/>
      <c r="CG95" s="432"/>
      <c r="CH95" s="964"/>
    </row>
    <row r="96" spans="1:86" s="334" customFormat="1" ht="65.25" customHeight="1">
      <c r="A96" s="966"/>
      <c r="B96" s="849"/>
      <c r="C96" s="1"/>
      <c r="D96" s="617" t="s">
        <v>373</v>
      </c>
      <c r="E96" s="835" t="s">
        <v>96</v>
      </c>
      <c r="F96" s="513" t="s">
        <v>374</v>
      </c>
      <c r="G96" s="512" t="s">
        <v>109</v>
      </c>
      <c r="H96" s="513" t="s">
        <v>375</v>
      </c>
      <c r="I96" s="512">
        <v>1</v>
      </c>
      <c r="J96" s="512">
        <v>0</v>
      </c>
      <c r="K96" s="512" t="s">
        <v>100</v>
      </c>
      <c r="L96" s="754">
        <v>307.39999999999998</v>
      </c>
      <c r="M96" s="542"/>
      <c r="N96" s="542"/>
      <c r="O96" s="542">
        <v>1</v>
      </c>
      <c r="P96" s="542"/>
      <c r="Q96" s="542"/>
      <c r="R96" s="755"/>
      <c r="S96" s="705"/>
      <c r="T96" s="705"/>
      <c r="U96" s="705"/>
      <c r="V96" s="705"/>
      <c r="W96" s="705"/>
      <c r="X96" s="705"/>
      <c r="Y96" s="705"/>
      <c r="Z96" s="901" t="s">
        <v>101</v>
      </c>
      <c r="AA96" s="901" t="s">
        <v>101</v>
      </c>
      <c r="AB96" s="542"/>
      <c r="AC96" s="543">
        <f t="shared" si="103"/>
        <v>307.39999999999998</v>
      </c>
      <c r="AD96" s="543" t="str">
        <f t="shared" si="104"/>
        <v>No</v>
      </c>
      <c r="AE96" s="544" t="str">
        <f t="shared" ref="AE96:AE167" si="120">IF(SUM(M96:AB96)&gt;0,"Yes","No")</f>
        <v>Yes</v>
      </c>
      <c r="AF96" s="1"/>
      <c r="AG96" s="716">
        <v>1</v>
      </c>
      <c r="AH96" s="717">
        <f t="shared" ref="AH96:AH104" si="121">AG96*M96+AG96*N96+AG96*O96+AG96*P96+AG96*Q96+AG96*R96+AG96*S96+AG96*U96+AG96*V96+AG96*W96+AG96*X96+AG96*Y96+AG96*T96+AG96*AB96</f>
        <v>1</v>
      </c>
      <c r="AK96" s="814">
        <v>5.4</v>
      </c>
      <c r="AL96" s="815">
        <f t="shared" si="105"/>
        <v>5.4</v>
      </c>
      <c r="AM96" s="816"/>
      <c r="AN96" s="432">
        <f t="shared" si="106"/>
        <v>0</v>
      </c>
      <c r="AO96" s="432">
        <f t="shared" si="107"/>
        <v>0</v>
      </c>
      <c r="AP96" s="432">
        <f t="shared" si="108"/>
        <v>1</v>
      </c>
      <c r="AQ96" s="432">
        <f t="shared" si="109"/>
        <v>0</v>
      </c>
      <c r="AR96" s="432">
        <f t="shared" si="110"/>
        <v>0</v>
      </c>
      <c r="AS96" s="432">
        <f t="shared" si="111"/>
        <v>0</v>
      </c>
      <c r="AT96" s="432">
        <f t="shared" si="112"/>
        <v>0</v>
      </c>
      <c r="AU96" s="432">
        <f t="shared" si="113"/>
        <v>0</v>
      </c>
      <c r="AV96" s="432">
        <f t="shared" si="114"/>
        <v>0</v>
      </c>
      <c r="AW96" s="432">
        <f t="shared" si="115"/>
        <v>0</v>
      </c>
      <c r="AX96" s="432">
        <f t="shared" si="116"/>
        <v>0</v>
      </c>
      <c r="AY96" s="432">
        <f t="shared" si="117"/>
        <v>0</v>
      </c>
      <c r="AZ96" s="432">
        <f t="shared" si="118"/>
        <v>0</v>
      </c>
      <c r="BA96" s="689"/>
      <c r="BB96" s="689"/>
      <c r="BC96" s="817">
        <f t="shared" si="119"/>
        <v>0</v>
      </c>
      <c r="BD96" s="818">
        <v>1</v>
      </c>
      <c r="BE96" s="432"/>
      <c r="BF96" s="955">
        <v>6</v>
      </c>
      <c r="BG96" s="512"/>
      <c r="BH96" s="955"/>
      <c r="BI96" s="512"/>
      <c r="BJ96" s="955"/>
      <c r="BK96" s="512"/>
      <c r="BL96" s="955"/>
      <c r="BM96" s="512"/>
      <c r="BN96" s="955"/>
      <c r="BO96" s="512"/>
      <c r="BP96" s="955"/>
      <c r="BQ96" s="512"/>
      <c r="BR96" s="955"/>
      <c r="BS96" s="512"/>
      <c r="BT96" s="955"/>
      <c r="BU96" s="512"/>
      <c r="BV96" s="955"/>
      <c r="BW96" s="512"/>
      <c r="BX96" s="432"/>
      <c r="BY96" s="432"/>
      <c r="BZ96" s="432">
        <f>I96</f>
        <v>1</v>
      </c>
      <c r="CA96" s="432"/>
      <c r="CB96" s="432"/>
      <c r="CC96" s="432"/>
      <c r="CD96" s="432"/>
      <c r="CE96" s="432"/>
      <c r="CF96" s="432"/>
      <c r="CG96" s="432"/>
      <c r="CH96" s="964"/>
    </row>
    <row r="97" spans="1:86" s="1" customFormat="1" ht="65.25" customHeight="1">
      <c r="A97" s="966"/>
      <c r="B97" s="849"/>
      <c r="D97" s="599" t="s">
        <v>376</v>
      </c>
      <c r="E97" s="844" t="s">
        <v>96</v>
      </c>
      <c r="F97" s="368" t="s">
        <v>371</v>
      </c>
      <c r="G97" s="1" t="s">
        <v>109</v>
      </c>
      <c r="H97" s="368" t="s">
        <v>377</v>
      </c>
      <c r="I97" s="1">
        <v>1</v>
      </c>
      <c r="J97" s="1">
        <v>0</v>
      </c>
      <c r="K97" s="1" t="s">
        <v>100</v>
      </c>
      <c r="L97" s="860">
        <v>286.2</v>
      </c>
      <c r="M97" s="673"/>
      <c r="N97" s="673"/>
      <c r="O97" s="673">
        <v>1</v>
      </c>
      <c r="P97" s="673"/>
      <c r="Q97" s="673"/>
      <c r="R97" s="757"/>
      <c r="S97" s="703"/>
      <c r="T97" s="703"/>
      <c r="U97" s="703"/>
      <c r="V97" s="703"/>
      <c r="W97" s="703"/>
      <c r="X97" s="703"/>
      <c r="Y97" s="703"/>
      <c r="Z97" s="899" t="s">
        <v>101</v>
      </c>
      <c r="AA97" s="899" t="s">
        <v>101</v>
      </c>
      <c r="AB97" s="673"/>
      <c r="AC97" s="704">
        <f t="shared" si="103"/>
        <v>286.2</v>
      </c>
      <c r="AD97" s="704" t="str">
        <f t="shared" si="104"/>
        <v>No</v>
      </c>
      <c r="AE97" s="902" t="str">
        <f t="shared" si="120"/>
        <v>Yes</v>
      </c>
      <c r="AG97" s="716">
        <v>1</v>
      </c>
      <c r="AH97" s="717">
        <f t="shared" si="121"/>
        <v>1</v>
      </c>
      <c r="AI97" s="334"/>
      <c r="AJ97" s="334"/>
      <c r="AK97" s="814">
        <v>5.9</v>
      </c>
      <c r="AL97" s="815">
        <f t="shared" si="105"/>
        <v>5.9</v>
      </c>
      <c r="AM97" s="816"/>
      <c r="AN97" s="432">
        <f t="shared" si="106"/>
        <v>0</v>
      </c>
      <c r="AO97" s="432">
        <f t="shared" si="107"/>
        <v>0</v>
      </c>
      <c r="AP97" s="432">
        <f t="shared" si="108"/>
        <v>1</v>
      </c>
      <c r="AQ97" s="432">
        <f t="shared" si="109"/>
        <v>0</v>
      </c>
      <c r="AR97" s="432">
        <f t="shared" si="110"/>
        <v>0</v>
      </c>
      <c r="AS97" s="432">
        <f t="shared" si="111"/>
        <v>0</v>
      </c>
      <c r="AT97" s="432">
        <f t="shared" si="112"/>
        <v>0</v>
      </c>
      <c r="AU97" s="432">
        <f t="shared" si="113"/>
        <v>0</v>
      </c>
      <c r="AV97" s="432">
        <f t="shared" si="114"/>
        <v>0</v>
      </c>
      <c r="AW97" s="432">
        <f t="shared" si="115"/>
        <v>0</v>
      </c>
      <c r="AX97" s="432">
        <f t="shared" si="116"/>
        <v>0</v>
      </c>
      <c r="AY97" s="432">
        <f t="shared" si="117"/>
        <v>0</v>
      </c>
      <c r="AZ97" s="432">
        <f t="shared" si="118"/>
        <v>0</v>
      </c>
      <c r="BA97" s="689"/>
      <c r="BB97" s="689"/>
      <c r="BC97" s="817">
        <f t="shared" si="119"/>
        <v>0</v>
      </c>
      <c r="BD97" s="818">
        <v>1</v>
      </c>
      <c r="BE97" s="432"/>
      <c r="BF97" s="955">
        <v>6</v>
      </c>
      <c r="BH97" s="955"/>
      <c r="BJ97" s="955"/>
      <c r="BL97" s="955"/>
      <c r="BN97" s="955"/>
      <c r="BP97" s="955"/>
      <c r="BR97" s="955"/>
      <c r="BT97" s="955"/>
      <c r="BV97" s="955"/>
      <c r="BX97" s="432"/>
      <c r="BY97" s="432"/>
      <c r="BZ97" s="432">
        <v>1</v>
      </c>
      <c r="CA97" s="432"/>
      <c r="CB97" s="432"/>
      <c r="CC97" s="432"/>
      <c r="CD97" s="432"/>
      <c r="CE97" s="432"/>
      <c r="CF97" s="432"/>
      <c r="CG97" s="432"/>
      <c r="CH97" s="964"/>
    </row>
    <row r="98" spans="1:86" s="334" customFormat="1" ht="65.25" customHeight="1">
      <c r="A98" s="966"/>
      <c r="B98" s="849"/>
      <c r="C98" s="1"/>
      <c r="D98" s="617" t="s">
        <v>378</v>
      </c>
      <c r="E98" s="835" t="s">
        <v>96</v>
      </c>
      <c r="F98" s="513" t="s">
        <v>371</v>
      </c>
      <c r="G98" s="512" t="s">
        <v>109</v>
      </c>
      <c r="H98" s="513" t="s">
        <v>379</v>
      </c>
      <c r="I98" s="512">
        <v>1</v>
      </c>
      <c r="J98" s="512">
        <v>0</v>
      </c>
      <c r="K98" s="512" t="s">
        <v>100</v>
      </c>
      <c r="L98" s="754">
        <v>254.4</v>
      </c>
      <c r="M98" s="542"/>
      <c r="N98" s="542"/>
      <c r="O98" s="542">
        <v>1</v>
      </c>
      <c r="P98" s="542"/>
      <c r="Q98" s="542"/>
      <c r="R98" s="755"/>
      <c r="S98" s="705"/>
      <c r="T98" s="705"/>
      <c r="U98" s="705"/>
      <c r="V98" s="705"/>
      <c r="W98" s="705"/>
      <c r="X98" s="705"/>
      <c r="Y98" s="705"/>
      <c r="Z98" s="901" t="s">
        <v>101</v>
      </c>
      <c r="AA98" s="901" t="s">
        <v>101</v>
      </c>
      <c r="AB98" s="542"/>
      <c r="AC98" s="543">
        <f t="shared" si="103"/>
        <v>254.4</v>
      </c>
      <c r="AD98" s="543" t="str">
        <f t="shared" si="104"/>
        <v>No</v>
      </c>
      <c r="AE98" s="544" t="str">
        <f t="shared" si="120"/>
        <v>Yes</v>
      </c>
      <c r="AF98" s="1"/>
      <c r="AG98" s="716">
        <v>1</v>
      </c>
      <c r="AH98" s="717">
        <f t="shared" si="121"/>
        <v>1</v>
      </c>
      <c r="AK98" s="814">
        <v>2.5499999999999998</v>
      </c>
      <c r="AL98" s="815">
        <f t="shared" si="105"/>
        <v>2.5499999999999998</v>
      </c>
      <c r="AM98" s="816"/>
      <c r="AN98" s="432">
        <f t="shared" si="106"/>
        <v>0</v>
      </c>
      <c r="AO98" s="432">
        <f t="shared" si="107"/>
        <v>0</v>
      </c>
      <c r="AP98" s="432">
        <f t="shared" si="108"/>
        <v>1</v>
      </c>
      <c r="AQ98" s="432">
        <f t="shared" si="109"/>
        <v>0</v>
      </c>
      <c r="AR98" s="432">
        <f t="shared" si="110"/>
        <v>0</v>
      </c>
      <c r="AS98" s="432">
        <f t="shared" si="111"/>
        <v>0</v>
      </c>
      <c r="AT98" s="432">
        <f t="shared" si="112"/>
        <v>0</v>
      </c>
      <c r="AU98" s="432">
        <f t="shared" si="113"/>
        <v>0</v>
      </c>
      <c r="AV98" s="432">
        <f t="shared" si="114"/>
        <v>0</v>
      </c>
      <c r="AW98" s="432">
        <f t="shared" si="115"/>
        <v>0</v>
      </c>
      <c r="AX98" s="432">
        <f t="shared" si="116"/>
        <v>0</v>
      </c>
      <c r="AY98" s="432">
        <f t="shared" si="117"/>
        <v>0</v>
      </c>
      <c r="AZ98" s="432">
        <f t="shared" si="118"/>
        <v>0</v>
      </c>
      <c r="BA98" s="689"/>
      <c r="BB98" s="689"/>
      <c r="BC98" s="817">
        <f t="shared" si="119"/>
        <v>0</v>
      </c>
      <c r="BD98" s="818">
        <v>1</v>
      </c>
      <c r="BE98" s="432"/>
      <c r="BF98" s="955">
        <v>4</v>
      </c>
      <c r="BG98" s="512"/>
      <c r="BH98" s="955"/>
      <c r="BI98" s="512"/>
      <c r="BJ98" s="955"/>
      <c r="BK98" s="512"/>
      <c r="BL98" s="955"/>
      <c r="BM98" s="512"/>
      <c r="BN98" s="955"/>
      <c r="BO98" s="512"/>
      <c r="BP98" s="955"/>
      <c r="BQ98" s="512"/>
      <c r="BR98" s="955"/>
      <c r="BS98" s="512"/>
      <c r="BT98" s="955"/>
      <c r="BU98" s="512"/>
      <c r="BV98" s="955"/>
      <c r="BW98" s="512"/>
      <c r="BX98" s="432"/>
      <c r="BY98" s="432"/>
      <c r="BZ98" s="432"/>
      <c r="CA98" s="432"/>
      <c r="CB98" s="432"/>
      <c r="CC98" s="432"/>
      <c r="CD98" s="432"/>
      <c r="CE98" s="432"/>
      <c r="CF98" s="432"/>
      <c r="CG98" s="432"/>
      <c r="CH98" s="964"/>
    </row>
    <row r="99" spans="1:86" s="1" customFormat="1" ht="65.25" customHeight="1">
      <c r="A99" s="966"/>
      <c r="B99" s="849"/>
      <c r="D99" s="599" t="s">
        <v>380</v>
      </c>
      <c r="E99" s="844" t="s">
        <v>96</v>
      </c>
      <c r="F99" s="368" t="s">
        <v>374</v>
      </c>
      <c r="G99" s="1" t="s">
        <v>106</v>
      </c>
      <c r="H99" s="368" t="s">
        <v>381</v>
      </c>
      <c r="I99" s="1">
        <v>1</v>
      </c>
      <c r="J99" s="1">
        <v>0</v>
      </c>
      <c r="K99" s="1" t="s">
        <v>100</v>
      </c>
      <c r="L99" s="860">
        <v>233.2</v>
      </c>
      <c r="M99" s="673"/>
      <c r="N99" s="673"/>
      <c r="O99" s="673">
        <v>1</v>
      </c>
      <c r="P99" s="673"/>
      <c r="Q99" s="673"/>
      <c r="R99" s="757"/>
      <c r="S99" s="703"/>
      <c r="T99" s="703"/>
      <c r="U99" s="703"/>
      <c r="V99" s="703"/>
      <c r="W99" s="703"/>
      <c r="X99" s="703"/>
      <c r="Y99" s="703"/>
      <c r="Z99" s="899" t="s">
        <v>101</v>
      </c>
      <c r="AA99" s="899" t="s">
        <v>101</v>
      </c>
      <c r="AB99" s="673"/>
      <c r="AC99" s="704">
        <f t="shared" si="103"/>
        <v>233.2</v>
      </c>
      <c r="AD99" s="704" t="str">
        <f t="shared" si="104"/>
        <v>No</v>
      </c>
      <c r="AE99" s="902" t="str">
        <f t="shared" si="120"/>
        <v>Yes</v>
      </c>
      <c r="AG99" s="716">
        <v>1</v>
      </c>
      <c r="AH99" s="717">
        <f t="shared" si="121"/>
        <v>1</v>
      </c>
      <c r="AI99" s="334"/>
      <c r="AJ99" s="334"/>
      <c r="AK99" s="814">
        <v>2.25</v>
      </c>
      <c r="AL99" s="815">
        <f t="shared" si="105"/>
        <v>2.25</v>
      </c>
      <c r="AM99" s="816"/>
      <c r="AN99" s="432">
        <f t="shared" si="106"/>
        <v>0</v>
      </c>
      <c r="AO99" s="432">
        <f t="shared" si="107"/>
        <v>0</v>
      </c>
      <c r="AP99" s="432">
        <f t="shared" si="108"/>
        <v>1</v>
      </c>
      <c r="AQ99" s="432">
        <f t="shared" si="109"/>
        <v>0</v>
      </c>
      <c r="AR99" s="432">
        <f t="shared" si="110"/>
        <v>0</v>
      </c>
      <c r="AS99" s="432">
        <f t="shared" si="111"/>
        <v>0</v>
      </c>
      <c r="AT99" s="432">
        <f t="shared" si="112"/>
        <v>0</v>
      </c>
      <c r="AU99" s="432">
        <f t="shared" si="113"/>
        <v>0</v>
      </c>
      <c r="AV99" s="432">
        <f t="shared" si="114"/>
        <v>0</v>
      </c>
      <c r="AW99" s="432">
        <f t="shared" si="115"/>
        <v>0</v>
      </c>
      <c r="AX99" s="432">
        <f t="shared" si="116"/>
        <v>0</v>
      </c>
      <c r="AY99" s="432">
        <f t="shared" si="117"/>
        <v>0</v>
      </c>
      <c r="AZ99" s="432">
        <f t="shared" si="118"/>
        <v>0</v>
      </c>
      <c r="BA99" s="689"/>
      <c r="BB99" s="689"/>
      <c r="BC99" s="817">
        <f t="shared" si="119"/>
        <v>0</v>
      </c>
      <c r="BD99" s="818">
        <v>1</v>
      </c>
      <c r="BE99" s="432"/>
      <c r="BF99" s="955">
        <v>5</v>
      </c>
      <c r="BH99" s="955"/>
      <c r="BJ99" s="955"/>
      <c r="BL99" s="955"/>
      <c r="BN99" s="955"/>
      <c r="BP99" s="955"/>
      <c r="BR99" s="955"/>
      <c r="BT99" s="955"/>
      <c r="BV99" s="955"/>
      <c r="BX99" s="432"/>
      <c r="BY99" s="432">
        <v>1</v>
      </c>
      <c r="BZ99" s="432"/>
      <c r="CA99" s="432"/>
      <c r="CB99" s="432"/>
      <c r="CC99" s="432"/>
      <c r="CD99" s="432"/>
      <c r="CE99" s="432"/>
      <c r="CF99" s="432"/>
      <c r="CG99" s="432"/>
      <c r="CH99" s="964"/>
    </row>
    <row r="100" spans="1:86" s="334" customFormat="1" ht="65.25" customHeight="1">
      <c r="A100" s="966"/>
      <c r="B100" s="849"/>
      <c r="D100" s="617" t="s">
        <v>382</v>
      </c>
      <c r="E100" s="835" t="s">
        <v>96</v>
      </c>
      <c r="F100" s="513" t="s">
        <v>383</v>
      </c>
      <c r="G100" s="512" t="s">
        <v>106</v>
      </c>
      <c r="H100" s="513" t="s">
        <v>384</v>
      </c>
      <c r="I100" s="512">
        <v>2</v>
      </c>
      <c r="J100" s="512">
        <v>0</v>
      </c>
      <c r="K100" s="512" t="s">
        <v>100</v>
      </c>
      <c r="L100" s="754">
        <v>360.4</v>
      </c>
      <c r="M100" s="542"/>
      <c r="N100" s="542"/>
      <c r="O100" s="542"/>
      <c r="P100" s="542"/>
      <c r="Q100" s="542"/>
      <c r="R100" s="755"/>
      <c r="S100" s="705"/>
      <c r="T100" s="705"/>
      <c r="U100" s="705"/>
      <c r="V100" s="705"/>
      <c r="W100" s="705"/>
      <c r="X100" s="705"/>
      <c r="Y100" s="705"/>
      <c r="Z100" s="901" t="s">
        <v>101</v>
      </c>
      <c r="AA100" s="901" t="s">
        <v>101</v>
      </c>
      <c r="AB100" s="542"/>
      <c r="AC100" s="543">
        <f t="shared" si="103"/>
        <v>0</v>
      </c>
      <c r="AD100" s="543" t="str">
        <f t="shared" si="104"/>
        <v>No</v>
      </c>
      <c r="AE100" s="544" t="str">
        <f t="shared" si="120"/>
        <v>No</v>
      </c>
      <c r="AF100" s="1"/>
      <c r="AG100" s="716">
        <v>2</v>
      </c>
      <c r="AH100" s="717">
        <f t="shared" si="121"/>
        <v>0</v>
      </c>
      <c r="AK100" s="814">
        <v>3.15</v>
      </c>
      <c r="AL100" s="815">
        <f t="shared" si="105"/>
        <v>0</v>
      </c>
      <c r="AM100" s="816"/>
      <c r="AN100" s="432">
        <f t="shared" si="106"/>
        <v>0</v>
      </c>
      <c r="AO100" s="432">
        <f t="shared" si="107"/>
        <v>0</v>
      </c>
      <c r="AP100" s="432">
        <f t="shared" si="108"/>
        <v>0</v>
      </c>
      <c r="AQ100" s="432">
        <f t="shared" si="109"/>
        <v>0</v>
      </c>
      <c r="AR100" s="432">
        <f t="shared" si="110"/>
        <v>0</v>
      </c>
      <c r="AS100" s="432">
        <f t="shared" si="111"/>
        <v>0</v>
      </c>
      <c r="AT100" s="432">
        <f t="shared" si="112"/>
        <v>0</v>
      </c>
      <c r="AU100" s="432">
        <f t="shared" si="113"/>
        <v>0</v>
      </c>
      <c r="AV100" s="432">
        <f t="shared" si="114"/>
        <v>0</v>
      </c>
      <c r="AW100" s="432">
        <f t="shared" si="115"/>
        <v>0</v>
      </c>
      <c r="AX100" s="432">
        <f t="shared" si="116"/>
        <v>0</v>
      </c>
      <c r="AY100" s="432">
        <f t="shared" si="117"/>
        <v>0</v>
      </c>
      <c r="AZ100" s="432">
        <f t="shared" si="118"/>
        <v>0</v>
      </c>
      <c r="BA100" s="689"/>
      <c r="BB100" s="689"/>
      <c r="BC100" s="817">
        <f t="shared" si="119"/>
        <v>0</v>
      </c>
      <c r="BD100" s="818">
        <v>2</v>
      </c>
      <c r="BE100" s="432"/>
      <c r="BF100" s="955">
        <v>8</v>
      </c>
      <c r="BG100" s="512"/>
      <c r="BH100" s="955"/>
      <c r="BI100" s="512"/>
      <c r="BJ100" s="955"/>
      <c r="BK100" s="512"/>
      <c r="BL100" s="955"/>
      <c r="BM100" s="512"/>
      <c r="BN100" s="955"/>
      <c r="BO100" s="512"/>
      <c r="BP100" s="955"/>
      <c r="BQ100" s="512"/>
      <c r="BR100" s="955"/>
      <c r="BS100" s="512"/>
      <c r="BT100" s="955"/>
      <c r="BU100" s="512"/>
      <c r="BV100" s="955"/>
      <c r="BW100" s="512"/>
      <c r="BX100" s="432"/>
      <c r="BY100" s="432">
        <v>2</v>
      </c>
      <c r="BZ100" s="432"/>
      <c r="CA100" s="432"/>
      <c r="CB100" s="432"/>
      <c r="CC100" s="432"/>
      <c r="CD100" s="432"/>
      <c r="CE100" s="432"/>
      <c r="CF100" s="432"/>
      <c r="CG100" s="432"/>
      <c r="CH100" s="964"/>
    </row>
    <row r="101" spans="1:86" s="1" customFormat="1" ht="65.25" customHeight="1">
      <c r="A101" s="966"/>
      <c r="B101" s="849"/>
      <c r="D101" s="599" t="s">
        <v>385</v>
      </c>
      <c r="E101" s="844" t="s">
        <v>96</v>
      </c>
      <c r="F101" s="368" t="s">
        <v>383</v>
      </c>
      <c r="G101" s="1" t="s">
        <v>106</v>
      </c>
      <c r="H101" s="368" t="s">
        <v>386</v>
      </c>
      <c r="I101" s="1">
        <v>2</v>
      </c>
      <c r="J101" s="1">
        <v>0</v>
      </c>
      <c r="K101" s="1" t="s">
        <v>100</v>
      </c>
      <c r="L101" s="860">
        <v>349.8</v>
      </c>
      <c r="M101" s="673"/>
      <c r="N101" s="673"/>
      <c r="O101" s="673">
        <v>1</v>
      </c>
      <c r="P101" s="673"/>
      <c r="Q101" s="673"/>
      <c r="R101" s="757"/>
      <c r="S101" s="703"/>
      <c r="T101" s="703"/>
      <c r="U101" s="703"/>
      <c r="V101" s="703"/>
      <c r="W101" s="703"/>
      <c r="X101" s="703"/>
      <c r="Y101" s="703"/>
      <c r="Z101" s="899" t="s">
        <v>101</v>
      </c>
      <c r="AA101" s="899" t="s">
        <v>101</v>
      </c>
      <c r="AB101" s="673"/>
      <c r="AC101" s="704">
        <f t="shared" si="103"/>
        <v>349.8</v>
      </c>
      <c r="AD101" s="704" t="str">
        <f t="shared" si="104"/>
        <v>No</v>
      </c>
      <c r="AE101" s="902" t="str">
        <f t="shared" si="120"/>
        <v>Yes</v>
      </c>
      <c r="AG101" s="716">
        <v>2</v>
      </c>
      <c r="AH101" s="717">
        <f t="shared" si="121"/>
        <v>2</v>
      </c>
      <c r="AI101" s="334"/>
      <c r="AJ101" s="334"/>
      <c r="AK101" s="814">
        <v>2.5</v>
      </c>
      <c r="AL101" s="815">
        <f t="shared" si="105"/>
        <v>2.5</v>
      </c>
      <c r="AM101" s="816"/>
      <c r="AN101" s="432">
        <f t="shared" si="106"/>
        <v>0</v>
      </c>
      <c r="AO101" s="432">
        <f t="shared" si="107"/>
        <v>0</v>
      </c>
      <c r="AP101" s="432">
        <f t="shared" si="108"/>
        <v>2</v>
      </c>
      <c r="AQ101" s="432">
        <f t="shared" si="109"/>
        <v>0</v>
      </c>
      <c r="AR101" s="432">
        <f t="shared" si="110"/>
        <v>0</v>
      </c>
      <c r="AS101" s="432">
        <f t="shared" si="111"/>
        <v>0</v>
      </c>
      <c r="AT101" s="432">
        <f t="shared" si="112"/>
        <v>0</v>
      </c>
      <c r="AU101" s="432">
        <f t="shared" si="113"/>
        <v>0</v>
      </c>
      <c r="AV101" s="432">
        <f t="shared" si="114"/>
        <v>0</v>
      </c>
      <c r="AW101" s="432">
        <f t="shared" si="115"/>
        <v>0</v>
      </c>
      <c r="AX101" s="432">
        <f t="shared" si="116"/>
        <v>0</v>
      </c>
      <c r="AY101" s="432">
        <f t="shared" si="117"/>
        <v>0</v>
      </c>
      <c r="AZ101" s="432">
        <f t="shared" si="118"/>
        <v>0</v>
      </c>
      <c r="BA101" s="689"/>
      <c r="BB101" s="689"/>
      <c r="BC101" s="817">
        <f t="shared" si="119"/>
        <v>0</v>
      </c>
      <c r="BD101" s="818">
        <v>2</v>
      </c>
      <c r="BE101" s="432"/>
      <c r="BF101" s="955">
        <v>8</v>
      </c>
      <c r="BH101" s="955"/>
      <c r="BJ101" s="955"/>
      <c r="BL101" s="955"/>
      <c r="BN101" s="955"/>
      <c r="BP101" s="955"/>
      <c r="BR101" s="955"/>
      <c r="BT101" s="955"/>
      <c r="BV101" s="955"/>
      <c r="BX101" s="432"/>
      <c r="BY101" s="432">
        <f>I101</f>
        <v>2</v>
      </c>
      <c r="BZ101" s="432"/>
      <c r="CA101" s="432"/>
      <c r="CB101" s="432"/>
      <c r="CC101" s="432"/>
      <c r="CD101" s="432"/>
      <c r="CE101" s="432"/>
      <c r="CF101" s="432"/>
      <c r="CG101" s="432"/>
      <c r="CH101" s="964"/>
    </row>
    <row r="102" spans="1:86" s="334" customFormat="1" ht="65.25" customHeight="1">
      <c r="A102" s="966"/>
      <c r="B102" s="849"/>
      <c r="D102" s="617" t="s">
        <v>387</v>
      </c>
      <c r="E102" s="835" t="s">
        <v>96</v>
      </c>
      <c r="F102" s="513" t="s">
        <v>383</v>
      </c>
      <c r="G102" s="512" t="s">
        <v>258</v>
      </c>
      <c r="H102" s="840" t="s">
        <v>388</v>
      </c>
      <c r="I102" s="512">
        <v>4</v>
      </c>
      <c r="J102" s="512">
        <v>0</v>
      </c>
      <c r="K102" s="512" t="s">
        <v>100</v>
      </c>
      <c r="L102" s="754">
        <v>466.4</v>
      </c>
      <c r="M102" s="542"/>
      <c r="N102" s="542"/>
      <c r="O102" s="542">
        <v>1</v>
      </c>
      <c r="P102" s="542"/>
      <c r="Q102" s="542"/>
      <c r="R102" s="755"/>
      <c r="S102" s="705"/>
      <c r="T102" s="705"/>
      <c r="U102" s="705"/>
      <c r="V102" s="705"/>
      <c r="W102" s="705"/>
      <c r="X102" s="705"/>
      <c r="Y102" s="705"/>
      <c r="Z102" s="901" t="s">
        <v>101</v>
      </c>
      <c r="AA102" s="901" t="s">
        <v>101</v>
      </c>
      <c r="AB102" s="542"/>
      <c r="AC102" s="543">
        <f t="shared" si="103"/>
        <v>466.4</v>
      </c>
      <c r="AD102" s="543" t="str">
        <f t="shared" si="104"/>
        <v>No</v>
      </c>
      <c r="AE102" s="544" t="str">
        <f t="shared" si="120"/>
        <v>Yes</v>
      </c>
      <c r="AF102" s="1"/>
      <c r="AG102" s="716">
        <v>4</v>
      </c>
      <c r="AH102" s="717">
        <f t="shared" si="121"/>
        <v>4</v>
      </c>
      <c r="AK102" s="814">
        <v>5.2</v>
      </c>
      <c r="AL102" s="815">
        <f t="shared" si="105"/>
        <v>5.2</v>
      </c>
      <c r="AM102" s="816"/>
      <c r="AN102" s="432">
        <f t="shared" si="106"/>
        <v>0</v>
      </c>
      <c r="AO102" s="432">
        <f t="shared" si="107"/>
        <v>0</v>
      </c>
      <c r="AP102" s="432">
        <f t="shared" si="108"/>
        <v>4</v>
      </c>
      <c r="AQ102" s="432">
        <f t="shared" si="109"/>
        <v>0</v>
      </c>
      <c r="AR102" s="432">
        <f t="shared" si="110"/>
        <v>0</v>
      </c>
      <c r="AS102" s="432">
        <f t="shared" si="111"/>
        <v>0</v>
      </c>
      <c r="AT102" s="432">
        <f t="shared" si="112"/>
        <v>0</v>
      </c>
      <c r="AU102" s="432">
        <f t="shared" si="113"/>
        <v>0</v>
      </c>
      <c r="AV102" s="432">
        <f t="shared" si="114"/>
        <v>0</v>
      </c>
      <c r="AW102" s="432">
        <f t="shared" si="115"/>
        <v>0</v>
      </c>
      <c r="AX102" s="432">
        <f t="shared" si="116"/>
        <v>0</v>
      </c>
      <c r="AY102" s="432">
        <f t="shared" si="117"/>
        <v>0</v>
      </c>
      <c r="AZ102" s="432">
        <f t="shared" si="118"/>
        <v>0</v>
      </c>
      <c r="BA102" s="689"/>
      <c r="BB102" s="689"/>
      <c r="BC102" s="817">
        <f t="shared" si="119"/>
        <v>0</v>
      </c>
      <c r="BD102" s="818">
        <v>1.5</v>
      </c>
      <c r="BE102" s="432"/>
      <c r="BF102" s="955">
        <v>17</v>
      </c>
      <c r="BG102" s="512"/>
      <c r="BH102" s="955"/>
      <c r="BI102" s="512"/>
      <c r="BJ102" s="955"/>
      <c r="BK102" s="512"/>
      <c r="BL102" s="955"/>
      <c r="BM102" s="512"/>
      <c r="BN102" s="955"/>
      <c r="BO102" s="512"/>
      <c r="BP102" s="955"/>
      <c r="BQ102" s="512"/>
      <c r="BR102" s="955"/>
      <c r="BS102" s="512"/>
      <c r="BT102" s="955"/>
      <c r="BU102" s="512"/>
      <c r="BV102" s="955"/>
      <c r="BW102" s="512"/>
      <c r="BX102" s="432"/>
      <c r="BY102" s="432">
        <f>I102</f>
        <v>4</v>
      </c>
      <c r="BZ102" s="432"/>
      <c r="CA102" s="432"/>
      <c r="CB102" s="432"/>
      <c r="CC102" s="432"/>
      <c r="CD102" s="432"/>
      <c r="CE102" s="432"/>
      <c r="CF102" s="432"/>
      <c r="CG102" s="432"/>
      <c r="CH102" s="964"/>
    </row>
    <row r="103" spans="1:86" s="1" customFormat="1" ht="65.25" customHeight="1">
      <c r="A103" s="966"/>
      <c r="B103" s="849"/>
      <c r="C103" s="334"/>
      <c r="D103" s="599" t="s">
        <v>389</v>
      </c>
      <c r="E103" s="844" t="s">
        <v>96</v>
      </c>
      <c r="F103" s="368" t="s">
        <v>116</v>
      </c>
      <c r="G103" s="1" t="s">
        <v>106</v>
      </c>
      <c r="H103" s="368" t="s">
        <v>390</v>
      </c>
      <c r="I103" s="1">
        <v>2</v>
      </c>
      <c r="J103" s="1">
        <v>0</v>
      </c>
      <c r="K103" s="1" t="s">
        <v>100</v>
      </c>
      <c r="L103" s="860">
        <v>381.6</v>
      </c>
      <c r="M103" s="547"/>
      <c r="N103" s="547"/>
      <c r="O103" s="547">
        <v>1</v>
      </c>
      <c r="P103" s="547"/>
      <c r="Q103" s="547"/>
      <c r="R103" s="379"/>
      <c r="S103" s="656"/>
      <c r="T103" s="656"/>
      <c r="U103" s="656"/>
      <c r="V103" s="656"/>
      <c r="W103" s="656"/>
      <c r="X103" s="656"/>
      <c r="Y103" s="656"/>
      <c r="Z103" s="913" t="s">
        <v>101</v>
      </c>
      <c r="AA103" s="913" t="s">
        <v>101</v>
      </c>
      <c r="AB103" s="673"/>
      <c r="AC103" s="704">
        <f t="shared" si="103"/>
        <v>381.6</v>
      </c>
      <c r="AD103" s="410" t="str">
        <f t="shared" si="104"/>
        <v>No</v>
      </c>
      <c r="AE103" s="902" t="str">
        <f t="shared" si="120"/>
        <v>Yes</v>
      </c>
      <c r="AG103" s="716">
        <v>2</v>
      </c>
      <c r="AH103" s="717">
        <f t="shared" si="121"/>
        <v>2</v>
      </c>
      <c r="AI103" s="334"/>
      <c r="AJ103" s="334"/>
      <c r="AK103" s="814">
        <v>1</v>
      </c>
      <c r="AL103" s="815">
        <f t="shared" si="105"/>
        <v>1</v>
      </c>
      <c r="AM103" s="816"/>
      <c r="AN103" s="432">
        <f t="shared" si="106"/>
        <v>0</v>
      </c>
      <c r="AO103" s="432">
        <f t="shared" si="107"/>
        <v>0</v>
      </c>
      <c r="AP103" s="432">
        <f t="shared" si="108"/>
        <v>2</v>
      </c>
      <c r="AQ103" s="432">
        <f t="shared" si="109"/>
        <v>0</v>
      </c>
      <c r="AR103" s="432">
        <f t="shared" si="110"/>
        <v>0</v>
      </c>
      <c r="AS103" s="432">
        <f t="shared" si="111"/>
        <v>0</v>
      </c>
      <c r="AT103" s="432">
        <f t="shared" si="112"/>
        <v>0</v>
      </c>
      <c r="AU103" s="432">
        <f t="shared" si="113"/>
        <v>0</v>
      </c>
      <c r="AV103" s="432">
        <f t="shared" si="114"/>
        <v>0</v>
      </c>
      <c r="AW103" s="432">
        <f t="shared" si="115"/>
        <v>0</v>
      </c>
      <c r="AX103" s="432">
        <f t="shared" si="116"/>
        <v>0</v>
      </c>
      <c r="AY103" s="432">
        <f t="shared" si="117"/>
        <v>0</v>
      </c>
      <c r="AZ103" s="432">
        <f t="shared" si="118"/>
        <v>0</v>
      </c>
      <c r="BA103" s="689"/>
      <c r="BB103" s="689"/>
      <c r="BC103" s="817">
        <f t="shared" si="119"/>
        <v>0</v>
      </c>
      <c r="BD103" s="818">
        <v>1</v>
      </c>
      <c r="BE103" s="432"/>
      <c r="BF103" s="955">
        <v>8</v>
      </c>
      <c r="BH103" s="955"/>
      <c r="BJ103" s="955"/>
      <c r="BL103" s="955"/>
      <c r="BN103" s="955"/>
      <c r="BP103" s="955"/>
      <c r="BR103" s="955"/>
      <c r="BT103" s="955"/>
      <c r="BV103" s="955"/>
      <c r="BX103" s="432"/>
      <c r="BY103" s="432"/>
      <c r="BZ103" s="432"/>
      <c r="CA103" s="432"/>
      <c r="CB103" s="432"/>
      <c r="CC103" s="432"/>
      <c r="CD103" s="432"/>
      <c r="CE103" s="432"/>
      <c r="CF103" s="432"/>
      <c r="CG103" s="432"/>
      <c r="CH103" s="964"/>
    </row>
    <row r="104" spans="1:86" s="334" customFormat="1" ht="65.25" customHeight="1">
      <c r="A104" s="968"/>
      <c r="B104" s="628"/>
      <c r="D104" s="617" t="s">
        <v>391</v>
      </c>
      <c r="E104" s="835" t="s">
        <v>96</v>
      </c>
      <c r="F104" s="513" t="s">
        <v>116</v>
      </c>
      <c r="G104" s="512" t="s">
        <v>103</v>
      </c>
      <c r="H104" s="840" t="s">
        <v>392</v>
      </c>
      <c r="I104" s="512">
        <v>3</v>
      </c>
      <c r="J104" s="512">
        <v>0</v>
      </c>
      <c r="K104" s="512" t="s">
        <v>100</v>
      </c>
      <c r="L104" s="974">
        <v>413.4</v>
      </c>
      <c r="M104" s="975"/>
      <c r="N104" s="975"/>
      <c r="O104" s="975">
        <v>1</v>
      </c>
      <c r="P104" s="975"/>
      <c r="Q104" s="975"/>
      <c r="R104" s="975"/>
      <c r="S104" s="975"/>
      <c r="T104" s="975"/>
      <c r="U104" s="975"/>
      <c r="V104" s="975"/>
      <c r="W104" s="975"/>
      <c r="X104" s="975"/>
      <c r="Y104" s="975"/>
      <c r="Z104" s="983" t="s">
        <v>101</v>
      </c>
      <c r="AA104" s="983" t="s">
        <v>101</v>
      </c>
      <c r="AB104" s="975"/>
      <c r="AC104" s="543">
        <f t="shared" si="103"/>
        <v>413.4</v>
      </c>
      <c r="AD104" s="543" t="str">
        <f t="shared" si="104"/>
        <v>No</v>
      </c>
      <c r="AE104" s="544" t="str">
        <f t="shared" si="120"/>
        <v>Yes</v>
      </c>
      <c r="AF104" s="984"/>
      <c r="AG104" s="512">
        <v>3</v>
      </c>
      <c r="AH104" s="717">
        <f t="shared" si="121"/>
        <v>3</v>
      </c>
      <c r="AK104" s="814">
        <f>0.4+0.45+0.55</f>
        <v>1.4000000000000001</v>
      </c>
      <c r="AL104" s="815">
        <f t="shared" si="105"/>
        <v>1.4000000000000001</v>
      </c>
      <c r="AM104" s="816"/>
      <c r="AN104" s="432">
        <f t="shared" si="106"/>
        <v>0</v>
      </c>
      <c r="AO104" s="432">
        <f t="shared" si="107"/>
        <v>0</v>
      </c>
      <c r="AP104" s="432">
        <f t="shared" si="108"/>
        <v>3</v>
      </c>
      <c r="AQ104" s="432">
        <f t="shared" si="109"/>
        <v>0</v>
      </c>
      <c r="AR104" s="432">
        <f t="shared" si="110"/>
        <v>0</v>
      </c>
      <c r="AS104" s="432">
        <f t="shared" si="111"/>
        <v>0</v>
      </c>
      <c r="AT104" s="432">
        <f t="shared" si="112"/>
        <v>0</v>
      </c>
      <c r="AU104" s="432">
        <f t="shared" si="113"/>
        <v>0</v>
      </c>
      <c r="AV104" s="432">
        <f t="shared" si="114"/>
        <v>0</v>
      </c>
      <c r="AW104" s="432">
        <f t="shared" si="115"/>
        <v>0</v>
      </c>
      <c r="AX104" s="432">
        <f t="shared" si="116"/>
        <v>0</v>
      </c>
      <c r="AY104" s="432">
        <f t="shared" si="117"/>
        <v>0</v>
      </c>
      <c r="AZ104" s="432">
        <f t="shared" si="118"/>
        <v>0</v>
      </c>
      <c r="BA104" s="689"/>
      <c r="BB104" s="689"/>
      <c r="BC104" s="817">
        <f t="shared" si="119"/>
        <v>0</v>
      </c>
      <c r="BD104" s="818">
        <v>1.5</v>
      </c>
      <c r="BE104" s="432"/>
      <c r="BF104" s="955">
        <v>10</v>
      </c>
      <c r="BG104" s="512"/>
      <c r="BH104" s="955"/>
      <c r="BI104" s="512"/>
      <c r="BJ104" s="955"/>
      <c r="BK104" s="512"/>
      <c r="BL104" s="955"/>
      <c r="BM104" s="512"/>
      <c r="BN104" s="955"/>
      <c r="BO104" s="512"/>
      <c r="BP104" s="955"/>
      <c r="BQ104" s="512"/>
      <c r="BR104" s="955"/>
      <c r="BS104" s="512"/>
      <c r="BT104" s="955"/>
      <c r="BU104" s="512"/>
      <c r="BV104" s="955"/>
      <c r="BW104" s="512"/>
      <c r="BX104" s="432"/>
      <c r="BY104" s="432"/>
      <c r="BZ104" s="432"/>
      <c r="CA104" s="432"/>
      <c r="CB104" s="432"/>
      <c r="CC104" s="432"/>
      <c r="CD104" s="432"/>
      <c r="CE104" s="432"/>
      <c r="CF104" s="432"/>
      <c r="CG104" s="432"/>
      <c r="CH104" s="964"/>
    </row>
    <row r="105" spans="1:86" s="1" customFormat="1" ht="65.25" customHeight="1">
      <c r="A105" s="1208"/>
      <c r="B105" s="628"/>
      <c r="D105" s="528" t="s">
        <v>393</v>
      </c>
      <c r="E105" s="844"/>
      <c r="F105" s="546" t="s">
        <v>383</v>
      </c>
      <c r="G105" s="1" t="s">
        <v>109</v>
      </c>
      <c r="H105" s="546" t="s">
        <v>394</v>
      </c>
      <c r="I105" s="1">
        <v>1</v>
      </c>
      <c r="J105" s="1">
        <v>0</v>
      </c>
      <c r="K105" s="1" t="s">
        <v>100</v>
      </c>
      <c r="L105" s="860">
        <v>254.4</v>
      </c>
      <c r="M105" s="673"/>
      <c r="N105" s="673"/>
      <c r="O105" s="673"/>
      <c r="P105" s="673"/>
      <c r="Q105" s="673"/>
      <c r="R105" s="757"/>
      <c r="S105" s="703"/>
      <c r="T105" s="703"/>
      <c r="U105" s="703"/>
      <c r="V105" s="703"/>
      <c r="W105" s="703"/>
      <c r="X105" s="703"/>
      <c r="Y105" s="703"/>
      <c r="Z105" s="909"/>
      <c r="AA105" s="909"/>
      <c r="AB105" s="899" t="s">
        <v>101</v>
      </c>
      <c r="AC105" s="425">
        <f t="shared" ref="AC105:AC125" si="122">L105*M105+L105*N105+L105*O105+L105*P105+L105*Q105+L105*R105+L105*S105+L105*U105+L105*V105+L105*W105+L105*X105+L105*Y105+L105*T105+(L105*Z105*1.1)+(L105*AA105*1.1)</f>
        <v>0</v>
      </c>
      <c r="AD105" s="704" t="str">
        <f t="shared" si="104"/>
        <v>No</v>
      </c>
      <c r="AE105" s="902" t="str">
        <f t="shared" si="120"/>
        <v>No</v>
      </c>
      <c r="AG105" s="716">
        <v>1</v>
      </c>
      <c r="AH105" s="717">
        <f t="shared" ref="AH105:AH114" si="123">AG105*M105+AG105*N105+AG105*O105+AG105*P105+AG105*Q105+AG105*R105+AG105*S105+AG105*U105+AG105*V105+AG105*W105+AG105*X105+AG105*Y105+AG105*T105+AG105*Z105+AG105*AA105</f>
        <v>0</v>
      </c>
      <c r="AI105" s="334"/>
      <c r="AJ105" s="334"/>
      <c r="AK105" s="814">
        <v>5.5</v>
      </c>
      <c r="AL105" s="815">
        <f t="shared" si="105"/>
        <v>0</v>
      </c>
      <c r="AM105" s="816"/>
      <c r="AN105" s="432">
        <f t="shared" si="106"/>
        <v>0</v>
      </c>
      <c r="AO105" s="432">
        <f t="shared" si="107"/>
        <v>0</v>
      </c>
      <c r="AP105" s="432">
        <f t="shared" si="108"/>
        <v>0</v>
      </c>
      <c r="AQ105" s="432">
        <f t="shared" si="109"/>
        <v>0</v>
      </c>
      <c r="AR105" s="432">
        <f t="shared" si="110"/>
        <v>0</v>
      </c>
      <c r="AS105" s="432">
        <f t="shared" si="111"/>
        <v>0</v>
      </c>
      <c r="AT105" s="432">
        <f t="shared" si="112"/>
        <v>0</v>
      </c>
      <c r="AU105" s="432">
        <f t="shared" si="113"/>
        <v>0</v>
      </c>
      <c r="AV105" s="432">
        <f t="shared" si="114"/>
        <v>0</v>
      </c>
      <c r="AW105" s="432">
        <f t="shared" si="115"/>
        <v>0</v>
      </c>
      <c r="AX105" s="432">
        <f t="shared" si="116"/>
        <v>0</v>
      </c>
      <c r="AY105" s="432">
        <f t="shared" si="117"/>
        <v>0</v>
      </c>
      <c r="AZ105" s="432">
        <f t="shared" si="118"/>
        <v>0</v>
      </c>
      <c r="BA105" s="689">
        <f t="shared" si="99"/>
        <v>0</v>
      </c>
      <c r="BB105" s="689">
        <f t="shared" si="100"/>
        <v>0</v>
      </c>
      <c r="BC105" s="817"/>
      <c r="BD105" s="818">
        <v>1</v>
      </c>
      <c r="BE105" s="432"/>
      <c r="BF105" s="957">
        <v>6</v>
      </c>
      <c r="BG105" s="502"/>
      <c r="BH105" s="957"/>
      <c r="BI105" s="502"/>
      <c r="BJ105" s="957"/>
      <c r="BK105" s="502"/>
      <c r="BL105" s="957"/>
      <c r="BM105" s="502"/>
      <c r="BN105" s="957"/>
      <c r="BO105" s="502"/>
      <c r="BP105" s="957"/>
      <c r="BQ105" s="502"/>
      <c r="BR105" s="957"/>
      <c r="BS105" s="502"/>
      <c r="BT105" s="957"/>
      <c r="BU105" s="502"/>
      <c r="BV105" s="957"/>
      <c r="BW105" s="502"/>
      <c r="BX105" s="432"/>
      <c r="BY105" s="432"/>
      <c r="BZ105" s="432">
        <v>1</v>
      </c>
      <c r="CA105" s="432"/>
      <c r="CB105" s="432">
        <v>1</v>
      </c>
      <c r="CC105" s="432"/>
      <c r="CD105" s="432">
        <v>5</v>
      </c>
      <c r="CE105" s="432">
        <v>150</v>
      </c>
      <c r="CF105" s="432">
        <f t="shared" ref="CF105" si="124">CE105/10</f>
        <v>15</v>
      </c>
      <c r="CG105" s="432">
        <f t="shared" ref="CG105" si="125">(3/100)*CE105</f>
        <v>4.5</v>
      </c>
      <c r="CH105" s="964">
        <f t="shared" ref="CH105:CH126" si="126">AK105*SUM(M105:W105)</f>
        <v>0</v>
      </c>
    </row>
    <row r="106" spans="1:86" s="334" customFormat="1" ht="65.25" customHeight="1">
      <c r="A106" s="1208"/>
      <c r="B106" s="628"/>
      <c r="D106" s="617" t="s">
        <v>395</v>
      </c>
      <c r="E106" s="835"/>
      <c r="F106" s="513" t="s">
        <v>383</v>
      </c>
      <c r="G106" s="512" t="s">
        <v>109</v>
      </c>
      <c r="H106" s="513" t="s">
        <v>396</v>
      </c>
      <c r="I106" s="512">
        <v>1</v>
      </c>
      <c r="J106" s="512">
        <v>0</v>
      </c>
      <c r="K106" s="512" t="s">
        <v>100</v>
      </c>
      <c r="L106" s="754">
        <v>208.5232</v>
      </c>
      <c r="M106" s="542"/>
      <c r="N106" s="542"/>
      <c r="O106" s="542"/>
      <c r="P106" s="542"/>
      <c r="Q106" s="542"/>
      <c r="R106" s="755"/>
      <c r="S106" s="705"/>
      <c r="T106" s="705"/>
      <c r="U106" s="705"/>
      <c r="V106" s="705"/>
      <c r="W106" s="705"/>
      <c r="X106" s="705"/>
      <c r="Y106" s="705"/>
      <c r="Z106" s="907"/>
      <c r="AA106" s="907"/>
      <c r="AB106" s="901" t="s">
        <v>101</v>
      </c>
      <c r="AC106" s="406">
        <f t="shared" si="122"/>
        <v>0</v>
      </c>
      <c r="AD106" s="543" t="str">
        <f t="shared" si="104"/>
        <v>No</v>
      </c>
      <c r="AE106" s="544" t="str">
        <f t="shared" si="120"/>
        <v>No</v>
      </c>
      <c r="AF106" s="1"/>
      <c r="AG106" s="716">
        <v>1</v>
      </c>
      <c r="AH106" s="717">
        <f t="shared" si="123"/>
        <v>0</v>
      </c>
      <c r="AK106" s="814">
        <v>2.5</v>
      </c>
      <c r="AL106" s="815">
        <f t="shared" si="105"/>
        <v>0</v>
      </c>
      <c r="AM106" s="816"/>
      <c r="AN106" s="432">
        <f t="shared" si="106"/>
        <v>0</v>
      </c>
      <c r="AO106" s="432">
        <f t="shared" si="107"/>
        <v>0</v>
      </c>
      <c r="AP106" s="432">
        <f t="shared" si="108"/>
        <v>0</v>
      </c>
      <c r="AQ106" s="432">
        <f t="shared" si="109"/>
        <v>0</v>
      </c>
      <c r="AR106" s="432">
        <f t="shared" si="110"/>
        <v>0</v>
      </c>
      <c r="AS106" s="432">
        <f t="shared" si="111"/>
        <v>0</v>
      </c>
      <c r="AT106" s="432">
        <f t="shared" si="112"/>
        <v>0</v>
      </c>
      <c r="AU106" s="432">
        <f t="shared" si="113"/>
        <v>0</v>
      </c>
      <c r="AV106" s="432">
        <f t="shared" si="114"/>
        <v>0</v>
      </c>
      <c r="AW106" s="432">
        <f t="shared" si="115"/>
        <v>0</v>
      </c>
      <c r="AX106" s="432">
        <f t="shared" si="116"/>
        <v>0</v>
      </c>
      <c r="AY106" s="432">
        <f t="shared" si="117"/>
        <v>0</v>
      </c>
      <c r="AZ106" s="432">
        <f t="shared" si="118"/>
        <v>0</v>
      </c>
      <c r="BA106" s="689">
        <f t="shared" si="99"/>
        <v>0</v>
      </c>
      <c r="BB106" s="689">
        <f t="shared" si="100"/>
        <v>0</v>
      </c>
      <c r="BC106" s="817"/>
      <c r="BD106" s="818">
        <v>1</v>
      </c>
      <c r="BE106" s="432"/>
      <c r="BF106" s="955">
        <v>7</v>
      </c>
      <c r="BG106" s="512"/>
      <c r="BH106" s="955"/>
      <c r="BI106" s="512"/>
      <c r="BJ106" s="955"/>
      <c r="BK106" s="512"/>
      <c r="BL106" s="955"/>
      <c r="BM106" s="512"/>
      <c r="BN106" s="955"/>
      <c r="BO106" s="512"/>
      <c r="BP106" s="955"/>
      <c r="BQ106" s="512"/>
      <c r="BR106" s="955"/>
      <c r="BS106" s="512"/>
      <c r="BT106" s="955"/>
      <c r="BU106" s="512"/>
      <c r="BV106" s="955"/>
      <c r="BW106" s="512"/>
      <c r="BX106" s="432"/>
      <c r="BY106" s="432"/>
      <c r="BZ106" s="432">
        <f>I106</f>
        <v>1</v>
      </c>
      <c r="CA106" s="432"/>
      <c r="CB106" s="432">
        <v>1</v>
      </c>
      <c r="CC106" s="432"/>
      <c r="CD106" s="432">
        <v>30</v>
      </c>
      <c r="CE106" s="432">
        <v>500</v>
      </c>
      <c r="CF106" s="432">
        <f t="shared" ref="CF106:CF112" si="127">CE106/10</f>
        <v>50</v>
      </c>
      <c r="CG106" s="432">
        <f t="shared" ref="CG106:CG112" si="128">(3/100)*CE106</f>
        <v>15</v>
      </c>
      <c r="CH106" s="964">
        <f t="shared" si="126"/>
        <v>0</v>
      </c>
    </row>
    <row r="107" spans="1:86" s="1" customFormat="1" ht="65.25" customHeight="1">
      <c r="A107" s="1208"/>
      <c r="B107" s="628"/>
      <c r="D107" s="599" t="s">
        <v>397</v>
      </c>
      <c r="E107" s="844"/>
      <c r="F107" s="368" t="s">
        <v>383</v>
      </c>
      <c r="G107" s="1" t="s">
        <v>109</v>
      </c>
      <c r="H107" s="368" t="s">
        <v>396</v>
      </c>
      <c r="I107" s="1">
        <v>1</v>
      </c>
      <c r="J107" s="1">
        <v>0</v>
      </c>
      <c r="K107" s="1" t="s">
        <v>100</v>
      </c>
      <c r="L107" s="860">
        <v>208.5232</v>
      </c>
      <c r="M107" s="673"/>
      <c r="N107" s="673"/>
      <c r="O107" s="673"/>
      <c r="P107" s="673"/>
      <c r="Q107" s="673"/>
      <c r="R107" s="757"/>
      <c r="S107" s="703"/>
      <c r="T107" s="703"/>
      <c r="U107" s="703"/>
      <c r="V107" s="703"/>
      <c r="W107" s="703"/>
      <c r="X107" s="703"/>
      <c r="Y107" s="703"/>
      <c r="Z107" s="909"/>
      <c r="AA107" s="909"/>
      <c r="AB107" s="899" t="s">
        <v>101</v>
      </c>
      <c r="AC107" s="425">
        <f t="shared" si="122"/>
        <v>0</v>
      </c>
      <c r="AD107" s="704" t="str">
        <f t="shared" si="104"/>
        <v>No</v>
      </c>
      <c r="AE107" s="902" t="str">
        <f t="shared" si="120"/>
        <v>No</v>
      </c>
      <c r="AG107" s="716">
        <v>1</v>
      </c>
      <c r="AH107" s="717">
        <f t="shared" si="123"/>
        <v>0</v>
      </c>
      <c r="AI107" s="334"/>
      <c r="AJ107" s="334"/>
      <c r="AK107" s="814">
        <v>2.5</v>
      </c>
      <c r="AL107" s="815">
        <f t="shared" si="105"/>
        <v>0</v>
      </c>
      <c r="AM107" s="816"/>
      <c r="AN107" s="432">
        <f t="shared" si="106"/>
        <v>0</v>
      </c>
      <c r="AO107" s="432">
        <f t="shared" si="107"/>
        <v>0</v>
      </c>
      <c r="AP107" s="432">
        <f t="shared" si="108"/>
        <v>0</v>
      </c>
      <c r="AQ107" s="432">
        <f t="shared" si="109"/>
        <v>0</v>
      </c>
      <c r="AR107" s="432">
        <f t="shared" si="110"/>
        <v>0</v>
      </c>
      <c r="AS107" s="432">
        <f t="shared" si="111"/>
        <v>0</v>
      </c>
      <c r="AT107" s="432">
        <f t="shared" si="112"/>
        <v>0</v>
      </c>
      <c r="AU107" s="432">
        <f t="shared" si="113"/>
        <v>0</v>
      </c>
      <c r="AV107" s="432">
        <f t="shared" si="114"/>
        <v>0</v>
      </c>
      <c r="AW107" s="432">
        <f t="shared" si="115"/>
        <v>0</v>
      </c>
      <c r="AX107" s="432">
        <f t="shared" si="116"/>
        <v>0</v>
      </c>
      <c r="AY107" s="432">
        <f t="shared" si="117"/>
        <v>0</v>
      </c>
      <c r="AZ107" s="432">
        <f t="shared" si="118"/>
        <v>0</v>
      </c>
      <c r="BA107" s="689">
        <f t="shared" si="99"/>
        <v>0</v>
      </c>
      <c r="BB107" s="689">
        <f t="shared" si="100"/>
        <v>0</v>
      </c>
      <c r="BC107" s="817"/>
      <c r="BD107" s="818">
        <v>1</v>
      </c>
      <c r="BE107" s="432"/>
      <c r="BF107" s="955">
        <v>7</v>
      </c>
      <c r="BH107" s="955"/>
      <c r="BJ107" s="955"/>
      <c r="BL107" s="955"/>
      <c r="BN107" s="955"/>
      <c r="BP107" s="955"/>
      <c r="BR107" s="955"/>
      <c r="BT107" s="955"/>
      <c r="BV107" s="955"/>
      <c r="BX107" s="432"/>
      <c r="BY107" s="432"/>
      <c r="BZ107" s="432">
        <v>1</v>
      </c>
      <c r="CA107" s="432"/>
      <c r="CB107" s="432">
        <v>1</v>
      </c>
      <c r="CC107" s="432"/>
      <c r="CD107" s="432">
        <v>40</v>
      </c>
      <c r="CE107" s="432">
        <v>400</v>
      </c>
      <c r="CF107" s="432">
        <f t="shared" si="127"/>
        <v>40</v>
      </c>
      <c r="CG107" s="432">
        <f t="shared" si="128"/>
        <v>12</v>
      </c>
      <c r="CH107" s="964">
        <f t="shared" si="126"/>
        <v>0</v>
      </c>
    </row>
    <row r="108" spans="1:86" s="334" customFormat="1" ht="65.25" customHeight="1">
      <c r="A108" s="1208"/>
      <c r="B108" s="628"/>
      <c r="D108" s="617" t="s">
        <v>398</v>
      </c>
      <c r="E108" s="835"/>
      <c r="F108" s="513" t="s">
        <v>383</v>
      </c>
      <c r="G108" s="512" t="s">
        <v>109</v>
      </c>
      <c r="H108" s="513" t="s">
        <v>399</v>
      </c>
      <c r="I108" s="512">
        <v>1</v>
      </c>
      <c r="J108" s="512">
        <v>0</v>
      </c>
      <c r="K108" s="512" t="s">
        <v>100</v>
      </c>
      <c r="L108" s="754">
        <v>225.89660000000001</v>
      </c>
      <c r="M108" s="542"/>
      <c r="N108" s="542"/>
      <c r="O108" s="542"/>
      <c r="P108" s="542"/>
      <c r="Q108" s="542"/>
      <c r="R108" s="755"/>
      <c r="S108" s="705"/>
      <c r="T108" s="705"/>
      <c r="U108" s="705"/>
      <c r="V108" s="705"/>
      <c r="W108" s="705"/>
      <c r="X108" s="705"/>
      <c r="Y108" s="705"/>
      <c r="Z108" s="907"/>
      <c r="AA108" s="907"/>
      <c r="AB108" s="901" t="s">
        <v>101</v>
      </c>
      <c r="AC108" s="406">
        <f t="shared" si="122"/>
        <v>0</v>
      </c>
      <c r="AD108" s="543" t="str">
        <f t="shared" si="104"/>
        <v>No</v>
      </c>
      <c r="AE108" s="544" t="str">
        <f t="shared" si="120"/>
        <v>No</v>
      </c>
      <c r="AF108" s="1"/>
      <c r="AG108" s="716">
        <v>1</v>
      </c>
      <c r="AH108" s="717">
        <f t="shared" si="123"/>
        <v>0</v>
      </c>
      <c r="AK108" s="814">
        <v>2.6</v>
      </c>
      <c r="AL108" s="815">
        <f t="shared" si="105"/>
        <v>0</v>
      </c>
      <c r="AM108" s="816"/>
      <c r="AN108" s="432">
        <f t="shared" si="106"/>
        <v>0</v>
      </c>
      <c r="AO108" s="432">
        <f t="shared" si="107"/>
        <v>0</v>
      </c>
      <c r="AP108" s="432">
        <f t="shared" si="108"/>
        <v>0</v>
      </c>
      <c r="AQ108" s="432">
        <f t="shared" si="109"/>
        <v>0</v>
      </c>
      <c r="AR108" s="432">
        <f t="shared" si="110"/>
        <v>0</v>
      </c>
      <c r="AS108" s="432">
        <f t="shared" si="111"/>
        <v>0</v>
      </c>
      <c r="AT108" s="432">
        <f t="shared" si="112"/>
        <v>0</v>
      </c>
      <c r="AU108" s="432">
        <f t="shared" si="113"/>
        <v>0</v>
      </c>
      <c r="AV108" s="432">
        <f t="shared" si="114"/>
        <v>0</v>
      </c>
      <c r="AW108" s="432">
        <f t="shared" si="115"/>
        <v>0</v>
      </c>
      <c r="AX108" s="432">
        <f t="shared" si="116"/>
        <v>0</v>
      </c>
      <c r="AY108" s="432">
        <f t="shared" si="117"/>
        <v>0</v>
      </c>
      <c r="AZ108" s="432">
        <f t="shared" si="118"/>
        <v>0</v>
      </c>
      <c r="BA108" s="689">
        <f t="shared" si="99"/>
        <v>0</v>
      </c>
      <c r="BB108" s="689">
        <f t="shared" si="100"/>
        <v>0</v>
      </c>
      <c r="BC108" s="817"/>
      <c r="BD108" s="818">
        <v>1</v>
      </c>
      <c r="BE108" s="432"/>
      <c r="BF108" s="955">
        <v>7</v>
      </c>
      <c r="BG108" s="512"/>
      <c r="BH108" s="955"/>
      <c r="BI108" s="512"/>
      <c r="BJ108" s="955"/>
      <c r="BK108" s="512"/>
      <c r="BL108" s="955"/>
      <c r="BM108" s="512"/>
      <c r="BN108" s="955"/>
      <c r="BO108" s="512"/>
      <c r="BP108" s="955"/>
      <c r="BQ108" s="512"/>
      <c r="BR108" s="955"/>
      <c r="BS108" s="512"/>
      <c r="BT108" s="955"/>
      <c r="BU108" s="512"/>
      <c r="BV108" s="955"/>
      <c r="BW108" s="512"/>
      <c r="BX108" s="432"/>
      <c r="BY108" s="432"/>
      <c r="BZ108" s="432">
        <v>1</v>
      </c>
      <c r="CA108" s="432"/>
      <c r="CB108" s="432">
        <v>1</v>
      </c>
      <c r="CC108" s="432"/>
      <c r="CD108" s="432">
        <v>50</v>
      </c>
      <c r="CE108" s="432">
        <v>500</v>
      </c>
      <c r="CF108" s="432">
        <f t="shared" si="127"/>
        <v>50</v>
      </c>
      <c r="CG108" s="432">
        <f t="shared" si="128"/>
        <v>15</v>
      </c>
      <c r="CH108" s="964">
        <f t="shared" si="126"/>
        <v>0</v>
      </c>
    </row>
    <row r="109" spans="1:86" s="1" customFormat="1" ht="65.25" customHeight="1">
      <c r="A109" s="1208"/>
      <c r="B109" s="628"/>
      <c r="D109" s="599" t="s">
        <v>400</v>
      </c>
      <c r="E109" s="844"/>
      <c r="F109" s="368" t="s">
        <v>374</v>
      </c>
      <c r="G109" s="1" t="s">
        <v>109</v>
      </c>
      <c r="H109" s="368" t="s">
        <v>401</v>
      </c>
      <c r="I109" s="1">
        <v>1</v>
      </c>
      <c r="J109" s="1">
        <v>0</v>
      </c>
      <c r="K109" s="1" t="s">
        <v>100</v>
      </c>
      <c r="L109" s="860">
        <v>208.5232</v>
      </c>
      <c r="M109" s="673"/>
      <c r="N109" s="673"/>
      <c r="O109" s="673"/>
      <c r="P109" s="673"/>
      <c r="Q109" s="673"/>
      <c r="R109" s="757"/>
      <c r="S109" s="703"/>
      <c r="T109" s="703"/>
      <c r="U109" s="703"/>
      <c r="V109" s="703"/>
      <c r="W109" s="703"/>
      <c r="X109" s="703"/>
      <c r="Y109" s="703"/>
      <c r="Z109" s="909"/>
      <c r="AA109" s="909"/>
      <c r="AB109" s="899" t="s">
        <v>101</v>
      </c>
      <c r="AC109" s="425">
        <f t="shared" si="122"/>
        <v>0</v>
      </c>
      <c r="AD109" s="704" t="str">
        <f t="shared" si="104"/>
        <v>No</v>
      </c>
      <c r="AE109" s="902" t="str">
        <f t="shared" si="120"/>
        <v>No</v>
      </c>
      <c r="AG109" s="716">
        <v>1</v>
      </c>
      <c r="AH109" s="717">
        <f t="shared" si="123"/>
        <v>0</v>
      </c>
      <c r="AI109" s="334"/>
      <c r="AJ109" s="334"/>
      <c r="AK109" s="814">
        <v>3</v>
      </c>
      <c r="AL109" s="815">
        <f t="shared" si="105"/>
        <v>0</v>
      </c>
      <c r="AM109" s="816"/>
      <c r="AN109" s="432">
        <f t="shared" si="106"/>
        <v>0</v>
      </c>
      <c r="AO109" s="432">
        <f t="shared" si="107"/>
        <v>0</v>
      </c>
      <c r="AP109" s="432">
        <f t="shared" si="108"/>
        <v>0</v>
      </c>
      <c r="AQ109" s="432">
        <f t="shared" si="109"/>
        <v>0</v>
      </c>
      <c r="AR109" s="432">
        <f t="shared" si="110"/>
        <v>0</v>
      </c>
      <c r="AS109" s="432">
        <f t="shared" si="111"/>
        <v>0</v>
      </c>
      <c r="AT109" s="432">
        <f t="shared" si="112"/>
        <v>0</v>
      </c>
      <c r="AU109" s="432">
        <f t="shared" si="113"/>
        <v>0</v>
      </c>
      <c r="AV109" s="432">
        <f t="shared" si="114"/>
        <v>0</v>
      </c>
      <c r="AW109" s="432">
        <f t="shared" si="115"/>
        <v>0</v>
      </c>
      <c r="AX109" s="432">
        <f t="shared" si="116"/>
        <v>0</v>
      </c>
      <c r="AY109" s="432">
        <f t="shared" si="117"/>
        <v>0</v>
      </c>
      <c r="AZ109" s="432">
        <f t="shared" si="118"/>
        <v>0</v>
      </c>
      <c r="BA109" s="689">
        <f t="shared" si="99"/>
        <v>0</v>
      </c>
      <c r="BB109" s="689">
        <f t="shared" si="100"/>
        <v>0</v>
      </c>
      <c r="BC109" s="817"/>
      <c r="BD109" s="818">
        <v>1</v>
      </c>
      <c r="BE109" s="432"/>
      <c r="BF109" s="955">
        <v>7</v>
      </c>
      <c r="BH109" s="955"/>
      <c r="BJ109" s="955"/>
      <c r="BL109" s="955"/>
      <c r="BN109" s="955"/>
      <c r="BP109" s="955"/>
      <c r="BR109" s="955"/>
      <c r="BT109" s="955"/>
      <c r="BV109" s="955"/>
      <c r="BX109" s="432"/>
      <c r="BY109" s="432"/>
      <c r="BZ109" s="432">
        <v>1</v>
      </c>
      <c r="CA109" s="432"/>
      <c r="CB109" s="432">
        <v>1</v>
      </c>
      <c r="CC109" s="432"/>
      <c r="CD109" s="432">
        <v>5</v>
      </c>
      <c r="CE109" s="432">
        <v>150</v>
      </c>
      <c r="CF109" s="432">
        <f t="shared" si="127"/>
        <v>15</v>
      </c>
      <c r="CG109" s="432">
        <f t="shared" si="128"/>
        <v>4.5</v>
      </c>
      <c r="CH109" s="964">
        <f t="shared" si="126"/>
        <v>0</v>
      </c>
    </row>
    <row r="110" spans="1:86" s="1" customFormat="1" ht="65.25" customHeight="1">
      <c r="A110" s="1208"/>
      <c r="B110" s="628"/>
      <c r="D110" s="617" t="s">
        <v>402</v>
      </c>
      <c r="E110" s="835"/>
      <c r="F110" s="513" t="s">
        <v>374</v>
      </c>
      <c r="G110" s="512" t="s">
        <v>109</v>
      </c>
      <c r="H110" s="513" t="s">
        <v>403</v>
      </c>
      <c r="I110" s="512">
        <v>1</v>
      </c>
      <c r="J110" s="512">
        <v>0</v>
      </c>
      <c r="K110" s="512" t="s">
        <v>100</v>
      </c>
      <c r="L110" s="754">
        <v>196.1</v>
      </c>
      <c r="M110" s="542"/>
      <c r="N110" s="542"/>
      <c r="O110" s="542"/>
      <c r="P110" s="542"/>
      <c r="Q110" s="542"/>
      <c r="R110" s="755"/>
      <c r="S110" s="705"/>
      <c r="T110" s="705"/>
      <c r="U110" s="705"/>
      <c r="V110" s="705"/>
      <c r="W110" s="705"/>
      <c r="X110" s="705"/>
      <c r="Y110" s="705"/>
      <c r="Z110" s="907"/>
      <c r="AA110" s="907"/>
      <c r="AB110" s="901" t="s">
        <v>101</v>
      </c>
      <c r="AC110" s="406">
        <f t="shared" si="122"/>
        <v>0</v>
      </c>
      <c r="AD110" s="543" t="str">
        <f t="shared" si="104"/>
        <v>No</v>
      </c>
      <c r="AE110" s="544" t="str">
        <f t="shared" si="120"/>
        <v>No</v>
      </c>
      <c r="AG110" s="716">
        <v>1</v>
      </c>
      <c r="AH110" s="717">
        <f t="shared" si="123"/>
        <v>0</v>
      </c>
      <c r="AI110" s="334"/>
      <c r="AJ110" s="334"/>
      <c r="AK110" s="814">
        <v>4.3</v>
      </c>
      <c r="AL110" s="815">
        <f t="shared" si="105"/>
        <v>0</v>
      </c>
      <c r="AM110" s="816"/>
      <c r="AN110" s="432">
        <f t="shared" si="106"/>
        <v>0</v>
      </c>
      <c r="AO110" s="432">
        <f t="shared" si="107"/>
        <v>0</v>
      </c>
      <c r="AP110" s="432">
        <f t="shared" si="108"/>
        <v>0</v>
      </c>
      <c r="AQ110" s="432">
        <f t="shared" si="109"/>
        <v>0</v>
      </c>
      <c r="AR110" s="432">
        <f t="shared" si="110"/>
        <v>0</v>
      </c>
      <c r="AS110" s="432">
        <f t="shared" si="111"/>
        <v>0</v>
      </c>
      <c r="AT110" s="432">
        <f t="shared" si="112"/>
        <v>0</v>
      </c>
      <c r="AU110" s="432">
        <f t="shared" si="113"/>
        <v>0</v>
      </c>
      <c r="AV110" s="432">
        <f t="shared" si="114"/>
        <v>0</v>
      </c>
      <c r="AW110" s="432">
        <f t="shared" si="115"/>
        <v>0</v>
      </c>
      <c r="AX110" s="432">
        <f t="shared" si="116"/>
        <v>0</v>
      </c>
      <c r="AY110" s="432">
        <f t="shared" si="117"/>
        <v>0</v>
      </c>
      <c r="AZ110" s="432">
        <f t="shared" si="118"/>
        <v>0</v>
      </c>
      <c r="BA110" s="689">
        <f t="shared" si="99"/>
        <v>0</v>
      </c>
      <c r="BB110" s="689">
        <f t="shared" si="100"/>
        <v>0</v>
      </c>
      <c r="BC110" s="817"/>
      <c r="BD110" s="818">
        <v>1</v>
      </c>
      <c r="BE110" s="432"/>
      <c r="BF110" s="955">
        <v>6</v>
      </c>
      <c r="BG110" s="512"/>
      <c r="BH110" s="955"/>
      <c r="BI110" s="512"/>
      <c r="BJ110" s="955"/>
      <c r="BK110" s="512"/>
      <c r="BL110" s="955"/>
      <c r="BM110" s="512"/>
      <c r="BN110" s="955"/>
      <c r="BO110" s="512"/>
      <c r="BP110" s="955"/>
      <c r="BQ110" s="512"/>
      <c r="BR110" s="955"/>
      <c r="BS110" s="512"/>
      <c r="BT110" s="955"/>
      <c r="BU110" s="512"/>
      <c r="BV110" s="955"/>
      <c r="BW110" s="512"/>
      <c r="BX110" s="432"/>
      <c r="BY110" s="432">
        <v>1</v>
      </c>
      <c r="BZ110" s="432"/>
      <c r="CA110" s="432"/>
      <c r="CB110" s="432">
        <v>1</v>
      </c>
      <c r="CC110" s="432"/>
      <c r="CD110" s="432"/>
      <c r="CE110" s="432"/>
      <c r="CF110" s="432"/>
      <c r="CG110" s="432"/>
      <c r="CH110" s="964">
        <f t="shared" si="126"/>
        <v>0</v>
      </c>
    </row>
    <row r="111" spans="1:86" s="1" customFormat="1" ht="65.25" customHeight="1">
      <c r="A111" s="1208"/>
      <c r="B111" s="628"/>
      <c r="D111" s="528" t="s">
        <v>404</v>
      </c>
      <c r="E111" s="844"/>
      <c r="F111" s="546" t="s">
        <v>383</v>
      </c>
      <c r="G111" s="1" t="s">
        <v>106</v>
      </c>
      <c r="H111" s="546" t="s">
        <v>405</v>
      </c>
      <c r="I111" s="1">
        <v>2</v>
      </c>
      <c r="J111" s="1">
        <v>0</v>
      </c>
      <c r="K111" s="1" t="s">
        <v>100</v>
      </c>
      <c r="L111" s="860">
        <v>254.4</v>
      </c>
      <c r="M111" s="673"/>
      <c r="N111" s="673"/>
      <c r="O111" s="673"/>
      <c r="P111" s="673"/>
      <c r="Q111" s="673"/>
      <c r="R111" s="757"/>
      <c r="S111" s="703"/>
      <c r="T111" s="703"/>
      <c r="U111" s="703"/>
      <c r="V111" s="703"/>
      <c r="W111" s="703"/>
      <c r="X111" s="703"/>
      <c r="Y111" s="703"/>
      <c r="Z111" s="909"/>
      <c r="AA111" s="909"/>
      <c r="AB111" s="899" t="s">
        <v>101</v>
      </c>
      <c r="AC111" s="425">
        <f t="shared" si="122"/>
        <v>0</v>
      </c>
      <c r="AD111" s="704" t="str">
        <f t="shared" si="104"/>
        <v>No</v>
      </c>
      <c r="AE111" s="902" t="str">
        <f t="shared" si="120"/>
        <v>No</v>
      </c>
      <c r="AG111" s="716">
        <v>2</v>
      </c>
      <c r="AH111" s="717">
        <f t="shared" si="123"/>
        <v>0</v>
      </c>
      <c r="AI111" s="334"/>
      <c r="AJ111" s="334"/>
      <c r="AK111" s="814">
        <v>3.2</v>
      </c>
      <c r="AL111" s="815">
        <f t="shared" si="105"/>
        <v>0</v>
      </c>
      <c r="AM111" s="816"/>
      <c r="AN111" s="432">
        <f t="shared" si="106"/>
        <v>0</v>
      </c>
      <c r="AO111" s="432">
        <f t="shared" si="107"/>
        <v>0</v>
      </c>
      <c r="AP111" s="432">
        <f t="shared" si="108"/>
        <v>0</v>
      </c>
      <c r="AQ111" s="432">
        <f t="shared" si="109"/>
        <v>0</v>
      </c>
      <c r="AR111" s="432">
        <f t="shared" si="110"/>
        <v>0</v>
      </c>
      <c r="AS111" s="432">
        <f t="shared" si="111"/>
        <v>0</v>
      </c>
      <c r="AT111" s="432">
        <f t="shared" si="112"/>
        <v>0</v>
      </c>
      <c r="AU111" s="432">
        <f t="shared" si="113"/>
        <v>0</v>
      </c>
      <c r="AV111" s="432">
        <f t="shared" si="114"/>
        <v>0</v>
      </c>
      <c r="AW111" s="432">
        <f t="shared" si="115"/>
        <v>0</v>
      </c>
      <c r="AX111" s="432">
        <f t="shared" si="116"/>
        <v>0</v>
      </c>
      <c r="AY111" s="432">
        <f t="shared" si="117"/>
        <v>0</v>
      </c>
      <c r="AZ111" s="432">
        <f t="shared" si="118"/>
        <v>0</v>
      </c>
      <c r="BA111" s="689">
        <f t="shared" si="99"/>
        <v>0</v>
      </c>
      <c r="BB111" s="689">
        <f t="shared" si="100"/>
        <v>0</v>
      </c>
      <c r="BC111" s="817"/>
      <c r="BD111" s="818">
        <v>2</v>
      </c>
      <c r="BE111" s="432"/>
      <c r="BF111" s="955">
        <v>10</v>
      </c>
      <c r="BH111" s="955"/>
      <c r="BJ111" s="955"/>
      <c r="BL111" s="955"/>
      <c r="BN111" s="955"/>
      <c r="BP111" s="955"/>
      <c r="BR111" s="955"/>
      <c r="BT111" s="955"/>
      <c r="BV111" s="955"/>
      <c r="BX111" s="432"/>
      <c r="BY111" s="432">
        <f>I111</f>
        <v>2</v>
      </c>
      <c r="BZ111" s="432"/>
      <c r="CA111" s="432"/>
      <c r="CB111" s="432">
        <v>1</v>
      </c>
      <c r="CC111" s="432"/>
      <c r="CD111" s="432">
        <v>5</v>
      </c>
      <c r="CE111" s="432">
        <v>150</v>
      </c>
      <c r="CF111" s="432">
        <f t="shared" si="127"/>
        <v>15</v>
      </c>
      <c r="CG111" s="432">
        <f t="shared" si="128"/>
        <v>4.5</v>
      </c>
      <c r="CH111" s="964">
        <f t="shared" si="126"/>
        <v>0</v>
      </c>
    </row>
    <row r="112" spans="1:86" s="1" customFormat="1" ht="65.25" customHeight="1">
      <c r="A112" s="1208"/>
      <c r="B112" s="628"/>
      <c r="D112" s="617" t="s">
        <v>406</v>
      </c>
      <c r="E112" s="835"/>
      <c r="F112" s="513" t="s">
        <v>374</v>
      </c>
      <c r="G112" s="512" t="s">
        <v>106</v>
      </c>
      <c r="H112" s="513" t="s">
        <v>407</v>
      </c>
      <c r="I112" s="512">
        <v>2</v>
      </c>
      <c r="J112" s="512">
        <v>0</v>
      </c>
      <c r="K112" s="512" t="s">
        <v>100</v>
      </c>
      <c r="L112" s="754">
        <v>233.2</v>
      </c>
      <c r="M112" s="542"/>
      <c r="N112" s="542"/>
      <c r="O112" s="542"/>
      <c r="P112" s="542"/>
      <c r="Q112" s="542"/>
      <c r="R112" s="755"/>
      <c r="S112" s="705"/>
      <c r="T112" s="705"/>
      <c r="U112" s="705"/>
      <c r="V112" s="705"/>
      <c r="W112" s="705"/>
      <c r="X112" s="705"/>
      <c r="Y112" s="705"/>
      <c r="Z112" s="907"/>
      <c r="AA112" s="907"/>
      <c r="AB112" s="901" t="s">
        <v>101</v>
      </c>
      <c r="AC112" s="406">
        <f t="shared" si="122"/>
        <v>0</v>
      </c>
      <c r="AD112" s="543" t="str">
        <f t="shared" si="104"/>
        <v>No</v>
      </c>
      <c r="AE112" s="544" t="str">
        <f t="shared" si="120"/>
        <v>No</v>
      </c>
      <c r="AG112" s="716">
        <v>2</v>
      </c>
      <c r="AH112" s="717">
        <f t="shared" si="123"/>
        <v>0</v>
      </c>
      <c r="AI112" s="334"/>
      <c r="AJ112" s="334"/>
      <c r="AK112" s="814">
        <v>2.5</v>
      </c>
      <c r="AL112" s="815">
        <f t="shared" si="105"/>
        <v>0</v>
      </c>
      <c r="AM112" s="816"/>
      <c r="AN112" s="432">
        <f t="shared" si="106"/>
        <v>0</v>
      </c>
      <c r="AO112" s="432">
        <f t="shared" si="107"/>
        <v>0</v>
      </c>
      <c r="AP112" s="432">
        <f t="shared" si="108"/>
        <v>0</v>
      </c>
      <c r="AQ112" s="432">
        <f t="shared" si="109"/>
        <v>0</v>
      </c>
      <c r="AR112" s="432">
        <f t="shared" si="110"/>
        <v>0</v>
      </c>
      <c r="AS112" s="432">
        <f t="shared" si="111"/>
        <v>0</v>
      </c>
      <c r="AT112" s="432">
        <f t="shared" si="112"/>
        <v>0</v>
      </c>
      <c r="AU112" s="432">
        <f t="shared" si="113"/>
        <v>0</v>
      </c>
      <c r="AV112" s="432">
        <f t="shared" si="114"/>
        <v>0</v>
      </c>
      <c r="AW112" s="432">
        <f t="shared" si="115"/>
        <v>0</v>
      </c>
      <c r="AX112" s="432">
        <f t="shared" si="116"/>
        <v>0</v>
      </c>
      <c r="AY112" s="432">
        <f t="shared" si="117"/>
        <v>0</v>
      </c>
      <c r="AZ112" s="432">
        <f t="shared" si="118"/>
        <v>0</v>
      </c>
      <c r="BA112" s="689">
        <f t="shared" si="99"/>
        <v>0</v>
      </c>
      <c r="BB112" s="689">
        <f t="shared" si="100"/>
        <v>0</v>
      </c>
      <c r="BC112" s="817"/>
      <c r="BD112" s="818">
        <v>2</v>
      </c>
      <c r="BE112" s="432"/>
      <c r="BF112" s="955">
        <v>8</v>
      </c>
      <c r="BG112" s="512"/>
      <c r="BH112" s="955"/>
      <c r="BI112" s="512"/>
      <c r="BJ112" s="955"/>
      <c r="BK112" s="512"/>
      <c r="BL112" s="955"/>
      <c r="BM112" s="512"/>
      <c r="BN112" s="955"/>
      <c r="BO112" s="512"/>
      <c r="BP112" s="955"/>
      <c r="BQ112" s="512"/>
      <c r="BR112" s="955"/>
      <c r="BS112" s="512"/>
      <c r="BT112" s="955"/>
      <c r="BU112" s="512"/>
      <c r="BV112" s="955"/>
      <c r="BW112" s="512"/>
      <c r="BX112" s="432"/>
      <c r="BY112" s="432">
        <f>I112</f>
        <v>2</v>
      </c>
      <c r="BZ112" s="432"/>
      <c r="CA112" s="432"/>
      <c r="CB112" s="432">
        <v>1</v>
      </c>
      <c r="CC112" s="432"/>
      <c r="CD112" s="432">
        <v>10</v>
      </c>
      <c r="CE112" s="432">
        <v>150</v>
      </c>
      <c r="CF112" s="432">
        <f t="shared" si="127"/>
        <v>15</v>
      </c>
      <c r="CG112" s="432">
        <f t="shared" si="128"/>
        <v>4.5</v>
      </c>
      <c r="CH112" s="964">
        <f t="shared" si="126"/>
        <v>0</v>
      </c>
    </row>
    <row r="113" spans="1:86" s="1" customFormat="1" ht="65.25" customHeight="1">
      <c r="A113" s="1208"/>
      <c r="B113" s="628"/>
      <c r="D113" s="528" t="s">
        <v>408</v>
      </c>
      <c r="E113" s="844"/>
      <c r="F113" s="546" t="s">
        <v>116</v>
      </c>
      <c r="G113" s="1" t="s">
        <v>103</v>
      </c>
      <c r="H113" s="546" t="s">
        <v>409</v>
      </c>
      <c r="I113" s="1">
        <v>3</v>
      </c>
      <c r="J113" s="1">
        <v>0</v>
      </c>
      <c r="K113" s="1" t="s">
        <v>100</v>
      </c>
      <c r="L113" s="860">
        <v>328.6</v>
      </c>
      <c r="M113" s="673"/>
      <c r="N113" s="673"/>
      <c r="O113" s="673"/>
      <c r="P113" s="673"/>
      <c r="Q113" s="673"/>
      <c r="R113" s="757"/>
      <c r="S113" s="703"/>
      <c r="T113" s="703"/>
      <c r="U113" s="703"/>
      <c r="V113" s="703"/>
      <c r="W113" s="703"/>
      <c r="X113" s="703"/>
      <c r="Y113" s="703"/>
      <c r="Z113" s="909"/>
      <c r="AA113" s="909"/>
      <c r="AB113" s="899" t="s">
        <v>101</v>
      </c>
      <c r="AC113" s="425">
        <f t="shared" si="122"/>
        <v>0</v>
      </c>
      <c r="AD113" s="704" t="str">
        <f t="shared" si="104"/>
        <v>No</v>
      </c>
      <c r="AE113" s="902" t="str">
        <f t="shared" si="120"/>
        <v>No</v>
      </c>
      <c r="AG113" s="716">
        <v>3</v>
      </c>
      <c r="AH113" s="717">
        <f t="shared" si="123"/>
        <v>0</v>
      </c>
      <c r="AI113" s="334"/>
      <c r="AJ113" s="334"/>
      <c r="AK113" s="814">
        <v>2.6</v>
      </c>
      <c r="AL113" s="815">
        <f t="shared" si="105"/>
        <v>0</v>
      </c>
      <c r="AM113" s="816"/>
      <c r="AN113" s="432">
        <f t="shared" si="106"/>
        <v>0</v>
      </c>
      <c r="AO113" s="432">
        <f t="shared" si="107"/>
        <v>0</v>
      </c>
      <c r="AP113" s="432">
        <f t="shared" si="108"/>
        <v>0</v>
      </c>
      <c r="AQ113" s="432">
        <f t="shared" si="109"/>
        <v>0</v>
      </c>
      <c r="AR113" s="432">
        <f t="shared" si="110"/>
        <v>0</v>
      </c>
      <c r="AS113" s="432">
        <f t="shared" si="111"/>
        <v>0</v>
      </c>
      <c r="AT113" s="432">
        <f t="shared" si="112"/>
        <v>0</v>
      </c>
      <c r="AU113" s="432">
        <f t="shared" si="113"/>
        <v>0</v>
      </c>
      <c r="AV113" s="432">
        <f t="shared" si="114"/>
        <v>0</v>
      </c>
      <c r="AW113" s="432">
        <f t="shared" si="115"/>
        <v>0</v>
      </c>
      <c r="AX113" s="432">
        <f t="shared" si="116"/>
        <v>0</v>
      </c>
      <c r="AY113" s="432">
        <f t="shared" si="117"/>
        <v>0</v>
      </c>
      <c r="AZ113" s="432">
        <f t="shared" si="118"/>
        <v>0</v>
      </c>
      <c r="BA113" s="689">
        <f t="shared" si="99"/>
        <v>0</v>
      </c>
      <c r="BB113" s="689">
        <f t="shared" si="100"/>
        <v>0</v>
      </c>
      <c r="BC113" s="817"/>
      <c r="BD113" s="818">
        <v>1.5</v>
      </c>
      <c r="BE113" s="432"/>
      <c r="BF113" s="955">
        <v>12</v>
      </c>
      <c r="BH113" s="955"/>
      <c r="BJ113" s="955"/>
      <c r="BL113" s="955"/>
      <c r="BN113" s="955"/>
      <c r="BP113" s="955"/>
      <c r="BR113" s="955"/>
      <c r="BT113" s="955"/>
      <c r="BV113" s="955"/>
      <c r="BX113" s="432"/>
      <c r="BY113" s="432">
        <f>I113</f>
        <v>3</v>
      </c>
      <c r="BZ113" s="432"/>
      <c r="CA113" s="432"/>
      <c r="CB113" s="432">
        <v>3</v>
      </c>
      <c r="CC113" s="432"/>
      <c r="CD113" s="432"/>
      <c r="CE113" s="432"/>
      <c r="CF113" s="432"/>
      <c r="CG113" s="432"/>
      <c r="CH113" s="964">
        <f t="shared" si="126"/>
        <v>0</v>
      </c>
    </row>
    <row r="114" spans="1:86" s="1" customFormat="1" ht="65.25" customHeight="1">
      <c r="A114" s="1208"/>
      <c r="B114" s="608"/>
      <c r="C114" s="120"/>
      <c r="D114" s="734" t="s">
        <v>410</v>
      </c>
      <c r="E114" s="839"/>
      <c r="F114" s="375" t="s">
        <v>116</v>
      </c>
      <c r="G114" s="374" t="s">
        <v>103</v>
      </c>
      <c r="H114" s="375" t="s">
        <v>411</v>
      </c>
      <c r="I114" s="374">
        <v>3</v>
      </c>
      <c r="J114" s="374">
        <v>0</v>
      </c>
      <c r="K114" s="374" t="s">
        <v>100</v>
      </c>
      <c r="L114" s="873">
        <v>328.6</v>
      </c>
      <c r="M114" s="551"/>
      <c r="N114" s="551"/>
      <c r="O114" s="551"/>
      <c r="P114" s="551"/>
      <c r="Q114" s="551"/>
      <c r="R114" s="386"/>
      <c r="S114" s="758"/>
      <c r="T114" s="758"/>
      <c r="U114" s="758"/>
      <c r="V114" s="758"/>
      <c r="W114" s="758"/>
      <c r="X114" s="758"/>
      <c r="Y114" s="758"/>
      <c r="Z114" s="922"/>
      <c r="AA114" s="922"/>
      <c r="AB114" s="897" t="s">
        <v>101</v>
      </c>
      <c r="AC114" s="406">
        <f t="shared" si="122"/>
        <v>0</v>
      </c>
      <c r="AD114" s="552" t="str">
        <f t="shared" si="104"/>
        <v>No</v>
      </c>
      <c r="AE114" s="544" t="str">
        <f t="shared" si="120"/>
        <v>No</v>
      </c>
      <c r="AG114" s="718">
        <v>3</v>
      </c>
      <c r="AH114" s="717">
        <f t="shared" si="123"/>
        <v>0</v>
      </c>
      <c r="AI114" s="334"/>
      <c r="AJ114" s="334"/>
      <c r="AK114" s="814">
        <v>2.6</v>
      </c>
      <c r="AL114" s="815">
        <f t="shared" si="105"/>
        <v>0</v>
      </c>
      <c r="AM114" s="816"/>
      <c r="AN114" s="432">
        <f t="shared" si="106"/>
        <v>0</v>
      </c>
      <c r="AO114" s="432">
        <f t="shared" si="107"/>
        <v>0</v>
      </c>
      <c r="AP114" s="432">
        <f t="shared" si="108"/>
        <v>0</v>
      </c>
      <c r="AQ114" s="432">
        <f t="shared" si="109"/>
        <v>0</v>
      </c>
      <c r="AR114" s="432">
        <f t="shared" si="110"/>
        <v>0</v>
      </c>
      <c r="AS114" s="432">
        <f t="shared" si="111"/>
        <v>0</v>
      </c>
      <c r="AT114" s="432">
        <f t="shared" si="112"/>
        <v>0</v>
      </c>
      <c r="AU114" s="432">
        <f t="shared" si="113"/>
        <v>0</v>
      </c>
      <c r="AV114" s="432">
        <f t="shared" si="114"/>
        <v>0</v>
      </c>
      <c r="AW114" s="432">
        <f t="shared" si="115"/>
        <v>0</v>
      </c>
      <c r="AX114" s="432">
        <f t="shared" si="116"/>
        <v>0</v>
      </c>
      <c r="AY114" s="432">
        <f t="shared" si="117"/>
        <v>0</v>
      </c>
      <c r="AZ114" s="432">
        <f t="shared" si="118"/>
        <v>0</v>
      </c>
      <c r="BA114" s="689">
        <f t="shared" si="99"/>
        <v>0</v>
      </c>
      <c r="BB114" s="689">
        <f t="shared" si="100"/>
        <v>0</v>
      </c>
      <c r="BC114" s="817"/>
      <c r="BD114" s="818">
        <v>1.5</v>
      </c>
      <c r="BE114" s="432"/>
      <c r="BF114" s="958">
        <v>12</v>
      </c>
      <c r="BG114" s="374"/>
      <c r="BH114" s="958"/>
      <c r="BI114" s="374"/>
      <c r="BJ114" s="958"/>
      <c r="BK114" s="374"/>
      <c r="BL114" s="958"/>
      <c r="BM114" s="374"/>
      <c r="BN114" s="958"/>
      <c r="BO114" s="374"/>
      <c r="BP114" s="958"/>
      <c r="BQ114" s="374"/>
      <c r="BR114" s="958"/>
      <c r="BS114" s="374"/>
      <c r="BT114" s="958"/>
      <c r="BU114" s="374"/>
      <c r="BV114" s="958"/>
      <c r="BW114" s="374"/>
      <c r="BX114" s="432"/>
      <c r="BY114" s="432">
        <f>I114</f>
        <v>3</v>
      </c>
      <c r="BZ114" s="432"/>
      <c r="CA114" s="432"/>
      <c r="CB114" s="432">
        <v>3</v>
      </c>
      <c r="CC114" s="432"/>
      <c r="CD114" s="432"/>
      <c r="CE114" s="432"/>
      <c r="CF114" s="432"/>
      <c r="CG114" s="432"/>
      <c r="CH114" s="964">
        <f t="shared" si="126"/>
        <v>0</v>
      </c>
    </row>
    <row r="115" spans="1:86" s="334" customFormat="1" ht="30.75" customHeight="1">
      <c r="A115" s="1"/>
      <c r="B115" s="588"/>
      <c r="C115" s="23"/>
      <c r="D115" s="599"/>
      <c r="E115" s="842"/>
      <c r="F115" s="843"/>
      <c r="G115" s="23"/>
      <c r="H115" s="368"/>
      <c r="I115" s="23"/>
      <c r="J115" s="23"/>
      <c r="K115" s="23"/>
      <c r="L115" s="864" t="s">
        <v>412</v>
      </c>
      <c r="M115" s="357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910"/>
      <c r="AA115" s="910"/>
      <c r="AB115" s="911"/>
      <c r="AC115" s="764"/>
      <c r="AD115" s="23"/>
      <c r="AE115" s="539"/>
      <c r="AF115" s="1"/>
      <c r="AG115" s="24"/>
      <c r="AH115" s="147"/>
      <c r="AK115" s="943"/>
      <c r="AL115" s="815"/>
      <c r="AM115" s="816"/>
      <c r="AN115" s="432"/>
      <c r="AO115" s="432"/>
      <c r="AP115" s="432"/>
      <c r="AQ115" s="432"/>
      <c r="AR115" s="432"/>
      <c r="AS115" s="432"/>
      <c r="AT115" s="432"/>
      <c r="AU115" s="432"/>
      <c r="AV115" s="432"/>
      <c r="AW115" s="432"/>
      <c r="AX115" s="432"/>
      <c r="AY115" s="432"/>
      <c r="AZ115" s="432"/>
      <c r="BA115" s="689"/>
      <c r="BB115" s="689"/>
      <c r="BC115" s="817"/>
      <c r="BD115" s="818"/>
      <c r="BE115" s="432"/>
      <c r="BF115" s="959"/>
      <c r="BG115" s="23"/>
      <c r="BH115" s="959"/>
      <c r="BI115" s="23"/>
      <c r="BJ115" s="959"/>
      <c r="BK115" s="23"/>
      <c r="BL115" s="959"/>
      <c r="BM115" s="23"/>
      <c r="BN115" s="959"/>
      <c r="BO115" s="23"/>
      <c r="BP115" s="959"/>
      <c r="BQ115" s="23"/>
      <c r="BR115" s="959"/>
      <c r="BS115" s="23"/>
      <c r="BT115" s="959"/>
      <c r="BU115" s="23"/>
      <c r="BV115" s="959"/>
      <c r="BW115" s="23"/>
      <c r="BX115" s="432"/>
      <c r="BY115" s="432"/>
      <c r="BZ115" s="432"/>
      <c r="CA115" s="432"/>
      <c r="CB115" s="432"/>
      <c r="CC115" s="432"/>
      <c r="CD115" s="432"/>
      <c r="CE115" s="432"/>
      <c r="CF115" s="432" t="e">
        <f>#REF!/10</f>
        <v>#REF!</v>
      </c>
      <c r="CG115" s="432" t="e">
        <f>(3/100)*#REF!</f>
        <v>#REF!</v>
      </c>
      <c r="CH115" s="964" t="e">
        <f>#REF!*SUM(#REF!)</f>
        <v>#REF!</v>
      </c>
    </row>
    <row r="116" spans="1:86" s="1" customFormat="1" ht="65.25" customHeight="1">
      <c r="A116" s="1201" t="s">
        <v>413</v>
      </c>
      <c r="B116" s="768"/>
      <c r="C116" s="502"/>
      <c r="D116" s="613" t="s">
        <v>414</v>
      </c>
      <c r="E116" s="838"/>
      <c r="F116" s="362" t="s">
        <v>296</v>
      </c>
      <c r="G116" s="361" t="s">
        <v>98</v>
      </c>
      <c r="H116" s="362" t="s">
        <v>415</v>
      </c>
      <c r="I116" s="361">
        <v>1</v>
      </c>
      <c r="J116" s="361">
        <v>0</v>
      </c>
      <c r="K116" s="362" t="s">
        <v>100</v>
      </c>
      <c r="L116" s="871">
        <v>371</v>
      </c>
      <c r="M116" s="671">
        <v>1</v>
      </c>
      <c r="N116" s="671"/>
      <c r="O116" s="671"/>
      <c r="P116" s="671"/>
      <c r="Q116" s="671"/>
      <c r="R116" s="874"/>
      <c r="S116" s="701"/>
      <c r="T116" s="701"/>
      <c r="U116" s="701"/>
      <c r="V116" s="701"/>
      <c r="W116" s="701"/>
      <c r="X116" s="701"/>
      <c r="Y116" s="701"/>
      <c r="Z116" s="907"/>
      <c r="AA116" s="907"/>
      <c r="AB116" s="901" t="s">
        <v>101</v>
      </c>
      <c r="AC116" s="406">
        <f t="shared" si="122"/>
        <v>371</v>
      </c>
      <c r="AD116" s="702" t="str">
        <f t="shared" ref="AD116:AD125" si="129">IF(B116="New","Yes","No")</f>
        <v>No</v>
      </c>
      <c r="AE116" s="905" t="str">
        <f t="shared" ref="AE116:AE125" si="130">IF(SUM(M116:AB116)&gt;0,"Yes","No")</f>
        <v>Yes</v>
      </c>
      <c r="AG116" s="715">
        <v>5</v>
      </c>
      <c r="AH116" s="717">
        <f>AG116*M116+AG116*N116+AG116*O116+AG116*P116+AG116*Q116+AG116*R116+AG116*S116+AG116*U116+AG116*V116+AG116*W116+AG116*X116+AG116*Y116+AG116*T116+AG116*Z116+AG116*AA116</f>
        <v>5</v>
      </c>
      <c r="AI116" s="334"/>
      <c r="AJ116" s="334"/>
      <c r="AK116" s="814">
        <v>18.5</v>
      </c>
      <c r="AL116" s="815">
        <f t="shared" ref="AL116:AL125" si="131">SUM(M116:AB116)*AK116</f>
        <v>18.5</v>
      </c>
      <c r="AM116" s="816"/>
      <c r="AN116" s="432">
        <f t="shared" ref="AN116:AN125" si="132">M116*I116</f>
        <v>1</v>
      </c>
      <c r="AO116" s="432">
        <f t="shared" ref="AO116:AO125" si="133">N116*I116</f>
        <v>0</v>
      </c>
      <c r="AP116" s="432">
        <f t="shared" ref="AP116:AP125" si="134">O116*I116</f>
        <v>0</v>
      </c>
      <c r="AQ116" s="432">
        <f t="shared" ref="AQ116:AQ125" si="135">P116*I116</f>
        <v>0</v>
      </c>
      <c r="AR116" s="432">
        <f t="shared" ref="AR116:AR125" si="136">Q116*I116</f>
        <v>0</v>
      </c>
      <c r="AS116" s="432">
        <f t="shared" ref="AS116:AS125" si="137">R116*I116</f>
        <v>0</v>
      </c>
      <c r="AT116" s="432">
        <f t="shared" ref="AT116:AT125" si="138">S116*I116</f>
        <v>0</v>
      </c>
      <c r="AU116" s="432">
        <f t="shared" ref="AU116:AU125" si="139">I116*T116</f>
        <v>0</v>
      </c>
      <c r="AV116" s="432">
        <f t="shared" ref="AV116:AV125" si="140">U116*I116</f>
        <v>0</v>
      </c>
      <c r="AW116" s="432">
        <f t="shared" ref="AW116:AW125" si="141">V116*I116</f>
        <v>0</v>
      </c>
      <c r="AX116" s="432">
        <f t="shared" ref="AX116:AX125" si="142">W116*I116</f>
        <v>0</v>
      </c>
      <c r="AY116" s="432">
        <f t="shared" ref="AY116:AY125" si="143">X116*I116</f>
        <v>0</v>
      </c>
      <c r="AZ116" s="432">
        <f t="shared" ref="AZ116:AZ125" si="144">Y116*I116</f>
        <v>0</v>
      </c>
      <c r="BA116" s="689">
        <f t="shared" si="99"/>
        <v>0</v>
      </c>
      <c r="BB116" s="689">
        <f t="shared" si="100"/>
        <v>0</v>
      </c>
      <c r="BC116" s="817"/>
      <c r="BD116" s="818">
        <v>5</v>
      </c>
      <c r="BE116" s="432"/>
      <c r="BF116" s="957">
        <v>12</v>
      </c>
      <c r="BG116" s="361"/>
      <c r="BH116" s="957"/>
      <c r="BI116" s="361"/>
      <c r="BJ116" s="957"/>
      <c r="BK116" s="361"/>
      <c r="BL116" s="957"/>
      <c r="BM116" s="361"/>
      <c r="BN116" s="957"/>
      <c r="BO116" s="361"/>
      <c r="BP116" s="957"/>
      <c r="BQ116" s="361"/>
      <c r="BR116" s="957"/>
      <c r="BS116" s="361"/>
      <c r="BT116" s="957"/>
      <c r="BU116" s="361"/>
      <c r="BV116" s="957"/>
      <c r="BW116" s="361"/>
      <c r="BX116" s="432"/>
      <c r="BY116" s="432">
        <v>0</v>
      </c>
      <c r="BZ116" s="432">
        <v>1</v>
      </c>
      <c r="CA116" s="432">
        <v>0</v>
      </c>
      <c r="CB116" s="432">
        <v>1</v>
      </c>
      <c r="CC116" s="432">
        <v>0</v>
      </c>
      <c r="CD116" s="432">
        <v>20</v>
      </c>
      <c r="CE116" s="432">
        <v>800</v>
      </c>
      <c r="CF116" s="432">
        <f t="shared" ref="CF116:CF126" si="145">CE116/10</f>
        <v>80</v>
      </c>
      <c r="CG116" s="432">
        <f t="shared" ref="CG116:CG126" si="146">(3/100)*CE116</f>
        <v>24</v>
      </c>
      <c r="CH116" s="964">
        <f t="shared" ref="CH116:CH125" si="147">AK116*SUM(M116:W116)</f>
        <v>18.5</v>
      </c>
    </row>
    <row r="117" spans="1:86" s="1" customFormat="1" ht="65.25" customHeight="1">
      <c r="A117" s="1202"/>
      <c r="B117" s="846"/>
      <c r="D117" s="599" t="s">
        <v>416</v>
      </c>
      <c r="E117" s="844"/>
      <c r="F117" s="368" t="s">
        <v>97</v>
      </c>
      <c r="G117" s="1" t="s">
        <v>417</v>
      </c>
      <c r="H117" s="1190" t="s">
        <v>418</v>
      </c>
      <c r="I117" s="1">
        <v>7</v>
      </c>
      <c r="J117" s="1">
        <v>0</v>
      </c>
      <c r="K117" s="546" t="s">
        <v>214</v>
      </c>
      <c r="L117" s="860">
        <v>519.4</v>
      </c>
      <c r="M117" s="673"/>
      <c r="N117" s="673"/>
      <c r="O117" s="673"/>
      <c r="P117" s="673"/>
      <c r="Q117" s="673"/>
      <c r="R117" s="757"/>
      <c r="S117" s="703"/>
      <c r="T117" s="703"/>
      <c r="U117" s="703"/>
      <c r="V117" s="703"/>
      <c r="W117" s="703"/>
      <c r="X117" s="703"/>
      <c r="Y117" s="703"/>
      <c r="Z117" s="909"/>
      <c r="AA117" s="909"/>
      <c r="AB117" s="899" t="s">
        <v>101</v>
      </c>
      <c r="AC117" s="425">
        <f t="shared" si="122"/>
        <v>0</v>
      </c>
      <c r="AD117" s="704" t="str">
        <f t="shared" si="129"/>
        <v>No</v>
      </c>
      <c r="AE117" s="902" t="str">
        <f t="shared" si="130"/>
        <v>No</v>
      </c>
      <c r="AG117" s="716">
        <v>7</v>
      </c>
      <c r="AH117" s="717">
        <f>AG117*M117+AG117*N117+AG117*O117+AG117*P117+AG117*Q117+AG117*R117+AG117*S117+AG117*U117+AG117*V117+AG117*W117+AG117*X117+AG117*Y117+AG117*T117+AG117*Z117+AG117*AA117</f>
        <v>0</v>
      </c>
      <c r="AI117" s="334"/>
      <c r="AJ117" s="334"/>
      <c r="AK117" s="814">
        <v>10</v>
      </c>
      <c r="AL117" s="815">
        <f t="shared" si="131"/>
        <v>0</v>
      </c>
      <c r="AM117" s="816"/>
      <c r="AN117" s="432">
        <f t="shared" si="132"/>
        <v>0</v>
      </c>
      <c r="AO117" s="432">
        <f t="shared" si="133"/>
        <v>0</v>
      </c>
      <c r="AP117" s="432">
        <f t="shared" si="134"/>
        <v>0</v>
      </c>
      <c r="AQ117" s="432">
        <f t="shared" si="135"/>
        <v>0</v>
      </c>
      <c r="AR117" s="432">
        <f t="shared" si="136"/>
        <v>0</v>
      </c>
      <c r="AS117" s="432">
        <f t="shared" si="137"/>
        <v>0</v>
      </c>
      <c r="AT117" s="432">
        <f t="shared" si="138"/>
        <v>0</v>
      </c>
      <c r="AU117" s="432">
        <f t="shared" si="139"/>
        <v>0</v>
      </c>
      <c r="AV117" s="432">
        <f t="shared" si="140"/>
        <v>0</v>
      </c>
      <c r="AW117" s="432">
        <f t="shared" si="141"/>
        <v>0</v>
      </c>
      <c r="AX117" s="432">
        <f t="shared" si="142"/>
        <v>0</v>
      </c>
      <c r="AY117" s="432">
        <f t="shared" si="143"/>
        <v>0</v>
      </c>
      <c r="AZ117" s="432">
        <f t="shared" si="144"/>
        <v>0</v>
      </c>
      <c r="BA117" s="689">
        <f t="shared" si="99"/>
        <v>0</v>
      </c>
      <c r="BB117" s="689">
        <f t="shared" si="100"/>
        <v>0</v>
      </c>
      <c r="BC117" s="817"/>
      <c r="BD117" s="818">
        <v>5</v>
      </c>
      <c r="BE117" s="432"/>
      <c r="BF117" s="955">
        <v>28</v>
      </c>
      <c r="BH117" s="955"/>
      <c r="BJ117" s="955"/>
      <c r="BL117" s="955"/>
      <c r="BM117" s="1">
        <v>5</v>
      </c>
      <c r="BN117" s="955"/>
      <c r="BP117" s="955"/>
      <c r="BR117" s="955"/>
      <c r="BT117" s="955"/>
      <c r="BV117" s="955"/>
      <c r="BX117" s="432"/>
      <c r="BY117" s="432">
        <v>7</v>
      </c>
      <c r="BZ117" s="432"/>
      <c r="CA117" s="432">
        <v>2</v>
      </c>
      <c r="CB117" s="432">
        <v>5</v>
      </c>
      <c r="CC117" s="432"/>
      <c r="CD117" s="432">
        <v>20</v>
      </c>
      <c r="CE117" s="432">
        <v>700</v>
      </c>
      <c r="CF117" s="432">
        <f t="shared" si="145"/>
        <v>70</v>
      </c>
      <c r="CG117" s="432">
        <f t="shared" si="146"/>
        <v>21</v>
      </c>
      <c r="CH117" s="964">
        <f t="shared" si="147"/>
        <v>0</v>
      </c>
    </row>
    <row r="118" spans="1:86" s="334" customFormat="1" ht="65.25" customHeight="1">
      <c r="A118" s="1202"/>
      <c r="B118" s="628"/>
      <c r="D118" s="599" t="s">
        <v>419</v>
      </c>
      <c r="E118" s="829" t="s">
        <v>96</v>
      </c>
      <c r="F118" s="368" t="s">
        <v>97</v>
      </c>
      <c r="G118" s="334" t="s">
        <v>417</v>
      </c>
      <c r="H118" s="1190"/>
      <c r="I118" s="334">
        <v>7</v>
      </c>
      <c r="J118" s="334">
        <v>0</v>
      </c>
      <c r="K118" s="546" t="s">
        <v>214</v>
      </c>
      <c r="L118" s="756">
        <v>625.4</v>
      </c>
      <c r="M118" s="547"/>
      <c r="N118" s="547"/>
      <c r="O118" s="547"/>
      <c r="P118" s="547"/>
      <c r="Q118" s="547"/>
      <c r="R118" s="547"/>
      <c r="S118" s="547"/>
      <c r="T118" s="547"/>
      <c r="U118" s="547"/>
      <c r="V118" s="547"/>
      <c r="W118" s="656"/>
      <c r="X118" s="656"/>
      <c r="Y118" s="656"/>
      <c r="Z118" s="913" t="s">
        <v>101</v>
      </c>
      <c r="AA118" s="913" t="s">
        <v>101</v>
      </c>
      <c r="AB118" s="656"/>
      <c r="AC118" s="906">
        <f>L118*M118+L118*N118+L118*O118+L118*P118+L118*Q118+L118*R118+L118*S118+L118*U118+L118*V118+L118*W118+L118*X118+L118*Y118+L118*T118+L118*AB118</f>
        <v>0</v>
      </c>
      <c r="AD118" s="410" t="str">
        <f t="shared" si="129"/>
        <v>No</v>
      </c>
      <c r="AE118" s="902" t="str">
        <f t="shared" si="130"/>
        <v>No</v>
      </c>
      <c r="AF118" s="1"/>
      <c r="AG118" s="716">
        <v>7</v>
      </c>
      <c r="AH118" s="717">
        <f>AG118*M118+AG118*N118+AG118*O118+AG118*P118+AG118*Q118+AG118*R118+AG118*S118+AG118*U118+AG118*V118+AG118*W118+AG118*X118+AG118*Y118+AG118*T118+AG118*AB118</f>
        <v>0</v>
      </c>
      <c r="AK118" s="814">
        <v>10</v>
      </c>
      <c r="AL118" s="815">
        <f t="shared" si="131"/>
        <v>0</v>
      </c>
      <c r="AM118" s="816"/>
      <c r="AN118" s="432">
        <f t="shared" si="132"/>
        <v>0</v>
      </c>
      <c r="AO118" s="432">
        <f t="shared" si="133"/>
        <v>0</v>
      </c>
      <c r="AP118" s="432">
        <f t="shared" si="134"/>
        <v>0</v>
      </c>
      <c r="AQ118" s="432">
        <f t="shared" si="135"/>
        <v>0</v>
      </c>
      <c r="AR118" s="432">
        <f t="shared" si="136"/>
        <v>0</v>
      </c>
      <c r="AS118" s="432">
        <f t="shared" si="137"/>
        <v>0</v>
      </c>
      <c r="AT118" s="432">
        <f t="shared" si="138"/>
        <v>0</v>
      </c>
      <c r="AU118" s="432">
        <f t="shared" si="139"/>
        <v>0</v>
      </c>
      <c r="AV118" s="432">
        <f t="shared" si="140"/>
        <v>0</v>
      </c>
      <c r="AW118" s="432">
        <f t="shared" si="141"/>
        <v>0</v>
      </c>
      <c r="AX118" s="432">
        <f t="shared" si="142"/>
        <v>0</v>
      </c>
      <c r="AY118" s="432">
        <f t="shared" si="143"/>
        <v>0</v>
      </c>
      <c r="AZ118" s="432">
        <f t="shared" si="144"/>
        <v>0</v>
      </c>
      <c r="BA118" s="689"/>
      <c r="BB118" s="689"/>
      <c r="BC118" s="817">
        <f>AB118*I118</f>
        <v>0</v>
      </c>
      <c r="BD118" s="818">
        <v>5</v>
      </c>
      <c r="BE118" s="432"/>
      <c r="BF118" s="955">
        <v>28</v>
      </c>
      <c r="BH118" s="955"/>
      <c r="BJ118" s="955"/>
      <c r="BL118" s="955"/>
      <c r="BM118" s="334">
        <v>5</v>
      </c>
      <c r="BN118" s="955"/>
      <c r="BP118" s="955"/>
      <c r="BR118" s="955"/>
      <c r="BT118" s="955"/>
      <c r="BV118" s="955"/>
      <c r="BX118" s="432"/>
      <c r="BY118" s="432">
        <v>7</v>
      </c>
      <c r="BZ118" s="432"/>
      <c r="CA118" s="432">
        <v>1</v>
      </c>
      <c r="CB118" s="432">
        <v>6</v>
      </c>
      <c r="CC118" s="432"/>
      <c r="CD118" s="432">
        <v>10</v>
      </c>
      <c r="CE118" s="432">
        <v>300</v>
      </c>
      <c r="CF118" s="432">
        <f t="shared" si="145"/>
        <v>30</v>
      </c>
      <c r="CG118" s="432">
        <f t="shared" si="146"/>
        <v>9</v>
      </c>
      <c r="CH118" s="964">
        <f t="shared" si="147"/>
        <v>0</v>
      </c>
    </row>
    <row r="119" spans="1:86" s="1" customFormat="1" ht="65.25" customHeight="1">
      <c r="A119" s="1202"/>
      <c r="B119" s="846"/>
      <c r="D119" s="617" t="s">
        <v>420</v>
      </c>
      <c r="E119" s="835"/>
      <c r="F119" s="513" t="s">
        <v>97</v>
      </c>
      <c r="G119" s="512" t="s">
        <v>421</v>
      </c>
      <c r="H119" s="1192" t="s">
        <v>422</v>
      </c>
      <c r="I119" s="512">
        <v>5</v>
      </c>
      <c r="J119" s="512">
        <v>0</v>
      </c>
      <c r="K119" s="513" t="s">
        <v>214</v>
      </c>
      <c r="L119" s="754">
        <v>371</v>
      </c>
      <c r="M119" s="542"/>
      <c r="N119" s="542"/>
      <c r="O119" s="542"/>
      <c r="P119" s="542"/>
      <c r="Q119" s="542"/>
      <c r="R119" s="755"/>
      <c r="S119" s="705"/>
      <c r="T119" s="705"/>
      <c r="U119" s="705"/>
      <c r="V119" s="705"/>
      <c r="W119" s="705"/>
      <c r="X119" s="705"/>
      <c r="Y119" s="705"/>
      <c r="Z119" s="907"/>
      <c r="AA119" s="907"/>
      <c r="AB119" s="901" t="s">
        <v>101</v>
      </c>
      <c r="AC119" s="406">
        <f t="shared" si="122"/>
        <v>0</v>
      </c>
      <c r="AD119" s="543" t="str">
        <f t="shared" si="129"/>
        <v>No</v>
      </c>
      <c r="AE119" s="544" t="str">
        <f t="shared" si="130"/>
        <v>No</v>
      </c>
      <c r="AG119" s="716">
        <v>5</v>
      </c>
      <c r="AH119" s="717">
        <f>AG119*M119+AG119*N119+AG119*O119+AG119*P119+AG119*Q119+AG119*R119+AG119*S119+AG119*U119+AG119*V119+AG119*W119+AG119*X119+AG119*Y119+AG119*T119+AG119*Z119+AG119*AA119</f>
        <v>0</v>
      </c>
      <c r="AI119" s="334"/>
      <c r="AJ119" s="334"/>
      <c r="AK119" s="814">
        <v>5.5</v>
      </c>
      <c r="AL119" s="815">
        <f t="shared" si="131"/>
        <v>0</v>
      </c>
      <c r="AM119" s="816"/>
      <c r="AN119" s="432">
        <f t="shared" si="132"/>
        <v>0</v>
      </c>
      <c r="AO119" s="432">
        <f t="shared" si="133"/>
        <v>0</v>
      </c>
      <c r="AP119" s="432">
        <f t="shared" si="134"/>
        <v>0</v>
      </c>
      <c r="AQ119" s="432">
        <f t="shared" si="135"/>
        <v>0</v>
      </c>
      <c r="AR119" s="432">
        <f t="shared" si="136"/>
        <v>0</v>
      </c>
      <c r="AS119" s="432">
        <f t="shared" si="137"/>
        <v>0</v>
      </c>
      <c r="AT119" s="432">
        <f t="shared" si="138"/>
        <v>0</v>
      </c>
      <c r="AU119" s="432">
        <f t="shared" si="139"/>
        <v>0</v>
      </c>
      <c r="AV119" s="432">
        <f t="shared" si="140"/>
        <v>0</v>
      </c>
      <c r="AW119" s="432">
        <f t="shared" si="141"/>
        <v>0</v>
      </c>
      <c r="AX119" s="432">
        <f t="shared" si="142"/>
        <v>0</v>
      </c>
      <c r="AY119" s="432">
        <f t="shared" si="143"/>
        <v>0</v>
      </c>
      <c r="AZ119" s="432">
        <f t="shared" si="144"/>
        <v>0</v>
      </c>
      <c r="BA119" s="689">
        <f t="shared" si="99"/>
        <v>0</v>
      </c>
      <c r="BB119" s="689">
        <f t="shared" si="100"/>
        <v>0</v>
      </c>
      <c r="BC119" s="817"/>
      <c r="BD119" s="818">
        <v>3</v>
      </c>
      <c r="BE119" s="432"/>
      <c r="BF119" s="955">
        <v>14</v>
      </c>
      <c r="BG119" s="512"/>
      <c r="BH119" s="955"/>
      <c r="BI119" s="512"/>
      <c r="BJ119" s="955"/>
      <c r="BK119" s="512"/>
      <c r="BL119" s="955"/>
      <c r="BM119" s="512">
        <v>5</v>
      </c>
      <c r="BN119" s="955"/>
      <c r="BO119" s="512"/>
      <c r="BP119" s="955"/>
      <c r="BQ119" s="512"/>
      <c r="BR119" s="955"/>
      <c r="BS119" s="512"/>
      <c r="BT119" s="955"/>
      <c r="BU119" s="512"/>
      <c r="BV119" s="955"/>
      <c r="BW119" s="512"/>
      <c r="BX119" s="432"/>
      <c r="BY119" s="432">
        <f>I119</f>
        <v>5</v>
      </c>
      <c r="BZ119" s="432"/>
      <c r="CA119" s="432">
        <v>1</v>
      </c>
      <c r="CB119" s="432">
        <v>4</v>
      </c>
      <c r="CC119" s="432"/>
      <c r="CD119" s="432">
        <v>15</v>
      </c>
      <c r="CE119" s="432">
        <v>500</v>
      </c>
      <c r="CF119" s="432">
        <f t="shared" si="145"/>
        <v>50</v>
      </c>
      <c r="CG119" s="432">
        <f t="shared" si="146"/>
        <v>15</v>
      </c>
      <c r="CH119" s="964">
        <f t="shared" si="147"/>
        <v>0</v>
      </c>
    </row>
    <row r="120" spans="1:86" s="1" customFormat="1" ht="65.25" customHeight="1">
      <c r="A120" s="1203"/>
      <c r="B120" s="608"/>
      <c r="C120" s="120"/>
      <c r="D120" s="734" t="s">
        <v>423</v>
      </c>
      <c r="E120" s="839" t="s">
        <v>96</v>
      </c>
      <c r="F120" s="375" t="s">
        <v>97</v>
      </c>
      <c r="G120" s="374" t="s">
        <v>421</v>
      </c>
      <c r="H120" s="1193"/>
      <c r="I120" s="374">
        <v>5</v>
      </c>
      <c r="J120" s="374">
        <v>0</v>
      </c>
      <c r="K120" s="375" t="s">
        <v>214</v>
      </c>
      <c r="L120" s="873">
        <v>477</v>
      </c>
      <c r="M120" s="551"/>
      <c r="N120" s="551"/>
      <c r="O120" s="551"/>
      <c r="P120" s="551"/>
      <c r="Q120" s="551"/>
      <c r="R120" s="551"/>
      <c r="S120" s="551"/>
      <c r="T120" s="551"/>
      <c r="U120" s="551"/>
      <c r="V120" s="551"/>
      <c r="W120" s="758"/>
      <c r="X120" s="758"/>
      <c r="Y120" s="758"/>
      <c r="Z120" s="897" t="s">
        <v>101</v>
      </c>
      <c r="AA120" s="897" t="s">
        <v>101</v>
      </c>
      <c r="AB120" s="758"/>
      <c r="AC120" s="427">
        <f>L120*M120+L120*N120+L120*O120+L120*P120+L120*Q120+L120*R120+L120*S120+L120*U120+L120*V120+L120*W120+L120*X120+L120*Y120+L120*T120+L120*AB120</f>
        <v>0</v>
      </c>
      <c r="AD120" s="552" t="str">
        <f t="shared" si="129"/>
        <v>No</v>
      </c>
      <c r="AE120" s="553" t="str">
        <f t="shared" si="130"/>
        <v>No</v>
      </c>
      <c r="AG120" s="716">
        <v>5</v>
      </c>
      <c r="AH120" s="717">
        <f>AG120*M120+AG120*N120+AG120*O120+AG120*P120+AG120*Q120+AG120*R120+AG120*S120+AG120*U120+AG120*V120+AG120*W120+AG120*X120+AG120*Y120+AG120*T120+AG120*AB120</f>
        <v>0</v>
      </c>
      <c r="AI120" s="334"/>
      <c r="AJ120" s="334"/>
      <c r="AK120" s="814">
        <v>5.5</v>
      </c>
      <c r="AL120" s="815">
        <f t="shared" si="131"/>
        <v>0</v>
      </c>
      <c r="AM120" s="816"/>
      <c r="AN120" s="432">
        <f t="shared" si="132"/>
        <v>0</v>
      </c>
      <c r="AO120" s="432">
        <f t="shared" si="133"/>
        <v>0</v>
      </c>
      <c r="AP120" s="432">
        <f t="shared" si="134"/>
        <v>0</v>
      </c>
      <c r="AQ120" s="432">
        <f t="shared" si="135"/>
        <v>0</v>
      </c>
      <c r="AR120" s="432">
        <f t="shared" si="136"/>
        <v>0</v>
      </c>
      <c r="AS120" s="432">
        <f t="shared" si="137"/>
        <v>0</v>
      </c>
      <c r="AT120" s="432">
        <f t="shared" si="138"/>
        <v>0</v>
      </c>
      <c r="AU120" s="432">
        <f t="shared" si="139"/>
        <v>0</v>
      </c>
      <c r="AV120" s="432">
        <f t="shared" si="140"/>
        <v>0</v>
      </c>
      <c r="AW120" s="432">
        <f t="shared" si="141"/>
        <v>0</v>
      </c>
      <c r="AX120" s="432">
        <f t="shared" si="142"/>
        <v>0</v>
      </c>
      <c r="AY120" s="432">
        <f t="shared" si="143"/>
        <v>0</v>
      </c>
      <c r="AZ120" s="432">
        <f t="shared" si="144"/>
        <v>0</v>
      </c>
      <c r="BA120" s="689"/>
      <c r="BB120" s="689"/>
      <c r="BC120" s="817">
        <f>AB120*I120</f>
        <v>0</v>
      </c>
      <c r="BD120" s="818">
        <v>3</v>
      </c>
      <c r="BE120" s="432"/>
      <c r="BF120" s="958">
        <v>14</v>
      </c>
      <c r="BG120" s="374"/>
      <c r="BH120" s="958"/>
      <c r="BI120" s="374"/>
      <c r="BJ120" s="958"/>
      <c r="BK120" s="374"/>
      <c r="BL120" s="958"/>
      <c r="BM120" s="374">
        <v>5</v>
      </c>
      <c r="BN120" s="958"/>
      <c r="BO120" s="374"/>
      <c r="BP120" s="958"/>
      <c r="BQ120" s="374"/>
      <c r="BR120" s="958"/>
      <c r="BS120" s="374"/>
      <c r="BT120" s="958"/>
      <c r="BU120" s="374"/>
      <c r="BV120" s="958"/>
      <c r="BW120" s="374"/>
      <c r="BX120" s="432"/>
      <c r="BY120" s="432">
        <f>I120</f>
        <v>5</v>
      </c>
      <c r="BZ120" s="432"/>
      <c r="CA120" s="432">
        <v>1</v>
      </c>
      <c r="CB120" s="432">
        <v>4</v>
      </c>
      <c r="CC120" s="432"/>
      <c r="CD120" s="432">
        <v>8</v>
      </c>
      <c r="CE120" s="432">
        <v>200</v>
      </c>
      <c r="CF120" s="432">
        <f t="shared" si="145"/>
        <v>20</v>
      </c>
      <c r="CG120" s="432">
        <f t="shared" si="146"/>
        <v>6</v>
      </c>
      <c r="CH120" s="964">
        <f t="shared" si="147"/>
        <v>0</v>
      </c>
    </row>
    <row r="121" spans="1:86" s="1" customFormat="1" ht="65.25" customHeight="1">
      <c r="A121" s="1198" t="s">
        <v>313</v>
      </c>
      <c r="B121" s="828"/>
      <c r="D121" s="626" t="s">
        <v>424</v>
      </c>
      <c r="E121" s="834"/>
      <c r="F121" s="510" t="s">
        <v>296</v>
      </c>
      <c r="G121" s="502" t="s">
        <v>98</v>
      </c>
      <c r="H121" s="510" t="s">
        <v>425</v>
      </c>
      <c r="I121" s="502">
        <v>1</v>
      </c>
      <c r="J121" s="502">
        <v>12</v>
      </c>
      <c r="K121" s="502" t="s">
        <v>100</v>
      </c>
      <c r="L121" s="976">
        <v>208.5232</v>
      </c>
      <c r="M121" s="556"/>
      <c r="N121" s="556"/>
      <c r="O121" s="556"/>
      <c r="P121" s="556"/>
      <c r="Q121" s="556"/>
      <c r="R121" s="753"/>
      <c r="S121" s="709"/>
      <c r="T121" s="709"/>
      <c r="U121" s="709"/>
      <c r="V121" s="709"/>
      <c r="W121" s="709"/>
      <c r="X121" s="709"/>
      <c r="Y121" s="709"/>
      <c r="Z121" s="985"/>
      <c r="AA121" s="985"/>
      <c r="AB121" s="981" t="s">
        <v>101</v>
      </c>
      <c r="AC121" s="425">
        <f t="shared" si="122"/>
        <v>0</v>
      </c>
      <c r="AD121" s="538" t="str">
        <f t="shared" si="129"/>
        <v>No</v>
      </c>
      <c r="AE121" s="902" t="str">
        <f t="shared" si="130"/>
        <v>No</v>
      </c>
      <c r="AG121" s="716">
        <v>4</v>
      </c>
      <c r="AH121" s="717">
        <f>AG121*M121+AG121*N121+AG121*O121+AG121*P121+AG121*Q121+AG121*R121+AG121*S121+AG121*U121+AG121*V121+AG121*W121+AG121*X121+AG121*Y121+AG121*T121+AG121*Z121+AG121*AA121</f>
        <v>0</v>
      </c>
      <c r="AI121" s="334"/>
      <c r="AJ121" s="334"/>
      <c r="AK121" s="814">
        <v>10</v>
      </c>
      <c r="AL121" s="815">
        <f t="shared" si="131"/>
        <v>0</v>
      </c>
      <c r="AM121" s="816"/>
      <c r="AN121" s="432">
        <f t="shared" si="132"/>
        <v>0</v>
      </c>
      <c r="AO121" s="432">
        <f t="shared" si="133"/>
        <v>0</v>
      </c>
      <c r="AP121" s="432">
        <f t="shared" si="134"/>
        <v>0</v>
      </c>
      <c r="AQ121" s="432">
        <f t="shared" si="135"/>
        <v>0</v>
      </c>
      <c r="AR121" s="432">
        <f t="shared" si="136"/>
        <v>0</v>
      </c>
      <c r="AS121" s="432">
        <f t="shared" si="137"/>
        <v>0</v>
      </c>
      <c r="AT121" s="432">
        <f t="shared" si="138"/>
        <v>0</v>
      </c>
      <c r="AU121" s="432">
        <f t="shared" si="139"/>
        <v>0</v>
      </c>
      <c r="AV121" s="432">
        <f t="shared" si="140"/>
        <v>0</v>
      </c>
      <c r="AW121" s="432">
        <f t="shared" si="141"/>
        <v>0</v>
      </c>
      <c r="AX121" s="432">
        <f t="shared" si="142"/>
        <v>0</v>
      </c>
      <c r="AY121" s="432">
        <f t="shared" si="143"/>
        <v>0</v>
      </c>
      <c r="AZ121" s="432">
        <f t="shared" si="144"/>
        <v>0</v>
      </c>
      <c r="BA121" s="689">
        <f t="shared" si="99"/>
        <v>0</v>
      </c>
      <c r="BB121" s="689">
        <f t="shared" si="100"/>
        <v>0</v>
      </c>
      <c r="BC121" s="817"/>
      <c r="BD121" s="818">
        <v>4</v>
      </c>
      <c r="BE121" s="432"/>
      <c r="BF121" s="957">
        <v>12</v>
      </c>
      <c r="BG121" s="502"/>
      <c r="BH121" s="957"/>
      <c r="BI121" s="502"/>
      <c r="BJ121" s="957"/>
      <c r="BK121" s="502"/>
      <c r="BL121" s="957"/>
      <c r="BM121" s="502"/>
      <c r="BN121" s="957"/>
      <c r="BO121" s="502"/>
      <c r="BP121" s="957"/>
      <c r="BQ121" s="502"/>
      <c r="BR121" s="957"/>
      <c r="BS121" s="502"/>
      <c r="BT121" s="957"/>
      <c r="BU121" s="502"/>
      <c r="BV121" s="957"/>
      <c r="BW121" s="502"/>
      <c r="BX121" s="432"/>
      <c r="BY121" s="432"/>
      <c r="BZ121" s="432">
        <f>I121</f>
        <v>1</v>
      </c>
      <c r="CA121" s="432"/>
      <c r="CB121" s="432">
        <v>1</v>
      </c>
      <c r="CC121" s="432"/>
      <c r="CD121" s="432">
        <v>15</v>
      </c>
      <c r="CE121" s="432">
        <v>500</v>
      </c>
      <c r="CF121" s="432">
        <f t="shared" si="145"/>
        <v>50</v>
      </c>
      <c r="CG121" s="432">
        <f t="shared" si="146"/>
        <v>15</v>
      </c>
      <c r="CH121" s="964">
        <f t="shared" si="147"/>
        <v>0</v>
      </c>
    </row>
    <row r="122" spans="1:86" s="1" customFormat="1" ht="65.25" customHeight="1">
      <c r="A122" s="1199"/>
      <c r="B122" s="849"/>
      <c r="D122" s="617" t="s">
        <v>426</v>
      </c>
      <c r="E122" s="835"/>
      <c r="F122" s="513" t="s">
        <v>97</v>
      </c>
      <c r="G122" s="512" t="s">
        <v>109</v>
      </c>
      <c r="H122" s="513" t="s">
        <v>427</v>
      </c>
      <c r="I122" s="512">
        <v>1</v>
      </c>
      <c r="J122" s="512">
        <v>0</v>
      </c>
      <c r="K122" s="512" t="s">
        <v>100</v>
      </c>
      <c r="L122" s="754">
        <v>127.2</v>
      </c>
      <c r="M122" s="542"/>
      <c r="N122" s="542"/>
      <c r="O122" s="542"/>
      <c r="P122" s="542"/>
      <c r="Q122" s="542"/>
      <c r="R122" s="755"/>
      <c r="S122" s="705"/>
      <c r="T122" s="705"/>
      <c r="U122" s="705"/>
      <c r="V122" s="705"/>
      <c r="W122" s="705"/>
      <c r="X122" s="705"/>
      <c r="Y122" s="705"/>
      <c r="Z122" s="907"/>
      <c r="AA122" s="907"/>
      <c r="AB122" s="901" t="s">
        <v>101</v>
      </c>
      <c r="AC122" s="406">
        <f t="shared" si="122"/>
        <v>0</v>
      </c>
      <c r="AD122" s="543" t="str">
        <f t="shared" si="129"/>
        <v>No</v>
      </c>
      <c r="AE122" s="544" t="str">
        <f t="shared" si="130"/>
        <v>No</v>
      </c>
      <c r="AG122" s="716">
        <v>1</v>
      </c>
      <c r="AH122" s="717">
        <f t="shared" ref="AH122:AH125" si="148">AG122*M122+AG122*N122+AG122*O122+AG122*P122+AG122*Q122+AG122*R122+AG122*S122+AG122*U122+AG122*V122+AG122*W122+AG122*X122+AG122*Y122+AG122*T122+AG122*Z122+AG122*AA122</f>
        <v>0</v>
      </c>
      <c r="AI122" s="334"/>
      <c r="AJ122" s="334"/>
      <c r="AK122" s="814">
        <v>3</v>
      </c>
      <c r="AL122" s="815">
        <f t="shared" si="131"/>
        <v>0</v>
      </c>
      <c r="AM122" s="816"/>
      <c r="AN122" s="432">
        <f t="shared" si="132"/>
        <v>0</v>
      </c>
      <c r="AO122" s="432">
        <f t="shared" si="133"/>
        <v>0</v>
      </c>
      <c r="AP122" s="432">
        <f t="shared" si="134"/>
        <v>0</v>
      </c>
      <c r="AQ122" s="432">
        <f t="shared" si="135"/>
        <v>0</v>
      </c>
      <c r="AR122" s="432">
        <f t="shared" si="136"/>
        <v>0</v>
      </c>
      <c r="AS122" s="432">
        <f t="shared" si="137"/>
        <v>0</v>
      </c>
      <c r="AT122" s="432">
        <f t="shared" si="138"/>
        <v>0</v>
      </c>
      <c r="AU122" s="432">
        <f t="shared" si="139"/>
        <v>0</v>
      </c>
      <c r="AV122" s="432">
        <f t="shared" si="140"/>
        <v>0</v>
      </c>
      <c r="AW122" s="432">
        <f t="shared" si="141"/>
        <v>0</v>
      </c>
      <c r="AX122" s="432">
        <f t="shared" si="142"/>
        <v>0</v>
      </c>
      <c r="AY122" s="432">
        <f t="shared" si="143"/>
        <v>0</v>
      </c>
      <c r="AZ122" s="432">
        <f t="shared" si="144"/>
        <v>0</v>
      </c>
      <c r="BA122" s="689">
        <f t="shared" si="99"/>
        <v>0</v>
      </c>
      <c r="BB122" s="689">
        <f t="shared" si="100"/>
        <v>0</v>
      </c>
      <c r="BC122" s="817"/>
      <c r="BD122" s="818">
        <v>1</v>
      </c>
      <c r="BE122" s="432"/>
      <c r="BF122" s="955">
        <v>7</v>
      </c>
      <c r="BG122" s="512"/>
      <c r="BH122" s="955"/>
      <c r="BI122" s="512"/>
      <c r="BJ122" s="955"/>
      <c r="BK122" s="512"/>
      <c r="BL122" s="955"/>
      <c r="BM122" s="512"/>
      <c r="BN122" s="955"/>
      <c r="BO122" s="512"/>
      <c r="BP122" s="955"/>
      <c r="BQ122" s="512"/>
      <c r="BR122" s="955"/>
      <c r="BS122" s="512"/>
      <c r="BT122" s="955"/>
      <c r="BU122" s="512"/>
      <c r="BV122" s="955"/>
      <c r="BW122" s="512"/>
      <c r="BX122" s="432"/>
      <c r="BY122" s="432">
        <v>1</v>
      </c>
      <c r="BZ122" s="432"/>
      <c r="CA122" s="432"/>
      <c r="CB122" s="432">
        <v>1</v>
      </c>
      <c r="CC122" s="432"/>
      <c r="CD122" s="432">
        <v>20</v>
      </c>
      <c r="CE122" s="432">
        <v>300</v>
      </c>
      <c r="CF122" s="432">
        <f t="shared" si="145"/>
        <v>30</v>
      </c>
      <c r="CG122" s="432">
        <f t="shared" si="146"/>
        <v>9</v>
      </c>
      <c r="CH122" s="964">
        <f t="shared" si="147"/>
        <v>0</v>
      </c>
    </row>
    <row r="123" spans="1:86" s="1" customFormat="1" ht="65.25" customHeight="1">
      <c r="A123" s="1199"/>
      <c r="B123" s="849"/>
      <c r="D123" s="528" t="s">
        <v>428</v>
      </c>
      <c r="E123" s="844"/>
      <c r="F123" s="546" t="s">
        <v>97</v>
      </c>
      <c r="G123" s="1" t="s">
        <v>109</v>
      </c>
      <c r="H123" s="546" t="s">
        <v>429</v>
      </c>
      <c r="I123" s="1">
        <v>1</v>
      </c>
      <c r="J123" s="1">
        <v>0</v>
      </c>
      <c r="K123" s="1" t="s">
        <v>100</v>
      </c>
      <c r="L123" s="860">
        <v>106</v>
      </c>
      <c r="M123" s="673"/>
      <c r="N123" s="673"/>
      <c r="O123" s="673"/>
      <c r="P123" s="673"/>
      <c r="Q123" s="673"/>
      <c r="R123" s="757"/>
      <c r="S123" s="703"/>
      <c r="T123" s="703"/>
      <c r="U123" s="703"/>
      <c r="V123" s="703"/>
      <c r="W123" s="703"/>
      <c r="X123" s="703"/>
      <c r="Y123" s="703"/>
      <c r="Z123" s="909"/>
      <c r="AA123" s="909"/>
      <c r="AB123" s="899" t="s">
        <v>101</v>
      </c>
      <c r="AC123" s="425">
        <f t="shared" si="122"/>
        <v>0</v>
      </c>
      <c r="AD123" s="704" t="str">
        <f t="shared" si="129"/>
        <v>No</v>
      </c>
      <c r="AE123" s="902" t="str">
        <f t="shared" si="130"/>
        <v>No</v>
      </c>
      <c r="AG123" s="716">
        <v>1</v>
      </c>
      <c r="AH123" s="717">
        <f t="shared" si="148"/>
        <v>0</v>
      </c>
      <c r="AI123" s="334"/>
      <c r="AJ123" s="334"/>
      <c r="AK123" s="814">
        <v>2.5</v>
      </c>
      <c r="AL123" s="815">
        <f t="shared" si="131"/>
        <v>0</v>
      </c>
      <c r="AM123" s="816"/>
      <c r="AN123" s="432">
        <f t="shared" si="132"/>
        <v>0</v>
      </c>
      <c r="AO123" s="432">
        <f t="shared" si="133"/>
        <v>0</v>
      </c>
      <c r="AP123" s="432">
        <f t="shared" si="134"/>
        <v>0</v>
      </c>
      <c r="AQ123" s="432">
        <f t="shared" si="135"/>
        <v>0</v>
      </c>
      <c r="AR123" s="432">
        <f t="shared" si="136"/>
        <v>0</v>
      </c>
      <c r="AS123" s="432">
        <f t="shared" si="137"/>
        <v>0</v>
      </c>
      <c r="AT123" s="432">
        <f t="shared" si="138"/>
        <v>0</v>
      </c>
      <c r="AU123" s="432">
        <f t="shared" si="139"/>
        <v>0</v>
      </c>
      <c r="AV123" s="432">
        <f t="shared" si="140"/>
        <v>0</v>
      </c>
      <c r="AW123" s="432">
        <f t="shared" si="141"/>
        <v>0</v>
      </c>
      <c r="AX123" s="432">
        <f t="shared" si="142"/>
        <v>0</v>
      </c>
      <c r="AY123" s="432">
        <f t="shared" si="143"/>
        <v>0</v>
      </c>
      <c r="AZ123" s="432">
        <f t="shared" si="144"/>
        <v>0</v>
      </c>
      <c r="BA123" s="689">
        <f t="shared" si="99"/>
        <v>0</v>
      </c>
      <c r="BB123" s="689">
        <f t="shared" si="100"/>
        <v>0</v>
      </c>
      <c r="BC123" s="817"/>
      <c r="BD123" s="818">
        <v>1</v>
      </c>
      <c r="BE123" s="432"/>
      <c r="BF123" s="955">
        <v>5</v>
      </c>
      <c r="BH123" s="955"/>
      <c r="BJ123" s="955"/>
      <c r="BL123" s="955"/>
      <c r="BN123" s="955"/>
      <c r="BP123" s="955"/>
      <c r="BR123" s="955"/>
      <c r="BT123" s="955"/>
      <c r="BV123" s="955"/>
      <c r="BX123" s="432"/>
      <c r="BY123" s="432">
        <v>1</v>
      </c>
      <c r="BZ123" s="432"/>
      <c r="CA123" s="432"/>
      <c r="CB123" s="432">
        <v>1</v>
      </c>
      <c r="CC123" s="432"/>
      <c r="CD123" s="432">
        <v>15</v>
      </c>
      <c r="CE123" s="432">
        <v>200</v>
      </c>
      <c r="CF123" s="432">
        <f t="shared" si="145"/>
        <v>20</v>
      </c>
      <c r="CG123" s="432">
        <f t="shared" si="146"/>
        <v>6</v>
      </c>
      <c r="CH123" s="964">
        <f t="shared" si="147"/>
        <v>0</v>
      </c>
    </row>
    <row r="124" spans="1:86" s="1" customFormat="1" ht="65.25" customHeight="1">
      <c r="A124" s="1199"/>
      <c r="B124" s="828"/>
      <c r="D124" s="617" t="s">
        <v>430</v>
      </c>
      <c r="E124" s="835"/>
      <c r="F124" s="513" t="s">
        <v>97</v>
      </c>
      <c r="G124" s="512" t="s">
        <v>106</v>
      </c>
      <c r="H124" s="513" t="s">
        <v>431</v>
      </c>
      <c r="I124" s="512">
        <v>1</v>
      </c>
      <c r="J124" s="512">
        <v>0</v>
      </c>
      <c r="K124" s="512" t="s">
        <v>100</v>
      </c>
      <c r="L124" s="754">
        <v>73.850200000000001</v>
      </c>
      <c r="M124" s="542"/>
      <c r="N124" s="542"/>
      <c r="O124" s="542"/>
      <c r="P124" s="542"/>
      <c r="Q124" s="542"/>
      <c r="R124" s="755"/>
      <c r="S124" s="705"/>
      <c r="T124" s="705"/>
      <c r="U124" s="705"/>
      <c r="V124" s="705"/>
      <c r="W124" s="705"/>
      <c r="X124" s="705"/>
      <c r="Y124" s="705"/>
      <c r="Z124" s="907"/>
      <c r="AA124" s="907"/>
      <c r="AB124" s="901" t="s">
        <v>101</v>
      </c>
      <c r="AC124" s="406">
        <f t="shared" si="122"/>
        <v>0</v>
      </c>
      <c r="AD124" s="543" t="str">
        <f t="shared" si="129"/>
        <v>No</v>
      </c>
      <c r="AE124" s="544" t="str">
        <f t="shared" si="130"/>
        <v>No</v>
      </c>
      <c r="AG124" s="716">
        <v>1</v>
      </c>
      <c r="AH124" s="717">
        <f t="shared" si="148"/>
        <v>0</v>
      </c>
      <c r="AI124" s="334"/>
      <c r="AJ124" s="334"/>
      <c r="AK124" s="814">
        <v>1.35</v>
      </c>
      <c r="AL124" s="815">
        <f t="shared" si="131"/>
        <v>0</v>
      </c>
      <c r="AM124" s="816"/>
      <c r="AN124" s="432">
        <f t="shared" si="132"/>
        <v>0</v>
      </c>
      <c r="AO124" s="432">
        <f t="shared" si="133"/>
        <v>0</v>
      </c>
      <c r="AP124" s="432">
        <f t="shared" si="134"/>
        <v>0</v>
      </c>
      <c r="AQ124" s="432">
        <f t="shared" si="135"/>
        <v>0</v>
      </c>
      <c r="AR124" s="432">
        <f t="shared" si="136"/>
        <v>0</v>
      </c>
      <c r="AS124" s="432">
        <f t="shared" si="137"/>
        <v>0</v>
      </c>
      <c r="AT124" s="432">
        <f t="shared" si="138"/>
        <v>0</v>
      </c>
      <c r="AU124" s="432">
        <f t="shared" si="139"/>
        <v>0</v>
      </c>
      <c r="AV124" s="432">
        <f t="shared" si="140"/>
        <v>0</v>
      </c>
      <c r="AW124" s="432">
        <f t="shared" si="141"/>
        <v>0</v>
      </c>
      <c r="AX124" s="432">
        <f t="shared" si="142"/>
        <v>0</v>
      </c>
      <c r="AY124" s="432">
        <f t="shared" si="143"/>
        <v>0</v>
      </c>
      <c r="AZ124" s="432">
        <f t="shared" si="144"/>
        <v>0</v>
      </c>
      <c r="BA124" s="689">
        <f t="shared" si="99"/>
        <v>0</v>
      </c>
      <c r="BB124" s="689">
        <f t="shared" si="100"/>
        <v>0</v>
      </c>
      <c r="BC124" s="817"/>
      <c r="BD124" s="818">
        <v>1</v>
      </c>
      <c r="BE124" s="432"/>
      <c r="BF124" s="955">
        <v>3</v>
      </c>
      <c r="BG124" s="512"/>
      <c r="BH124" s="955"/>
      <c r="BI124" s="512"/>
      <c r="BJ124" s="955"/>
      <c r="BK124" s="512"/>
      <c r="BL124" s="955"/>
      <c r="BM124" s="512"/>
      <c r="BN124" s="955"/>
      <c r="BO124" s="512"/>
      <c r="BP124" s="955"/>
      <c r="BQ124" s="512"/>
      <c r="BR124" s="955"/>
      <c r="BS124" s="512"/>
      <c r="BT124" s="955"/>
      <c r="BU124" s="512"/>
      <c r="BV124" s="955"/>
      <c r="BW124" s="512"/>
      <c r="BX124" s="432"/>
      <c r="BY124" s="432">
        <f>I124</f>
        <v>1</v>
      </c>
      <c r="BZ124" s="432"/>
      <c r="CA124" s="432"/>
      <c r="CB124" s="432">
        <v>1</v>
      </c>
      <c r="CC124" s="432"/>
      <c r="CD124" s="432">
        <v>5</v>
      </c>
      <c r="CE124" s="432">
        <v>150</v>
      </c>
      <c r="CF124" s="432">
        <f t="shared" si="145"/>
        <v>15</v>
      </c>
      <c r="CG124" s="432">
        <f t="shared" si="146"/>
        <v>4.5</v>
      </c>
      <c r="CH124" s="964">
        <f t="shared" si="147"/>
        <v>0</v>
      </c>
    </row>
    <row r="125" spans="1:86" s="1" customFormat="1" ht="65.25" customHeight="1">
      <c r="A125" s="1200"/>
      <c r="B125" s="969"/>
      <c r="C125" s="120"/>
      <c r="D125" s="622" t="s">
        <v>432</v>
      </c>
      <c r="E125" s="837"/>
      <c r="F125" s="558" t="s">
        <v>97</v>
      </c>
      <c r="G125" s="120" t="s">
        <v>106</v>
      </c>
      <c r="H125" s="558" t="s">
        <v>433</v>
      </c>
      <c r="I125" s="120">
        <v>1</v>
      </c>
      <c r="J125" s="120">
        <v>0</v>
      </c>
      <c r="K125" s="120" t="s">
        <v>100</v>
      </c>
      <c r="L125" s="868">
        <v>69.504199999999997</v>
      </c>
      <c r="M125" s="706"/>
      <c r="N125" s="706"/>
      <c r="O125" s="706"/>
      <c r="P125" s="706"/>
      <c r="Q125" s="706"/>
      <c r="R125" s="706"/>
      <c r="S125" s="706"/>
      <c r="T125" s="706"/>
      <c r="U125" s="706"/>
      <c r="V125" s="706"/>
      <c r="W125" s="706"/>
      <c r="X125" s="706"/>
      <c r="Y125" s="706"/>
      <c r="Z125" s="924"/>
      <c r="AA125" s="924"/>
      <c r="AB125" s="986" t="s">
        <v>101</v>
      </c>
      <c r="AC125" s="425">
        <f t="shared" si="122"/>
        <v>0</v>
      </c>
      <c r="AD125" s="707" t="str">
        <f t="shared" si="129"/>
        <v>No</v>
      </c>
      <c r="AE125" s="902" t="str">
        <f t="shared" si="130"/>
        <v>No</v>
      </c>
      <c r="AG125" s="718">
        <v>1</v>
      </c>
      <c r="AH125" s="429">
        <f t="shared" si="148"/>
        <v>0</v>
      </c>
      <c r="AI125" s="334"/>
      <c r="AJ125" s="334"/>
      <c r="AK125" s="814">
        <v>1.2</v>
      </c>
      <c r="AL125" s="815">
        <f t="shared" si="131"/>
        <v>0</v>
      </c>
      <c r="AM125" s="816"/>
      <c r="AN125" s="432">
        <f t="shared" si="132"/>
        <v>0</v>
      </c>
      <c r="AO125" s="432">
        <f t="shared" si="133"/>
        <v>0</v>
      </c>
      <c r="AP125" s="432">
        <f t="shared" si="134"/>
        <v>0</v>
      </c>
      <c r="AQ125" s="432">
        <f t="shared" si="135"/>
        <v>0</v>
      </c>
      <c r="AR125" s="432">
        <f t="shared" si="136"/>
        <v>0</v>
      </c>
      <c r="AS125" s="432">
        <f t="shared" si="137"/>
        <v>0</v>
      </c>
      <c r="AT125" s="432">
        <f t="shared" si="138"/>
        <v>0</v>
      </c>
      <c r="AU125" s="432">
        <f t="shared" si="139"/>
        <v>0</v>
      </c>
      <c r="AV125" s="432">
        <f t="shared" si="140"/>
        <v>0</v>
      </c>
      <c r="AW125" s="432">
        <f t="shared" si="141"/>
        <v>0</v>
      </c>
      <c r="AX125" s="432">
        <f t="shared" si="142"/>
        <v>0</v>
      </c>
      <c r="AY125" s="432">
        <f t="shared" si="143"/>
        <v>0</v>
      </c>
      <c r="AZ125" s="432">
        <f t="shared" si="144"/>
        <v>0</v>
      </c>
      <c r="BA125" s="689">
        <f t="shared" si="99"/>
        <v>0</v>
      </c>
      <c r="BB125" s="689">
        <f t="shared" si="100"/>
        <v>0</v>
      </c>
      <c r="BC125" s="817"/>
      <c r="BD125" s="818">
        <v>1</v>
      </c>
      <c r="BE125" s="432"/>
      <c r="BF125" s="958">
        <v>3</v>
      </c>
      <c r="BG125" s="120"/>
      <c r="BH125" s="958"/>
      <c r="BI125" s="120"/>
      <c r="BJ125" s="958"/>
      <c r="BK125" s="120"/>
      <c r="BL125" s="958"/>
      <c r="BM125" s="120"/>
      <c r="BN125" s="958"/>
      <c r="BO125" s="120"/>
      <c r="BP125" s="958"/>
      <c r="BQ125" s="120"/>
      <c r="BR125" s="958"/>
      <c r="BS125" s="120"/>
      <c r="BT125" s="958"/>
      <c r="BU125" s="120"/>
      <c r="BV125" s="958"/>
      <c r="BW125" s="120"/>
      <c r="BX125" s="432"/>
      <c r="BY125" s="432">
        <f>I125</f>
        <v>1</v>
      </c>
      <c r="BZ125" s="432"/>
      <c r="CA125" s="432"/>
      <c r="CB125" s="432">
        <v>1</v>
      </c>
      <c r="CC125" s="432"/>
      <c r="CD125" s="432">
        <v>5</v>
      </c>
      <c r="CE125" s="432">
        <v>150</v>
      </c>
      <c r="CF125" s="432">
        <f t="shared" si="145"/>
        <v>15</v>
      </c>
      <c r="CG125" s="432">
        <f t="shared" si="146"/>
        <v>4.5</v>
      </c>
      <c r="CH125" s="964">
        <f t="shared" si="147"/>
        <v>0</v>
      </c>
    </row>
    <row r="126" spans="1:86" s="334" customFormat="1" ht="32.25" customHeight="1">
      <c r="A126" s="1"/>
      <c r="B126" s="588"/>
      <c r="C126" s="23"/>
      <c r="D126" s="599"/>
      <c r="E126" s="842"/>
      <c r="F126" s="843"/>
      <c r="G126" s="23"/>
      <c r="H126" s="368"/>
      <c r="I126" s="23"/>
      <c r="J126" s="23"/>
      <c r="K126" s="23"/>
      <c r="L126" s="864" t="s">
        <v>434</v>
      </c>
      <c r="M126" s="357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916"/>
      <c r="AA126" s="916"/>
      <c r="AB126" s="23"/>
      <c r="AC126" s="764"/>
      <c r="AD126" s="23"/>
      <c r="AE126" s="539"/>
      <c r="AF126" s="1"/>
      <c r="AG126" s="24"/>
      <c r="AH126" s="147"/>
      <c r="AK126" s="943"/>
      <c r="AL126" s="815"/>
      <c r="AM126" s="816"/>
      <c r="AN126" s="432"/>
      <c r="AO126" s="432"/>
      <c r="AP126" s="432"/>
      <c r="AQ126" s="432"/>
      <c r="AR126" s="432"/>
      <c r="AS126" s="432"/>
      <c r="AT126" s="432"/>
      <c r="AU126" s="432"/>
      <c r="AV126" s="432"/>
      <c r="AW126" s="432"/>
      <c r="AX126" s="432"/>
      <c r="AY126" s="432"/>
      <c r="AZ126" s="432"/>
      <c r="BA126" s="689"/>
      <c r="BB126" s="689"/>
      <c r="BC126" s="817"/>
      <c r="BD126" s="818"/>
      <c r="BE126" s="432"/>
      <c r="BF126" s="959"/>
      <c r="BG126" s="23"/>
      <c r="BH126" s="959"/>
      <c r="BI126" s="23"/>
      <c r="BJ126" s="959"/>
      <c r="BK126" s="23"/>
      <c r="BL126" s="959"/>
      <c r="BM126" s="23"/>
      <c r="BN126" s="959"/>
      <c r="BO126" s="23"/>
      <c r="BP126" s="959"/>
      <c r="BQ126" s="23"/>
      <c r="BR126" s="959"/>
      <c r="BS126" s="23"/>
      <c r="BT126" s="959"/>
      <c r="BU126" s="23"/>
      <c r="BV126" s="959"/>
      <c r="BW126" s="23"/>
      <c r="BX126" s="432"/>
      <c r="BY126" s="432"/>
      <c r="BZ126" s="432"/>
      <c r="CA126" s="432"/>
      <c r="CB126" s="432"/>
      <c r="CC126" s="432"/>
      <c r="CD126" s="432"/>
      <c r="CE126" s="432"/>
      <c r="CF126" s="432">
        <f t="shared" si="145"/>
        <v>0</v>
      </c>
      <c r="CG126" s="432">
        <f t="shared" si="146"/>
        <v>0</v>
      </c>
      <c r="CH126" s="964">
        <f t="shared" si="126"/>
        <v>0</v>
      </c>
    </row>
    <row r="127" spans="1:86" s="334" customFormat="1" ht="65.25" customHeight="1">
      <c r="A127" s="710"/>
      <c r="B127" s="970" t="s">
        <v>38</v>
      </c>
      <c r="C127" s="593"/>
      <c r="D127" s="591" t="s">
        <v>435</v>
      </c>
      <c r="E127" s="971"/>
      <c r="F127" s="972"/>
      <c r="G127" s="593" t="s">
        <v>232</v>
      </c>
      <c r="H127" s="648" t="s">
        <v>436</v>
      </c>
      <c r="I127" s="593">
        <v>1</v>
      </c>
      <c r="J127" s="593">
        <v>0</v>
      </c>
      <c r="K127" s="593" t="s">
        <v>100</v>
      </c>
      <c r="L127" s="752"/>
      <c r="M127" s="977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910"/>
      <c r="AA127" s="910"/>
      <c r="AB127" s="911"/>
      <c r="AC127" s="764"/>
      <c r="AD127" s="987"/>
      <c r="AE127" s="557" t="str">
        <f t="shared" si="120"/>
        <v>No</v>
      </c>
      <c r="AF127" s="1"/>
      <c r="AG127" s="988"/>
      <c r="AH127" s="989"/>
      <c r="AK127" s="943"/>
      <c r="AL127" s="815">
        <f t="shared" si="105"/>
        <v>0</v>
      </c>
      <c r="AM127" s="816"/>
      <c r="AN127" s="432"/>
      <c r="AO127" s="432"/>
      <c r="AP127" s="432"/>
      <c r="AQ127" s="432"/>
      <c r="AR127" s="432"/>
      <c r="AS127" s="432"/>
      <c r="AT127" s="432"/>
      <c r="AU127" s="432"/>
      <c r="AV127" s="432"/>
      <c r="AW127" s="432"/>
      <c r="AX127" s="432"/>
      <c r="AY127" s="432"/>
      <c r="AZ127" s="432"/>
      <c r="BA127" s="689">
        <f t="shared" si="99"/>
        <v>0</v>
      </c>
      <c r="BB127" s="689">
        <f t="shared" si="100"/>
        <v>0</v>
      </c>
      <c r="BC127" s="817">
        <f>AB127*I127</f>
        <v>0</v>
      </c>
      <c r="BD127" s="818"/>
      <c r="BE127" s="432"/>
      <c r="BF127" s="959"/>
      <c r="BG127" s="23"/>
      <c r="BH127" s="959"/>
      <c r="BI127" s="23"/>
      <c r="BJ127" s="959"/>
      <c r="BK127" s="23"/>
      <c r="BL127" s="959"/>
      <c r="BM127" s="23"/>
      <c r="BN127" s="959"/>
      <c r="BO127" s="23"/>
      <c r="BP127" s="959"/>
      <c r="BQ127" s="23"/>
      <c r="BR127" s="959"/>
      <c r="BS127" s="23"/>
      <c r="BT127" s="959"/>
      <c r="BU127" s="23"/>
      <c r="BV127" s="959"/>
      <c r="BW127" s="23"/>
      <c r="BX127" s="432"/>
      <c r="BY127" s="432"/>
      <c r="BZ127" s="432"/>
      <c r="CA127" s="432"/>
      <c r="CB127" s="432"/>
      <c r="CC127" s="432"/>
      <c r="CD127" s="432"/>
      <c r="CE127" s="432"/>
      <c r="CF127" s="432"/>
      <c r="CG127" s="432"/>
      <c r="CH127" s="964"/>
    </row>
    <row r="128" spans="1:86" s="1" customFormat="1" ht="65.25" customHeight="1">
      <c r="A128" s="1198" t="s">
        <v>413</v>
      </c>
      <c r="B128" s="967"/>
      <c r="C128" s="502"/>
      <c r="D128" s="613" t="s">
        <v>437</v>
      </c>
      <c r="E128" s="838"/>
      <c r="F128" s="362" t="s">
        <v>438</v>
      </c>
      <c r="G128" s="361" t="s">
        <v>98</v>
      </c>
      <c r="H128" s="362" t="s">
        <v>439</v>
      </c>
      <c r="I128" s="361">
        <v>1</v>
      </c>
      <c r="J128" s="361">
        <v>0</v>
      </c>
      <c r="K128" s="361" t="s">
        <v>100</v>
      </c>
      <c r="L128" s="871">
        <v>371</v>
      </c>
      <c r="M128" s="671"/>
      <c r="N128" s="671"/>
      <c r="O128" s="671"/>
      <c r="P128" s="671"/>
      <c r="Q128" s="671"/>
      <c r="R128" s="671"/>
      <c r="S128" s="671"/>
      <c r="T128" s="671"/>
      <c r="U128" s="671"/>
      <c r="V128" s="671"/>
      <c r="W128" s="701"/>
      <c r="X128" s="701"/>
      <c r="Y128" s="701"/>
      <c r="Z128" s="917"/>
      <c r="AA128" s="917"/>
      <c r="AB128" s="904" t="s">
        <v>101</v>
      </c>
      <c r="AC128" s="406">
        <f t="shared" ref="AC128" si="149">L128*M128+L128*N128+L128*O128+L128*P128+L128*Q128+L128*R128+L128*S128+L128*U128+L128*V128+L128*W128+L128*X128+L128*Y128+L128*T128+(L128*Z128*1.1)+(L128*AA128*1.1)</f>
        <v>0</v>
      </c>
      <c r="AD128" s="702" t="str">
        <f t="shared" ref="AD128:AD167" si="150">IF(B128="New","Yes","No")</f>
        <v>No</v>
      </c>
      <c r="AE128" s="905" t="str">
        <f t="shared" si="120"/>
        <v>No</v>
      </c>
      <c r="AG128" s="715">
        <v>5</v>
      </c>
      <c r="AH128" s="717">
        <f t="shared" ref="AH128" si="151">AG128*M128+AG128*N128+AG128*O128+AG128*P128+AG128*Q128+AG128*R128+AG128*S128+AG128*U128+AG128*V128+AG128*W128+AG128*X128+AG128*Y128+AG128*T128+AG128*Z128+AG128*AA128</f>
        <v>0</v>
      </c>
      <c r="AI128" s="334"/>
      <c r="AJ128" s="334"/>
      <c r="AK128" s="814">
        <v>18</v>
      </c>
      <c r="AL128" s="815">
        <f t="shared" si="105"/>
        <v>0</v>
      </c>
      <c r="AM128" s="816"/>
      <c r="AN128" s="432">
        <f t="shared" ref="AN128:AN167" si="152">M128*I128</f>
        <v>0</v>
      </c>
      <c r="AO128" s="432">
        <f t="shared" ref="AO128:AO167" si="153">N128*I128</f>
        <v>0</v>
      </c>
      <c r="AP128" s="432">
        <f t="shared" ref="AP128:AP167" si="154">O128*I128</f>
        <v>0</v>
      </c>
      <c r="AQ128" s="432">
        <f t="shared" ref="AQ128:AQ167" si="155">P128*I128</f>
        <v>0</v>
      </c>
      <c r="AR128" s="432">
        <f t="shared" ref="AR128:AR167" si="156">Q128*I128</f>
        <v>0</v>
      </c>
      <c r="AS128" s="432">
        <f t="shared" ref="AS128:AS167" si="157">R128*I128</f>
        <v>0</v>
      </c>
      <c r="AT128" s="432">
        <f t="shared" ref="AT128:AT167" si="158">S128*I128</f>
        <v>0</v>
      </c>
      <c r="AU128" s="432">
        <f t="shared" ref="AU128:AU167" si="159">I128*T128</f>
        <v>0</v>
      </c>
      <c r="AV128" s="432">
        <f t="shared" ref="AV128:AV167" si="160">U128*I128</f>
        <v>0</v>
      </c>
      <c r="AW128" s="432">
        <f t="shared" ref="AW128:AW167" si="161">V128*I128</f>
        <v>0</v>
      </c>
      <c r="AX128" s="432">
        <f t="shared" ref="AX128:AX167" si="162">W128*I128</f>
        <v>0</v>
      </c>
      <c r="AY128" s="432">
        <f t="shared" ref="AY128:AY167" si="163">X128*I128</f>
        <v>0</v>
      </c>
      <c r="AZ128" s="432">
        <f t="shared" ref="AZ128:AZ167" si="164">Y128*I128</f>
        <v>0</v>
      </c>
      <c r="BA128" s="689">
        <f t="shared" si="99"/>
        <v>0</v>
      </c>
      <c r="BB128" s="689">
        <f t="shared" si="100"/>
        <v>0</v>
      </c>
      <c r="BC128" s="817"/>
      <c r="BD128" s="818">
        <v>5</v>
      </c>
      <c r="BE128" s="432"/>
      <c r="BF128" s="957">
        <v>12</v>
      </c>
      <c r="BG128" s="361"/>
      <c r="BH128" s="957"/>
      <c r="BI128" s="361"/>
      <c r="BJ128" s="957"/>
      <c r="BK128" s="361"/>
      <c r="BL128" s="957"/>
      <c r="BM128" s="361"/>
      <c r="BN128" s="957"/>
      <c r="BO128" s="361"/>
      <c r="BP128" s="957"/>
      <c r="BQ128" s="361"/>
      <c r="BR128" s="957"/>
      <c r="BS128" s="361"/>
      <c r="BT128" s="957"/>
      <c r="BU128" s="361"/>
      <c r="BV128" s="957"/>
      <c r="BW128" s="361"/>
      <c r="BX128" s="432"/>
      <c r="BY128" s="432">
        <v>0</v>
      </c>
      <c r="BZ128" s="432">
        <v>1</v>
      </c>
      <c r="CA128" s="432"/>
      <c r="CB128" s="432">
        <v>1</v>
      </c>
      <c r="CC128" s="432"/>
      <c r="CD128" s="432">
        <v>20</v>
      </c>
      <c r="CE128" s="432">
        <v>600</v>
      </c>
      <c r="CF128" s="432">
        <f>CE128/10</f>
        <v>60</v>
      </c>
      <c r="CG128" s="432">
        <f>(3/100)*CE128</f>
        <v>18</v>
      </c>
      <c r="CH128" s="964">
        <f>AK128*SUM(M128:W128)</f>
        <v>0</v>
      </c>
    </row>
    <row r="129" spans="1:86" s="334" customFormat="1" ht="65.25" customHeight="1">
      <c r="A129" s="1199"/>
      <c r="B129" s="628"/>
      <c r="D129" s="617" t="s">
        <v>440</v>
      </c>
      <c r="E129" s="835" t="s">
        <v>96</v>
      </c>
      <c r="F129" s="513" t="s">
        <v>438</v>
      </c>
      <c r="G129" s="512" t="s">
        <v>98</v>
      </c>
      <c r="H129" s="513" t="s">
        <v>439</v>
      </c>
      <c r="I129" s="512">
        <v>1</v>
      </c>
      <c r="J129" s="512">
        <v>0</v>
      </c>
      <c r="K129" s="512" t="s">
        <v>100</v>
      </c>
      <c r="L129" s="754">
        <v>455.8</v>
      </c>
      <c r="M129" s="542"/>
      <c r="N129" s="542"/>
      <c r="O129" s="542"/>
      <c r="P129" s="542"/>
      <c r="Q129" s="542"/>
      <c r="R129" s="542"/>
      <c r="S129" s="542"/>
      <c r="T129" s="542"/>
      <c r="U129" s="542"/>
      <c r="V129" s="542"/>
      <c r="W129" s="705"/>
      <c r="X129" s="705"/>
      <c r="Y129" s="705"/>
      <c r="Z129" s="901" t="s">
        <v>101</v>
      </c>
      <c r="AA129" s="901" t="s">
        <v>101</v>
      </c>
      <c r="AB129" s="705"/>
      <c r="AC129" s="406">
        <f>L129*M129+L129*N129+L129*O129+L129*P129+L129*Q129+L129*R129+L129*S129+L129*U129+L129*V129+L129*W129+L129*X129+L129*Y129+L129*T129+L129*AB129</f>
        <v>0</v>
      </c>
      <c r="AD129" s="543" t="str">
        <f t="shared" si="150"/>
        <v>No</v>
      </c>
      <c r="AE129" s="544" t="str">
        <f t="shared" si="120"/>
        <v>No</v>
      </c>
      <c r="AF129" s="1"/>
      <c r="AG129" s="716">
        <v>5</v>
      </c>
      <c r="AH129" s="717">
        <f>AG129*M129+AG129*N129+AG129*O129+AG129*P129+AG129*Q129+AG129*R129+AG129*S129+AG129*U129+AG129*V129+AG129*W129+AG129*X129+AG129*Y129+AG129*T129+AG129*AB129</f>
        <v>0</v>
      </c>
      <c r="AK129" s="814">
        <v>18</v>
      </c>
      <c r="AL129" s="815">
        <f t="shared" si="105"/>
        <v>0</v>
      </c>
      <c r="AM129" s="816"/>
      <c r="AN129" s="432">
        <f t="shared" si="152"/>
        <v>0</v>
      </c>
      <c r="AO129" s="432">
        <f t="shared" si="153"/>
        <v>0</v>
      </c>
      <c r="AP129" s="432">
        <f t="shared" si="154"/>
        <v>0</v>
      </c>
      <c r="AQ129" s="432">
        <f t="shared" si="155"/>
        <v>0</v>
      </c>
      <c r="AR129" s="432">
        <f t="shared" si="156"/>
        <v>0</v>
      </c>
      <c r="AS129" s="432">
        <f t="shared" si="157"/>
        <v>0</v>
      </c>
      <c r="AT129" s="432">
        <f t="shared" si="158"/>
        <v>0</v>
      </c>
      <c r="AU129" s="432">
        <f t="shared" si="159"/>
        <v>0</v>
      </c>
      <c r="AV129" s="432">
        <f t="shared" si="160"/>
        <v>0</v>
      </c>
      <c r="AW129" s="432">
        <f t="shared" si="161"/>
        <v>0</v>
      </c>
      <c r="AX129" s="432">
        <f t="shared" si="162"/>
        <v>0</v>
      </c>
      <c r="AY129" s="432">
        <f t="shared" si="163"/>
        <v>0</v>
      </c>
      <c r="AZ129" s="432">
        <f t="shared" si="164"/>
        <v>0</v>
      </c>
      <c r="BA129" s="689"/>
      <c r="BB129" s="689"/>
      <c r="BC129" s="817">
        <f>AB129*I129</f>
        <v>0</v>
      </c>
      <c r="BD129" s="818">
        <v>5</v>
      </c>
      <c r="BE129" s="432"/>
      <c r="BF129" s="955">
        <v>12</v>
      </c>
      <c r="BG129" s="512"/>
      <c r="BH129" s="955"/>
      <c r="BI129" s="512"/>
      <c r="BJ129" s="955"/>
      <c r="BK129" s="512"/>
      <c r="BL129" s="955"/>
      <c r="BM129" s="512"/>
      <c r="BN129" s="955"/>
      <c r="BO129" s="512"/>
      <c r="BP129" s="955"/>
      <c r="BQ129" s="512"/>
      <c r="BR129" s="955"/>
      <c r="BS129" s="512"/>
      <c r="BT129" s="955"/>
      <c r="BU129" s="512"/>
      <c r="BV129" s="955"/>
      <c r="BW129" s="512"/>
      <c r="BX129" s="432"/>
      <c r="BY129" s="432">
        <v>0</v>
      </c>
      <c r="BZ129" s="432">
        <v>1</v>
      </c>
      <c r="CA129" s="432"/>
      <c r="CB129" s="432">
        <v>1</v>
      </c>
      <c r="CC129" s="432"/>
      <c r="CD129" s="432">
        <v>20</v>
      </c>
      <c r="CE129" s="432">
        <v>400</v>
      </c>
      <c r="CF129" s="432">
        <f>CE129/10</f>
        <v>40</v>
      </c>
      <c r="CG129" s="432">
        <f>(3/100)*CE129</f>
        <v>12</v>
      </c>
      <c r="CH129" s="964">
        <f>AK129*SUM(M129:W129)</f>
        <v>0</v>
      </c>
    </row>
    <row r="130" spans="1:86" s="1" customFormat="1" ht="65.25" customHeight="1">
      <c r="A130" s="1199"/>
      <c r="B130" s="628"/>
      <c r="D130" s="599" t="s">
        <v>441</v>
      </c>
      <c r="E130" s="844"/>
      <c r="F130" s="368" t="s">
        <v>438</v>
      </c>
      <c r="G130" s="1" t="s">
        <v>98</v>
      </c>
      <c r="H130" s="368" t="s">
        <v>442</v>
      </c>
      <c r="I130" s="1">
        <v>1</v>
      </c>
      <c r="J130" s="1">
        <v>0</v>
      </c>
      <c r="K130" s="334" t="s">
        <v>100</v>
      </c>
      <c r="L130" s="860">
        <v>318</v>
      </c>
      <c r="M130" s="673"/>
      <c r="N130" s="673"/>
      <c r="O130" s="673"/>
      <c r="P130" s="673"/>
      <c r="Q130" s="673"/>
      <c r="R130" s="673"/>
      <c r="S130" s="673"/>
      <c r="T130" s="673"/>
      <c r="U130" s="673"/>
      <c r="V130" s="673"/>
      <c r="W130" s="703"/>
      <c r="X130" s="703"/>
      <c r="Y130" s="703"/>
      <c r="Z130" s="909"/>
      <c r="AA130" s="909"/>
      <c r="AB130" s="899" t="s">
        <v>101</v>
      </c>
      <c r="AC130" s="425">
        <f t="shared" ref="AC130" si="165">L130*M130+L130*N130+L130*O130+L130*P130+L130*Q130+L130*R130+L130*S130+L130*U130+L130*V130+L130*W130+L130*X130+L130*Y130+L130*T130+(L130*Z130*1.1)+(L130*AA130*1.1)</f>
        <v>0</v>
      </c>
      <c r="AD130" s="704" t="str">
        <f t="shared" si="150"/>
        <v>No</v>
      </c>
      <c r="AE130" s="902" t="str">
        <f t="shared" si="120"/>
        <v>No</v>
      </c>
      <c r="AG130" s="716">
        <v>3</v>
      </c>
      <c r="AH130" s="717">
        <f t="shared" ref="AH130:AH166" si="166">AG130*M130+AG130*N130+AG130*O130+AG130*P130+AG130*Q130+AG130*R130+AG130*S130+AG130*U130+AG130*V130+AG130*W130+AG130*X130+AG130*Y130+AG130*T130+AG130*Z130+AG130*AA130</f>
        <v>0</v>
      </c>
      <c r="AI130" s="334"/>
      <c r="AJ130" s="334"/>
      <c r="AK130" s="814">
        <v>15</v>
      </c>
      <c r="AL130" s="815">
        <f t="shared" si="105"/>
        <v>0</v>
      </c>
      <c r="AM130" s="816"/>
      <c r="AN130" s="432">
        <f t="shared" si="152"/>
        <v>0</v>
      </c>
      <c r="AO130" s="432">
        <f t="shared" si="153"/>
        <v>0</v>
      </c>
      <c r="AP130" s="432">
        <f t="shared" si="154"/>
        <v>0</v>
      </c>
      <c r="AQ130" s="432">
        <f t="shared" si="155"/>
        <v>0</v>
      </c>
      <c r="AR130" s="432">
        <f t="shared" si="156"/>
        <v>0</v>
      </c>
      <c r="AS130" s="432">
        <f t="shared" si="157"/>
        <v>0</v>
      </c>
      <c r="AT130" s="432">
        <f t="shared" si="158"/>
        <v>0</v>
      </c>
      <c r="AU130" s="432">
        <f t="shared" si="159"/>
        <v>0</v>
      </c>
      <c r="AV130" s="432">
        <f t="shared" si="160"/>
        <v>0</v>
      </c>
      <c r="AW130" s="432">
        <f t="shared" si="161"/>
        <v>0</v>
      </c>
      <c r="AX130" s="432">
        <f t="shared" si="162"/>
        <v>0</v>
      </c>
      <c r="AY130" s="432">
        <f t="shared" si="163"/>
        <v>0</v>
      </c>
      <c r="AZ130" s="432">
        <f t="shared" si="164"/>
        <v>0</v>
      </c>
      <c r="BA130" s="689">
        <f t="shared" si="99"/>
        <v>0</v>
      </c>
      <c r="BB130" s="689">
        <f t="shared" si="100"/>
        <v>0</v>
      </c>
      <c r="BC130" s="817"/>
      <c r="BD130" s="818">
        <v>3</v>
      </c>
      <c r="BE130" s="432"/>
      <c r="BF130" s="955">
        <v>11</v>
      </c>
      <c r="BH130" s="955"/>
      <c r="BJ130" s="955"/>
      <c r="BL130" s="955"/>
      <c r="BN130" s="955"/>
      <c r="BP130" s="955"/>
      <c r="BR130" s="955"/>
      <c r="BT130" s="955"/>
      <c r="BV130" s="955"/>
      <c r="BX130" s="432"/>
      <c r="BY130" s="432">
        <v>0</v>
      </c>
      <c r="BZ130" s="432">
        <v>1</v>
      </c>
      <c r="CA130" s="432"/>
      <c r="CB130" s="432">
        <v>1</v>
      </c>
      <c r="CC130" s="432"/>
      <c r="CD130" s="432">
        <v>15</v>
      </c>
      <c r="CE130" s="432">
        <v>500</v>
      </c>
      <c r="CF130" s="432">
        <f t="shared" ref="CF130:CF131" si="167">CE130/10</f>
        <v>50</v>
      </c>
      <c r="CG130" s="432">
        <f t="shared" ref="CG130:CG131" si="168">(3/100)*CE130</f>
        <v>15</v>
      </c>
      <c r="CH130" s="964">
        <f>AK130*SUM(M130:W130)</f>
        <v>0</v>
      </c>
    </row>
    <row r="131" spans="1:86" s="334" customFormat="1" ht="65.25" customHeight="1">
      <c r="A131" s="1199"/>
      <c r="B131" s="628"/>
      <c r="D131" s="599" t="s">
        <v>443</v>
      </c>
      <c r="E131" s="829" t="s">
        <v>96</v>
      </c>
      <c r="F131" s="368" t="s">
        <v>438</v>
      </c>
      <c r="G131" s="334" t="s">
        <v>98</v>
      </c>
      <c r="H131" s="368" t="s">
        <v>442</v>
      </c>
      <c r="I131" s="334">
        <v>1</v>
      </c>
      <c r="J131" s="334">
        <v>0</v>
      </c>
      <c r="K131" s="334" t="s">
        <v>100</v>
      </c>
      <c r="L131" s="756">
        <v>402.8</v>
      </c>
      <c r="M131" s="547"/>
      <c r="N131" s="547"/>
      <c r="O131" s="547"/>
      <c r="P131" s="547"/>
      <c r="Q131" s="547"/>
      <c r="R131" s="547"/>
      <c r="S131" s="547"/>
      <c r="T131" s="547"/>
      <c r="U131" s="547"/>
      <c r="V131" s="547"/>
      <c r="W131" s="656"/>
      <c r="X131" s="656"/>
      <c r="Y131" s="656"/>
      <c r="Z131" s="913" t="s">
        <v>101</v>
      </c>
      <c r="AA131" s="913" t="s">
        <v>101</v>
      </c>
      <c r="AB131" s="656"/>
      <c r="AC131" s="906">
        <f>L131*M131+L131*N131+L131*O131+L131*P131+L131*Q131+L131*R131+L131*S131+L131*U131+L131*V131+L131*W131+L131*X131+L131*Y131+L131*T131+L131*AB131</f>
        <v>0</v>
      </c>
      <c r="AD131" s="410" t="str">
        <f t="shared" si="150"/>
        <v>No</v>
      </c>
      <c r="AE131" s="902" t="str">
        <f t="shared" si="120"/>
        <v>No</v>
      </c>
      <c r="AF131" s="1"/>
      <c r="AG131" s="716">
        <v>3</v>
      </c>
      <c r="AH131" s="717">
        <f>AG131*M131+AG131*N131+AG131*O131+AG131*P131+AG131*Q131+AG131*R131+AG131*S131+AG131*U131+AG131*V131+AG131*W131+AG131*X131+AG131*Y131+AG131*T131+AG131*AB131</f>
        <v>0</v>
      </c>
      <c r="AK131" s="814">
        <v>15</v>
      </c>
      <c r="AL131" s="815">
        <f t="shared" si="105"/>
        <v>0</v>
      </c>
      <c r="AM131" s="816"/>
      <c r="AN131" s="432">
        <f t="shared" si="152"/>
        <v>0</v>
      </c>
      <c r="AO131" s="432">
        <f t="shared" si="153"/>
        <v>0</v>
      </c>
      <c r="AP131" s="432">
        <f t="shared" si="154"/>
        <v>0</v>
      </c>
      <c r="AQ131" s="432">
        <f t="shared" si="155"/>
        <v>0</v>
      </c>
      <c r="AR131" s="432">
        <f t="shared" si="156"/>
        <v>0</v>
      </c>
      <c r="AS131" s="432">
        <f t="shared" si="157"/>
        <v>0</v>
      </c>
      <c r="AT131" s="432">
        <f t="shared" si="158"/>
        <v>0</v>
      </c>
      <c r="AU131" s="432">
        <f t="shared" si="159"/>
        <v>0</v>
      </c>
      <c r="AV131" s="432">
        <f t="shared" si="160"/>
        <v>0</v>
      </c>
      <c r="AW131" s="432">
        <f t="shared" si="161"/>
        <v>0</v>
      </c>
      <c r="AX131" s="432">
        <f t="shared" si="162"/>
        <v>0</v>
      </c>
      <c r="AY131" s="432">
        <f t="shared" si="163"/>
        <v>0</v>
      </c>
      <c r="AZ131" s="432">
        <f t="shared" si="164"/>
        <v>0</v>
      </c>
      <c r="BA131" s="689"/>
      <c r="BB131" s="689"/>
      <c r="BC131" s="817">
        <f>AB131*I131</f>
        <v>0</v>
      </c>
      <c r="BD131" s="818">
        <v>3</v>
      </c>
      <c r="BE131" s="432"/>
      <c r="BF131" s="955">
        <v>11</v>
      </c>
      <c r="BH131" s="955"/>
      <c r="BJ131" s="955"/>
      <c r="BL131" s="955"/>
      <c r="BN131" s="955"/>
      <c r="BP131" s="955"/>
      <c r="BR131" s="955"/>
      <c r="BT131" s="955"/>
      <c r="BV131" s="955"/>
      <c r="BX131" s="432"/>
      <c r="BY131" s="432">
        <v>0</v>
      </c>
      <c r="BZ131" s="432">
        <v>1</v>
      </c>
      <c r="CA131" s="432"/>
      <c r="CB131" s="432">
        <v>1</v>
      </c>
      <c r="CC131" s="432"/>
      <c r="CD131" s="432">
        <v>15</v>
      </c>
      <c r="CE131" s="432">
        <v>350</v>
      </c>
      <c r="CF131" s="432">
        <f t="shared" si="167"/>
        <v>35</v>
      </c>
      <c r="CG131" s="432">
        <f t="shared" si="168"/>
        <v>10.5</v>
      </c>
      <c r="CH131" s="964">
        <f>AK131*SUM(M131:W131)</f>
        <v>0</v>
      </c>
    </row>
    <row r="132" spans="1:86" s="1" customFormat="1" ht="65.25" customHeight="1">
      <c r="A132" s="1199"/>
      <c r="B132" s="628"/>
      <c r="D132" s="617" t="s">
        <v>444</v>
      </c>
      <c r="E132" s="835"/>
      <c r="F132" s="513" t="s">
        <v>445</v>
      </c>
      <c r="G132" s="512" t="s">
        <v>109</v>
      </c>
      <c r="H132" s="513" t="s">
        <v>446</v>
      </c>
      <c r="I132" s="512">
        <v>1</v>
      </c>
      <c r="J132" s="512">
        <v>0</v>
      </c>
      <c r="K132" s="512" t="s">
        <v>100</v>
      </c>
      <c r="L132" s="754">
        <v>265</v>
      </c>
      <c r="M132" s="542"/>
      <c r="N132" s="542"/>
      <c r="O132" s="542"/>
      <c r="P132" s="542"/>
      <c r="Q132" s="542"/>
      <c r="R132" s="755"/>
      <c r="S132" s="705"/>
      <c r="T132" s="705"/>
      <c r="U132" s="705"/>
      <c r="V132" s="705"/>
      <c r="W132" s="705"/>
      <c r="X132" s="705"/>
      <c r="Y132" s="705"/>
      <c r="Z132" s="907"/>
      <c r="AA132" s="907"/>
      <c r="AB132" s="901" t="s">
        <v>101</v>
      </c>
      <c r="AC132" s="406">
        <f t="shared" ref="AC132" si="169">L132*M132+L132*N132+L132*O132+L132*P132+L132*Q132+L132*R132+L132*S132+L132*U132+L132*V132+L132*W132+L132*X132+L132*Y132+L132*T132+(L132*Z132*1.1)+(L132*AA132*1.1)</f>
        <v>0</v>
      </c>
      <c r="AD132" s="543" t="str">
        <f t="shared" si="150"/>
        <v>No</v>
      </c>
      <c r="AE132" s="544" t="str">
        <f t="shared" si="120"/>
        <v>No</v>
      </c>
      <c r="AG132" s="716">
        <v>1</v>
      </c>
      <c r="AH132" s="717">
        <f t="shared" si="166"/>
        <v>0</v>
      </c>
      <c r="AI132" s="334"/>
      <c r="AJ132" s="334"/>
      <c r="AK132" s="814">
        <v>6.7</v>
      </c>
      <c r="AL132" s="815">
        <f t="shared" si="105"/>
        <v>0</v>
      </c>
      <c r="AM132" s="816"/>
      <c r="AN132" s="432">
        <f t="shared" si="152"/>
        <v>0</v>
      </c>
      <c r="AO132" s="432">
        <f t="shared" si="153"/>
        <v>0</v>
      </c>
      <c r="AP132" s="432">
        <f t="shared" si="154"/>
        <v>0</v>
      </c>
      <c r="AQ132" s="432">
        <f t="shared" si="155"/>
        <v>0</v>
      </c>
      <c r="AR132" s="432">
        <f t="shared" si="156"/>
        <v>0</v>
      </c>
      <c r="AS132" s="432">
        <f t="shared" si="157"/>
        <v>0</v>
      </c>
      <c r="AT132" s="432">
        <f t="shared" si="158"/>
        <v>0</v>
      </c>
      <c r="AU132" s="432">
        <f t="shared" si="159"/>
        <v>0</v>
      </c>
      <c r="AV132" s="432">
        <f t="shared" si="160"/>
        <v>0</v>
      </c>
      <c r="AW132" s="432">
        <f t="shared" si="161"/>
        <v>0</v>
      </c>
      <c r="AX132" s="432">
        <f t="shared" si="162"/>
        <v>0</v>
      </c>
      <c r="AY132" s="432">
        <f t="shared" si="163"/>
        <v>0</v>
      </c>
      <c r="AZ132" s="432">
        <f t="shared" si="164"/>
        <v>0</v>
      </c>
      <c r="BA132" s="689">
        <f t="shared" si="99"/>
        <v>0</v>
      </c>
      <c r="BB132" s="689">
        <f t="shared" si="100"/>
        <v>0</v>
      </c>
      <c r="BC132" s="817"/>
      <c r="BD132" s="818">
        <v>1</v>
      </c>
      <c r="BE132" s="432"/>
      <c r="BF132" s="955">
        <v>5</v>
      </c>
      <c r="BG132" s="512"/>
      <c r="BH132" s="955"/>
      <c r="BI132" s="512"/>
      <c r="BJ132" s="955"/>
      <c r="BK132" s="512"/>
      <c r="BL132" s="955"/>
      <c r="BM132" s="512"/>
      <c r="BN132" s="955"/>
      <c r="BO132" s="512"/>
      <c r="BP132" s="955"/>
      <c r="BQ132" s="512"/>
      <c r="BR132" s="955"/>
      <c r="BS132" s="512"/>
      <c r="BT132" s="955"/>
      <c r="BU132" s="512"/>
      <c r="BV132" s="955"/>
      <c r="BW132" s="512"/>
      <c r="BX132" s="432"/>
      <c r="BY132" s="432">
        <v>1</v>
      </c>
      <c r="BZ132" s="432"/>
      <c r="CA132" s="432"/>
      <c r="CB132" s="432">
        <v>1</v>
      </c>
      <c r="CC132" s="432"/>
      <c r="CD132" s="432"/>
      <c r="CE132" s="432"/>
      <c r="CF132" s="432"/>
      <c r="CG132" s="432"/>
      <c r="CH132" s="964"/>
    </row>
    <row r="133" spans="1:86" s="1" customFormat="1" ht="65.25" customHeight="1">
      <c r="A133" s="1199"/>
      <c r="B133" s="628"/>
      <c r="D133" s="617" t="s">
        <v>447</v>
      </c>
      <c r="E133" s="835" t="s">
        <v>96</v>
      </c>
      <c r="F133" s="513" t="s">
        <v>445</v>
      </c>
      <c r="G133" s="512" t="s">
        <v>109</v>
      </c>
      <c r="H133" s="513" t="s">
        <v>446</v>
      </c>
      <c r="I133" s="512">
        <v>1</v>
      </c>
      <c r="J133" s="512">
        <v>0</v>
      </c>
      <c r="K133" s="512" t="s">
        <v>100</v>
      </c>
      <c r="L133" s="754">
        <v>307.39999999999998</v>
      </c>
      <c r="M133" s="542"/>
      <c r="N133" s="542"/>
      <c r="O133" s="542"/>
      <c r="P133" s="542"/>
      <c r="Q133" s="542"/>
      <c r="R133" s="755"/>
      <c r="S133" s="705"/>
      <c r="T133" s="705"/>
      <c r="U133" s="705"/>
      <c r="V133" s="705"/>
      <c r="W133" s="705"/>
      <c r="X133" s="705"/>
      <c r="Y133" s="705"/>
      <c r="Z133" s="901" t="s">
        <v>101</v>
      </c>
      <c r="AA133" s="901" t="s">
        <v>101</v>
      </c>
      <c r="AB133" s="705"/>
      <c r="AC133" s="406">
        <f>L133*M133+L133*N133+L133*O133+L133*P133+L133*Q133+L133*R133+L133*S133+L133*U133+L133*V133+L133*W133+L133*X133+L133*Y133+L133*T133+L133*AB133</f>
        <v>0</v>
      </c>
      <c r="AD133" s="543" t="str">
        <f t="shared" si="150"/>
        <v>No</v>
      </c>
      <c r="AE133" s="544" t="str">
        <f t="shared" si="120"/>
        <v>No</v>
      </c>
      <c r="AG133" s="716">
        <v>1</v>
      </c>
      <c r="AH133" s="717">
        <f>AG133*M133+AG133*N133+AG133*O133+AG133*P133+AG133*Q133+AG133*R133+AG133*S133+AG133*U133+AG133*V133+AG133*W133+AG133*X133+AG133*Y133+AG133*T133+AG133*AB133</f>
        <v>0</v>
      </c>
      <c r="AI133" s="334"/>
      <c r="AJ133" s="334"/>
      <c r="AK133" s="814">
        <v>6.7</v>
      </c>
      <c r="AL133" s="815">
        <f t="shared" si="105"/>
        <v>0</v>
      </c>
      <c r="AM133" s="816"/>
      <c r="AN133" s="432">
        <f t="shared" si="152"/>
        <v>0</v>
      </c>
      <c r="AO133" s="432">
        <f t="shared" si="153"/>
        <v>0</v>
      </c>
      <c r="AP133" s="432">
        <f t="shared" si="154"/>
        <v>0</v>
      </c>
      <c r="AQ133" s="432">
        <f t="shared" si="155"/>
        <v>0</v>
      </c>
      <c r="AR133" s="432">
        <f t="shared" si="156"/>
        <v>0</v>
      </c>
      <c r="AS133" s="432">
        <f t="shared" si="157"/>
        <v>0</v>
      </c>
      <c r="AT133" s="432">
        <f t="shared" si="158"/>
        <v>0</v>
      </c>
      <c r="AU133" s="432">
        <f t="shared" si="159"/>
        <v>0</v>
      </c>
      <c r="AV133" s="432">
        <f t="shared" si="160"/>
        <v>0</v>
      </c>
      <c r="AW133" s="432">
        <f t="shared" si="161"/>
        <v>0</v>
      </c>
      <c r="AX133" s="432">
        <f t="shared" si="162"/>
        <v>0</v>
      </c>
      <c r="AY133" s="432">
        <f t="shared" si="163"/>
        <v>0</v>
      </c>
      <c r="AZ133" s="432">
        <f t="shared" si="164"/>
        <v>0</v>
      </c>
      <c r="BA133" s="689"/>
      <c r="BB133" s="689"/>
      <c r="BC133" s="817">
        <f>AB133*I133</f>
        <v>0</v>
      </c>
      <c r="BD133" s="818">
        <v>1</v>
      </c>
      <c r="BE133" s="432"/>
      <c r="BF133" s="955">
        <v>5</v>
      </c>
      <c r="BG133" s="512"/>
      <c r="BH133" s="955"/>
      <c r="BI133" s="512"/>
      <c r="BJ133" s="955"/>
      <c r="BK133" s="512"/>
      <c r="BL133" s="955"/>
      <c r="BM133" s="512"/>
      <c r="BN133" s="955"/>
      <c r="BO133" s="512"/>
      <c r="BP133" s="955"/>
      <c r="BQ133" s="512"/>
      <c r="BR133" s="955"/>
      <c r="BS133" s="512"/>
      <c r="BT133" s="955"/>
      <c r="BU133" s="512"/>
      <c r="BV133" s="955"/>
      <c r="BW133" s="512"/>
      <c r="BX133" s="432"/>
      <c r="BY133" s="432">
        <v>1</v>
      </c>
      <c r="BZ133" s="432"/>
      <c r="CA133" s="432"/>
      <c r="CB133" s="432">
        <v>1</v>
      </c>
      <c r="CC133" s="432"/>
      <c r="CD133" s="432"/>
      <c r="CE133" s="432"/>
      <c r="CF133" s="432"/>
      <c r="CG133" s="432"/>
      <c r="CH133" s="964"/>
    </row>
    <row r="134" spans="1:86" s="1" customFormat="1" ht="65.25" customHeight="1">
      <c r="A134" s="1199"/>
      <c r="B134" s="628"/>
      <c r="D134" s="599" t="s">
        <v>448</v>
      </c>
      <c r="E134" s="844"/>
      <c r="F134" s="368" t="s">
        <v>267</v>
      </c>
      <c r="G134" s="1" t="s">
        <v>109</v>
      </c>
      <c r="H134" s="368" t="s">
        <v>449</v>
      </c>
      <c r="I134" s="1">
        <v>1</v>
      </c>
      <c r="J134" s="1">
        <v>0</v>
      </c>
      <c r="K134" s="334" t="s">
        <v>100</v>
      </c>
      <c r="L134" s="860">
        <v>265</v>
      </c>
      <c r="M134" s="673"/>
      <c r="N134" s="673"/>
      <c r="O134" s="673"/>
      <c r="P134" s="673"/>
      <c r="Q134" s="673"/>
      <c r="R134" s="673"/>
      <c r="S134" s="673"/>
      <c r="T134" s="673"/>
      <c r="U134" s="673"/>
      <c r="V134" s="673"/>
      <c r="W134" s="703"/>
      <c r="X134" s="703"/>
      <c r="Y134" s="703"/>
      <c r="Z134" s="909"/>
      <c r="AA134" s="909"/>
      <c r="AB134" s="899" t="s">
        <v>101</v>
      </c>
      <c r="AC134" s="425">
        <f t="shared" ref="AC134" si="170">L134*M134+L134*N134+L134*O134+L134*P134+L134*Q134+L134*R134+L134*S134+L134*U134+L134*V134+L134*W134+L134*X134+L134*Y134+L134*T134+(L134*Z134*1.1)+(L134*AA134*1.1)</f>
        <v>0</v>
      </c>
      <c r="AD134" s="704" t="str">
        <f t="shared" si="150"/>
        <v>No</v>
      </c>
      <c r="AE134" s="902" t="str">
        <f t="shared" si="120"/>
        <v>No</v>
      </c>
      <c r="AG134" s="716">
        <v>1</v>
      </c>
      <c r="AH134" s="717">
        <f t="shared" si="166"/>
        <v>0</v>
      </c>
      <c r="AI134" s="334"/>
      <c r="AJ134" s="334"/>
      <c r="AK134" s="814">
        <v>7.4</v>
      </c>
      <c r="AL134" s="815">
        <f t="shared" si="105"/>
        <v>0</v>
      </c>
      <c r="AM134" s="816"/>
      <c r="AN134" s="432">
        <f t="shared" si="152"/>
        <v>0</v>
      </c>
      <c r="AO134" s="432">
        <f t="shared" si="153"/>
        <v>0</v>
      </c>
      <c r="AP134" s="432">
        <f t="shared" si="154"/>
        <v>0</v>
      </c>
      <c r="AQ134" s="432">
        <f t="shared" si="155"/>
        <v>0</v>
      </c>
      <c r="AR134" s="432">
        <f t="shared" si="156"/>
        <v>0</v>
      </c>
      <c r="AS134" s="432">
        <f t="shared" si="157"/>
        <v>0</v>
      </c>
      <c r="AT134" s="432">
        <f t="shared" si="158"/>
        <v>0</v>
      </c>
      <c r="AU134" s="432">
        <f t="shared" si="159"/>
        <v>0</v>
      </c>
      <c r="AV134" s="432">
        <f t="shared" si="160"/>
        <v>0</v>
      </c>
      <c r="AW134" s="432">
        <f t="shared" si="161"/>
        <v>0</v>
      </c>
      <c r="AX134" s="432">
        <f t="shared" si="162"/>
        <v>0</v>
      </c>
      <c r="AY134" s="432">
        <f t="shared" si="163"/>
        <v>0</v>
      </c>
      <c r="AZ134" s="432">
        <f t="shared" si="164"/>
        <v>0</v>
      </c>
      <c r="BA134" s="689">
        <f t="shared" si="99"/>
        <v>0</v>
      </c>
      <c r="BB134" s="689">
        <f t="shared" si="100"/>
        <v>0</v>
      </c>
      <c r="BC134" s="817"/>
      <c r="BD134" s="818">
        <v>1</v>
      </c>
      <c r="BE134" s="432"/>
      <c r="BF134" s="955">
        <v>4</v>
      </c>
      <c r="BH134" s="955"/>
      <c r="BJ134" s="955"/>
      <c r="BL134" s="955"/>
      <c r="BN134" s="955"/>
      <c r="BP134" s="955"/>
      <c r="BR134" s="955"/>
      <c r="BT134" s="955"/>
      <c r="BV134" s="955"/>
      <c r="BX134" s="432"/>
      <c r="BY134" s="432">
        <v>1</v>
      </c>
      <c r="BZ134" s="432"/>
      <c r="CA134" s="432"/>
      <c r="CB134" s="432">
        <v>1</v>
      </c>
      <c r="CC134" s="432"/>
      <c r="CD134" s="432"/>
      <c r="CE134" s="432"/>
      <c r="CF134" s="432"/>
      <c r="CG134" s="432"/>
      <c r="CH134" s="964"/>
    </row>
    <row r="135" spans="1:86" s="1" customFormat="1" ht="65.25" customHeight="1">
      <c r="A135" s="1199"/>
      <c r="B135" s="628"/>
      <c r="D135" s="599" t="s">
        <v>450</v>
      </c>
      <c r="E135" s="844" t="s">
        <v>96</v>
      </c>
      <c r="F135" s="368" t="s">
        <v>267</v>
      </c>
      <c r="G135" s="1" t="s">
        <v>109</v>
      </c>
      <c r="H135" s="368" t="s">
        <v>449</v>
      </c>
      <c r="I135" s="1">
        <v>1</v>
      </c>
      <c r="J135" s="1">
        <v>0</v>
      </c>
      <c r="K135" s="334" t="s">
        <v>100</v>
      </c>
      <c r="L135" s="860">
        <v>307.39999999999998</v>
      </c>
      <c r="M135" s="673"/>
      <c r="N135" s="673"/>
      <c r="O135" s="673"/>
      <c r="P135" s="673"/>
      <c r="Q135" s="673"/>
      <c r="R135" s="673"/>
      <c r="S135" s="673"/>
      <c r="T135" s="673"/>
      <c r="U135" s="673"/>
      <c r="V135" s="673"/>
      <c r="W135" s="703"/>
      <c r="X135" s="703"/>
      <c r="Y135" s="703"/>
      <c r="Z135" s="899" t="s">
        <v>101</v>
      </c>
      <c r="AA135" s="899" t="s">
        <v>101</v>
      </c>
      <c r="AB135" s="703"/>
      <c r="AC135" s="906">
        <f>L135*M135+L135*N135+L135*O135+L135*P135+L135*Q135+L135*R135+L135*S135+L135*U135+L135*V135+L135*W135+L135*X135+L135*Y135+L135*T135+L135*AB135</f>
        <v>0</v>
      </c>
      <c r="AD135" s="704" t="str">
        <f t="shared" si="150"/>
        <v>No</v>
      </c>
      <c r="AE135" s="902" t="str">
        <f t="shared" si="120"/>
        <v>No</v>
      </c>
      <c r="AG135" s="716">
        <v>1</v>
      </c>
      <c r="AH135" s="717">
        <f>AG135*M135+AG135*N135+AG135*O135+AG135*P135+AG135*Q135+AG135*R135+AG135*S135+AG135*U135+AG135*V135+AG135*W135+AG135*X135+AG135*Y135+AG135*T135+AG135*AB135</f>
        <v>0</v>
      </c>
      <c r="AI135" s="334"/>
      <c r="AJ135" s="334"/>
      <c r="AK135" s="814">
        <v>7.4</v>
      </c>
      <c r="AL135" s="815">
        <f t="shared" si="105"/>
        <v>0</v>
      </c>
      <c r="AM135" s="816"/>
      <c r="AN135" s="432">
        <f t="shared" si="152"/>
        <v>0</v>
      </c>
      <c r="AO135" s="432">
        <f t="shared" si="153"/>
        <v>0</v>
      </c>
      <c r="AP135" s="432">
        <f t="shared" si="154"/>
        <v>0</v>
      </c>
      <c r="AQ135" s="432">
        <f t="shared" si="155"/>
        <v>0</v>
      </c>
      <c r="AR135" s="432">
        <f t="shared" si="156"/>
        <v>0</v>
      </c>
      <c r="AS135" s="432">
        <f t="shared" si="157"/>
        <v>0</v>
      </c>
      <c r="AT135" s="432">
        <f t="shared" si="158"/>
        <v>0</v>
      </c>
      <c r="AU135" s="432">
        <f t="shared" si="159"/>
        <v>0</v>
      </c>
      <c r="AV135" s="432">
        <f t="shared" si="160"/>
        <v>0</v>
      </c>
      <c r="AW135" s="432">
        <f t="shared" si="161"/>
        <v>0</v>
      </c>
      <c r="AX135" s="432">
        <f t="shared" si="162"/>
        <v>0</v>
      </c>
      <c r="AY135" s="432">
        <f t="shared" si="163"/>
        <v>0</v>
      </c>
      <c r="AZ135" s="432">
        <f t="shared" si="164"/>
        <v>0</v>
      </c>
      <c r="BA135" s="689"/>
      <c r="BB135" s="689"/>
      <c r="BC135" s="817">
        <f>AB135*I135</f>
        <v>0</v>
      </c>
      <c r="BD135" s="818">
        <v>1</v>
      </c>
      <c r="BE135" s="432"/>
      <c r="BF135" s="955">
        <v>4</v>
      </c>
      <c r="BH135" s="955"/>
      <c r="BJ135" s="955"/>
      <c r="BL135" s="955"/>
      <c r="BN135" s="955"/>
      <c r="BP135" s="955"/>
      <c r="BR135" s="955"/>
      <c r="BT135" s="955"/>
      <c r="BV135" s="955"/>
      <c r="BX135" s="432"/>
      <c r="BY135" s="432">
        <v>1</v>
      </c>
      <c r="BZ135" s="432"/>
      <c r="CA135" s="432"/>
      <c r="CB135" s="432">
        <v>1</v>
      </c>
      <c r="CC135" s="432"/>
      <c r="CD135" s="432"/>
      <c r="CE135" s="432"/>
      <c r="CF135" s="432"/>
      <c r="CG135" s="432"/>
      <c r="CH135" s="964"/>
    </row>
    <row r="136" spans="1:86" s="1" customFormat="1" ht="65.25" customHeight="1">
      <c r="A136" s="1199"/>
      <c r="B136" s="628"/>
      <c r="D136" s="617" t="s">
        <v>451</v>
      </c>
      <c r="E136" s="835"/>
      <c r="F136" s="513" t="s">
        <v>445</v>
      </c>
      <c r="G136" s="512" t="s">
        <v>106</v>
      </c>
      <c r="H136" s="513" t="s">
        <v>452</v>
      </c>
      <c r="I136" s="512">
        <v>2</v>
      </c>
      <c r="J136" s="512">
        <v>0</v>
      </c>
      <c r="K136" s="512" t="s">
        <v>100</v>
      </c>
      <c r="L136" s="754">
        <v>222.6</v>
      </c>
      <c r="M136" s="542"/>
      <c r="N136" s="542"/>
      <c r="O136" s="542"/>
      <c r="P136" s="542"/>
      <c r="Q136" s="542"/>
      <c r="R136" s="755"/>
      <c r="S136" s="705"/>
      <c r="T136" s="705"/>
      <c r="U136" s="705"/>
      <c r="V136" s="705"/>
      <c r="W136" s="705"/>
      <c r="X136" s="705"/>
      <c r="Y136" s="705"/>
      <c r="Z136" s="907"/>
      <c r="AA136" s="907"/>
      <c r="AB136" s="901" t="s">
        <v>101</v>
      </c>
      <c r="AC136" s="406">
        <f t="shared" ref="AC136" si="171">L136*M136+L136*N136+L136*O136+L136*P136+L136*Q136+L136*R136+L136*S136+L136*U136+L136*V136+L136*W136+L136*X136+L136*Y136+L136*T136+(L136*Z136*1.1)+(L136*AA136*1.1)</f>
        <v>0</v>
      </c>
      <c r="AD136" s="543" t="str">
        <f t="shared" si="150"/>
        <v>No</v>
      </c>
      <c r="AE136" s="544" t="str">
        <f t="shared" si="120"/>
        <v>No</v>
      </c>
      <c r="AG136" s="716">
        <v>2</v>
      </c>
      <c r="AH136" s="717">
        <f t="shared" si="166"/>
        <v>0</v>
      </c>
      <c r="AI136" s="334"/>
      <c r="AJ136" s="334"/>
      <c r="AK136" s="814">
        <v>5.2</v>
      </c>
      <c r="AL136" s="815">
        <f t="shared" si="105"/>
        <v>0</v>
      </c>
      <c r="AM136" s="816"/>
      <c r="AN136" s="432">
        <f t="shared" si="152"/>
        <v>0</v>
      </c>
      <c r="AO136" s="432">
        <f t="shared" si="153"/>
        <v>0</v>
      </c>
      <c r="AP136" s="432">
        <f t="shared" si="154"/>
        <v>0</v>
      </c>
      <c r="AQ136" s="432">
        <f t="shared" si="155"/>
        <v>0</v>
      </c>
      <c r="AR136" s="432">
        <f t="shared" si="156"/>
        <v>0</v>
      </c>
      <c r="AS136" s="432">
        <f t="shared" si="157"/>
        <v>0</v>
      </c>
      <c r="AT136" s="432">
        <f t="shared" si="158"/>
        <v>0</v>
      </c>
      <c r="AU136" s="432">
        <f t="shared" si="159"/>
        <v>0</v>
      </c>
      <c r="AV136" s="432">
        <f t="shared" si="160"/>
        <v>0</v>
      </c>
      <c r="AW136" s="432">
        <f t="shared" si="161"/>
        <v>0</v>
      </c>
      <c r="AX136" s="432">
        <f t="shared" si="162"/>
        <v>0</v>
      </c>
      <c r="AY136" s="432">
        <f t="shared" si="163"/>
        <v>0</v>
      </c>
      <c r="AZ136" s="432">
        <f t="shared" si="164"/>
        <v>0</v>
      </c>
      <c r="BA136" s="689">
        <f t="shared" si="99"/>
        <v>0</v>
      </c>
      <c r="BB136" s="689">
        <f t="shared" si="100"/>
        <v>0</v>
      </c>
      <c r="BC136" s="817"/>
      <c r="BD136" s="818">
        <v>2</v>
      </c>
      <c r="BE136" s="432"/>
      <c r="BF136" s="955">
        <v>13</v>
      </c>
      <c r="BG136" s="512"/>
      <c r="BH136" s="955"/>
      <c r="BI136" s="512"/>
      <c r="BJ136" s="955"/>
      <c r="BK136" s="512"/>
      <c r="BL136" s="955"/>
      <c r="BM136" s="512"/>
      <c r="BN136" s="955"/>
      <c r="BO136" s="512"/>
      <c r="BP136" s="955"/>
      <c r="BQ136" s="512"/>
      <c r="BR136" s="955"/>
      <c r="BS136" s="512"/>
      <c r="BT136" s="955"/>
      <c r="BU136" s="512"/>
      <c r="BV136" s="955"/>
      <c r="BW136" s="512"/>
      <c r="BX136" s="432"/>
      <c r="BY136" s="432">
        <v>2</v>
      </c>
      <c r="BZ136" s="432"/>
      <c r="CA136" s="432"/>
      <c r="CB136" s="432">
        <v>2</v>
      </c>
      <c r="CC136" s="432"/>
      <c r="CD136" s="432">
        <v>12</v>
      </c>
      <c r="CE136" s="432">
        <v>500</v>
      </c>
      <c r="CF136" s="432">
        <f t="shared" ref="CF136:CF141" si="172">CE136/10</f>
        <v>50</v>
      </c>
      <c r="CG136" s="432">
        <f t="shared" ref="CG136:CG141" si="173">(3/100)*CE136</f>
        <v>15</v>
      </c>
      <c r="CH136" s="964">
        <f t="shared" ref="CH136:CH141" si="174">AK136*SUM(M136:W136)</f>
        <v>0</v>
      </c>
    </row>
    <row r="137" spans="1:86" s="1" customFormat="1" ht="65.25" customHeight="1">
      <c r="A137" s="1199"/>
      <c r="B137" s="628"/>
      <c r="D137" s="617" t="s">
        <v>453</v>
      </c>
      <c r="E137" s="835" t="s">
        <v>96</v>
      </c>
      <c r="F137" s="513" t="s">
        <v>445</v>
      </c>
      <c r="G137" s="512" t="s">
        <v>106</v>
      </c>
      <c r="H137" s="513" t="s">
        <v>452</v>
      </c>
      <c r="I137" s="512">
        <v>2</v>
      </c>
      <c r="J137" s="512">
        <v>0</v>
      </c>
      <c r="K137" s="512" t="s">
        <v>100</v>
      </c>
      <c r="L137" s="754">
        <v>275.60000000000002</v>
      </c>
      <c r="M137" s="542"/>
      <c r="N137" s="542"/>
      <c r="O137" s="542"/>
      <c r="P137" s="542"/>
      <c r="Q137" s="542"/>
      <c r="R137" s="755"/>
      <c r="S137" s="705"/>
      <c r="T137" s="705"/>
      <c r="U137" s="705"/>
      <c r="V137" s="705"/>
      <c r="W137" s="705"/>
      <c r="X137" s="705"/>
      <c r="Y137" s="705"/>
      <c r="Z137" s="901" t="s">
        <v>101</v>
      </c>
      <c r="AA137" s="901" t="s">
        <v>101</v>
      </c>
      <c r="AB137" s="705"/>
      <c r="AC137" s="406">
        <f>L137*M137+L137*N137+L137*O137+L137*P137+L137*Q137+L137*R137+L137*S137+L137*U137+L137*V137+L137*W137+L137*X137+L137*Y137+L137*T137+L137*AB137</f>
        <v>0</v>
      </c>
      <c r="AD137" s="543" t="str">
        <f t="shared" si="150"/>
        <v>No</v>
      </c>
      <c r="AE137" s="544" t="str">
        <f t="shared" si="120"/>
        <v>No</v>
      </c>
      <c r="AG137" s="716">
        <v>2</v>
      </c>
      <c r="AH137" s="717">
        <f>AG137*M137+AG137*N137+AG137*O137+AG137*P137+AG137*Q137+AG137*R137+AG137*S137+AG137*U137+AG137*V137+AG137*W137+AG137*X137+AG137*Y137+AG137*T137+AG137*AB137</f>
        <v>0</v>
      </c>
      <c r="AI137" s="334"/>
      <c r="AJ137" s="334"/>
      <c r="AK137" s="814">
        <v>5.2</v>
      </c>
      <c r="AL137" s="815">
        <f t="shared" si="105"/>
        <v>0</v>
      </c>
      <c r="AM137" s="816"/>
      <c r="AN137" s="432">
        <f t="shared" si="152"/>
        <v>0</v>
      </c>
      <c r="AO137" s="432">
        <f t="shared" si="153"/>
        <v>0</v>
      </c>
      <c r="AP137" s="432">
        <f t="shared" si="154"/>
        <v>0</v>
      </c>
      <c r="AQ137" s="432">
        <f t="shared" si="155"/>
        <v>0</v>
      </c>
      <c r="AR137" s="432">
        <f t="shared" si="156"/>
        <v>0</v>
      </c>
      <c r="AS137" s="432">
        <f t="shared" si="157"/>
        <v>0</v>
      </c>
      <c r="AT137" s="432">
        <f t="shared" si="158"/>
        <v>0</v>
      </c>
      <c r="AU137" s="432">
        <f t="shared" si="159"/>
        <v>0</v>
      </c>
      <c r="AV137" s="432">
        <f t="shared" si="160"/>
        <v>0</v>
      </c>
      <c r="AW137" s="432">
        <f t="shared" si="161"/>
        <v>0</v>
      </c>
      <c r="AX137" s="432">
        <f t="shared" si="162"/>
        <v>0</v>
      </c>
      <c r="AY137" s="432">
        <f t="shared" si="163"/>
        <v>0</v>
      </c>
      <c r="AZ137" s="432">
        <f t="shared" si="164"/>
        <v>0</v>
      </c>
      <c r="BA137" s="689"/>
      <c r="BB137" s="689"/>
      <c r="BC137" s="817">
        <f>AB137*I137</f>
        <v>0</v>
      </c>
      <c r="BD137" s="818">
        <v>2</v>
      </c>
      <c r="BE137" s="432"/>
      <c r="BF137" s="955">
        <v>13</v>
      </c>
      <c r="BG137" s="512"/>
      <c r="BH137" s="955"/>
      <c r="BI137" s="512"/>
      <c r="BJ137" s="955"/>
      <c r="BK137" s="512"/>
      <c r="BL137" s="955"/>
      <c r="BM137" s="512"/>
      <c r="BN137" s="955"/>
      <c r="BO137" s="512"/>
      <c r="BP137" s="955"/>
      <c r="BQ137" s="512"/>
      <c r="BR137" s="955"/>
      <c r="BS137" s="512"/>
      <c r="BT137" s="955"/>
      <c r="BU137" s="512"/>
      <c r="BV137" s="955"/>
      <c r="BW137" s="512"/>
      <c r="BX137" s="432"/>
      <c r="BY137" s="432">
        <v>2</v>
      </c>
      <c r="BZ137" s="432"/>
      <c r="CA137" s="432"/>
      <c r="CB137" s="432">
        <v>2</v>
      </c>
      <c r="CC137" s="432"/>
      <c r="CD137" s="432">
        <v>6</v>
      </c>
      <c r="CE137" s="432">
        <v>200</v>
      </c>
      <c r="CF137" s="432">
        <f t="shared" si="172"/>
        <v>20</v>
      </c>
      <c r="CG137" s="432">
        <f t="shared" si="173"/>
        <v>6</v>
      </c>
      <c r="CH137" s="964">
        <f t="shared" si="174"/>
        <v>0</v>
      </c>
    </row>
    <row r="138" spans="1:86" s="1" customFormat="1" ht="65.25" customHeight="1">
      <c r="A138" s="1199"/>
      <c r="B138" s="628"/>
      <c r="D138" s="599" t="s">
        <v>454</v>
      </c>
      <c r="E138" s="829"/>
      <c r="F138" s="368" t="s">
        <v>267</v>
      </c>
      <c r="G138" s="334" t="s">
        <v>106</v>
      </c>
      <c r="H138" s="368" t="s">
        <v>455</v>
      </c>
      <c r="I138" s="334">
        <v>2</v>
      </c>
      <c r="J138" s="334">
        <v>0</v>
      </c>
      <c r="K138" s="334" t="s">
        <v>100</v>
      </c>
      <c r="L138" s="756">
        <v>296.8</v>
      </c>
      <c r="M138" s="547"/>
      <c r="N138" s="547"/>
      <c r="O138" s="547"/>
      <c r="P138" s="547"/>
      <c r="Q138" s="547"/>
      <c r="R138" s="379"/>
      <c r="S138" s="656"/>
      <c r="T138" s="656"/>
      <c r="U138" s="656"/>
      <c r="V138" s="656"/>
      <c r="W138" s="656"/>
      <c r="X138" s="656"/>
      <c r="Y138" s="656"/>
      <c r="Z138" s="912"/>
      <c r="AA138" s="912"/>
      <c r="AB138" s="913" t="s">
        <v>101</v>
      </c>
      <c r="AC138" s="425">
        <f t="shared" ref="AC138" si="175">L138*M138+L138*N138+L138*O138+L138*P138+L138*Q138+L138*R138+L138*S138+L138*U138+L138*V138+L138*W138+L138*X138+L138*Y138+L138*T138+(L138*Z138*1.1)+(L138*AA138*1.1)</f>
        <v>0</v>
      </c>
      <c r="AD138" s="410" t="str">
        <f t="shared" si="150"/>
        <v>No</v>
      </c>
      <c r="AE138" s="902" t="str">
        <f t="shared" si="120"/>
        <v>No</v>
      </c>
      <c r="AG138" s="716">
        <v>4</v>
      </c>
      <c r="AH138" s="717">
        <f t="shared" si="166"/>
        <v>0</v>
      </c>
      <c r="AI138" s="334"/>
      <c r="AJ138" s="334"/>
      <c r="AK138" s="814">
        <v>6.4</v>
      </c>
      <c r="AL138" s="815">
        <f t="shared" ref="AL138:AL174" si="176">SUM(M138:AB138)*AK138</f>
        <v>0</v>
      </c>
      <c r="AM138" s="816"/>
      <c r="AN138" s="432">
        <f t="shared" si="152"/>
        <v>0</v>
      </c>
      <c r="AO138" s="432">
        <f t="shared" si="153"/>
        <v>0</v>
      </c>
      <c r="AP138" s="432">
        <f t="shared" si="154"/>
        <v>0</v>
      </c>
      <c r="AQ138" s="432">
        <f t="shared" si="155"/>
        <v>0</v>
      </c>
      <c r="AR138" s="432">
        <f t="shared" si="156"/>
        <v>0</v>
      </c>
      <c r="AS138" s="432">
        <f t="shared" si="157"/>
        <v>0</v>
      </c>
      <c r="AT138" s="432">
        <f t="shared" si="158"/>
        <v>0</v>
      </c>
      <c r="AU138" s="432">
        <f t="shared" si="159"/>
        <v>0</v>
      </c>
      <c r="AV138" s="432">
        <f t="shared" si="160"/>
        <v>0</v>
      </c>
      <c r="AW138" s="432">
        <f t="shared" si="161"/>
        <v>0</v>
      </c>
      <c r="AX138" s="432">
        <f t="shared" si="162"/>
        <v>0</v>
      </c>
      <c r="AY138" s="432">
        <f t="shared" si="163"/>
        <v>0</v>
      </c>
      <c r="AZ138" s="432">
        <f t="shared" si="164"/>
        <v>0</v>
      </c>
      <c r="BA138" s="689">
        <f t="shared" si="99"/>
        <v>0</v>
      </c>
      <c r="BB138" s="689">
        <f t="shared" si="100"/>
        <v>0</v>
      </c>
      <c r="BC138" s="817"/>
      <c r="BD138" s="818">
        <v>4</v>
      </c>
      <c r="BE138" s="432"/>
      <c r="BF138" s="955">
        <v>14</v>
      </c>
      <c r="BG138" s="334"/>
      <c r="BH138" s="955"/>
      <c r="BI138" s="334"/>
      <c r="BJ138" s="955"/>
      <c r="BK138" s="334"/>
      <c r="BL138" s="955"/>
      <c r="BM138" s="334"/>
      <c r="BN138" s="955"/>
      <c r="BO138" s="334"/>
      <c r="BP138" s="955"/>
      <c r="BQ138" s="334"/>
      <c r="BR138" s="955"/>
      <c r="BS138" s="334"/>
      <c r="BT138" s="955"/>
      <c r="BU138" s="334"/>
      <c r="BV138" s="955"/>
      <c r="BW138" s="334"/>
      <c r="BX138" s="432"/>
      <c r="BY138" s="432">
        <v>2</v>
      </c>
      <c r="BZ138" s="432"/>
      <c r="CA138" s="432"/>
      <c r="CB138" s="432">
        <v>2</v>
      </c>
      <c r="CC138" s="432"/>
      <c r="CD138" s="432">
        <v>12</v>
      </c>
      <c r="CE138" s="432">
        <v>500</v>
      </c>
      <c r="CF138" s="432">
        <f t="shared" si="172"/>
        <v>50</v>
      </c>
      <c r="CG138" s="432">
        <f t="shared" si="173"/>
        <v>15</v>
      </c>
      <c r="CH138" s="964">
        <f t="shared" si="174"/>
        <v>0</v>
      </c>
    </row>
    <row r="139" spans="1:86" s="1" customFormat="1" ht="65.25" customHeight="1">
      <c r="A139" s="1199"/>
      <c r="B139" s="628"/>
      <c r="D139" s="599" t="s">
        <v>456</v>
      </c>
      <c r="E139" s="829" t="s">
        <v>96</v>
      </c>
      <c r="F139" s="368" t="s">
        <v>267</v>
      </c>
      <c r="G139" s="334" t="s">
        <v>106</v>
      </c>
      <c r="H139" s="368" t="s">
        <v>455</v>
      </c>
      <c r="I139" s="334">
        <v>2</v>
      </c>
      <c r="J139" s="334">
        <v>0</v>
      </c>
      <c r="K139" s="368" t="s">
        <v>100</v>
      </c>
      <c r="L139" s="756">
        <v>381.6</v>
      </c>
      <c r="M139" s="547"/>
      <c r="N139" s="547"/>
      <c r="O139" s="547"/>
      <c r="P139" s="547"/>
      <c r="Q139" s="547"/>
      <c r="R139" s="379"/>
      <c r="S139" s="656"/>
      <c r="T139" s="656"/>
      <c r="U139" s="656"/>
      <c r="V139" s="656"/>
      <c r="W139" s="656"/>
      <c r="X139" s="656"/>
      <c r="Y139" s="656"/>
      <c r="Z139" s="913" t="s">
        <v>101</v>
      </c>
      <c r="AA139" s="913" t="s">
        <v>101</v>
      </c>
      <c r="AB139" s="656"/>
      <c r="AC139" s="906">
        <f>L139*M139+L139*N139+L139*O139+L139*P139+L139*Q139+L139*R139+L139*S139+L139*U139+L139*V139+L139*W139+L139*X139+L139*Y139+L139*T139+L139*AB139</f>
        <v>0</v>
      </c>
      <c r="AD139" s="410" t="str">
        <f t="shared" si="150"/>
        <v>No</v>
      </c>
      <c r="AE139" s="902" t="str">
        <f t="shared" si="120"/>
        <v>No</v>
      </c>
      <c r="AG139" s="716">
        <v>4</v>
      </c>
      <c r="AH139" s="717">
        <f>AG139*M139+AG139*N139+AG139*O139+AG139*P139+AG139*Q139+AG139*R139+AG139*S139+AG139*U139+AG139*V139+AG139*W139+AG139*X139+AG139*Y139+AG139*T139+AG139*AB139</f>
        <v>0</v>
      </c>
      <c r="AI139" s="334"/>
      <c r="AJ139" s="334"/>
      <c r="AK139" s="814">
        <v>6.4</v>
      </c>
      <c r="AL139" s="815">
        <f t="shared" si="176"/>
        <v>0</v>
      </c>
      <c r="AM139" s="816"/>
      <c r="AN139" s="432">
        <f t="shared" si="152"/>
        <v>0</v>
      </c>
      <c r="AO139" s="432">
        <f t="shared" si="153"/>
        <v>0</v>
      </c>
      <c r="AP139" s="432">
        <f t="shared" si="154"/>
        <v>0</v>
      </c>
      <c r="AQ139" s="432">
        <f t="shared" si="155"/>
        <v>0</v>
      </c>
      <c r="AR139" s="432">
        <f t="shared" si="156"/>
        <v>0</v>
      </c>
      <c r="AS139" s="432">
        <f t="shared" si="157"/>
        <v>0</v>
      </c>
      <c r="AT139" s="432">
        <f t="shared" si="158"/>
        <v>0</v>
      </c>
      <c r="AU139" s="432">
        <f t="shared" si="159"/>
        <v>0</v>
      </c>
      <c r="AV139" s="432">
        <f t="shared" si="160"/>
        <v>0</v>
      </c>
      <c r="AW139" s="432">
        <f t="shared" si="161"/>
        <v>0</v>
      </c>
      <c r="AX139" s="432">
        <f t="shared" si="162"/>
        <v>0</v>
      </c>
      <c r="AY139" s="432">
        <f t="shared" si="163"/>
        <v>0</v>
      </c>
      <c r="AZ139" s="432">
        <f t="shared" si="164"/>
        <v>0</v>
      </c>
      <c r="BA139" s="689"/>
      <c r="BB139" s="689"/>
      <c r="BC139" s="817">
        <f>AB139*I139</f>
        <v>0</v>
      </c>
      <c r="BD139" s="818">
        <v>4</v>
      </c>
      <c r="BE139" s="432"/>
      <c r="BF139" s="955">
        <v>14</v>
      </c>
      <c r="BG139" s="334"/>
      <c r="BH139" s="955"/>
      <c r="BI139" s="334"/>
      <c r="BJ139" s="955"/>
      <c r="BK139" s="334"/>
      <c r="BL139" s="955"/>
      <c r="BM139" s="334"/>
      <c r="BN139" s="955"/>
      <c r="BO139" s="334"/>
      <c r="BP139" s="955"/>
      <c r="BQ139" s="334"/>
      <c r="BR139" s="955"/>
      <c r="BS139" s="334"/>
      <c r="BT139" s="955"/>
      <c r="BU139" s="334"/>
      <c r="BV139" s="955"/>
      <c r="BW139" s="334"/>
      <c r="BX139" s="432"/>
      <c r="BY139" s="432">
        <v>2</v>
      </c>
      <c r="BZ139" s="432"/>
      <c r="CA139" s="432"/>
      <c r="CB139" s="432">
        <v>2</v>
      </c>
      <c r="CC139" s="432"/>
      <c r="CD139" s="432">
        <v>6</v>
      </c>
      <c r="CE139" s="432">
        <v>200</v>
      </c>
      <c r="CF139" s="432">
        <f t="shared" si="172"/>
        <v>20</v>
      </c>
      <c r="CG139" s="432">
        <f t="shared" si="173"/>
        <v>6</v>
      </c>
      <c r="CH139" s="964">
        <f t="shared" si="174"/>
        <v>0</v>
      </c>
    </row>
    <row r="140" spans="1:86" s="1" customFormat="1" ht="65.25" customHeight="1">
      <c r="A140" s="1199"/>
      <c r="B140" s="628"/>
      <c r="D140" s="617" t="s">
        <v>457</v>
      </c>
      <c r="E140" s="835"/>
      <c r="F140" s="513" t="s">
        <v>445</v>
      </c>
      <c r="G140" s="512" t="s">
        <v>106</v>
      </c>
      <c r="H140" s="513" t="s">
        <v>458</v>
      </c>
      <c r="I140" s="512">
        <v>2</v>
      </c>
      <c r="J140" s="512">
        <v>0</v>
      </c>
      <c r="K140" s="512" t="s">
        <v>100</v>
      </c>
      <c r="L140" s="754">
        <v>180.2</v>
      </c>
      <c r="M140" s="542"/>
      <c r="N140" s="542"/>
      <c r="O140" s="542"/>
      <c r="P140" s="542"/>
      <c r="Q140" s="542"/>
      <c r="R140" s="755"/>
      <c r="S140" s="705"/>
      <c r="T140" s="705"/>
      <c r="U140" s="705"/>
      <c r="V140" s="705"/>
      <c r="W140" s="705"/>
      <c r="X140" s="705"/>
      <c r="Y140" s="705"/>
      <c r="Z140" s="907"/>
      <c r="AA140" s="907"/>
      <c r="AB140" s="901" t="s">
        <v>101</v>
      </c>
      <c r="AC140" s="406">
        <f t="shared" ref="AC140" si="177">L140*M140+L140*N140+L140*O140+L140*P140+L140*Q140+L140*R140+L140*S140+L140*U140+L140*V140+L140*W140+L140*X140+L140*Y140+L140*T140+(L140*Z140*1.1)+(L140*AA140*1.1)</f>
        <v>0</v>
      </c>
      <c r="AD140" s="543" t="str">
        <f t="shared" si="150"/>
        <v>No</v>
      </c>
      <c r="AE140" s="544" t="str">
        <f t="shared" si="120"/>
        <v>No</v>
      </c>
      <c r="AG140" s="716">
        <v>2</v>
      </c>
      <c r="AH140" s="717">
        <f t="shared" si="166"/>
        <v>0</v>
      </c>
      <c r="AI140" s="334"/>
      <c r="AJ140" s="334"/>
      <c r="AK140" s="814">
        <v>3.85</v>
      </c>
      <c r="AL140" s="815">
        <f t="shared" si="176"/>
        <v>0</v>
      </c>
      <c r="AM140" s="816"/>
      <c r="AN140" s="432">
        <f t="shared" si="152"/>
        <v>0</v>
      </c>
      <c r="AO140" s="432">
        <f t="shared" si="153"/>
        <v>0</v>
      </c>
      <c r="AP140" s="432">
        <f t="shared" si="154"/>
        <v>0</v>
      </c>
      <c r="AQ140" s="432">
        <f t="shared" si="155"/>
        <v>0</v>
      </c>
      <c r="AR140" s="432">
        <f t="shared" si="156"/>
        <v>0</v>
      </c>
      <c r="AS140" s="432">
        <f t="shared" si="157"/>
        <v>0</v>
      </c>
      <c r="AT140" s="432">
        <f t="shared" si="158"/>
        <v>0</v>
      </c>
      <c r="AU140" s="432">
        <f t="shared" si="159"/>
        <v>0</v>
      </c>
      <c r="AV140" s="432">
        <f t="shared" si="160"/>
        <v>0</v>
      </c>
      <c r="AW140" s="432">
        <f t="shared" si="161"/>
        <v>0</v>
      </c>
      <c r="AX140" s="432">
        <f t="shared" si="162"/>
        <v>0</v>
      </c>
      <c r="AY140" s="432">
        <f t="shared" si="163"/>
        <v>0</v>
      </c>
      <c r="AZ140" s="432">
        <f t="shared" si="164"/>
        <v>0</v>
      </c>
      <c r="BA140" s="689">
        <f t="shared" si="99"/>
        <v>0</v>
      </c>
      <c r="BB140" s="689">
        <f t="shared" si="100"/>
        <v>0</v>
      </c>
      <c r="BC140" s="817"/>
      <c r="BD140" s="818">
        <v>2</v>
      </c>
      <c r="BE140" s="432"/>
      <c r="BF140" s="955">
        <v>11</v>
      </c>
      <c r="BG140" s="512"/>
      <c r="BH140" s="955"/>
      <c r="BI140" s="512"/>
      <c r="BJ140" s="955"/>
      <c r="BK140" s="512"/>
      <c r="BL140" s="955"/>
      <c r="BM140" s="512"/>
      <c r="BN140" s="955"/>
      <c r="BO140" s="512"/>
      <c r="BP140" s="955"/>
      <c r="BQ140" s="512"/>
      <c r="BR140" s="955"/>
      <c r="BS140" s="512"/>
      <c r="BT140" s="955"/>
      <c r="BU140" s="512"/>
      <c r="BV140" s="955"/>
      <c r="BW140" s="512"/>
      <c r="BX140" s="432"/>
      <c r="BY140" s="432">
        <v>2</v>
      </c>
      <c r="BZ140" s="432"/>
      <c r="CA140" s="432"/>
      <c r="CB140" s="432">
        <v>2</v>
      </c>
      <c r="CC140" s="432"/>
      <c r="CD140" s="432">
        <v>12</v>
      </c>
      <c r="CE140" s="432">
        <v>500</v>
      </c>
      <c r="CF140" s="432">
        <f t="shared" si="172"/>
        <v>50</v>
      </c>
      <c r="CG140" s="432">
        <f t="shared" si="173"/>
        <v>15</v>
      </c>
      <c r="CH140" s="964">
        <f t="shared" si="174"/>
        <v>0</v>
      </c>
    </row>
    <row r="141" spans="1:86" s="1" customFormat="1" ht="65.25" customHeight="1">
      <c r="A141" s="1199"/>
      <c r="B141" s="628"/>
      <c r="D141" s="617" t="s">
        <v>459</v>
      </c>
      <c r="E141" s="835" t="s">
        <v>96</v>
      </c>
      <c r="F141" s="513" t="s">
        <v>445</v>
      </c>
      <c r="G141" s="512" t="s">
        <v>106</v>
      </c>
      <c r="H141" s="513" t="s">
        <v>458</v>
      </c>
      <c r="I141" s="512">
        <v>2</v>
      </c>
      <c r="J141" s="512">
        <v>0</v>
      </c>
      <c r="K141" s="512" t="s">
        <v>100</v>
      </c>
      <c r="L141" s="754">
        <v>222.6</v>
      </c>
      <c r="M141" s="542"/>
      <c r="N141" s="542"/>
      <c r="O141" s="542"/>
      <c r="P141" s="542"/>
      <c r="Q141" s="542"/>
      <c r="R141" s="755"/>
      <c r="S141" s="705"/>
      <c r="T141" s="705"/>
      <c r="U141" s="705"/>
      <c r="V141" s="705"/>
      <c r="W141" s="705"/>
      <c r="X141" s="705"/>
      <c r="Y141" s="705"/>
      <c r="Z141" s="901" t="s">
        <v>101</v>
      </c>
      <c r="AA141" s="901" t="s">
        <v>101</v>
      </c>
      <c r="AB141" s="705"/>
      <c r="AC141" s="406">
        <f>L141*M141+L141*N141+L141*O141+L141*P141+L141*Q141+L141*R141+L141*S141+L141*U141+L141*V141+L141*W141+L141*X141+L141*Y141+L141*T141+L141*AB141</f>
        <v>0</v>
      </c>
      <c r="AD141" s="543" t="str">
        <f t="shared" si="150"/>
        <v>No</v>
      </c>
      <c r="AE141" s="544" t="str">
        <f t="shared" si="120"/>
        <v>No</v>
      </c>
      <c r="AG141" s="716">
        <v>2</v>
      </c>
      <c r="AH141" s="717">
        <f>AG141*M141+AG141*N141+AG141*O141+AG141*P141+AG141*Q141+AG141*R141+AG141*S141+AG141*U141+AG141*V141+AG141*W141+AG141*X141+AG141*Y141+AG141*T141+AG141*AB141</f>
        <v>0</v>
      </c>
      <c r="AI141" s="334"/>
      <c r="AJ141" s="334"/>
      <c r="AK141" s="814">
        <v>3.85</v>
      </c>
      <c r="AL141" s="815">
        <f t="shared" si="176"/>
        <v>0</v>
      </c>
      <c r="AM141" s="816"/>
      <c r="AN141" s="432">
        <f t="shared" si="152"/>
        <v>0</v>
      </c>
      <c r="AO141" s="432">
        <f t="shared" si="153"/>
        <v>0</v>
      </c>
      <c r="AP141" s="432">
        <f t="shared" si="154"/>
        <v>0</v>
      </c>
      <c r="AQ141" s="432">
        <f t="shared" si="155"/>
        <v>0</v>
      </c>
      <c r="AR141" s="432">
        <f t="shared" si="156"/>
        <v>0</v>
      </c>
      <c r="AS141" s="432">
        <f t="shared" si="157"/>
        <v>0</v>
      </c>
      <c r="AT141" s="432">
        <f t="shared" si="158"/>
        <v>0</v>
      </c>
      <c r="AU141" s="432">
        <f t="shared" si="159"/>
        <v>0</v>
      </c>
      <c r="AV141" s="432">
        <f t="shared" si="160"/>
        <v>0</v>
      </c>
      <c r="AW141" s="432">
        <f t="shared" si="161"/>
        <v>0</v>
      </c>
      <c r="AX141" s="432">
        <f t="shared" si="162"/>
        <v>0</v>
      </c>
      <c r="AY141" s="432">
        <f t="shared" si="163"/>
        <v>0</v>
      </c>
      <c r="AZ141" s="432">
        <f t="shared" si="164"/>
        <v>0</v>
      </c>
      <c r="BA141" s="689"/>
      <c r="BB141" s="689"/>
      <c r="BC141" s="817">
        <f>AB141*I141</f>
        <v>0</v>
      </c>
      <c r="BD141" s="818">
        <v>2</v>
      </c>
      <c r="BE141" s="432"/>
      <c r="BF141" s="955">
        <v>11</v>
      </c>
      <c r="BG141" s="512"/>
      <c r="BH141" s="955"/>
      <c r="BI141" s="512"/>
      <c r="BJ141" s="955"/>
      <c r="BK141" s="512"/>
      <c r="BL141" s="955"/>
      <c r="BM141" s="512"/>
      <c r="BN141" s="955"/>
      <c r="BO141" s="512"/>
      <c r="BP141" s="955"/>
      <c r="BQ141" s="512"/>
      <c r="BR141" s="955"/>
      <c r="BS141" s="512"/>
      <c r="BT141" s="955"/>
      <c r="BU141" s="512"/>
      <c r="BV141" s="955"/>
      <c r="BW141" s="512"/>
      <c r="BX141" s="432"/>
      <c r="BY141" s="432">
        <v>2</v>
      </c>
      <c r="BZ141" s="432"/>
      <c r="CA141" s="432"/>
      <c r="CB141" s="432">
        <v>2</v>
      </c>
      <c r="CC141" s="432"/>
      <c r="CD141" s="432">
        <v>6</v>
      </c>
      <c r="CE141" s="432">
        <v>200</v>
      </c>
      <c r="CF141" s="432">
        <f t="shared" si="172"/>
        <v>20</v>
      </c>
      <c r="CG141" s="432">
        <f t="shared" si="173"/>
        <v>6</v>
      </c>
      <c r="CH141" s="964">
        <f t="shared" si="174"/>
        <v>0</v>
      </c>
    </row>
    <row r="142" spans="1:86" s="1" customFormat="1" ht="65.25" customHeight="1">
      <c r="A142" s="1199"/>
      <c r="B142" s="628"/>
      <c r="D142" s="599" t="s">
        <v>460</v>
      </c>
      <c r="E142" s="829"/>
      <c r="F142" s="368" t="s">
        <v>97</v>
      </c>
      <c r="G142" s="334" t="s">
        <v>106</v>
      </c>
      <c r="H142" s="368" t="s">
        <v>461</v>
      </c>
      <c r="I142" s="334">
        <v>1</v>
      </c>
      <c r="J142" s="334">
        <v>0</v>
      </c>
      <c r="K142" s="334" t="s">
        <v>100</v>
      </c>
      <c r="L142" s="756">
        <v>212</v>
      </c>
      <c r="M142" s="547"/>
      <c r="N142" s="547"/>
      <c r="O142" s="547"/>
      <c r="P142" s="547"/>
      <c r="Q142" s="547"/>
      <c r="R142" s="379"/>
      <c r="S142" s="656"/>
      <c r="T142" s="656"/>
      <c r="U142" s="656"/>
      <c r="V142" s="656"/>
      <c r="W142" s="656"/>
      <c r="X142" s="656"/>
      <c r="Y142" s="656"/>
      <c r="Z142" s="912"/>
      <c r="AA142" s="912"/>
      <c r="AB142" s="913" t="s">
        <v>101</v>
      </c>
      <c r="AC142" s="425">
        <f t="shared" ref="AC142" si="178">L142*M142+L142*N142+L142*O142+L142*P142+L142*Q142+L142*R142+L142*S142+L142*U142+L142*V142+L142*W142+L142*X142+L142*Y142+L142*T142+(L142*Z142*1.1)+(L142*AA142*1.1)</f>
        <v>0</v>
      </c>
      <c r="AD142" s="704" t="str">
        <f t="shared" si="150"/>
        <v>No</v>
      </c>
      <c r="AE142" s="902" t="str">
        <f t="shared" si="120"/>
        <v>No</v>
      </c>
      <c r="AG142" s="716">
        <v>1</v>
      </c>
      <c r="AH142" s="717">
        <f t="shared" si="166"/>
        <v>0</v>
      </c>
      <c r="AI142" s="334"/>
      <c r="AJ142" s="334"/>
      <c r="AK142" s="814">
        <v>1.85</v>
      </c>
      <c r="AL142" s="815">
        <f t="shared" si="176"/>
        <v>0</v>
      </c>
      <c r="AM142" s="816"/>
      <c r="AN142" s="432">
        <f t="shared" si="152"/>
        <v>0</v>
      </c>
      <c r="AO142" s="432">
        <f t="shared" si="153"/>
        <v>0</v>
      </c>
      <c r="AP142" s="432">
        <f t="shared" si="154"/>
        <v>0</v>
      </c>
      <c r="AQ142" s="432">
        <f t="shared" si="155"/>
        <v>0</v>
      </c>
      <c r="AR142" s="432">
        <f t="shared" si="156"/>
        <v>0</v>
      </c>
      <c r="AS142" s="432">
        <f t="shared" si="157"/>
        <v>0</v>
      </c>
      <c r="AT142" s="432">
        <f t="shared" si="158"/>
        <v>0</v>
      </c>
      <c r="AU142" s="432">
        <f t="shared" si="159"/>
        <v>0</v>
      </c>
      <c r="AV142" s="432">
        <f t="shared" si="160"/>
        <v>0</v>
      </c>
      <c r="AW142" s="432">
        <f t="shared" si="161"/>
        <v>0</v>
      </c>
      <c r="AX142" s="432">
        <f t="shared" si="162"/>
        <v>0</v>
      </c>
      <c r="AY142" s="432">
        <f t="shared" si="163"/>
        <v>0</v>
      </c>
      <c r="AZ142" s="432">
        <f t="shared" si="164"/>
        <v>0</v>
      </c>
      <c r="BA142" s="689">
        <f t="shared" ref="BA142:BA203" si="179">Z142*I142</f>
        <v>0</v>
      </c>
      <c r="BB142" s="689">
        <f t="shared" ref="BB142:BB203" si="180">AA142*I142</f>
        <v>0</v>
      </c>
      <c r="BC142" s="817"/>
      <c r="BD142" s="818">
        <v>1</v>
      </c>
      <c r="BE142" s="432"/>
      <c r="BF142" s="955">
        <v>8</v>
      </c>
      <c r="BG142" s="334"/>
      <c r="BH142" s="955"/>
      <c r="BI142" s="334"/>
      <c r="BJ142" s="955"/>
      <c r="BK142" s="334"/>
      <c r="BL142" s="955"/>
      <c r="BM142" s="334"/>
      <c r="BN142" s="955"/>
      <c r="BO142" s="334"/>
      <c r="BP142" s="955"/>
      <c r="BQ142" s="334"/>
      <c r="BR142" s="955"/>
      <c r="BS142" s="334"/>
      <c r="BT142" s="955"/>
      <c r="BU142" s="334"/>
      <c r="BV142" s="955"/>
      <c r="BW142" s="334"/>
      <c r="BX142" s="432"/>
      <c r="BY142" s="432"/>
      <c r="BZ142" s="432"/>
      <c r="CA142" s="432"/>
      <c r="CB142" s="432"/>
      <c r="CC142" s="432"/>
      <c r="CD142" s="432"/>
      <c r="CE142" s="432"/>
      <c r="CF142" s="432"/>
      <c r="CG142" s="432"/>
      <c r="CH142" s="964"/>
    </row>
    <row r="143" spans="1:86" s="1" customFormat="1" ht="65.25" customHeight="1">
      <c r="A143" s="1199"/>
      <c r="B143" s="628"/>
      <c r="D143" s="599" t="s">
        <v>462</v>
      </c>
      <c r="E143" s="829" t="s">
        <v>96</v>
      </c>
      <c r="F143" s="368" t="s">
        <v>97</v>
      </c>
      <c r="G143" s="334" t="s">
        <v>106</v>
      </c>
      <c r="H143" s="368" t="s">
        <v>461</v>
      </c>
      <c r="I143" s="334">
        <v>1</v>
      </c>
      <c r="J143" s="334">
        <v>0</v>
      </c>
      <c r="K143" s="368" t="s">
        <v>100</v>
      </c>
      <c r="L143" s="756">
        <v>265</v>
      </c>
      <c r="M143" s="547"/>
      <c r="N143" s="547"/>
      <c r="O143" s="547"/>
      <c r="P143" s="547"/>
      <c r="Q143" s="547"/>
      <c r="R143" s="379"/>
      <c r="S143" s="656"/>
      <c r="T143" s="656"/>
      <c r="U143" s="656"/>
      <c r="V143" s="656"/>
      <c r="W143" s="656"/>
      <c r="X143" s="656"/>
      <c r="Y143" s="656"/>
      <c r="Z143" s="913" t="s">
        <v>101</v>
      </c>
      <c r="AA143" s="913" t="s">
        <v>101</v>
      </c>
      <c r="AB143" s="656"/>
      <c r="AC143" s="906">
        <f>L143*M143+L143*N143+L143*O143+L143*P143+L143*Q143+L143*R143+L143*S143+L143*U143+L143*V143+L143*W143+L143*X143+L143*Y143+L143*T143+L143*AB143</f>
        <v>0</v>
      </c>
      <c r="AD143" s="704" t="str">
        <f t="shared" si="150"/>
        <v>No</v>
      </c>
      <c r="AE143" s="902" t="str">
        <f t="shared" si="120"/>
        <v>No</v>
      </c>
      <c r="AG143" s="716">
        <v>1</v>
      </c>
      <c r="AH143" s="717">
        <f>AG143*M143+AG143*N143+AG143*O143+AG143*P143+AG143*Q143+AG143*R143+AG143*S143+AG143*U143+AG143*V143+AG143*W143+AG143*X143+AG143*Y143+AG143*T143+AG143*AB143</f>
        <v>0</v>
      </c>
      <c r="AI143" s="334"/>
      <c r="AJ143" s="334"/>
      <c r="AK143" s="814">
        <v>1.85</v>
      </c>
      <c r="AL143" s="815">
        <f t="shared" si="176"/>
        <v>0</v>
      </c>
      <c r="AM143" s="816"/>
      <c r="AN143" s="432">
        <f t="shared" si="152"/>
        <v>0</v>
      </c>
      <c r="AO143" s="432">
        <f t="shared" si="153"/>
        <v>0</v>
      </c>
      <c r="AP143" s="432">
        <f t="shared" si="154"/>
        <v>0</v>
      </c>
      <c r="AQ143" s="432">
        <f t="shared" si="155"/>
        <v>0</v>
      </c>
      <c r="AR143" s="432">
        <f t="shared" si="156"/>
        <v>0</v>
      </c>
      <c r="AS143" s="432">
        <f t="shared" si="157"/>
        <v>0</v>
      </c>
      <c r="AT143" s="432">
        <f t="shared" si="158"/>
        <v>0</v>
      </c>
      <c r="AU143" s="432">
        <f t="shared" si="159"/>
        <v>0</v>
      </c>
      <c r="AV143" s="432">
        <f t="shared" si="160"/>
        <v>0</v>
      </c>
      <c r="AW143" s="432">
        <f t="shared" si="161"/>
        <v>0</v>
      </c>
      <c r="AX143" s="432">
        <f t="shared" si="162"/>
        <v>0</v>
      </c>
      <c r="AY143" s="432">
        <f t="shared" si="163"/>
        <v>0</v>
      </c>
      <c r="AZ143" s="432">
        <f t="shared" si="164"/>
        <v>0</v>
      </c>
      <c r="BA143" s="689"/>
      <c r="BB143" s="689"/>
      <c r="BC143" s="817">
        <f>AB143*I143</f>
        <v>0</v>
      </c>
      <c r="BD143" s="818">
        <v>1</v>
      </c>
      <c r="BE143" s="432"/>
      <c r="BF143" s="955">
        <v>8</v>
      </c>
      <c r="BG143" s="334"/>
      <c r="BH143" s="955"/>
      <c r="BI143" s="334"/>
      <c r="BJ143" s="955"/>
      <c r="BK143" s="334"/>
      <c r="BL143" s="955"/>
      <c r="BM143" s="334"/>
      <c r="BN143" s="955"/>
      <c r="BO143" s="334"/>
      <c r="BP143" s="955"/>
      <c r="BQ143" s="334"/>
      <c r="BR143" s="955"/>
      <c r="BS143" s="334"/>
      <c r="BT143" s="955"/>
      <c r="BU143" s="334"/>
      <c r="BV143" s="955"/>
      <c r="BW143" s="334"/>
      <c r="BX143" s="432"/>
      <c r="BY143" s="432"/>
      <c r="BZ143" s="432"/>
      <c r="CA143" s="432"/>
      <c r="CB143" s="432"/>
      <c r="CC143" s="432"/>
      <c r="CD143" s="432"/>
      <c r="CE143" s="432"/>
      <c r="CF143" s="432"/>
      <c r="CG143" s="432"/>
      <c r="CH143" s="964"/>
    </row>
    <row r="144" spans="1:86" s="1" customFormat="1" ht="65.25" customHeight="1">
      <c r="A144" s="1199"/>
      <c r="B144" s="628"/>
      <c r="D144" s="617" t="s">
        <v>463</v>
      </c>
      <c r="E144" s="835"/>
      <c r="F144" s="513" t="s">
        <v>445</v>
      </c>
      <c r="G144" s="512" t="s">
        <v>103</v>
      </c>
      <c r="H144" s="513" t="s">
        <v>464</v>
      </c>
      <c r="I144" s="512">
        <v>3</v>
      </c>
      <c r="J144" s="512">
        <v>0</v>
      </c>
      <c r="K144" s="512" t="s">
        <v>100</v>
      </c>
      <c r="L144" s="754">
        <v>296.8</v>
      </c>
      <c r="M144" s="542"/>
      <c r="N144" s="542"/>
      <c r="O144" s="542"/>
      <c r="P144" s="542"/>
      <c r="Q144" s="542"/>
      <c r="R144" s="755"/>
      <c r="S144" s="705"/>
      <c r="T144" s="705"/>
      <c r="U144" s="705"/>
      <c r="V144" s="705"/>
      <c r="W144" s="705"/>
      <c r="X144" s="705"/>
      <c r="Y144" s="705"/>
      <c r="Z144" s="907"/>
      <c r="AA144" s="907"/>
      <c r="AB144" s="901" t="s">
        <v>101</v>
      </c>
      <c r="AC144" s="406">
        <f t="shared" ref="AC144" si="181">L144*M144+L144*N144+L144*O144+L144*P144+L144*Q144+L144*R144+L144*S144+L144*U144+L144*V144+L144*W144+L144*X144+L144*Y144+L144*T144+(L144*Z144*1.1)+(L144*AA144*1.1)</f>
        <v>0</v>
      </c>
      <c r="AD144" s="543" t="str">
        <f t="shared" si="150"/>
        <v>No</v>
      </c>
      <c r="AE144" s="544" t="str">
        <f t="shared" si="120"/>
        <v>No</v>
      </c>
      <c r="AG144" s="716">
        <v>2</v>
      </c>
      <c r="AH144" s="717">
        <f t="shared" si="166"/>
        <v>0</v>
      </c>
      <c r="AI144" s="334"/>
      <c r="AJ144" s="334"/>
      <c r="AK144" s="814">
        <v>1.95</v>
      </c>
      <c r="AL144" s="815">
        <f t="shared" si="176"/>
        <v>0</v>
      </c>
      <c r="AM144" s="816"/>
      <c r="AN144" s="432">
        <f t="shared" si="152"/>
        <v>0</v>
      </c>
      <c r="AO144" s="432">
        <f t="shared" si="153"/>
        <v>0</v>
      </c>
      <c r="AP144" s="432">
        <f t="shared" si="154"/>
        <v>0</v>
      </c>
      <c r="AQ144" s="432">
        <f t="shared" si="155"/>
        <v>0</v>
      </c>
      <c r="AR144" s="432">
        <f t="shared" si="156"/>
        <v>0</v>
      </c>
      <c r="AS144" s="432">
        <f t="shared" si="157"/>
        <v>0</v>
      </c>
      <c r="AT144" s="432">
        <f t="shared" si="158"/>
        <v>0</v>
      </c>
      <c r="AU144" s="432">
        <f t="shared" si="159"/>
        <v>0</v>
      </c>
      <c r="AV144" s="432">
        <f t="shared" si="160"/>
        <v>0</v>
      </c>
      <c r="AW144" s="432">
        <f t="shared" si="161"/>
        <v>0</v>
      </c>
      <c r="AX144" s="432">
        <f t="shared" si="162"/>
        <v>0</v>
      </c>
      <c r="AY144" s="432">
        <f t="shared" si="163"/>
        <v>0</v>
      </c>
      <c r="AZ144" s="432">
        <f t="shared" si="164"/>
        <v>0</v>
      </c>
      <c r="BA144" s="689">
        <f t="shared" si="179"/>
        <v>0</v>
      </c>
      <c r="BB144" s="689">
        <f t="shared" si="180"/>
        <v>0</v>
      </c>
      <c r="BC144" s="817"/>
      <c r="BD144" s="818">
        <v>2</v>
      </c>
      <c r="BE144" s="432"/>
      <c r="BF144" s="955">
        <v>7</v>
      </c>
      <c r="BG144" s="512"/>
      <c r="BH144" s="955"/>
      <c r="BI144" s="512"/>
      <c r="BJ144" s="955"/>
      <c r="BK144" s="512"/>
      <c r="BL144" s="955"/>
      <c r="BM144" s="512"/>
      <c r="BN144" s="955"/>
      <c r="BO144" s="512"/>
      <c r="BP144" s="955"/>
      <c r="BQ144" s="512"/>
      <c r="BR144" s="955"/>
      <c r="BS144" s="512"/>
      <c r="BT144" s="955"/>
      <c r="BU144" s="512"/>
      <c r="BV144" s="955"/>
      <c r="BW144" s="512"/>
      <c r="BX144" s="432"/>
      <c r="BY144" s="432"/>
      <c r="BZ144" s="432"/>
      <c r="CA144" s="432"/>
      <c r="CB144" s="432"/>
      <c r="CC144" s="432"/>
      <c r="CD144" s="432"/>
      <c r="CE144" s="432"/>
      <c r="CF144" s="432"/>
      <c r="CG144" s="432"/>
      <c r="CH144" s="964"/>
    </row>
    <row r="145" spans="1:86" s="1" customFormat="1" ht="65.25" customHeight="1">
      <c r="A145" s="1199"/>
      <c r="B145" s="849"/>
      <c r="D145" s="617" t="s">
        <v>465</v>
      </c>
      <c r="E145" s="835" t="s">
        <v>96</v>
      </c>
      <c r="F145" s="513" t="s">
        <v>445</v>
      </c>
      <c r="G145" s="512" t="s">
        <v>103</v>
      </c>
      <c r="H145" s="513" t="s">
        <v>464</v>
      </c>
      <c r="I145" s="512">
        <v>3</v>
      </c>
      <c r="J145" s="512">
        <v>0</v>
      </c>
      <c r="K145" s="512" t="s">
        <v>100</v>
      </c>
      <c r="L145" s="754">
        <v>371</v>
      </c>
      <c r="M145" s="542"/>
      <c r="N145" s="542"/>
      <c r="O145" s="542"/>
      <c r="P145" s="542"/>
      <c r="Q145" s="542"/>
      <c r="R145" s="755"/>
      <c r="S145" s="705"/>
      <c r="T145" s="705"/>
      <c r="U145" s="705"/>
      <c r="V145" s="705"/>
      <c r="W145" s="705"/>
      <c r="X145" s="705"/>
      <c r="Y145" s="705"/>
      <c r="Z145" s="901" t="s">
        <v>101</v>
      </c>
      <c r="AA145" s="901" t="s">
        <v>101</v>
      </c>
      <c r="AB145" s="705"/>
      <c r="AC145" s="406">
        <f>L145*M145+L145*N145+L145*O145+L145*P145+L145*Q145+L145*R145+L145*S145+L145*U145+L145*V145+L145*W145+L145*X145+L145*Y145+L145*T145+L145*AB145</f>
        <v>0</v>
      </c>
      <c r="AD145" s="543" t="str">
        <f t="shared" si="150"/>
        <v>No</v>
      </c>
      <c r="AE145" s="544" t="str">
        <f t="shared" si="120"/>
        <v>No</v>
      </c>
      <c r="AG145" s="716">
        <v>2</v>
      </c>
      <c r="AH145" s="717">
        <f>AG145*M145+AG145*N145+AG145*O145+AG145*P145+AG145*Q145+AG145*R145+AG145*S145+AG145*U145+AG145*V145+AG145*W145+AG145*X145+AG145*Y145+AG145*T145+AG145*AB145</f>
        <v>0</v>
      </c>
      <c r="AI145" s="334"/>
      <c r="AJ145" s="334"/>
      <c r="AK145" s="814">
        <v>1.95</v>
      </c>
      <c r="AL145" s="815">
        <f t="shared" si="176"/>
        <v>0</v>
      </c>
      <c r="AM145" s="816"/>
      <c r="AN145" s="432">
        <f t="shared" si="152"/>
        <v>0</v>
      </c>
      <c r="AO145" s="432">
        <f t="shared" si="153"/>
        <v>0</v>
      </c>
      <c r="AP145" s="432">
        <f t="shared" si="154"/>
        <v>0</v>
      </c>
      <c r="AQ145" s="432">
        <f t="shared" si="155"/>
        <v>0</v>
      </c>
      <c r="AR145" s="432">
        <f t="shared" si="156"/>
        <v>0</v>
      </c>
      <c r="AS145" s="432">
        <f t="shared" si="157"/>
        <v>0</v>
      </c>
      <c r="AT145" s="432">
        <f t="shared" si="158"/>
        <v>0</v>
      </c>
      <c r="AU145" s="432">
        <f t="shared" si="159"/>
        <v>0</v>
      </c>
      <c r="AV145" s="432">
        <f t="shared" si="160"/>
        <v>0</v>
      </c>
      <c r="AW145" s="432">
        <f t="shared" si="161"/>
        <v>0</v>
      </c>
      <c r="AX145" s="432">
        <f t="shared" si="162"/>
        <v>0</v>
      </c>
      <c r="AY145" s="432">
        <f t="shared" si="163"/>
        <v>0</v>
      </c>
      <c r="AZ145" s="432">
        <f t="shared" si="164"/>
        <v>0</v>
      </c>
      <c r="BA145" s="689"/>
      <c r="BB145" s="689"/>
      <c r="BC145" s="817">
        <f>AB145*I145</f>
        <v>0</v>
      </c>
      <c r="BD145" s="818">
        <v>2</v>
      </c>
      <c r="BE145" s="432"/>
      <c r="BF145" s="955">
        <v>7</v>
      </c>
      <c r="BG145" s="512"/>
      <c r="BH145" s="955"/>
      <c r="BI145" s="512"/>
      <c r="BJ145" s="955"/>
      <c r="BK145" s="512"/>
      <c r="BL145" s="955"/>
      <c r="BM145" s="512"/>
      <c r="BN145" s="955"/>
      <c r="BO145" s="512"/>
      <c r="BP145" s="955"/>
      <c r="BQ145" s="512"/>
      <c r="BR145" s="955"/>
      <c r="BS145" s="512"/>
      <c r="BT145" s="955"/>
      <c r="BU145" s="512"/>
      <c r="BV145" s="955"/>
      <c r="BW145" s="512"/>
      <c r="BX145" s="432"/>
      <c r="BY145" s="432"/>
      <c r="BZ145" s="432"/>
      <c r="CA145" s="432"/>
      <c r="CB145" s="432"/>
      <c r="CC145" s="432"/>
      <c r="CD145" s="432"/>
      <c r="CE145" s="432"/>
      <c r="CF145" s="432"/>
      <c r="CG145" s="432"/>
      <c r="CH145" s="964"/>
    </row>
    <row r="146" spans="1:86" s="1" customFormat="1" ht="65.25" customHeight="1">
      <c r="A146" s="1199"/>
      <c r="B146" s="849"/>
      <c r="D146" s="599" t="s">
        <v>466</v>
      </c>
      <c r="E146" s="829"/>
      <c r="F146" s="368" t="s">
        <v>267</v>
      </c>
      <c r="G146" s="334" t="s">
        <v>421</v>
      </c>
      <c r="H146" s="1190" t="s">
        <v>467</v>
      </c>
      <c r="I146" s="334">
        <v>7</v>
      </c>
      <c r="J146" s="334">
        <v>0</v>
      </c>
      <c r="K146" s="334" t="s">
        <v>100</v>
      </c>
      <c r="L146" s="756">
        <v>413.4</v>
      </c>
      <c r="M146" s="547"/>
      <c r="N146" s="547"/>
      <c r="O146" s="547"/>
      <c r="P146" s="547"/>
      <c r="Q146" s="547"/>
      <c r="R146" s="379"/>
      <c r="S146" s="656"/>
      <c r="T146" s="656"/>
      <c r="U146" s="656"/>
      <c r="V146" s="656"/>
      <c r="W146" s="656"/>
      <c r="X146" s="656"/>
      <c r="Y146" s="656"/>
      <c r="Z146" s="912"/>
      <c r="AA146" s="912"/>
      <c r="AB146" s="913" t="s">
        <v>101</v>
      </c>
      <c r="AC146" s="425">
        <f t="shared" ref="AC146" si="182">L146*M146+L146*N146+L146*O146+L146*P146+L146*Q146+L146*R146+L146*S146+L146*U146+L146*V146+L146*W146+L146*X146+L146*Y146+L146*T146+(L146*Z146*1.1)+(L146*AA146*1.1)</f>
        <v>0</v>
      </c>
      <c r="AD146" s="410" t="str">
        <f t="shared" si="150"/>
        <v>No</v>
      </c>
      <c r="AE146" s="902" t="str">
        <f t="shared" si="120"/>
        <v>No</v>
      </c>
      <c r="AG146" s="716">
        <v>7</v>
      </c>
      <c r="AH146" s="717">
        <f t="shared" si="166"/>
        <v>0</v>
      </c>
      <c r="AI146" s="334"/>
      <c r="AJ146" s="334"/>
      <c r="AK146" s="814">
        <v>4.9000000000000004</v>
      </c>
      <c r="AL146" s="815">
        <f t="shared" si="176"/>
        <v>0</v>
      </c>
      <c r="AM146" s="816"/>
      <c r="AN146" s="432">
        <f t="shared" si="152"/>
        <v>0</v>
      </c>
      <c r="AO146" s="432">
        <f t="shared" si="153"/>
        <v>0</v>
      </c>
      <c r="AP146" s="432">
        <f t="shared" si="154"/>
        <v>0</v>
      </c>
      <c r="AQ146" s="432">
        <f t="shared" si="155"/>
        <v>0</v>
      </c>
      <c r="AR146" s="432">
        <f t="shared" si="156"/>
        <v>0</v>
      </c>
      <c r="AS146" s="432">
        <f t="shared" si="157"/>
        <v>0</v>
      </c>
      <c r="AT146" s="432">
        <f t="shared" si="158"/>
        <v>0</v>
      </c>
      <c r="AU146" s="432">
        <f t="shared" si="159"/>
        <v>0</v>
      </c>
      <c r="AV146" s="432">
        <f t="shared" si="160"/>
        <v>0</v>
      </c>
      <c r="AW146" s="432">
        <f t="shared" si="161"/>
        <v>0</v>
      </c>
      <c r="AX146" s="432">
        <f t="shared" si="162"/>
        <v>0</v>
      </c>
      <c r="AY146" s="432">
        <f t="shared" si="163"/>
        <v>0</v>
      </c>
      <c r="AZ146" s="432">
        <f t="shared" si="164"/>
        <v>0</v>
      </c>
      <c r="BA146" s="689">
        <f t="shared" si="179"/>
        <v>0</v>
      </c>
      <c r="BB146" s="689">
        <f t="shared" si="180"/>
        <v>0</v>
      </c>
      <c r="BC146" s="817"/>
      <c r="BD146" s="818">
        <v>5</v>
      </c>
      <c r="BE146" s="432"/>
      <c r="BF146" s="955">
        <v>26</v>
      </c>
      <c r="BG146" s="334"/>
      <c r="BH146" s="955"/>
      <c r="BI146" s="334"/>
      <c r="BJ146" s="955"/>
      <c r="BK146" s="334"/>
      <c r="BL146" s="955"/>
      <c r="BM146" s="334"/>
      <c r="BN146" s="955"/>
      <c r="BO146" s="334"/>
      <c r="BP146" s="955"/>
      <c r="BQ146" s="334"/>
      <c r="BR146" s="955"/>
      <c r="BS146" s="334"/>
      <c r="BT146" s="955"/>
      <c r="BU146" s="334"/>
      <c r="BV146" s="955"/>
      <c r="BW146" s="334"/>
      <c r="BX146" s="432"/>
      <c r="BY146" s="432">
        <f>I146</f>
        <v>7</v>
      </c>
      <c r="BZ146" s="432"/>
      <c r="CA146" s="432"/>
      <c r="CB146" s="432">
        <v>7</v>
      </c>
      <c r="CC146" s="432"/>
      <c r="CD146" s="432">
        <v>18</v>
      </c>
      <c r="CE146" s="432">
        <v>600</v>
      </c>
      <c r="CF146" s="432">
        <f t="shared" ref="CF146:CF147" si="183">CE146/10</f>
        <v>60</v>
      </c>
      <c r="CG146" s="432">
        <f t="shared" ref="CG146:CG147" si="184">(3/100)*CE146</f>
        <v>18</v>
      </c>
      <c r="CH146" s="964">
        <f>AK146*SUM(M146:W146)</f>
        <v>0</v>
      </c>
    </row>
    <row r="147" spans="1:86" s="1" customFormat="1" ht="65.25" customHeight="1">
      <c r="A147" s="1200"/>
      <c r="B147" s="990"/>
      <c r="C147" s="120"/>
      <c r="D147" s="609" t="s">
        <v>468</v>
      </c>
      <c r="E147" s="848" t="s">
        <v>96</v>
      </c>
      <c r="F147" s="519" t="s">
        <v>267</v>
      </c>
      <c r="G147" s="518" t="s">
        <v>421</v>
      </c>
      <c r="H147" s="1191"/>
      <c r="I147" s="518">
        <v>7</v>
      </c>
      <c r="J147" s="518">
        <v>0</v>
      </c>
      <c r="K147" s="518" t="s">
        <v>100</v>
      </c>
      <c r="L147" s="872">
        <v>551.20000000000005</v>
      </c>
      <c r="M147" s="667"/>
      <c r="N147" s="667"/>
      <c r="O147" s="667"/>
      <c r="P147" s="667"/>
      <c r="Q147" s="667"/>
      <c r="R147" s="667"/>
      <c r="S147" s="667"/>
      <c r="T147" s="667"/>
      <c r="U147" s="667"/>
      <c r="V147" s="667"/>
      <c r="W147" s="560"/>
      <c r="X147" s="560"/>
      <c r="Y147" s="560"/>
      <c r="Z147" s="979" t="s">
        <v>101</v>
      </c>
      <c r="AA147" s="979" t="s">
        <v>101</v>
      </c>
      <c r="AB147" s="560"/>
      <c r="AC147" s="1002">
        <f>L147*M147+L147*N147+L147*O147+L147*P147+L147*Q147+L147*R147+L147*S147+L147*U147+L147*V147+L147*W147+L147*X147+L147*Y147+L147*T147+L147*AB147</f>
        <v>0</v>
      </c>
      <c r="AD147" s="400" t="str">
        <f t="shared" si="150"/>
        <v>No</v>
      </c>
      <c r="AE147" s="902" t="str">
        <f t="shared" si="120"/>
        <v>No</v>
      </c>
      <c r="AG147" s="716">
        <v>7</v>
      </c>
      <c r="AH147" s="717">
        <f>AG147*M147+AG147*N147+AG147*O147+AG147*P147+AG147*Q147+AG147*R147+AG147*S147+AG147*U147+AG147*V147+AG147*W147+AG147*X147+AG147*Y147+AG147*T147+AG147*AB147</f>
        <v>0</v>
      </c>
      <c r="AI147" s="334"/>
      <c r="AJ147" s="334"/>
      <c r="AK147" s="814">
        <v>4.9000000000000004</v>
      </c>
      <c r="AL147" s="815">
        <f t="shared" si="176"/>
        <v>0</v>
      </c>
      <c r="AM147" s="816"/>
      <c r="AN147" s="432">
        <f t="shared" si="152"/>
        <v>0</v>
      </c>
      <c r="AO147" s="432">
        <f t="shared" si="153"/>
        <v>0</v>
      </c>
      <c r="AP147" s="432">
        <f t="shared" si="154"/>
        <v>0</v>
      </c>
      <c r="AQ147" s="432">
        <f t="shared" si="155"/>
        <v>0</v>
      </c>
      <c r="AR147" s="432">
        <f t="shared" si="156"/>
        <v>0</v>
      </c>
      <c r="AS147" s="432">
        <f t="shared" si="157"/>
        <v>0</v>
      </c>
      <c r="AT147" s="432">
        <f t="shared" si="158"/>
        <v>0</v>
      </c>
      <c r="AU147" s="432">
        <f t="shared" si="159"/>
        <v>0</v>
      </c>
      <c r="AV147" s="432">
        <f t="shared" si="160"/>
        <v>0</v>
      </c>
      <c r="AW147" s="432">
        <f t="shared" si="161"/>
        <v>0</v>
      </c>
      <c r="AX147" s="432">
        <f t="shared" si="162"/>
        <v>0</v>
      </c>
      <c r="AY147" s="432">
        <f t="shared" si="163"/>
        <v>0</v>
      </c>
      <c r="AZ147" s="432">
        <f t="shared" si="164"/>
        <v>0</v>
      </c>
      <c r="BA147" s="689"/>
      <c r="BB147" s="689"/>
      <c r="BC147" s="817">
        <f>AB147*I147</f>
        <v>0</v>
      </c>
      <c r="BD147" s="818">
        <v>5</v>
      </c>
      <c r="BE147" s="432"/>
      <c r="BF147" s="958">
        <v>26</v>
      </c>
      <c r="BG147" s="518"/>
      <c r="BH147" s="958"/>
      <c r="BI147" s="518"/>
      <c r="BJ147" s="958"/>
      <c r="BK147" s="518"/>
      <c r="BL147" s="958"/>
      <c r="BM147" s="518"/>
      <c r="BN147" s="958"/>
      <c r="BO147" s="518"/>
      <c r="BP147" s="958"/>
      <c r="BQ147" s="518"/>
      <c r="BR147" s="958"/>
      <c r="BS147" s="518"/>
      <c r="BT147" s="958"/>
      <c r="BU147" s="518"/>
      <c r="BV147" s="958"/>
      <c r="BW147" s="518"/>
      <c r="BX147" s="432"/>
      <c r="BY147" s="432">
        <f>I147</f>
        <v>7</v>
      </c>
      <c r="BZ147" s="432"/>
      <c r="CA147" s="432"/>
      <c r="CB147" s="432">
        <v>7</v>
      </c>
      <c r="CC147" s="432"/>
      <c r="CD147" s="432">
        <v>9</v>
      </c>
      <c r="CE147" s="432">
        <v>250</v>
      </c>
      <c r="CF147" s="432">
        <f t="shared" si="183"/>
        <v>25</v>
      </c>
      <c r="CG147" s="432">
        <f t="shared" si="184"/>
        <v>7.5</v>
      </c>
      <c r="CH147" s="964">
        <f>AK147*SUM(M147:W147)</f>
        <v>0</v>
      </c>
    </row>
    <row r="148" spans="1:86" s="1" customFormat="1" ht="65.25" customHeight="1">
      <c r="A148" s="1198" t="s">
        <v>313</v>
      </c>
      <c r="B148" s="849"/>
      <c r="D148" s="617" t="s">
        <v>469</v>
      </c>
      <c r="E148" s="835"/>
      <c r="F148" s="513" t="s">
        <v>445</v>
      </c>
      <c r="G148" s="512" t="s">
        <v>238</v>
      </c>
      <c r="H148" s="513" t="s">
        <v>470</v>
      </c>
      <c r="I148" s="512">
        <v>1</v>
      </c>
      <c r="J148" s="512">
        <v>0</v>
      </c>
      <c r="K148" s="512" t="s">
        <v>100</v>
      </c>
      <c r="L148" s="754">
        <v>349.8</v>
      </c>
      <c r="M148" s="542"/>
      <c r="N148" s="542"/>
      <c r="O148" s="542"/>
      <c r="P148" s="542"/>
      <c r="Q148" s="542"/>
      <c r="R148" s="755"/>
      <c r="S148" s="705"/>
      <c r="T148" s="705"/>
      <c r="U148" s="705"/>
      <c r="V148" s="705"/>
      <c r="W148" s="705"/>
      <c r="X148" s="705"/>
      <c r="Y148" s="705"/>
      <c r="Z148" s="907"/>
      <c r="AA148" s="907"/>
      <c r="AB148" s="901" t="s">
        <v>101</v>
      </c>
      <c r="AC148" s="406">
        <f t="shared" ref="AC148" si="185">L148*M148+L148*N148+L148*O148+L148*P148+L148*Q148+L148*R148+L148*S148+L148*U148+L148*V148+L148*W148+L148*X148+L148*Y148+L148*T148+(L148*Z148*1.1)+(L148*AA148*1.1)</f>
        <v>0</v>
      </c>
      <c r="AD148" s="543" t="str">
        <f t="shared" si="150"/>
        <v>No</v>
      </c>
      <c r="AE148" s="905" t="str">
        <f t="shared" si="120"/>
        <v>No</v>
      </c>
      <c r="AG148" s="716">
        <v>3</v>
      </c>
      <c r="AH148" s="717">
        <f t="shared" si="166"/>
        <v>0</v>
      </c>
      <c r="AI148" s="334"/>
      <c r="AJ148" s="334"/>
      <c r="AK148" s="814">
        <v>7</v>
      </c>
      <c r="AL148" s="815">
        <f t="shared" si="176"/>
        <v>0</v>
      </c>
      <c r="AM148" s="816"/>
      <c r="AN148" s="432">
        <f t="shared" si="152"/>
        <v>0</v>
      </c>
      <c r="AO148" s="432">
        <f t="shared" si="153"/>
        <v>0</v>
      </c>
      <c r="AP148" s="432">
        <f t="shared" si="154"/>
        <v>0</v>
      </c>
      <c r="AQ148" s="432">
        <f t="shared" si="155"/>
        <v>0</v>
      </c>
      <c r="AR148" s="432">
        <f t="shared" si="156"/>
        <v>0</v>
      </c>
      <c r="AS148" s="432">
        <f t="shared" si="157"/>
        <v>0</v>
      </c>
      <c r="AT148" s="432">
        <f t="shared" si="158"/>
        <v>0</v>
      </c>
      <c r="AU148" s="432">
        <f t="shared" si="159"/>
        <v>0</v>
      </c>
      <c r="AV148" s="432">
        <f t="shared" si="160"/>
        <v>0</v>
      </c>
      <c r="AW148" s="432">
        <f t="shared" si="161"/>
        <v>0</v>
      </c>
      <c r="AX148" s="432">
        <f t="shared" si="162"/>
        <v>0</v>
      </c>
      <c r="AY148" s="432">
        <f t="shared" si="163"/>
        <v>0</v>
      </c>
      <c r="AZ148" s="432">
        <f t="shared" si="164"/>
        <v>0</v>
      </c>
      <c r="BA148" s="689">
        <f t="shared" si="179"/>
        <v>0</v>
      </c>
      <c r="BB148" s="689">
        <f t="shared" si="180"/>
        <v>0</v>
      </c>
      <c r="BC148" s="817"/>
      <c r="BD148" s="818">
        <v>3</v>
      </c>
      <c r="BE148" s="432"/>
      <c r="BF148" s="955">
        <v>8</v>
      </c>
      <c r="BG148" s="512"/>
      <c r="BH148" s="955"/>
      <c r="BI148" s="512"/>
      <c r="BJ148" s="955"/>
      <c r="BK148" s="512"/>
      <c r="BL148" s="955"/>
      <c r="BM148" s="512"/>
      <c r="BN148" s="955"/>
      <c r="BO148" s="512"/>
      <c r="BP148" s="955"/>
      <c r="BQ148" s="512"/>
      <c r="BR148" s="955"/>
      <c r="BS148" s="512"/>
      <c r="BT148" s="955"/>
      <c r="BU148" s="512"/>
      <c r="BV148" s="955"/>
      <c r="BW148" s="512"/>
      <c r="BX148" s="432"/>
      <c r="BY148" s="432"/>
      <c r="BZ148" s="432"/>
      <c r="CA148" s="432"/>
      <c r="CB148" s="432"/>
      <c r="CC148" s="432"/>
      <c r="CD148" s="432"/>
      <c r="CE148" s="432"/>
      <c r="CF148" s="432"/>
      <c r="CG148" s="432"/>
      <c r="CH148" s="964"/>
    </row>
    <row r="149" spans="1:86" s="1" customFormat="1" ht="65.25" customHeight="1">
      <c r="A149" s="1199"/>
      <c r="B149" s="849"/>
      <c r="D149" s="617" t="s">
        <v>471</v>
      </c>
      <c r="E149" s="835" t="s">
        <v>96</v>
      </c>
      <c r="F149" s="513" t="s">
        <v>445</v>
      </c>
      <c r="G149" s="512" t="s">
        <v>238</v>
      </c>
      <c r="H149" s="513" t="s">
        <v>470</v>
      </c>
      <c r="I149" s="512">
        <v>1</v>
      </c>
      <c r="J149" s="512">
        <v>0</v>
      </c>
      <c r="K149" s="512" t="s">
        <v>100</v>
      </c>
      <c r="L149" s="754">
        <v>418.7</v>
      </c>
      <c r="M149" s="542"/>
      <c r="N149" s="542"/>
      <c r="O149" s="542"/>
      <c r="P149" s="542"/>
      <c r="Q149" s="542"/>
      <c r="R149" s="755"/>
      <c r="S149" s="705"/>
      <c r="T149" s="705"/>
      <c r="U149" s="705"/>
      <c r="V149" s="705"/>
      <c r="W149" s="705"/>
      <c r="X149" s="705"/>
      <c r="Y149" s="705"/>
      <c r="Z149" s="901" t="s">
        <v>101</v>
      </c>
      <c r="AA149" s="901" t="s">
        <v>101</v>
      </c>
      <c r="AB149" s="705"/>
      <c r="AC149" s="406">
        <f>L149*M149+L149*N149+L149*O149+L149*P149+L149*Q149+L149*R149+L149*S149+L149*U149+L149*V149+L149*W149+L149*X149+L149*Y149+L149*T149+L149*AB149</f>
        <v>0</v>
      </c>
      <c r="AD149" s="543" t="str">
        <f t="shared" si="150"/>
        <v>No</v>
      </c>
      <c r="AE149" s="544" t="str">
        <f t="shared" si="120"/>
        <v>No</v>
      </c>
      <c r="AG149" s="716">
        <v>3</v>
      </c>
      <c r="AH149" s="717">
        <f>AG149*M149+AG149*N149+AG149*O149+AG149*P149+AG149*Q149+AG149*R149+AG149*S149+AG149*U149+AG149*V149+AG149*W149+AG149*X149+AG149*Y149+AG149*T149+AG149*AB149</f>
        <v>0</v>
      </c>
      <c r="AI149" s="334"/>
      <c r="AJ149" s="334"/>
      <c r="AK149" s="814">
        <v>7</v>
      </c>
      <c r="AL149" s="815">
        <f t="shared" si="176"/>
        <v>0</v>
      </c>
      <c r="AM149" s="816"/>
      <c r="AN149" s="432">
        <f t="shared" si="152"/>
        <v>0</v>
      </c>
      <c r="AO149" s="432">
        <f t="shared" si="153"/>
        <v>0</v>
      </c>
      <c r="AP149" s="432">
        <f t="shared" si="154"/>
        <v>0</v>
      </c>
      <c r="AQ149" s="432">
        <f t="shared" si="155"/>
        <v>0</v>
      </c>
      <c r="AR149" s="432">
        <f t="shared" si="156"/>
        <v>0</v>
      </c>
      <c r="AS149" s="432">
        <f t="shared" si="157"/>
        <v>0</v>
      </c>
      <c r="AT149" s="432">
        <f t="shared" si="158"/>
        <v>0</v>
      </c>
      <c r="AU149" s="432">
        <f t="shared" si="159"/>
        <v>0</v>
      </c>
      <c r="AV149" s="432">
        <f t="shared" si="160"/>
        <v>0</v>
      </c>
      <c r="AW149" s="432">
        <f t="shared" si="161"/>
        <v>0</v>
      </c>
      <c r="AX149" s="432">
        <f t="shared" si="162"/>
        <v>0</v>
      </c>
      <c r="AY149" s="432">
        <f t="shared" si="163"/>
        <v>0</v>
      </c>
      <c r="AZ149" s="432">
        <f t="shared" si="164"/>
        <v>0</v>
      </c>
      <c r="BA149" s="689"/>
      <c r="BB149" s="689"/>
      <c r="BC149" s="817">
        <f>AB149*I149</f>
        <v>0</v>
      </c>
      <c r="BD149" s="818">
        <v>3</v>
      </c>
      <c r="BE149" s="432"/>
      <c r="BF149" s="955">
        <v>8</v>
      </c>
      <c r="BG149" s="512"/>
      <c r="BH149" s="955"/>
      <c r="BI149" s="512"/>
      <c r="BJ149" s="955"/>
      <c r="BK149" s="512"/>
      <c r="BL149" s="955"/>
      <c r="BM149" s="512"/>
      <c r="BN149" s="955"/>
      <c r="BO149" s="512"/>
      <c r="BP149" s="955"/>
      <c r="BQ149" s="512"/>
      <c r="BR149" s="955"/>
      <c r="BS149" s="512"/>
      <c r="BT149" s="955"/>
      <c r="BU149" s="512"/>
      <c r="BV149" s="955"/>
      <c r="BW149" s="512"/>
      <c r="BX149" s="432"/>
      <c r="BY149" s="432"/>
      <c r="BZ149" s="432"/>
      <c r="CA149" s="432"/>
      <c r="CB149" s="432"/>
      <c r="CC149" s="432"/>
      <c r="CD149" s="432"/>
      <c r="CE149" s="432"/>
      <c r="CF149" s="432"/>
      <c r="CG149" s="432"/>
      <c r="CH149" s="964"/>
    </row>
    <row r="150" spans="1:86" s="1" customFormat="1" ht="65.25" customHeight="1">
      <c r="A150" s="1199"/>
      <c r="B150" s="849"/>
      <c r="D150" s="599" t="s">
        <v>472</v>
      </c>
      <c r="E150" s="829"/>
      <c r="F150" s="368" t="s">
        <v>97</v>
      </c>
      <c r="G150" s="334" t="s">
        <v>238</v>
      </c>
      <c r="H150" s="368" t="s">
        <v>473</v>
      </c>
      <c r="I150" s="334">
        <v>1</v>
      </c>
      <c r="J150" s="334">
        <v>0</v>
      </c>
      <c r="K150" s="334" t="s">
        <v>100</v>
      </c>
      <c r="L150" s="756">
        <v>265</v>
      </c>
      <c r="M150" s="547"/>
      <c r="N150" s="547"/>
      <c r="O150" s="547"/>
      <c r="P150" s="547"/>
      <c r="Q150" s="547"/>
      <c r="R150" s="379"/>
      <c r="S150" s="656"/>
      <c r="T150" s="656"/>
      <c r="U150" s="656"/>
      <c r="V150" s="656"/>
      <c r="W150" s="656"/>
      <c r="X150" s="656"/>
      <c r="Y150" s="656"/>
      <c r="Z150" s="912"/>
      <c r="AA150" s="912"/>
      <c r="AB150" s="913" t="s">
        <v>101</v>
      </c>
      <c r="AC150" s="425">
        <f t="shared" ref="AC150" si="186">L150*M150+L150*N150+L150*O150+L150*P150+L150*Q150+L150*R150+L150*S150+L150*U150+L150*V150+L150*W150+L150*X150+L150*Y150+L150*T150+(L150*Z150*1.1)+(L150*AA150*1.1)</f>
        <v>0</v>
      </c>
      <c r="AD150" s="410" t="str">
        <f t="shared" si="150"/>
        <v>No</v>
      </c>
      <c r="AE150" s="902" t="str">
        <f t="shared" si="120"/>
        <v>No</v>
      </c>
      <c r="AG150" s="716">
        <v>3</v>
      </c>
      <c r="AH150" s="717">
        <f t="shared" si="166"/>
        <v>0</v>
      </c>
      <c r="AI150" s="334"/>
      <c r="AJ150" s="334"/>
      <c r="AK150" s="814">
        <v>5.95</v>
      </c>
      <c r="AL150" s="815">
        <f t="shared" si="176"/>
        <v>0</v>
      </c>
      <c r="AM150" s="816"/>
      <c r="AN150" s="432">
        <f t="shared" si="152"/>
        <v>0</v>
      </c>
      <c r="AO150" s="432">
        <f t="shared" si="153"/>
        <v>0</v>
      </c>
      <c r="AP150" s="432">
        <f t="shared" si="154"/>
        <v>0</v>
      </c>
      <c r="AQ150" s="432">
        <f t="shared" si="155"/>
        <v>0</v>
      </c>
      <c r="AR150" s="432">
        <f t="shared" si="156"/>
        <v>0</v>
      </c>
      <c r="AS150" s="432">
        <f t="shared" si="157"/>
        <v>0</v>
      </c>
      <c r="AT150" s="432">
        <f t="shared" si="158"/>
        <v>0</v>
      </c>
      <c r="AU150" s="432">
        <f t="shared" si="159"/>
        <v>0</v>
      </c>
      <c r="AV150" s="432">
        <f t="shared" si="160"/>
        <v>0</v>
      </c>
      <c r="AW150" s="432">
        <f t="shared" si="161"/>
        <v>0</v>
      </c>
      <c r="AX150" s="432">
        <f t="shared" si="162"/>
        <v>0</v>
      </c>
      <c r="AY150" s="432">
        <f t="shared" si="163"/>
        <v>0</v>
      </c>
      <c r="AZ150" s="432">
        <f t="shared" si="164"/>
        <v>0</v>
      </c>
      <c r="BA150" s="689">
        <f t="shared" si="179"/>
        <v>0</v>
      </c>
      <c r="BB150" s="689">
        <f t="shared" si="180"/>
        <v>0</v>
      </c>
      <c r="BC150" s="817"/>
      <c r="BD150" s="818">
        <v>3</v>
      </c>
      <c r="BE150" s="432"/>
      <c r="BF150" s="955">
        <v>7</v>
      </c>
      <c r="BG150" s="334"/>
      <c r="BH150" s="955"/>
      <c r="BI150" s="334"/>
      <c r="BJ150" s="955"/>
      <c r="BK150" s="334"/>
      <c r="BL150" s="955"/>
      <c r="BM150" s="334"/>
      <c r="BN150" s="955"/>
      <c r="BO150" s="334"/>
      <c r="BP150" s="955"/>
      <c r="BQ150" s="334"/>
      <c r="BR150" s="955"/>
      <c r="BS150" s="334"/>
      <c r="BT150" s="955"/>
      <c r="BU150" s="334"/>
      <c r="BV150" s="955"/>
      <c r="BW150" s="334"/>
      <c r="BX150" s="432"/>
      <c r="BY150" s="432"/>
      <c r="BZ150" s="432"/>
      <c r="CA150" s="432"/>
      <c r="CB150" s="432"/>
      <c r="CC150" s="432"/>
      <c r="CD150" s="432"/>
      <c r="CE150" s="432"/>
      <c r="CF150" s="432"/>
      <c r="CG150" s="432"/>
      <c r="CH150" s="964"/>
    </row>
    <row r="151" spans="1:86" s="1" customFormat="1" ht="65.25" customHeight="1">
      <c r="A151" s="1199"/>
      <c r="B151" s="849"/>
      <c r="D151" s="599" t="s">
        <v>474</v>
      </c>
      <c r="E151" s="829" t="s">
        <v>96</v>
      </c>
      <c r="F151" s="368" t="s">
        <v>97</v>
      </c>
      <c r="G151" s="334" t="s">
        <v>238</v>
      </c>
      <c r="H151" s="368" t="s">
        <v>473</v>
      </c>
      <c r="I151" s="334">
        <v>1</v>
      </c>
      <c r="J151" s="334">
        <v>0</v>
      </c>
      <c r="K151" s="368" t="s">
        <v>100</v>
      </c>
      <c r="L151" s="756">
        <v>328.6</v>
      </c>
      <c r="M151" s="547"/>
      <c r="N151" s="547"/>
      <c r="O151" s="547"/>
      <c r="P151" s="547"/>
      <c r="Q151" s="547"/>
      <c r="R151" s="379"/>
      <c r="S151" s="656"/>
      <c r="T151" s="656"/>
      <c r="U151" s="656"/>
      <c r="V151" s="656"/>
      <c r="W151" s="656"/>
      <c r="X151" s="656"/>
      <c r="Y151" s="656"/>
      <c r="Z151" s="913" t="s">
        <v>101</v>
      </c>
      <c r="AA151" s="913" t="s">
        <v>101</v>
      </c>
      <c r="AB151" s="656"/>
      <c r="AC151" s="906">
        <f>L151*M151+L151*N151+L151*O151+L151*P151+L151*Q151+L151*R151+L151*S151+L151*U151+L151*V151+L151*W151+L151*X151+L151*Y151+L151*T151+L151*AB151</f>
        <v>0</v>
      </c>
      <c r="AD151" s="410" t="str">
        <f t="shared" si="150"/>
        <v>No</v>
      </c>
      <c r="AE151" s="902" t="str">
        <f t="shared" si="120"/>
        <v>No</v>
      </c>
      <c r="AG151" s="716">
        <v>3</v>
      </c>
      <c r="AH151" s="717">
        <f>AG151*M151+AG151*N151+AG151*O151+AG151*P151+AG151*Q151+AG151*R151+AG151*S151+AG151*U151+AG151*V151+AG151*W151+AG151*X151+AG151*Y151+AG151*T151+AG151*AB151</f>
        <v>0</v>
      </c>
      <c r="AI151" s="334"/>
      <c r="AJ151" s="334"/>
      <c r="AK151" s="814">
        <v>5.95</v>
      </c>
      <c r="AL151" s="815">
        <f t="shared" si="176"/>
        <v>0</v>
      </c>
      <c r="AM151" s="816"/>
      <c r="AN151" s="432">
        <f t="shared" si="152"/>
        <v>0</v>
      </c>
      <c r="AO151" s="432">
        <f t="shared" si="153"/>
        <v>0</v>
      </c>
      <c r="AP151" s="432">
        <f t="shared" si="154"/>
        <v>0</v>
      </c>
      <c r="AQ151" s="432">
        <f t="shared" si="155"/>
        <v>0</v>
      </c>
      <c r="AR151" s="432">
        <f t="shared" si="156"/>
        <v>0</v>
      </c>
      <c r="AS151" s="432">
        <f t="shared" si="157"/>
        <v>0</v>
      </c>
      <c r="AT151" s="432">
        <f t="shared" si="158"/>
        <v>0</v>
      </c>
      <c r="AU151" s="432">
        <f t="shared" si="159"/>
        <v>0</v>
      </c>
      <c r="AV151" s="432">
        <f t="shared" si="160"/>
        <v>0</v>
      </c>
      <c r="AW151" s="432">
        <f t="shared" si="161"/>
        <v>0</v>
      </c>
      <c r="AX151" s="432">
        <f t="shared" si="162"/>
        <v>0</v>
      </c>
      <c r="AY151" s="432">
        <f t="shared" si="163"/>
        <v>0</v>
      </c>
      <c r="AZ151" s="432">
        <f t="shared" si="164"/>
        <v>0</v>
      </c>
      <c r="BA151" s="689"/>
      <c r="BB151" s="689"/>
      <c r="BC151" s="817">
        <f>AB151*I151</f>
        <v>0</v>
      </c>
      <c r="BD151" s="818">
        <v>3</v>
      </c>
      <c r="BE151" s="432"/>
      <c r="BF151" s="955">
        <v>7</v>
      </c>
      <c r="BG151" s="334"/>
      <c r="BH151" s="955"/>
      <c r="BI151" s="334"/>
      <c r="BJ151" s="955"/>
      <c r="BK151" s="334"/>
      <c r="BL151" s="955"/>
      <c r="BM151" s="334"/>
      <c r="BN151" s="955"/>
      <c r="BO151" s="334"/>
      <c r="BP151" s="955"/>
      <c r="BQ151" s="334"/>
      <c r="BR151" s="955"/>
      <c r="BS151" s="334"/>
      <c r="BT151" s="955"/>
      <c r="BU151" s="334"/>
      <c r="BV151" s="955"/>
      <c r="BW151" s="334"/>
      <c r="BX151" s="432"/>
      <c r="BY151" s="432"/>
      <c r="BZ151" s="432"/>
      <c r="CA151" s="432"/>
      <c r="CB151" s="432"/>
      <c r="CC151" s="432"/>
      <c r="CD151" s="432"/>
      <c r="CE151" s="432"/>
      <c r="CF151" s="432"/>
      <c r="CG151" s="432"/>
      <c r="CH151" s="964"/>
    </row>
    <row r="152" spans="1:86" s="1" customFormat="1" ht="65.25" customHeight="1">
      <c r="A152" s="1199"/>
      <c r="B152" s="849"/>
      <c r="D152" s="617" t="s">
        <v>475</v>
      </c>
      <c r="E152" s="835"/>
      <c r="F152" s="513" t="s">
        <v>476</v>
      </c>
      <c r="G152" s="512" t="s">
        <v>238</v>
      </c>
      <c r="H152" s="513" t="s">
        <v>477</v>
      </c>
      <c r="I152" s="512">
        <v>1</v>
      </c>
      <c r="J152" s="512">
        <v>0</v>
      </c>
      <c r="K152" s="512" t="s">
        <v>100</v>
      </c>
      <c r="L152" s="754">
        <v>180.2</v>
      </c>
      <c r="M152" s="542"/>
      <c r="N152" s="542"/>
      <c r="O152" s="542"/>
      <c r="P152" s="542"/>
      <c r="Q152" s="542"/>
      <c r="R152" s="755"/>
      <c r="S152" s="705"/>
      <c r="T152" s="705"/>
      <c r="U152" s="705"/>
      <c r="V152" s="705"/>
      <c r="W152" s="705"/>
      <c r="X152" s="705"/>
      <c r="Y152" s="705"/>
      <c r="Z152" s="907"/>
      <c r="AA152" s="907"/>
      <c r="AB152" s="901" t="s">
        <v>101</v>
      </c>
      <c r="AC152" s="406">
        <f t="shared" ref="AC152" si="187">L152*M152+L152*N152+L152*O152+L152*P152+L152*Q152+L152*R152+L152*S152+L152*U152+L152*V152+L152*W152+L152*X152+L152*Y152+L152*T152+(L152*Z152*1.1)+(L152*AA152*1.1)</f>
        <v>0</v>
      </c>
      <c r="AD152" s="543" t="str">
        <f t="shared" si="150"/>
        <v>No</v>
      </c>
      <c r="AE152" s="544" t="str">
        <f t="shared" si="120"/>
        <v>No</v>
      </c>
      <c r="AG152" s="716">
        <v>2</v>
      </c>
      <c r="AH152" s="717">
        <f t="shared" si="166"/>
        <v>0</v>
      </c>
      <c r="AI152" s="334"/>
      <c r="AJ152" s="334"/>
      <c r="AK152" s="814">
        <v>3.65</v>
      </c>
      <c r="AL152" s="815">
        <f t="shared" si="176"/>
        <v>0</v>
      </c>
      <c r="AM152" s="816"/>
      <c r="AN152" s="432">
        <f t="shared" si="152"/>
        <v>0</v>
      </c>
      <c r="AO152" s="432">
        <f t="shared" si="153"/>
        <v>0</v>
      </c>
      <c r="AP152" s="432">
        <f t="shared" si="154"/>
        <v>0</v>
      </c>
      <c r="AQ152" s="432">
        <f t="shared" si="155"/>
        <v>0</v>
      </c>
      <c r="AR152" s="432">
        <f t="shared" si="156"/>
        <v>0</v>
      </c>
      <c r="AS152" s="432">
        <f t="shared" si="157"/>
        <v>0</v>
      </c>
      <c r="AT152" s="432">
        <f t="shared" si="158"/>
        <v>0</v>
      </c>
      <c r="AU152" s="432">
        <f t="shared" si="159"/>
        <v>0</v>
      </c>
      <c r="AV152" s="432">
        <f t="shared" si="160"/>
        <v>0</v>
      </c>
      <c r="AW152" s="432">
        <f t="shared" si="161"/>
        <v>0</v>
      </c>
      <c r="AX152" s="432">
        <f t="shared" si="162"/>
        <v>0</v>
      </c>
      <c r="AY152" s="432">
        <f t="shared" si="163"/>
        <v>0</v>
      </c>
      <c r="AZ152" s="432">
        <f t="shared" si="164"/>
        <v>0</v>
      </c>
      <c r="BA152" s="689">
        <f t="shared" si="179"/>
        <v>0</v>
      </c>
      <c r="BB152" s="689">
        <f t="shared" si="180"/>
        <v>0</v>
      </c>
      <c r="BC152" s="817"/>
      <c r="BD152" s="818">
        <v>1.5</v>
      </c>
      <c r="BE152" s="432"/>
      <c r="BF152" s="955">
        <v>7</v>
      </c>
      <c r="BG152" s="512"/>
      <c r="BH152" s="955"/>
      <c r="BI152" s="512"/>
      <c r="BJ152" s="955"/>
      <c r="BK152" s="512"/>
      <c r="BL152" s="955"/>
      <c r="BM152" s="512"/>
      <c r="BN152" s="955"/>
      <c r="BO152" s="512"/>
      <c r="BP152" s="955"/>
      <c r="BQ152" s="512"/>
      <c r="BR152" s="955"/>
      <c r="BS152" s="512"/>
      <c r="BT152" s="955"/>
      <c r="BU152" s="512"/>
      <c r="BV152" s="955"/>
      <c r="BW152" s="512"/>
      <c r="BX152" s="432"/>
      <c r="BY152" s="432"/>
      <c r="BZ152" s="432"/>
      <c r="CA152" s="432"/>
      <c r="CB152" s="432"/>
      <c r="CC152" s="432"/>
      <c r="CD152" s="432"/>
      <c r="CE152" s="432"/>
      <c r="CF152" s="432"/>
      <c r="CG152" s="432"/>
      <c r="CH152" s="964"/>
    </row>
    <row r="153" spans="1:86" s="1" customFormat="1" ht="65.25" customHeight="1">
      <c r="A153" s="1199"/>
      <c r="B153" s="849"/>
      <c r="D153" s="617" t="s">
        <v>478</v>
      </c>
      <c r="E153" s="835" t="s">
        <v>96</v>
      </c>
      <c r="F153" s="513" t="s">
        <v>476</v>
      </c>
      <c r="G153" s="512" t="s">
        <v>238</v>
      </c>
      <c r="H153" s="513" t="s">
        <v>477</v>
      </c>
      <c r="I153" s="512">
        <v>1</v>
      </c>
      <c r="J153" s="512">
        <v>0</v>
      </c>
      <c r="K153" s="512" t="s">
        <v>100</v>
      </c>
      <c r="L153" s="754">
        <v>254.4</v>
      </c>
      <c r="M153" s="542"/>
      <c r="N153" s="542"/>
      <c r="O153" s="542"/>
      <c r="P153" s="542"/>
      <c r="Q153" s="542"/>
      <c r="R153" s="755"/>
      <c r="S153" s="705"/>
      <c r="T153" s="705"/>
      <c r="U153" s="705"/>
      <c r="V153" s="705"/>
      <c r="W153" s="705"/>
      <c r="X153" s="705"/>
      <c r="Y153" s="705"/>
      <c r="Z153" s="901" t="s">
        <v>101</v>
      </c>
      <c r="AA153" s="901" t="s">
        <v>101</v>
      </c>
      <c r="AB153" s="705"/>
      <c r="AC153" s="406">
        <f>L153*M153+L153*N153+L153*O153+L153*P153+L153*Q153+L153*R153+L153*S153+L153*U153+L153*V153+L153*W153+L153*X153+L153*Y153+L153*T153+L153*AB153</f>
        <v>0</v>
      </c>
      <c r="AD153" s="543" t="str">
        <f t="shared" si="150"/>
        <v>No</v>
      </c>
      <c r="AE153" s="544" t="str">
        <f t="shared" si="120"/>
        <v>No</v>
      </c>
      <c r="AG153" s="716">
        <v>2</v>
      </c>
      <c r="AH153" s="717">
        <f>AG153*M153+AG153*N153+AG153*O153+AG153*P153+AG153*Q153+AG153*R153+AG153*S153+AG153*U153+AG153*V153+AG153*W153+AG153*X153+AG153*Y153+AG153*T153+AG153*AB153</f>
        <v>0</v>
      </c>
      <c r="AI153" s="334"/>
      <c r="AJ153" s="334"/>
      <c r="AK153" s="814">
        <v>3.65</v>
      </c>
      <c r="AL153" s="815">
        <f t="shared" si="176"/>
        <v>0</v>
      </c>
      <c r="AM153" s="816"/>
      <c r="AN153" s="432">
        <f t="shared" si="152"/>
        <v>0</v>
      </c>
      <c r="AO153" s="432">
        <f t="shared" si="153"/>
        <v>0</v>
      </c>
      <c r="AP153" s="432">
        <f t="shared" si="154"/>
        <v>0</v>
      </c>
      <c r="AQ153" s="432">
        <f t="shared" si="155"/>
        <v>0</v>
      </c>
      <c r="AR153" s="432">
        <f t="shared" si="156"/>
        <v>0</v>
      </c>
      <c r="AS153" s="432">
        <f t="shared" si="157"/>
        <v>0</v>
      </c>
      <c r="AT153" s="432">
        <f t="shared" si="158"/>
        <v>0</v>
      </c>
      <c r="AU153" s="432">
        <f t="shared" si="159"/>
        <v>0</v>
      </c>
      <c r="AV153" s="432">
        <f t="shared" si="160"/>
        <v>0</v>
      </c>
      <c r="AW153" s="432">
        <f t="shared" si="161"/>
        <v>0</v>
      </c>
      <c r="AX153" s="432">
        <f t="shared" si="162"/>
        <v>0</v>
      </c>
      <c r="AY153" s="432">
        <f t="shared" si="163"/>
        <v>0</v>
      </c>
      <c r="AZ153" s="432">
        <f t="shared" si="164"/>
        <v>0</v>
      </c>
      <c r="BA153" s="689"/>
      <c r="BB153" s="689"/>
      <c r="BC153" s="817">
        <f>AB153*I153</f>
        <v>0</v>
      </c>
      <c r="BD153" s="818">
        <v>1.5</v>
      </c>
      <c r="BE153" s="432"/>
      <c r="BF153" s="955">
        <v>7</v>
      </c>
      <c r="BG153" s="512"/>
      <c r="BH153" s="955"/>
      <c r="BI153" s="512"/>
      <c r="BJ153" s="955"/>
      <c r="BK153" s="512"/>
      <c r="BL153" s="955"/>
      <c r="BM153" s="512"/>
      <c r="BN153" s="955"/>
      <c r="BO153" s="512"/>
      <c r="BP153" s="955"/>
      <c r="BQ153" s="512"/>
      <c r="BR153" s="955"/>
      <c r="BS153" s="512"/>
      <c r="BT153" s="955"/>
      <c r="BU153" s="512"/>
      <c r="BV153" s="955"/>
      <c r="BW153" s="512"/>
      <c r="BX153" s="432"/>
      <c r="BY153" s="432"/>
      <c r="BZ153" s="432"/>
      <c r="CA153" s="432"/>
      <c r="CB153" s="432"/>
      <c r="CC153" s="432"/>
      <c r="CD153" s="432"/>
      <c r="CE153" s="432"/>
      <c r="CF153" s="432"/>
      <c r="CG153" s="432"/>
      <c r="CH153" s="964"/>
    </row>
    <row r="154" spans="1:86" s="1" customFormat="1" ht="65.25" customHeight="1">
      <c r="A154" s="1199"/>
      <c r="B154" s="849"/>
      <c r="D154" s="599" t="s">
        <v>479</v>
      </c>
      <c r="E154" s="829"/>
      <c r="F154" s="368" t="s">
        <v>480</v>
      </c>
      <c r="G154" s="334" t="s">
        <v>238</v>
      </c>
      <c r="H154" s="991" t="s">
        <v>481</v>
      </c>
      <c r="I154" s="334">
        <v>2</v>
      </c>
      <c r="J154" s="334">
        <v>0</v>
      </c>
      <c r="K154" s="334" t="s">
        <v>100</v>
      </c>
      <c r="L154" s="756">
        <v>381.6</v>
      </c>
      <c r="M154" s="547"/>
      <c r="N154" s="547"/>
      <c r="O154" s="547"/>
      <c r="P154" s="547"/>
      <c r="Q154" s="547"/>
      <c r="R154" s="379"/>
      <c r="S154" s="656"/>
      <c r="T154" s="656"/>
      <c r="U154" s="656"/>
      <c r="V154" s="656"/>
      <c r="W154" s="656"/>
      <c r="X154" s="656"/>
      <c r="Y154" s="656"/>
      <c r="Z154" s="912"/>
      <c r="AA154" s="912"/>
      <c r="AB154" s="913" t="s">
        <v>101</v>
      </c>
      <c r="AC154" s="425">
        <f t="shared" ref="AC154" si="188">L154*M154+L154*N154+L154*O154+L154*P154+L154*Q154+L154*R154+L154*S154+L154*U154+L154*V154+L154*W154+L154*X154+L154*Y154+L154*T154+(L154*Z154*1.1)+(L154*AA154*1.1)</f>
        <v>0</v>
      </c>
      <c r="AD154" s="410" t="str">
        <f t="shared" si="150"/>
        <v>No</v>
      </c>
      <c r="AE154" s="902" t="str">
        <f t="shared" si="120"/>
        <v>No</v>
      </c>
      <c r="AG154" s="716">
        <v>2.5</v>
      </c>
      <c r="AH154" s="717">
        <f t="shared" si="166"/>
        <v>0</v>
      </c>
      <c r="AI154" s="334"/>
      <c r="AJ154" s="334"/>
      <c r="AK154" s="814">
        <v>5.65</v>
      </c>
      <c r="AL154" s="815">
        <f t="shared" si="176"/>
        <v>0</v>
      </c>
      <c r="AM154" s="816"/>
      <c r="AN154" s="432">
        <f t="shared" si="152"/>
        <v>0</v>
      </c>
      <c r="AO154" s="432">
        <f t="shared" si="153"/>
        <v>0</v>
      </c>
      <c r="AP154" s="432">
        <f t="shared" si="154"/>
        <v>0</v>
      </c>
      <c r="AQ154" s="432">
        <f t="shared" si="155"/>
        <v>0</v>
      </c>
      <c r="AR154" s="432">
        <f t="shared" si="156"/>
        <v>0</v>
      </c>
      <c r="AS154" s="432">
        <f t="shared" si="157"/>
        <v>0</v>
      </c>
      <c r="AT154" s="432">
        <f t="shared" si="158"/>
        <v>0</v>
      </c>
      <c r="AU154" s="432">
        <f t="shared" si="159"/>
        <v>0</v>
      </c>
      <c r="AV154" s="432">
        <f t="shared" si="160"/>
        <v>0</v>
      </c>
      <c r="AW154" s="432">
        <f t="shared" si="161"/>
        <v>0</v>
      </c>
      <c r="AX154" s="432">
        <f t="shared" si="162"/>
        <v>0</v>
      </c>
      <c r="AY154" s="432">
        <f t="shared" si="163"/>
        <v>0</v>
      </c>
      <c r="AZ154" s="432">
        <f t="shared" si="164"/>
        <v>0</v>
      </c>
      <c r="BA154" s="689">
        <f t="shared" si="179"/>
        <v>0</v>
      </c>
      <c r="BB154" s="689">
        <f t="shared" si="180"/>
        <v>0</v>
      </c>
      <c r="BC154" s="817"/>
      <c r="BD154" s="818">
        <v>2.5</v>
      </c>
      <c r="BE154" s="432"/>
      <c r="BF154" s="955">
        <v>16</v>
      </c>
      <c r="BG154" s="334"/>
      <c r="BH154" s="955"/>
      <c r="BI154" s="334"/>
      <c r="BJ154" s="955"/>
      <c r="BK154" s="334"/>
      <c r="BL154" s="955"/>
      <c r="BM154" s="334"/>
      <c r="BN154" s="955"/>
      <c r="BO154" s="334"/>
      <c r="BP154" s="955"/>
      <c r="BQ154" s="334"/>
      <c r="BR154" s="955"/>
      <c r="BS154" s="334"/>
      <c r="BT154" s="955"/>
      <c r="BU154" s="334"/>
      <c r="BV154" s="955"/>
      <c r="BW154" s="334"/>
      <c r="BX154" s="432"/>
      <c r="BY154" s="432">
        <v>2</v>
      </c>
      <c r="BZ154" s="432"/>
      <c r="CA154" s="432"/>
      <c r="CB154" s="432">
        <v>2</v>
      </c>
      <c r="CC154" s="432"/>
      <c r="CD154" s="432">
        <v>10</v>
      </c>
      <c r="CE154" s="432">
        <v>500</v>
      </c>
      <c r="CF154" s="432">
        <f>CE154/10</f>
        <v>50</v>
      </c>
      <c r="CG154" s="432">
        <f>(3/100)*CE154</f>
        <v>15</v>
      </c>
      <c r="CH154" s="964">
        <f>AK154*SUM(M154:W154)</f>
        <v>0</v>
      </c>
    </row>
    <row r="155" spans="1:86" s="1" customFormat="1" ht="65.25" customHeight="1">
      <c r="A155" s="1199"/>
      <c r="B155" s="849"/>
      <c r="D155" s="599" t="s">
        <v>482</v>
      </c>
      <c r="E155" s="829" t="s">
        <v>96</v>
      </c>
      <c r="F155" s="368" t="s">
        <v>480</v>
      </c>
      <c r="G155" s="334" t="s">
        <v>238</v>
      </c>
      <c r="H155" s="991" t="s">
        <v>481</v>
      </c>
      <c r="I155" s="334">
        <v>2</v>
      </c>
      <c r="J155" s="334">
        <v>0</v>
      </c>
      <c r="K155" s="334" t="s">
        <v>100</v>
      </c>
      <c r="L155" s="756">
        <v>466.4</v>
      </c>
      <c r="M155" s="547"/>
      <c r="N155" s="547"/>
      <c r="O155" s="547"/>
      <c r="P155" s="547"/>
      <c r="Q155" s="547"/>
      <c r="R155" s="379"/>
      <c r="S155" s="656"/>
      <c r="T155" s="656"/>
      <c r="U155" s="656"/>
      <c r="V155" s="656"/>
      <c r="W155" s="656"/>
      <c r="X155" s="656"/>
      <c r="Y155" s="656"/>
      <c r="Z155" s="913" t="s">
        <v>101</v>
      </c>
      <c r="AA155" s="913" t="s">
        <v>101</v>
      </c>
      <c r="AB155" s="656"/>
      <c r="AC155" s="906">
        <f>L155*M155+L155*N155+L155*O155+L155*P155+L155*Q155+L155*R155+L155*S155+L155*U155+L155*V155+L155*W155+L155*X155+L155*Y155+L155*T155+L155*AB155</f>
        <v>0</v>
      </c>
      <c r="AD155" s="410" t="str">
        <f t="shared" si="150"/>
        <v>No</v>
      </c>
      <c r="AE155" s="902" t="str">
        <f t="shared" si="120"/>
        <v>No</v>
      </c>
      <c r="AG155" s="716">
        <v>2.5</v>
      </c>
      <c r="AH155" s="717">
        <f>AG155*M155+AG155*N155+AG155*O155+AG155*P155+AG155*Q155+AG155*R155+AG155*S155+AG155*U155+AG155*V155+AG155*W155+AG155*X155+AG155*Y155+AG155*T155+AG155*AB155</f>
        <v>0</v>
      </c>
      <c r="AI155" s="334"/>
      <c r="AJ155" s="334"/>
      <c r="AK155" s="814">
        <v>5.65</v>
      </c>
      <c r="AL155" s="815">
        <f t="shared" si="176"/>
        <v>0</v>
      </c>
      <c r="AM155" s="816"/>
      <c r="AN155" s="432">
        <f t="shared" si="152"/>
        <v>0</v>
      </c>
      <c r="AO155" s="432">
        <f t="shared" si="153"/>
        <v>0</v>
      </c>
      <c r="AP155" s="432">
        <f t="shared" si="154"/>
        <v>0</v>
      </c>
      <c r="AQ155" s="432">
        <f t="shared" si="155"/>
        <v>0</v>
      </c>
      <c r="AR155" s="432">
        <f t="shared" si="156"/>
        <v>0</v>
      </c>
      <c r="AS155" s="432">
        <f t="shared" si="157"/>
        <v>0</v>
      </c>
      <c r="AT155" s="432">
        <f t="shared" si="158"/>
        <v>0</v>
      </c>
      <c r="AU155" s="432">
        <f t="shared" si="159"/>
        <v>0</v>
      </c>
      <c r="AV155" s="432">
        <f t="shared" si="160"/>
        <v>0</v>
      </c>
      <c r="AW155" s="432">
        <f t="shared" si="161"/>
        <v>0</v>
      </c>
      <c r="AX155" s="432">
        <f t="shared" si="162"/>
        <v>0</v>
      </c>
      <c r="AY155" s="432">
        <f t="shared" si="163"/>
        <v>0</v>
      </c>
      <c r="AZ155" s="432">
        <f t="shared" si="164"/>
        <v>0</v>
      </c>
      <c r="BA155" s="689"/>
      <c r="BB155" s="689"/>
      <c r="BC155" s="817">
        <f>AB155*I155</f>
        <v>0</v>
      </c>
      <c r="BD155" s="818">
        <v>2.5</v>
      </c>
      <c r="BE155" s="432"/>
      <c r="BF155" s="955">
        <v>16</v>
      </c>
      <c r="BG155" s="334"/>
      <c r="BH155" s="955"/>
      <c r="BI155" s="334"/>
      <c r="BJ155" s="955"/>
      <c r="BK155" s="334"/>
      <c r="BL155" s="955"/>
      <c r="BM155" s="334"/>
      <c r="BN155" s="955"/>
      <c r="BO155" s="334"/>
      <c r="BP155" s="955"/>
      <c r="BQ155" s="334"/>
      <c r="BR155" s="955"/>
      <c r="BS155" s="334"/>
      <c r="BT155" s="955"/>
      <c r="BU155" s="334"/>
      <c r="BV155" s="955"/>
      <c r="BW155" s="334"/>
      <c r="BX155" s="432"/>
      <c r="BY155" s="432">
        <v>2</v>
      </c>
      <c r="BZ155" s="432"/>
      <c r="CA155" s="432"/>
      <c r="CB155" s="432">
        <v>2</v>
      </c>
      <c r="CC155" s="432"/>
      <c r="CD155" s="432">
        <v>5</v>
      </c>
      <c r="CE155" s="432">
        <v>200</v>
      </c>
      <c r="CF155" s="432">
        <f>CE155/10</f>
        <v>20</v>
      </c>
      <c r="CG155" s="432">
        <f>(3/100)*CE155</f>
        <v>6</v>
      </c>
      <c r="CH155" s="964">
        <f>AK155*SUM(M155:W155)</f>
        <v>0</v>
      </c>
    </row>
    <row r="156" spans="1:86" s="1" customFormat="1" ht="65.25" customHeight="1">
      <c r="A156" s="1199"/>
      <c r="B156" s="849"/>
      <c r="D156" s="617" t="s">
        <v>483</v>
      </c>
      <c r="E156" s="835"/>
      <c r="F156" s="513" t="s">
        <v>480</v>
      </c>
      <c r="G156" s="512" t="s">
        <v>109</v>
      </c>
      <c r="H156" s="992" t="s">
        <v>484</v>
      </c>
      <c r="I156" s="512">
        <v>2</v>
      </c>
      <c r="J156" s="512">
        <v>0</v>
      </c>
      <c r="K156" s="512" t="s">
        <v>100</v>
      </c>
      <c r="L156" s="754">
        <v>243.8</v>
      </c>
      <c r="M156" s="542"/>
      <c r="N156" s="542"/>
      <c r="O156" s="542"/>
      <c r="P156" s="542"/>
      <c r="Q156" s="542"/>
      <c r="R156" s="755"/>
      <c r="S156" s="705"/>
      <c r="T156" s="705"/>
      <c r="U156" s="705"/>
      <c r="V156" s="705"/>
      <c r="W156" s="705"/>
      <c r="X156" s="705"/>
      <c r="Y156" s="705"/>
      <c r="Z156" s="907"/>
      <c r="AA156" s="907"/>
      <c r="AB156" s="901" t="s">
        <v>101</v>
      </c>
      <c r="AC156" s="406">
        <f t="shared" ref="AC156" si="189">L156*M156+L156*N156+L156*O156+L156*P156+L156*Q156+L156*R156+L156*S156+L156*U156+L156*V156+L156*W156+L156*X156+L156*Y156+L156*T156+(L156*Z156*1.1)+(L156*AA156*1.1)</f>
        <v>0</v>
      </c>
      <c r="AD156" s="543" t="str">
        <f t="shared" si="150"/>
        <v>No</v>
      </c>
      <c r="AE156" s="544" t="str">
        <f t="shared" si="120"/>
        <v>No</v>
      </c>
      <c r="AG156" s="716">
        <v>2</v>
      </c>
      <c r="AH156" s="717">
        <f t="shared" si="166"/>
        <v>0</v>
      </c>
      <c r="AI156" s="334"/>
      <c r="AJ156" s="334"/>
      <c r="AK156" s="814">
        <v>4.0999999999999996</v>
      </c>
      <c r="AL156" s="815">
        <f t="shared" si="176"/>
        <v>0</v>
      </c>
      <c r="AM156" s="816"/>
      <c r="AN156" s="432">
        <f t="shared" si="152"/>
        <v>0</v>
      </c>
      <c r="AO156" s="432">
        <f t="shared" si="153"/>
        <v>0</v>
      </c>
      <c r="AP156" s="432">
        <f t="shared" si="154"/>
        <v>0</v>
      </c>
      <c r="AQ156" s="432">
        <f t="shared" si="155"/>
        <v>0</v>
      </c>
      <c r="AR156" s="432">
        <f t="shared" si="156"/>
        <v>0</v>
      </c>
      <c r="AS156" s="432">
        <f t="shared" si="157"/>
        <v>0</v>
      </c>
      <c r="AT156" s="432">
        <f t="shared" si="158"/>
        <v>0</v>
      </c>
      <c r="AU156" s="432">
        <f t="shared" si="159"/>
        <v>0</v>
      </c>
      <c r="AV156" s="432">
        <f t="shared" si="160"/>
        <v>0</v>
      </c>
      <c r="AW156" s="432">
        <f t="shared" si="161"/>
        <v>0</v>
      </c>
      <c r="AX156" s="432">
        <f t="shared" si="162"/>
        <v>0</v>
      </c>
      <c r="AY156" s="432">
        <f t="shared" si="163"/>
        <v>0</v>
      </c>
      <c r="AZ156" s="432">
        <f t="shared" si="164"/>
        <v>0</v>
      </c>
      <c r="BA156" s="689">
        <f t="shared" si="179"/>
        <v>0</v>
      </c>
      <c r="BB156" s="689">
        <f t="shared" si="180"/>
        <v>0</v>
      </c>
      <c r="BC156" s="817"/>
      <c r="BD156" s="818">
        <v>2</v>
      </c>
      <c r="BE156" s="432"/>
      <c r="BF156" s="955">
        <v>14</v>
      </c>
      <c r="BG156" s="512"/>
      <c r="BH156" s="955"/>
      <c r="BI156" s="512"/>
      <c r="BJ156" s="955"/>
      <c r="BK156" s="512"/>
      <c r="BL156" s="955"/>
      <c r="BM156" s="512"/>
      <c r="BN156" s="955"/>
      <c r="BO156" s="512"/>
      <c r="BP156" s="955"/>
      <c r="BQ156" s="512"/>
      <c r="BR156" s="955"/>
      <c r="BS156" s="512"/>
      <c r="BT156" s="955"/>
      <c r="BU156" s="512"/>
      <c r="BV156" s="955"/>
      <c r="BW156" s="512"/>
      <c r="BX156" s="432"/>
      <c r="BY156" s="432">
        <v>2</v>
      </c>
      <c r="BZ156" s="432"/>
      <c r="CA156" s="432"/>
      <c r="CB156" s="432">
        <v>2</v>
      </c>
      <c r="CC156" s="432"/>
      <c r="CD156" s="432">
        <v>10</v>
      </c>
      <c r="CE156" s="432">
        <v>500</v>
      </c>
      <c r="CF156" s="432">
        <f>CE156/10</f>
        <v>50</v>
      </c>
      <c r="CG156" s="432">
        <f>(3/100)*CE156</f>
        <v>15</v>
      </c>
      <c r="CH156" s="964">
        <f>AK156*SUM(M156:W156)</f>
        <v>0</v>
      </c>
    </row>
    <row r="157" spans="1:86" s="1" customFormat="1" ht="65.25" customHeight="1">
      <c r="A157" s="1199"/>
      <c r="B157" s="849"/>
      <c r="D157" s="617" t="s">
        <v>485</v>
      </c>
      <c r="E157" s="835" t="s">
        <v>96</v>
      </c>
      <c r="F157" s="513" t="s">
        <v>480</v>
      </c>
      <c r="G157" s="512" t="s">
        <v>109</v>
      </c>
      <c r="H157" s="992" t="s">
        <v>484</v>
      </c>
      <c r="I157" s="512">
        <v>2</v>
      </c>
      <c r="J157" s="512">
        <v>0</v>
      </c>
      <c r="K157" s="512" t="s">
        <v>100</v>
      </c>
      <c r="L157" s="754">
        <v>296.8</v>
      </c>
      <c r="M157" s="542"/>
      <c r="N157" s="542"/>
      <c r="O157" s="542"/>
      <c r="P157" s="542"/>
      <c r="Q157" s="542"/>
      <c r="R157" s="755"/>
      <c r="S157" s="705"/>
      <c r="T157" s="705"/>
      <c r="U157" s="705"/>
      <c r="V157" s="705"/>
      <c r="W157" s="705"/>
      <c r="X157" s="705"/>
      <c r="Y157" s="705"/>
      <c r="Z157" s="901" t="s">
        <v>101</v>
      </c>
      <c r="AA157" s="901" t="s">
        <v>101</v>
      </c>
      <c r="AB157" s="705"/>
      <c r="AC157" s="406">
        <f>L157*M157+L157*N157+L157*O157+L157*P157+L157*Q157+L157*R157+L157*S157+L157*U157+L157*V157+L157*W157+L157*X157+L157*Y157+L157*T157+L157*AB157</f>
        <v>0</v>
      </c>
      <c r="AD157" s="543" t="str">
        <f t="shared" si="150"/>
        <v>No</v>
      </c>
      <c r="AE157" s="544" t="str">
        <f t="shared" si="120"/>
        <v>No</v>
      </c>
      <c r="AG157" s="716">
        <v>2</v>
      </c>
      <c r="AH157" s="717">
        <f>AG157*M157+AG157*N157+AG157*O157+AG157*P157+AG157*Q157+AG157*R157+AG157*S157+AG157*U157+AG157*V157+AG157*W157+AG157*X157+AG157*Y157+AG157*T157+AG157*AB157</f>
        <v>0</v>
      </c>
      <c r="AI157" s="334"/>
      <c r="AJ157" s="334"/>
      <c r="AK157" s="814">
        <v>4.0999999999999996</v>
      </c>
      <c r="AL157" s="815">
        <f t="shared" si="176"/>
        <v>0</v>
      </c>
      <c r="AM157" s="816"/>
      <c r="AN157" s="432">
        <f t="shared" si="152"/>
        <v>0</v>
      </c>
      <c r="AO157" s="432">
        <f t="shared" si="153"/>
        <v>0</v>
      </c>
      <c r="AP157" s="432">
        <f t="shared" si="154"/>
        <v>0</v>
      </c>
      <c r="AQ157" s="432">
        <f t="shared" si="155"/>
        <v>0</v>
      </c>
      <c r="AR157" s="432">
        <f t="shared" si="156"/>
        <v>0</v>
      </c>
      <c r="AS157" s="432">
        <f t="shared" si="157"/>
        <v>0</v>
      </c>
      <c r="AT157" s="432">
        <f t="shared" si="158"/>
        <v>0</v>
      </c>
      <c r="AU157" s="432">
        <f t="shared" si="159"/>
        <v>0</v>
      </c>
      <c r="AV157" s="432">
        <f t="shared" si="160"/>
        <v>0</v>
      </c>
      <c r="AW157" s="432">
        <f t="shared" si="161"/>
        <v>0</v>
      </c>
      <c r="AX157" s="432">
        <f t="shared" si="162"/>
        <v>0</v>
      </c>
      <c r="AY157" s="432">
        <f t="shared" si="163"/>
        <v>0</v>
      </c>
      <c r="AZ157" s="432">
        <f t="shared" si="164"/>
        <v>0</v>
      </c>
      <c r="BA157" s="689"/>
      <c r="BB157" s="689"/>
      <c r="BC157" s="817">
        <f>AB157*I157</f>
        <v>0</v>
      </c>
      <c r="BD157" s="818">
        <v>2</v>
      </c>
      <c r="BE157" s="432"/>
      <c r="BF157" s="955">
        <v>14</v>
      </c>
      <c r="BG157" s="512"/>
      <c r="BH157" s="955"/>
      <c r="BI157" s="512"/>
      <c r="BJ157" s="955"/>
      <c r="BK157" s="512"/>
      <c r="BL157" s="955"/>
      <c r="BM157" s="512"/>
      <c r="BN157" s="955"/>
      <c r="BO157" s="512"/>
      <c r="BP157" s="955"/>
      <c r="BQ157" s="512"/>
      <c r="BR157" s="955"/>
      <c r="BS157" s="512"/>
      <c r="BT157" s="955"/>
      <c r="BU157" s="512"/>
      <c r="BV157" s="955"/>
      <c r="BW157" s="512"/>
      <c r="BX157" s="432"/>
      <c r="BY157" s="432">
        <v>2</v>
      </c>
      <c r="BZ157" s="432"/>
      <c r="CA157" s="432"/>
      <c r="CB157" s="432">
        <v>2</v>
      </c>
      <c r="CC157" s="432"/>
      <c r="CD157" s="432">
        <v>5</v>
      </c>
      <c r="CE157" s="432">
        <v>200</v>
      </c>
      <c r="CF157" s="432">
        <f>CE157/10</f>
        <v>20</v>
      </c>
      <c r="CG157" s="432">
        <f>(3/100)*CE157</f>
        <v>6</v>
      </c>
      <c r="CH157" s="964">
        <f>AK157*SUM(M157:W157)</f>
        <v>0</v>
      </c>
    </row>
    <row r="158" spans="1:86" s="1" customFormat="1" ht="65.25" customHeight="1">
      <c r="A158" s="1199"/>
      <c r="B158" s="849"/>
      <c r="D158" s="599" t="s">
        <v>486</v>
      </c>
      <c r="E158" s="829"/>
      <c r="F158" s="368" t="s">
        <v>97</v>
      </c>
      <c r="G158" s="334" t="s">
        <v>109</v>
      </c>
      <c r="H158" s="368" t="s">
        <v>487</v>
      </c>
      <c r="I158" s="1">
        <v>1</v>
      </c>
      <c r="J158" s="334">
        <v>0</v>
      </c>
      <c r="K158" s="334" t="s">
        <v>100</v>
      </c>
      <c r="L158" s="756">
        <v>201.4</v>
      </c>
      <c r="M158" s="547"/>
      <c r="N158" s="547"/>
      <c r="O158" s="547"/>
      <c r="P158" s="547"/>
      <c r="Q158" s="547"/>
      <c r="R158" s="379"/>
      <c r="S158" s="656"/>
      <c r="T158" s="656"/>
      <c r="U158" s="656"/>
      <c r="V158" s="656"/>
      <c r="W158" s="656"/>
      <c r="X158" s="656"/>
      <c r="Y158" s="656"/>
      <c r="Z158" s="912"/>
      <c r="AA158" s="912"/>
      <c r="AB158" s="913" t="s">
        <v>101</v>
      </c>
      <c r="AC158" s="425">
        <f t="shared" ref="AC158" si="190">L158*M158+L158*N158+L158*O158+L158*P158+L158*Q158+L158*R158+L158*S158+L158*U158+L158*V158+L158*W158+L158*X158+L158*Y158+L158*T158+(L158*Z158*1.1)+(L158*AA158*1.1)</f>
        <v>0</v>
      </c>
      <c r="AD158" s="410" t="str">
        <f t="shared" si="150"/>
        <v>No</v>
      </c>
      <c r="AE158" s="902" t="str">
        <f t="shared" si="120"/>
        <v>No</v>
      </c>
      <c r="AG158" s="716">
        <v>1</v>
      </c>
      <c r="AH158" s="717">
        <f t="shared" si="166"/>
        <v>0</v>
      </c>
      <c r="AI158" s="334"/>
      <c r="AJ158" s="334"/>
      <c r="AK158" s="814">
        <v>2.2999999999999998</v>
      </c>
      <c r="AL158" s="815">
        <f t="shared" si="176"/>
        <v>0</v>
      </c>
      <c r="AM158" s="816"/>
      <c r="AN158" s="432">
        <f t="shared" si="152"/>
        <v>0</v>
      </c>
      <c r="AO158" s="432">
        <f t="shared" si="153"/>
        <v>0</v>
      </c>
      <c r="AP158" s="432">
        <f t="shared" si="154"/>
        <v>0</v>
      </c>
      <c r="AQ158" s="432">
        <f t="shared" si="155"/>
        <v>0</v>
      </c>
      <c r="AR158" s="432">
        <f t="shared" si="156"/>
        <v>0</v>
      </c>
      <c r="AS158" s="432">
        <f t="shared" si="157"/>
        <v>0</v>
      </c>
      <c r="AT158" s="432">
        <f t="shared" si="158"/>
        <v>0</v>
      </c>
      <c r="AU158" s="432">
        <f t="shared" si="159"/>
        <v>0</v>
      </c>
      <c r="AV158" s="432">
        <f t="shared" si="160"/>
        <v>0</v>
      </c>
      <c r="AW158" s="432">
        <f t="shared" si="161"/>
        <v>0</v>
      </c>
      <c r="AX158" s="432">
        <f t="shared" si="162"/>
        <v>0</v>
      </c>
      <c r="AY158" s="432">
        <f t="shared" si="163"/>
        <v>0</v>
      </c>
      <c r="AZ158" s="432">
        <f t="shared" si="164"/>
        <v>0</v>
      </c>
      <c r="BA158" s="689">
        <f t="shared" si="179"/>
        <v>0</v>
      </c>
      <c r="BB158" s="689">
        <f t="shared" si="180"/>
        <v>0</v>
      </c>
      <c r="BC158" s="817"/>
      <c r="BD158" s="818">
        <v>1</v>
      </c>
      <c r="BE158" s="432"/>
      <c r="BF158" s="955">
        <v>7</v>
      </c>
      <c r="BG158" s="334"/>
      <c r="BH158" s="955"/>
      <c r="BI158" s="334"/>
      <c r="BJ158" s="955"/>
      <c r="BK158" s="334"/>
      <c r="BL158" s="955"/>
      <c r="BM158" s="334"/>
      <c r="BN158" s="955"/>
      <c r="BO158" s="334"/>
      <c r="BP158" s="955"/>
      <c r="BQ158" s="334"/>
      <c r="BR158" s="955"/>
      <c r="BS158" s="334"/>
      <c r="BT158" s="955"/>
      <c r="BU158" s="334"/>
      <c r="BV158" s="955"/>
      <c r="BW158" s="334"/>
      <c r="BX158" s="432"/>
      <c r="BY158" s="432"/>
      <c r="BZ158" s="432"/>
      <c r="CA158" s="432"/>
      <c r="CB158" s="432"/>
      <c r="CC158" s="432"/>
      <c r="CD158" s="432"/>
      <c r="CE158" s="432"/>
      <c r="CF158" s="432"/>
      <c r="CG158" s="432"/>
      <c r="CH158" s="964"/>
    </row>
    <row r="159" spans="1:86" s="1" customFormat="1" ht="65.25" customHeight="1">
      <c r="A159" s="1199"/>
      <c r="B159" s="849"/>
      <c r="D159" s="599" t="s">
        <v>488</v>
      </c>
      <c r="E159" s="829" t="s">
        <v>96</v>
      </c>
      <c r="F159" s="368" t="s">
        <v>97</v>
      </c>
      <c r="G159" s="334" t="s">
        <v>109</v>
      </c>
      <c r="H159" s="368" t="s">
        <v>489</v>
      </c>
      <c r="I159" s="1">
        <v>1</v>
      </c>
      <c r="J159" s="334">
        <v>0</v>
      </c>
      <c r="K159" s="334" t="s">
        <v>100</v>
      </c>
      <c r="L159" s="756">
        <v>265</v>
      </c>
      <c r="M159" s="547"/>
      <c r="N159" s="547"/>
      <c r="O159" s="547"/>
      <c r="P159" s="547"/>
      <c r="Q159" s="547"/>
      <c r="R159" s="379"/>
      <c r="S159" s="656"/>
      <c r="T159" s="656"/>
      <c r="U159" s="656"/>
      <c r="V159" s="656"/>
      <c r="W159" s="656"/>
      <c r="X159" s="656"/>
      <c r="Y159" s="656"/>
      <c r="Z159" s="913" t="s">
        <v>101</v>
      </c>
      <c r="AA159" s="913" t="s">
        <v>101</v>
      </c>
      <c r="AB159" s="656"/>
      <c r="AC159" s="906">
        <f>L159*M159+L159*N159+L159*O159+L159*P159+L159*Q159+L159*R159+L159*S159+L159*U159+L159*V159+L159*W159+L159*X159+L159*Y159+L159*T159+L159*AB159</f>
        <v>0</v>
      </c>
      <c r="AD159" s="410" t="str">
        <f t="shared" si="150"/>
        <v>No</v>
      </c>
      <c r="AE159" s="902" t="str">
        <f t="shared" si="120"/>
        <v>No</v>
      </c>
      <c r="AG159" s="716">
        <v>1</v>
      </c>
      <c r="AH159" s="717">
        <f>AG159*M159+AG159*N159+AG159*O159+AG159*P159+AG159*Q159+AG159*R159+AG159*S159+AG159*U159+AG159*V159+AG159*W159+AG159*X159+AG159*Y159+AG159*T159+AG159*AB159</f>
        <v>0</v>
      </c>
      <c r="AI159" s="334"/>
      <c r="AJ159" s="334"/>
      <c r="AK159" s="814">
        <v>2.2999999999999998</v>
      </c>
      <c r="AL159" s="815">
        <f t="shared" si="176"/>
        <v>0</v>
      </c>
      <c r="AM159" s="816"/>
      <c r="AN159" s="432">
        <f t="shared" si="152"/>
        <v>0</v>
      </c>
      <c r="AO159" s="432">
        <f t="shared" si="153"/>
        <v>0</v>
      </c>
      <c r="AP159" s="432">
        <f t="shared" si="154"/>
        <v>0</v>
      </c>
      <c r="AQ159" s="432">
        <f t="shared" si="155"/>
        <v>0</v>
      </c>
      <c r="AR159" s="432">
        <f t="shared" si="156"/>
        <v>0</v>
      </c>
      <c r="AS159" s="432">
        <f t="shared" si="157"/>
        <v>0</v>
      </c>
      <c r="AT159" s="432">
        <f t="shared" si="158"/>
        <v>0</v>
      </c>
      <c r="AU159" s="432">
        <f t="shared" si="159"/>
        <v>0</v>
      </c>
      <c r="AV159" s="432">
        <f t="shared" si="160"/>
        <v>0</v>
      </c>
      <c r="AW159" s="432">
        <f t="shared" si="161"/>
        <v>0</v>
      </c>
      <c r="AX159" s="432">
        <f t="shared" si="162"/>
        <v>0</v>
      </c>
      <c r="AY159" s="432">
        <f t="shared" si="163"/>
        <v>0</v>
      </c>
      <c r="AZ159" s="432">
        <f t="shared" si="164"/>
        <v>0</v>
      </c>
      <c r="BA159" s="689"/>
      <c r="BB159" s="689"/>
      <c r="BC159" s="817">
        <f>AB159*I159</f>
        <v>0</v>
      </c>
      <c r="BD159" s="818">
        <v>1</v>
      </c>
      <c r="BE159" s="432"/>
      <c r="BF159" s="955">
        <v>7</v>
      </c>
      <c r="BG159" s="334"/>
      <c r="BH159" s="955"/>
      <c r="BI159" s="334"/>
      <c r="BJ159" s="955"/>
      <c r="BK159" s="334"/>
      <c r="BL159" s="955"/>
      <c r="BM159" s="334"/>
      <c r="BN159" s="955"/>
      <c r="BO159" s="334"/>
      <c r="BP159" s="955"/>
      <c r="BQ159" s="334"/>
      <c r="BR159" s="955"/>
      <c r="BS159" s="334"/>
      <c r="BT159" s="955"/>
      <c r="BU159" s="334"/>
      <c r="BV159" s="955"/>
      <c r="BW159" s="334"/>
      <c r="BX159" s="432"/>
      <c r="BY159" s="432"/>
      <c r="BZ159" s="432"/>
      <c r="CA159" s="432"/>
      <c r="CB159" s="432"/>
      <c r="CC159" s="432"/>
      <c r="CD159" s="432"/>
      <c r="CE159" s="432"/>
      <c r="CF159" s="432"/>
      <c r="CG159" s="432"/>
      <c r="CH159" s="964"/>
    </row>
    <row r="160" spans="1:86" s="1" customFormat="1" ht="65.25" customHeight="1">
      <c r="A160" s="1199"/>
      <c r="B160" s="849"/>
      <c r="D160" s="617" t="s">
        <v>490</v>
      </c>
      <c r="E160" s="835"/>
      <c r="F160" s="513" t="s">
        <v>267</v>
      </c>
      <c r="G160" s="512" t="s">
        <v>106</v>
      </c>
      <c r="H160" s="513" t="s">
        <v>491</v>
      </c>
      <c r="I160" s="512">
        <v>1</v>
      </c>
      <c r="J160" s="512">
        <v>0</v>
      </c>
      <c r="K160" s="512" t="s">
        <v>100</v>
      </c>
      <c r="L160" s="754">
        <v>190.8</v>
      </c>
      <c r="M160" s="542"/>
      <c r="N160" s="542"/>
      <c r="O160" s="542"/>
      <c r="P160" s="542"/>
      <c r="Q160" s="542"/>
      <c r="R160" s="755"/>
      <c r="S160" s="705"/>
      <c r="T160" s="705"/>
      <c r="U160" s="705"/>
      <c r="V160" s="705"/>
      <c r="W160" s="705"/>
      <c r="X160" s="705"/>
      <c r="Y160" s="705"/>
      <c r="Z160" s="907"/>
      <c r="AA160" s="907"/>
      <c r="AB160" s="901" t="s">
        <v>101</v>
      </c>
      <c r="AC160" s="406">
        <f t="shared" ref="AC160" si="191">L160*M160+L160*N160+L160*O160+L160*P160+L160*Q160+L160*R160+L160*S160+L160*U160+L160*V160+L160*W160+L160*X160+L160*Y160+L160*T160+(L160*Z160*1.1)+(L160*AA160*1.1)</f>
        <v>0</v>
      </c>
      <c r="AD160" s="543" t="str">
        <f t="shared" si="150"/>
        <v>No</v>
      </c>
      <c r="AE160" s="544" t="str">
        <f t="shared" si="120"/>
        <v>No</v>
      </c>
      <c r="AG160" s="716">
        <v>1</v>
      </c>
      <c r="AH160" s="717">
        <f t="shared" si="166"/>
        <v>0</v>
      </c>
      <c r="AI160" s="334"/>
      <c r="AJ160" s="334"/>
      <c r="AK160" s="814">
        <v>1.85</v>
      </c>
      <c r="AL160" s="815">
        <f t="shared" si="176"/>
        <v>0</v>
      </c>
      <c r="AM160" s="816"/>
      <c r="AN160" s="432">
        <f t="shared" si="152"/>
        <v>0</v>
      </c>
      <c r="AO160" s="432">
        <f t="shared" si="153"/>
        <v>0</v>
      </c>
      <c r="AP160" s="432">
        <f t="shared" si="154"/>
        <v>0</v>
      </c>
      <c r="AQ160" s="432">
        <f t="shared" si="155"/>
        <v>0</v>
      </c>
      <c r="AR160" s="432">
        <f t="shared" si="156"/>
        <v>0</v>
      </c>
      <c r="AS160" s="432">
        <f t="shared" si="157"/>
        <v>0</v>
      </c>
      <c r="AT160" s="432">
        <f t="shared" si="158"/>
        <v>0</v>
      </c>
      <c r="AU160" s="432">
        <f t="shared" si="159"/>
        <v>0</v>
      </c>
      <c r="AV160" s="432">
        <f t="shared" si="160"/>
        <v>0</v>
      </c>
      <c r="AW160" s="432">
        <f t="shared" si="161"/>
        <v>0</v>
      </c>
      <c r="AX160" s="432">
        <f t="shared" si="162"/>
        <v>0</v>
      </c>
      <c r="AY160" s="432">
        <f t="shared" si="163"/>
        <v>0</v>
      </c>
      <c r="AZ160" s="432">
        <f t="shared" si="164"/>
        <v>0</v>
      </c>
      <c r="BA160" s="689">
        <f t="shared" si="179"/>
        <v>0</v>
      </c>
      <c r="BB160" s="689">
        <f t="shared" si="180"/>
        <v>0</v>
      </c>
      <c r="BC160" s="817"/>
      <c r="BD160" s="818">
        <v>1</v>
      </c>
      <c r="BE160" s="432"/>
      <c r="BF160" s="955">
        <v>6</v>
      </c>
      <c r="BG160" s="512"/>
      <c r="BH160" s="955"/>
      <c r="BI160" s="512"/>
      <c r="BJ160" s="955"/>
      <c r="BK160" s="512"/>
      <c r="BL160" s="955"/>
      <c r="BM160" s="512"/>
      <c r="BN160" s="955"/>
      <c r="BO160" s="512"/>
      <c r="BP160" s="955"/>
      <c r="BQ160" s="512"/>
      <c r="BR160" s="955"/>
      <c r="BS160" s="512"/>
      <c r="BT160" s="955"/>
      <c r="BU160" s="512"/>
      <c r="BV160" s="955"/>
      <c r="BW160" s="512"/>
      <c r="BX160" s="432"/>
      <c r="BY160" s="432">
        <f t="shared" ref="BY160:BY167" si="192">I160</f>
        <v>1</v>
      </c>
      <c r="BZ160" s="432"/>
      <c r="CA160" s="432"/>
      <c r="CB160" s="432">
        <v>1</v>
      </c>
      <c r="CC160" s="432"/>
      <c r="CD160" s="432">
        <v>8</v>
      </c>
      <c r="CE160" s="432">
        <v>150</v>
      </c>
      <c r="CF160" s="432">
        <f t="shared" ref="CF160:CF161" si="193">CE160/10</f>
        <v>15</v>
      </c>
      <c r="CG160" s="432">
        <f t="shared" ref="CG160:CG161" si="194">(3/100)*CE160</f>
        <v>4.5</v>
      </c>
      <c r="CH160" s="964">
        <f t="shared" ref="CH160:CH186" si="195">AK160*SUM(M160:W160)</f>
        <v>0</v>
      </c>
    </row>
    <row r="161" spans="1:86" s="1" customFormat="1" ht="65.25" customHeight="1">
      <c r="A161" s="1199"/>
      <c r="B161" s="849"/>
      <c r="D161" s="617" t="s">
        <v>492</v>
      </c>
      <c r="E161" s="835" t="s">
        <v>96</v>
      </c>
      <c r="F161" s="513" t="s">
        <v>267</v>
      </c>
      <c r="G161" s="512" t="s">
        <v>106</v>
      </c>
      <c r="H161" s="513" t="s">
        <v>491</v>
      </c>
      <c r="I161" s="512">
        <v>1</v>
      </c>
      <c r="J161" s="512">
        <v>0</v>
      </c>
      <c r="K161" s="512" t="s">
        <v>100</v>
      </c>
      <c r="L161" s="754">
        <v>243.8</v>
      </c>
      <c r="M161" s="542"/>
      <c r="N161" s="542"/>
      <c r="O161" s="542"/>
      <c r="P161" s="542"/>
      <c r="Q161" s="542"/>
      <c r="R161" s="755"/>
      <c r="S161" s="705"/>
      <c r="T161" s="705"/>
      <c r="U161" s="705"/>
      <c r="V161" s="705"/>
      <c r="W161" s="705"/>
      <c r="X161" s="705"/>
      <c r="Y161" s="705"/>
      <c r="Z161" s="901" t="s">
        <v>101</v>
      </c>
      <c r="AA161" s="901" t="s">
        <v>101</v>
      </c>
      <c r="AB161" s="705"/>
      <c r="AC161" s="406">
        <f>L161*M161+L161*N161+L161*O161+L161*P161+L161*Q161+L161*R161+L161*S161+L161*U161+L161*V161+L161*W161+L161*X161+L161*Y161+L161*T161+L161*AB161</f>
        <v>0</v>
      </c>
      <c r="AD161" s="543" t="str">
        <f t="shared" si="150"/>
        <v>No</v>
      </c>
      <c r="AE161" s="544" t="str">
        <f t="shared" si="120"/>
        <v>No</v>
      </c>
      <c r="AG161" s="716">
        <v>1</v>
      </c>
      <c r="AH161" s="717">
        <f>AG161*M161+AG161*N161+AG161*O161+AG161*P161+AG161*Q161+AG161*R161+AG161*S161+AG161*U161+AG161*V161+AG161*W161+AG161*X161+AG161*Y161+AG161*T161+AG161*AB161</f>
        <v>0</v>
      </c>
      <c r="AI161" s="334"/>
      <c r="AJ161" s="334"/>
      <c r="AK161" s="814">
        <v>1.85</v>
      </c>
      <c r="AL161" s="815">
        <f t="shared" si="176"/>
        <v>0</v>
      </c>
      <c r="AM161" s="816"/>
      <c r="AN161" s="432">
        <f t="shared" si="152"/>
        <v>0</v>
      </c>
      <c r="AO161" s="432">
        <f t="shared" si="153"/>
        <v>0</v>
      </c>
      <c r="AP161" s="432">
        <f t="shared" si="154"/>
        <v>0</v>
      </c>
      <c r="AQ161" s="432">
        <f t="shared" si="155"/>
        <v>0</v>
      </c>
      <c r="AR161" s="432">
        <f t="shared" si="156"/>
        <v>0</v>
      </c>
      <c r="AS161" s="432">
        <f t="shared" si="157"/>
        <v>0</v>
      </c>
      <c r="AT161" s="432">
        <f t="shared" si="158"/>
        <v>0</v>
      </c>
      <c r="AU161" s="432">
        <f t="shared" si="159"/>
        <v>0</v>
      </c>
      <c r="AV161" s="432">
        <f t="shared" si="160"/>
        <v>0</v>
      </c>
      <c r="AW161" s="432">
        <f t="shared" si="161"/>
        <v>0</v>
      </c>
      <c r="AX161" s="432">
        <f t="shared" si="162"/>
        <v>0</v>
      </c>
      <c r="AY161" s="432">
        <f t="shared" si="163"/>
        <v>0</v>
      </c>
      <c r="AZ161" s="432">
        <f t="shared" si="164"/>
        <v>0</v>
      </c>
      <c r="BA161" s="689"/>
      <c r="BB161" s="689"/>
      <c r="BC161" s="817">
        <f>AB161*I161</f>
        <v>0</v>
      </c>
      <c r="BD161" s="818">
        <v>1</v>
      </c>
      <c r="BE161" s="432"/>
      <c r="BF161" s="955">
        <v>6</v>
      </c>
      <c r="BG161" s="512"/>
      <c r="BH161" s="955"/>
      <c r="BI161" s="512"/>
      <c r="BJ161" s="955"/>
      <c r="BK161" s="512"/>
      <c r="BL161" s="955"/>
      <c r="BM161" s="512"/>
      <c r="BN161" s="955"/>
      <c r="BO161" s="512"/>
      <c r="BP161" s="955"/>
      <c r="BQ161" s="512"/>
      <c r="BR161" s="955"/>
      <c r="BS161" s="512"/>
      <c r="BT161" s="955"/>
      <c r="BU161" s="512"/>
      <c r="BV161" s="955"/>
      <c r="BW161" s="512"/>
      <c r="BX161" s="432"/>
      <c r="BY161" s="432">
        <f t="shared" si="192"/>
        <v>1</v>
      </c>
      <c r="BZ161" s="432"/>
      <c r="CA161" s="432"/>
      <c r="CB161" s="432">
        <v>1</v>
      </c>
      <c r="CC161" s="432"/>
      <c r="CD161" s="432">
        <v>4</v>
      </c>
      <c r="CE161" s="432">
        <v>50</v>
      </c>
      <c r="CF161" s="432">
        <f t="shared" si="193"/>
        <v>5</v>
      </c>
      <c r="CG161" s="432">
        <f t="shared" si="194"/>
        <v>1.5</v>
      </c>
      <c r="CH161" s="964">
        <f t="shared" si="195"/>
        <v>0</v>
      </c>
    </row>
    <row r="162" spans="1:86" s="1" customFormat="1" ht="65.25" customHeight="1">
      <c r="A162" s="1199"/>
      <c r="B162" s="849"/>
      <c r="D162" s="599" t="s">
        <v>493</v>
      </c>
      <c r="E162" s="829"/>
      <c r="F162" s="368" t="s">
        <v>267</v>
      </c>
      <c r="G162" s="334" t="s">
        <v>106</v>
      </c>
      <c r="H162" s="368" t="s">
        <v>494</v>
      </c>
      <c r="I162" s="334">
        <v>1</v>
      </c>
      <c r="J162" s="334">
        <v>0</v>
      </c>
      <c r="K162" s="334" t="s">
        <v>100</v>
      </c>
      <c r="L162" s="756">
        <v>79.5</v>
      </c>
      <c r="M162" s="547"/>
      <c r="N162" s="547"/>
      <c r="O162" s="547"/>
      <c r="P162" s="547"/>
      <c r="Q162" s="547"/>
      <c r="R162" s="379"/>
      <c r="S162" s="656"/>
      <c r="T162" s="656"/>
      <c r="U162" s="656"/>
      <c r="V162" s="656"/>
      <c r="W162" s="656"/>
      <c r="X162" s="656"/>
      <c r="Y162" s="656"/>
      <c r="Z162" s="912"/>
      <c r="AA162" s="912"/>
      <c r="AB162" s="913" t="s">
        <v>101</v>
      </c>
      <c r="AC162" s="425">
        <f t="shared" ref="AC162" si="196">L162*M162+L162*N162+L162*O162+L162*P162+L162*Q162+L162*R162+L162*S162+L162*U162+L162*V162+L162*W162+L162*X162+L162*Y162+L162*T162+(L162*Z162*1.1)+(L162*AA162*1.1)</f>
        <v>0</v>
      </c>
      <c r="AD162" s="410" t="str">
        <f t="shared" si="150"/>
        <v>No</v>
      </c>
      <c r="AE162" s="902" t="str">
        <f t="shared" si="120"/>
        <v>No</v>
      </c>
      <c r="AG162" s="716">
        <v>1</v>
      </c>
      <c r="AH162" s="717">
        <f t="shared" si="166"/>
        <v>0</v>
      </c>
      <c r="AI162" s="334"/>
      <c r="AJ162" s="334"/>
      <c r="AK162" s="814">
        <v>1.65</v>
      </c>
      <c r="AL162" s="815">
        <f t="shared" si="176"/>
        <v>0</v>
      </c>
      <c r="AM162" s="816"/>
      <c r="AN162" s="432">
        <f t="shared" si="152"/>
        <v>0</v>
      </c>
      <c r="AO162" s="432">
        <f t="shared" si="153"/>
        <v>0</v>
      </c>
      <c r="AP162" s="432">
        <f t="shared" si="154"/>
        <v>0</v>
      </c>
      <c r="AQ162" s="432">
        <f t="shared" si="155"/>
        <v>0</v>
      </c>
      <c r="AR162" s="432">
        <f t="shared" si="156"/>
        <v>0</v>
      </c>
      <c r="AS162" s="432">
        <f t="shared" si="157"/>
        <v>0</v>
      </c>
      <c r="AT162" s="432">
        <f t="shared" si="158"/>
        <v>0</v>
      </c>
      <c r="AU162" s="432">
        <f t="shared" si="159"/>
        <v>0</v>
      </c>
      <c r="AV162" s="432">
        <f t="shared" si="160"/>
        <v>0</v>
      </c>
      <c r="AW162" s="432">
        <f t="shared" si="161"/>
        <v>0</v>
      </c>
      <c r="AX162" s="432">
        <f t="shared" si="162"/>
        <v>0</v>
      </c>
      <c r="AY162" s="432">
        <f t="shared" si="163"/>
        <v>0</v>
      </c>
      <c r="AZ162" s="432">
        <f t="shared" si="164"/>
        <v>0</v>
      </c>
      <c r="BA162" s="689">
        <f t="shared" si="179"/>
        <v>0</v>
      </c>
      <c r="BB162" s="689">
        <f t="shared" si="180"/>
        <v>0</v>
      </c>
      <c r="BC162" s="817"/>
      <c r="BD162" s="818">
        <v>1</v>
      </c>
      <c r="BE162" s="432"/>
      <c r="BF162" s="955">
        <v>6</v>
      </c>
      <c r="BG162" s="334"/>
      <c r="BH162" s="955"/>
      <c r="BI162" s="334"/>
      <c r="BJ162" s="955"/>
      <c r="BK162" s="334"/>
      <c r="BL162" s="955"/>
      <c r="BM162" s="334"/>
      <c r="BN162" s="955"/>
      <c r="BO162" s="334"/>
      <c r="BP162" s="955"/>
      <c r="BQ162" s="334"/>
      <c r="BR162" s="955"/>
      <c r="BS162" s="334"/>
      <c r="BT162" s="955"/>
      <c r="BU162" s="334"/>
      <c r="BV162" s="955"/>
      <c r="BW162" s="334"/>
      <c r="BX162" s="432"/>
      <c r="BY162" s="432">
        <f t="shared" si="192"/>
        <v>1</v>
      </c>
      <c r="BZ162" s="432"/>
      <c r="CA162" s="432"/>
      <c r="CB162" s="432">
        <v>1</v>
      </c>
      <c r="CC162" s="432"/>
      <c r="CD162" s="432">
        <v>8</v>
      </c>
      <c r="CE162" s="432">
        <v>150</v>
      </c>
      <c r="CF162" s="432">
        <f t="shared" ref="CF162:CF165" si="197">CE162/10</f>
        <v>15</v>
      </c>
      <c r="CG162" s="432">
        <f t="shared" ref="CG162:CG165" si="198">(3/100)*CE162</f>
        <v>4.5</v>
      </c>
      <c r="CH162" s="964">
        <f t="shared" si="195"/>
        <v>0</v>
      </c>
    </row>
    <row r="163" spans="1:86" s="1" customFormat="1" ht="65.25" customHeight="1">
      <c r="A163" s="1199"/>
      <c r="B163" s="849"/>
      <c r="D163" s="599" t="s">
        <v>495</v>
      </c>
      <c r="E163" s="829" t="s">
        <v>96</v>
      </c>
      <c r="F163" s="368" t="s">
        <v>267</v>
      </c>
      <c r="G163" s="334" t="s">
        <v>106</v>
      </c>
      <c r="H163" s="368" t="s">
        <v>494</v>
      </c>
      <c r="I163" s="334">
        <v>1</v>
      </c>
      <c r="J163" s="334">
        <v>0</v>
      </c>
      <c r="K163" s="334" t="s">
        <v>100</v>
      </c>
      <c r="L163" s="756">
        <v>100.7</v>
      </c>
      <c r="M163" s="547"/>
      <c r="N163" s="547"/>
      <c r="O163" s="547"/>
      <c r="P163" s="547"/>
      <c r="Q163" s="547"/>
      <c r="R163" s="379"/>
      <c r="S163" s="656"/>
      <c r="T163" s="656"/>
      <c r="U163" s="656"/>
      <c r="V163" s="656"/>
      <c r="W163" s="656"/>
      <c r="X163" s="656"/>
      <c r="Y163" s="656"/>
      <c r="Z163" s="913" t="s">
        <v>101</v>
      </c>
      <c r="AA163" s="913" t="s">
        <v>101</v>
      </c>
      <c r="AB163" s="656"/>
      <c r="AC163" s="906">
        <f>L163*M163+L163*N163+L163*O163+L163*P163+L163*Q163+L163*R163+L163*S163+L163*U163+L163*V163+L163*W163+L163*X163+L163*Y163+L163*T163+L163*AB163</f>
        <v>0</v>
      </c>
      <c r="AD163" s="410" t="str">
        <f t="shared" si="150"/>
        <v>No</v>
      </c>
      <c r="AE163" s="902" t="str">
        <f t="shared" si="120"/>
        <v>No</v>
      </c>
      <c r="AG163" s="716">
        <v>1</v>
      </c>
      <c r="AH163" s="717">
        <f>AG163*M163+AG163*N163+AG163*O163+AG163*P163+AG163*Q163+AG163*R163+AG163*S163+AG163*U163+AG163*V163+AG163*W163+AG163*X163+AG163*Y163+AG163*T163+AG163*AB163</f>
        <v>0</v>
      </c>
      <c r="AI163" s="334"/>
      <c r="AJ163" s="334"/>
      <c r="AK163" s="814">
        <v>1.65</v>
      </c>
      <c r="AL163" s="815">
        <f t="shared" si="176"/>
        <v>0</v>
      </c>
      <c r="AM163" s="816"/>
      <c r="AN163" s="432">
        <f t="shared" si="152"/>
        <v>0</v>
      </c>
      <c r="AO163" s="432">
        <f t="shared" si="153"/>
        <v>0</v>
      </c>
      <c r="AP163" s="432">
        <f t="shared" si="154"/>
        <v>0</v>
      </c>
      <c r="AQ163" s="432">
        <f t="shared" si="155"/>
        <v>0</v>
      </c>
      <c r="AR163" s="432">
        <f t="shared" si="156"/>
        <v>0</v>
      </c>
      <c r="AS163" s="432">
        <f t="shared" si="157"/>
        <v>0</v>
      </c>
      <c r="AT163" s="432">
        <f t="shared" si="158"/>
        <v>0</v>
      </c>
      <c r="AU163" s="432">
        <f t="shared" si="159"/>
        <v>0</v>
      </c>
      <c r="AV163" s="432">
        <f t="shared" si="160"/>
        <v>0</v>
      </c>
      <c r="AW163" s="432">
        <f t="shared" si="161"/>
        <v>0</v>
      </c>
      <c r="AX163" s="432">
        <f t="shared" si="162"/>
        <v>0</v>
      </c>
      <c r="AY163" s="432">
        <f t="shared" si="163"/>
        <v>0</v>
      </c>
      <c r="AZ163" s="432">
        <f t="shared" si="164"/>
        <v>0</v>
      </c>
      <c r="BA163" s="689"/>
      <c r="BB163" s="689"/>
      <c r="BC163" s="817">
        <f>AB163*I163</f>
        <v>0</v>
      </c>
      <c r="BD163" s="818">
        <v>1</v>
      </c>
      <c r="BE163" s="432"/>
      <c r="BF163" s="955">
        <v>6</v>
      </c>
      <c r="BG163" s="334"/>
      <c r="BH163" s="955"/>
      <c r="BI163" s="334"/>
      <c r="BJ163" s="955"/>
      <c r="BK163" s="334"/>
      <c r="BL163" s="955"/>
      <c r="BM163" s="334"/>
      <c r="BN163" s="955"/>
      <c r="BO163" s="334"/>
      <c r="BP163" s="955"/>
      <c r="BQ163" s="334"/>
      <c r="BR163" s="955"/>
      <c r="BS163" s="334"/>
      <c r="BT163" s="955"/>
      <c r="BU163" s="334"/>
      <c r="BV163" s="955"/>
      <c r="BW163" s="334"/>
      <c r="BX163" s="432"/>
      <c r="BY163" s="432">
        <f t="shared" si="192"/>
        <v>1</v>
      </c>
      <c r="BZ163" s="432"/>
      <c r="CA163" s="432"/>
      <c r="CB163" s="432">
        <v>1</v>
      </c>
      <c r="CC163" s="432"/>
      <c r="CD163" s="432">
        <v>4</v>
      </c>
      <c r="CE163" s="432">
        <v>50</v>
      </c>
      <c r="CF163" s="432">
        <f t="shared" si="197"/>
        <v>5</v>
      </c>
      <c r="CG163" s="432">
        <f t="shared" si="198"/>
        <v>1.5</v>
      </c>
      <c r="CH163" s="964">
        <f t="shared" si="195"/>
        <v>0</v>
      </c>
    </row>
    <row r="164" spans="1:86" s="1" customFormat="1" ht="65.25" customHeight="1">
      <c r="A164" s="1199"/>
      <c r="B164" s="849"/>
      <c r="D164" s="617" t="s">
        <v>496</v>
      </c>
      <c r="E164" s="835"/>
      <c r="F164" s="513" t="s">
        <v>267</v>
      </c>
      <c r="G164" s="512" t="s">
        <v>106</v>
      </c>
      <c r="H164" s="1192" t="s">
        <v>497</v>
      </c>
      <c r="I164" s="512">
        <v>3</v>
      </c>
      <c r="J164" s="512">
        <v>0</v>
      </c>
      <c r="K164" s="512" t="s">
        <v>100</v>
      </c>
      <c r="L164" s="754">
        <v>265</v>
      </c>
      <c r="M164" s="542"/>
      <c r="N164" s="542"/>
      <c r="O164" s="542"/>
      <c r="P164" s="542"/>
      <c r="Q164" s="542"/>
      <c r="R164" s="755"/>
      <c r="S164" s="705"/>
      <c r="T164" s="705"/>
      <c r="U164" s="705"/>
      <c r="V164" s="705"/>
      <c r="W164" s="705"/>
      <c r="X164" s="705"/>
      <c r="Y164" s="705"/>
      <c r="Z164" s="907"/>
      <c r="AA164" s="907"/>
      <c r="AB164" s="901" t="s">
        <v>101</v>
      </c>
      <c r="AC164" s="406">
        <f t="shared" ref="AC164" si="199">L164*M164+L164*N164+L164*O164+L164*P164+L164*Q164+L164*R164+L164*S164+L164*U164+L164*V164+L164*W164+L164*X164+L164*Y164+L164*T164+(L164*Z164*1.1)+(L164*AA164*1.1)</f>
        <v>0</v>
      </c>
      <c r="AD164" s="543" t="str">
        <f t="shared" si="150"/>
        <v>No</v>
      </c>
      <c r="AE164" s="544" t="str">
        <f t="shared" si="120"/>
        <v>No</v>
      </c>
      <c r="AG164" s="716">
        <v>3</v>
      </c>
      <c r="AH164" s="717">
        <f t="shared" si="166"/>
        <v>0</v>
      </c>
      <c r="AI164" s="334"/>
      <c r="AJ164" s="334"/>
      <c r="AK164" s="814">
        <v>4.45</v>
      </c>
      <c r="AL164" s="815">
        <f t="shared" si="176"/>
        <v>0</v>
      </c>
      <c r="AM164" s="816"/>
      <c r="AN164" s="432">
        <f t="shared" si="152"/>
        <v>0</v>
      </c>
      <c r="AO164" s="432">
        <f t="shared" si="153"/>
        <v>0</v>
      </c>
      <c r="AP164" s="432">
        <f t="shared" si="154"/>
        <v>0</v>
      </c>
      <c r="AQ164" s="432">
        <f t="shared" si="155"/>
        <v>0</v>
      </c>
      <c r="AR164" s="432">
        <f t="shared" si="156"/>
        <v>0</v>
      </c>
      <c r="AS164" s="432">
        <f t="shared" si="157"/>
        <v>0</v>
      </c>
      <c r="AT164" s="432">
        <f t="shared" si="158"/>
        <v>0</v>
      </c>
      <c r="AU164" s="432">
        <f t="shared" si="159"/>
        <v>0</v>
      </c>
      <c r="AV164" s="432">
        <f t="shared" si="160"/>
        <v>0</v>
      </c>
      <c r="AW164" s="432">
        <f t="shared" si="161"/>
        <v>0</v>
      </c>
      <c r="AX164" s="432">
        <f t="shared" si="162"/>
        <v>0</v>
      </c>
      <c r="AY164" s="432">
        <f t="shared" si="163"/>
        <v>0</v>
      </c>
      <c r="AZ164" s="432">
        <f t="shared" si="164"/>
        <v>0</v>
      </c>
      <c r="BA164" s="689">
        <f t="shared" si="179"/>
        <v>0</v>
      </c>
      <c r="BB164" s="689">
        <f t="shared" si="180"/>
        <v>0</v>
      </c>
      <c r="BC164" s="817"/>
      <c r="BD164" s="818">
        <v>3</v>
      </c>
      <c r="BE164" s="432"/>
      <c r="BF164" s="955">
        <v>16</v>
      </c>
      <c r="BG164" s="512"/>
      <c r="BH164" s="955"/>
      <c r="BI164" s="512"/>
      <c r="BJ164" s="955"/>
      <c r="BK164" s="512"/>
      <c r="BL164" s="955"/>
      <c r="BM164" s="512"/>
      <c r="BN164" s="955"/>
      <c r="BO164" s="512"/>
      <c r="BP164" s="955"/>
      <c r="BQ164" s="512"/>
      <c r="BR164" s="955"/>
      <c r="BS164" s="512"/>
      <c r="BT164" s="955"/>
      <c r="BU164" s="512"/>
      <c r="BV164" s="955"/>
      <c r="BW164" s="512"/>
      <c r="BX164" s="432"/>
      <c r="BY164" s="432">
        <f t="shared" si="192"/>
        <v>3</v>
      </c>
      <c r="BZ164" s="432"/>
      <c r="CA164" s="432"/>
      <c r="CB164" s="432">
        <v>3</v>
      </c>
      <c r="CC164" s="432"/>
      <c r="CD164" s="432">
        <v>12</v>
      </c>
      <c r="CE164" s="432">
        <v>450</v>
      </c>
      <c r="CF164" s="432">
        <f t="shared" si="197"/>
        <v>45</v>
      </c>
      <c r="CG164" s="432">
        <f t="shared" si="198"/>
        <v>13.5</v>
      </c>
      <c r="CH164" s="964">
        <f t="shared" si="195"/>
        <v>0</v>
      </c>
    </row>
    <row r="165" spans="1:86" s="1" customFormat="1" ht="65.25" customHeight="1">
      <c r="A165" s="1199"/>
      <c r="B165" s="849"/>
      <c r="D165" s="617" t="s">
        <v>498</v>
      </c>
      <c r="E165" s="835" t="s">
        <v>96</v>
      </c>
      <c r="F165" s="513" t="s">
        <v>267</v>
      </c>
      <c r="G165" s="512" t="s">
        <v>106</v>
      </c>
      <c r="H165" s="1192"/>
      <c r="I165" s="512">
        <v>3</v>
      </c>
      <c r="J165" s="512">
        <v>0</v>
      </c>
      <c r="K165" s="512" t="s">
        <v>100</v>
      </c>
      <c r="L165" s="754">
        <v>339.2</v>
      </c>
      <c r="M165" s="542"/>
      <c r="N165" s="542"/>
      <c r="O165" s="542"/>
      <c r="P165" s="542"/>
      <c r="Q165" s="542"/>
      <c r="R165" s="755"/>
      <c r="S165" s="705"/>
      <c r="T165" s="705"/>
      <c r="U165" s="705"/>
      <c r="V165" s="705"/>
      <c r="W165" s="705"/>
      <c r="X165" s="705"/>
      <c r="Y165" s="705"/>
      <c r="Z165" s="901" t="s">
        <v>101</v>
      </c>
      <c r="AA165" s="901" t="s">
        <v>101</v>
      </c>
      <c r="AB165" s="705"/>
      <c r="AC165" s="406">
        <f>L165*M165+L165*N165+L165*O165+L165*P165+L165*Q165+L165*R165+L165*S165+L165*U165+L165*V165+L165*W165+L165*X165+L165*Y165+L165*T165+L165*AB165</f>
        <v>0</v>
      </c>
      <c r="AD165" s="543" t="str">
        <f t="shared" si="150"/>
        <v>No</v>
      </c>
      <c r="AE165" s="544" t="str">
        <f t="shared" si="120"/>
        <v>No</v>
      </c>
      <c r="AG165" s="716">
        <v>3</v>
      </c>
      <c r="AH165" s="717">
        <f>AG165*M165+AG165*N165+AG165*O165+AG165*P165+AG165*Q165+AG165*R165+AG165*S165+AG165*U165+AG165*V165+AG165*W165+AG165*X165+AG165*Y165+AG165*T165+AG165*AB165</f>
        <v>0</v>
      </c>
      <c r="AI165" s="334"/>
      <c r="AJ165" s="334"/>
      <c r="AK165" s="814">
        <v>4.45</v>
      </c>
      <c r="AL165" s="815">
        <f t="shared" si="176"/>
        <v>0</v>
      </c>
      <c r="AM165" s="816"/>
      <c r="AN165" s="432">
        <f t="shared" si="152"/>
        <v>0</v>
      </c>
      <c r="AO165" s="432">
        <f t="shared" si="153"/>
        <v>0</v>
      </c>
      <c r="AP165" s="432">
        <f t="shared" si="154"/>
        <v>0</v>
      </c>
      <c r="AQ165" s="432">
        <f t="shared" si="155"/>
        <v>0</v>
      </c>
      <c r="AR165" s="432">
        <f t="shared" si="156"/>
        <v>0</v>
      </c>
      <c r="AS165" s="432">
        <f t="shared" si="157"/>
        <v>0</v>
      </c>
      <c r="AT165" s="432">
        <f t="shared" si="158"/>
        <v>0</v>
      </c>
      <c r="AU165" s="432">
        <f t="shared" si="159"/>
        <v>0</v>
      </c>
      <c r="AV165" s="432">
        <f t="shared" si="160"/>
        <v>0</v>
      </c>
      <c r="AW165" s="432">
        <f t="shared" si="161"/>
        <v>0</v>
      </c>
      <c r="AX165" s="432">
        <f t="shared" si="162"/>
        <v>0</v>
      </c>
      <c r="AY165" s="432">
        <f t="shared" si="163"/>
        <v>0</v>
      </c>
      <c r="AZ165" s="432">
        <f t="shared" si="164"/>
        <v>0</v>
      </c>
      <c r="BA165" s="689"/>
      <c r="BB165" s="689"/>
      <c r="BC165" s="817">
        <f>AB165*I165</f>
        <v>0</v>
      </c>
      <c r="BD165" s="818">
        <v>3</v>
      </c>
      <c r="BE165" s="432"/>
      <c r="BF165" s="955">
        <v>16</v>
      </c>
      <c r="BG165" s="512"/>
      <c r="BH165" s="955"/>
      <c r="BI165" s="512"/>
      <c r="BJ165" s="955"/>
      <c r="BK165" s="512"/>
      <c r="BL165" s="955"/>
      <c r="BM165" s="512"/>
      <c r="BN165" s="955"/>
      <c r="BO165" s="512"/>
      <c r="BP165" s="955"/>
      <c r="BQ165" s="512"/>
      <c r="BR165" s="955"/>
      <c r="BS165" s="512"/>
      <c r="BT165" s="955"/>
      <c r="BU165" s="512"/>
      <c r="BV165" s="955"/>
      <c r="BW165" s="512"/>
      <c r="BX165" s="432"/>
      <c r="BY165" s="432">
        <f t="shared" si="192"/>
        <v>3</v>
      </c>
      <c r="BZ165" s="432"/>
      <c r="CA165" s="432"/>
      <c r="CB165" s="432">
        <v>3</v>
      </c>
      <c r="CC165" s="432"/>
      <c r="CD165" s="432">
        <v>6</v>
      </c>
      <c r="CE165" s="432">
        <v>200</v>
      </c>
      <c r="CF165" s="432">
        <f t="shared" si="197"/>
        <v>20</v>
      </c>
      <c r="CG165" s="432">
        <f t="shared" si="198"/>
        <v>6</v>
      </c>
      <c r="CH165" s="964">
        <f t="shared" si="195"/>
        <v>0</v>
      </c>
    </row>
    <row r="166" spans="1:86" s="1" customFormat="1" ht="65.25" customHeight="1">
      <c r="A166" s="1199"/>
      <c r="B166" s="849"/>
      <c r="D166" s="599" t="s">
        <v>499</v>
      </c>
      <c r="E166" s="829"/>
      <c r="F166" s="368" t="s">
        <v>500</v>
      </c>
      <c r="G166" s="334" t="s">
        <v>417</v>
      </c>
      <c r="H166" s="1194" t="s">
        <v>501</v>
      </c>
      <c r="I166" s="334">
        <v>5</v>
      </c>
      <c r="J166" s="334">
        <v>0</v>
      </c>
      <c r="K166" s="334" t="s">
        <v>100</v>
      </c>
      <c r="L166" s="756">
        <v>477</v>
      </c>
      <c r="M166" s="547"/>
      <c r="N166" s="547"/>
      <c r="O166" s="547"/>
      <c r="P166" s="547"/>
      <c r="Q166" s="547"/>
      <c r="R166" s="379"/>
      <c r="S166" s="656"/>
      <c r="T166" s="656"/>
      <c r="U166" s="656"/>
      <c r="V166" s="656"/>
      <c r="W166" s="656"/>
      <c r="X166" s="656"/>
      <c r="Y166" s="656"/>
      <c r="Z166" s="912"/>
      <c r="AA166" s="912"/>
      <c r="AB166" s="913" t="s">
        <v>101</v>
      </c>
      <c r="AC166" s="425">
        <f t="shared" ref="AC166" si="200">L166*M166+L166*N166+L166*O166+L166*P166+L166*Q166+L166*R166+L166*S166+L166*U166+L166*V166+L166*W166+L166*X166+L166*Y166+L166*T166+(L166*Z166*1.1)+(L166*AA166*1.1)</f>
        <v>0</v>
      </c>
      <c r="AD166" s="410" t="str">
        <f t="shared" si="150"/>
        <v>No</v>
      </c>
      <c r="AE166" s="902" t="str">
        <f t="shared" si="120"/>
        <v>No</v>
      </c>
      <c r="AG166" s="716">
        <v>3</v>
      </c>
      <c r="AH166" s="717">
        <f t="shared" si="166"/>
        <v>0</v>
      </c>
      <c r="AI166" s="334"/>
      <c r="AJ166" s="334"/>
      <c r="AK166" s="814">
        <v>3.45</v>
      </c>
      <c r="AL166" s="815">
        <f t="shared" si="176"/>
        <v>0</v>
      </c>
      <c r="AM166" s="816"/>
      <c r="AN166" s="432">
        <f t="shared" si="152"/>
        <v>0</v>
      </c>
      <c r="AO166" s="432">
        <f t="shared" si="153"/>
        <v>0</v>
      </c>
      <c r="AP166" s="432">
        <f t="shared" si="154"/>
        <v>0</v>
      </c>
      <c r="AQ166" s="432">
        <f t="shared" si="155"/>
        <v>0</v>
      </c>
      <c r="AR166" s="432">
        <f t="shared" si="156"/>
        <v>0</v>
      </c>
      <c r="AS166" s="432">
        <f t="shared" si="157"/>
        <v>0</v>
      </c>
      <c r="AT166" s="432">
        <f t="shared" si="158"/>
        <v>0</v>
      </c>
      <c r="AU166" s="432">
        <f t="shared" si="159"/>
        <v>0</v>
      </c>
      <c r="AV166" s="432">
        <f t="shared" si="160"/>
        <v>0</v>
      </c>
      <c r="AW166" s="432">
        <f t="shared" si="161"/>
        <v>0</v>
      </c>
      <c r="AX166" s="432">
        <f t="shared" si="162"/>
        <v>0</v>
      </c>
      <c r="AY166" s="432">
        <f t="shared" si="163"/>
        <v>0</v>
      </c>
      <c r="AZ166" s="432">
        <f t="shared" si="164"/>
        <v>0</v>
      </c>
      <c r="BA166" s="689">
        <f t="shared" si="179"/>
        <v>0</v>
      </c>
      <c r="BB166" s="689">
        <f t="shared" si="180"/>
        <v>0</v>
      </c>
      <c r="BC166" s="817"/>
      <c r="BD166" s="818">
        <v>3</v>
      </c>
      <c r="BE166" s="432"/>
      <c r="BF166" s="955">
        <v>19</v>
      </c>
      <c r="BG166" s="334"/>
      <c r="BH166" s="955"/>
      <c r="BI166" s="334"/>
      <c r="BJ166" s="955"/>
      <c r="BK166" s="334"/>
      <c r="BL166" s="955"/>
      <c r="BM166" s="334"/>
      <c r="BN166" s="955"/>
      <c r="BO166" s="334"/>
      <c r="BP166" s="955"/>
      <c r="BQ166" s="334"/>
      <c r="BR166" s="955"/>
      <c r="BS166" s="334"/>
      <c r="BT166" s="955"/>
      <c r="BU166" s="334"/>
      <c r="BV166" s="955"/>
      <c r="BW166" s="334"/>
      <c r="BX166" s="432"/>
      <c r="BY166" s="432">
        <f t="shared" si="192"/>
        <v>5</v>
      </c>
      <c r="BZ166" s="432"/>
      <c r="CA166" s="432"/>
      <c r="CB166" s="432">
        <v>1</v>
      </c>
      <c r="CC166" s="432"/>
      <c r="CD166" s="432">
        <v>8</v>
      </c>
      <c r="CE166" s="432">
        <v>150</v>
      </c>
      <c r="CF166" s="432">
        <f t="shared" ref="CF166:CF169" si="201">CE166/10</f>
        <v>15</v>
      </c>
      <c r="CG166" s="432">
        <f t="shared" ref="CG166:CG169" si="202">(3/100)*CE166</f>
        <v>4.5</v>
      </c>
      <c r="CH166" s="964">
        <f t="shared" si="195"/>
        <v>0</v>
      </c>
    </row>
    <row r="167" spans="1:86" s="1" customFormat="1" ht="65.25" customHeight="1">
      <c r="A167" s="1200"/>
      <c r="B167" s="608"/>
      <c r="C167" s="120"/>
      <c r="D167" s="609" t="s">
        <v>502</v>
      </c>
      <c r="E167" s="848" t="s">
        <v>96</v>
      </c>
      <c r="F167" s="519" t="s">
        <v>500</v>
      </c>
      <c r="G167" s="518" t="s">
        <v>417</v>
      </c>
      <c r="H167" s="1195"/>
      <c r="I167" s="518">
        <v>5</v>
      </c>
      <c r="J167" s="518">
        <v>0</v>
      </c>
      <c r="K167" s="518" t="s">
        <v>100</v>
      </c>
      <c r="L167" s="994">
        <v>572.4</v>
      </c>
      <c r="M167" s="667"/>
      <c r="N167" s="667"/>
      <c r="O167" s="667"/>
      <c r="P167" s="667"/>
      <c r="Q167" s="667"/>
      <c r="R167" s="668"/>
      <c r="S167" s="560"/>
      <c r="T167" s="560"/>
      <c r="U167" s="560"/>
      <c r="V167" s="560"/>
      <c r="W167" s="560"/>
      <c r="X167" s="560"/>
      <c r="Y167" s="560"/>
      <c r="Z167" s="979" t="s">
        <v>101</v>
      </c>
      <c r="AA167" s="979" t="s">
        <v>101</v>
      </c>
      <c r="AB167" s="560"/>
      <c r="AC167" s="561">
        <f>L167*M167+L167*N167+L167*O167+L167*P167+L167*Q167+L167*R167+L167*S167+L167*U167+L167*V167+L167*W167+L167*X167+L167*Y167+L167*T167+L167*AB167</f>
        <v>0</v>
      </c>
      <c r="AD167" s="400" t="str">
        <f t="shared" si="150"/>
        <v>No</v>
      </c>
      <c r="AE167" s="902" t="str">
        <f t="shared" si="120"/>
        <v>No</v>
      </c>
      <c r="AG167" s="718">
        <v>3</v>
      </c>
      <c r="AH167" s="429">
        <f>AG167*M167+AG167*N167+AG167*O167+AG167*P167+AG167*Q167+AG167*R167+AG167*S167+AG167*U167+AG167*V167+AG167*W167+AG167*X167+AG167*Y167+AG167*T167+AG167*AB167</f>
        <v>0</v>
      </c>
      <c r="AI167" s="334"/>
      <c r="AJ167" s="334"/>
      <c r="AK167" s="814">
        <v>3.45</v>
      </c>
      <c r="AL167" s="815">
        <f t="shared" si="176"/>
        <v>0</v>
      </c>
      <c r="AM167" s="816"/>
      <c r="AN167" s="432">
        <f t="shared" si="152"/>
        <v>0</v>
      </c>
      <c r="AO167" s="432">
        <f t="shared" si="153"/>
        <v>0</v>
      </c>
      <c r="AP167" s="432">
        <f t="shared" si="154"/>
        <v>0</v>
      </c>
      <c r="AQ167" s="432">
        <f t="shared" si="155"/>
        <v>0</v>
      </c>
      <c r="AR167" s="432">
        <f t="shared" si="156"/>
        <v>0</v>
      </c>
      <c r="AS167" s="432">
        <f t="shared" si="157"/>
        <v>0</v>
      </c>
      <c r="AT167" s="432">
        <f t="shared" si="158"/>
        <v>0</v>
      </c>
      <c r="AU167" s="432">
        <f t="shared" si="159"/>
        <v>0</v>
      </c>
      <c r="AV167" s="432">
        <f t="shared" si="160"/>
        <v>0</v>
      </c>
      <c r="AW167" s="432">
        <f t="shared" si="161"/>
        <v>0</v>
      </c>
      <c r="AX167" s="432">
        <f t="shared" si="162"/>
        <v>0</v>
      </c>
      <c r="AY167" s="432">
        <f t="shared" si="163"/>
        <v>0</v>
      </c>
      <c r="AZ167" s="432">
        <f t="shared" si="164"/>
        <v>0</v>
      </c>
      <c r="BA167" s="689"/>
      <c r="BB167" s="689"/>
      <c r="BC167" s="817">
        <f>AB167*I167</f>
        <v>0</v>
      </c>
      <c r="BD167" s="818">
        <v>3</v>
      </c>
      <c r="BE167" s="432"/>
      <c r="BF167" s="958">
        <v>19</v>
      </c>
      <c r="BG167" s="518"/>
      <c r="BH167" s="958"/>
      <c r="BI167" s="518"/>
      <c r="BJ167" s="958"/>
      <c r="BK167" s="518"/>
      <c r="BL167" s="958"/>
      <c r="BM167" s="518"/>
      <c r="BN167" s="958"/>
      <c r="BO167" s="518"/>
      <c r="BP167" s="958"/>
      <c r="BQ167" s="518"/>
      <c r="BR167" s="958"/>
      <c r="BS167" s="518"/>
      <c r="BT167" s="958"/>
      <c r="BU167" s="518"/>
      <c r="BV167" s="958"/>
      <c r="BW167" s="518"/>
      <c r="BX167" s="432"/>
      <c r="BY167" s="432">
        <f t="shared" si="192"/>
        <v>5</v>
      </c>
      <c r="BZ167" s="432"/>
      <c r="CA167" s="432"/>
      <c r="CB167" s="432">
        <v>1</v>
      </c>
      <c r="CC167" s="432"/>
      <c r="CD167" s="432">
        <v>4</v>
      </c>
      <c r="CE167" s="432">
        <v>50</v>
      </c>
      <c r="CF167" s="432">
        <f t="shared" si="201"/>
        <v>5</v>
      </c>
      <c r="CG167" s="432">
        <f t="shared" si="202"/>
        <v>1.5</v>
      </c>
      <c r="CH167" s="964">
        <f t="shared" si="195"/>
        <v>0</v>
      </c>
    </row>
    <row r="168" spans="1:86" s="334" customFormat="1" ht="36" customHeight="1">
      <c r="A168" s="1"/>
      <c r="B168" s="588"/>
      <c r="C168" s="23"/>
      <c r="D168" s="599"/>
      <c r="E168" s="842"/>
      <c r="F168" s="843"/>
      <c r="G168" s="23"/>
      <c r="H168" s="368"/>
      <c r="I168" s="23"/>
      <c r="J168" s="23"/>
      <c r="K168" s="23"/>
      <c r="L168" s="864" t="s">
        <v>503</v>
      </c>
      <c r="M168" s="357"/>
      <c r="N168" s="23"/>
      <c r="O168" s="23"/>
      <c r="P168" s="23"/>
      <c r="Q168" s="23"/>
      <c r="R168" s="23"/>
      <c r="S168" s="23"/>
      <c r="T168" s="23"/>
      <c r="U168" s="1001"/>
      <c r="V168" s="23"/>
      <c r="W168" s="23"/>
      <c r="X168" s="23"/>
      <c r="Y168" s="23"/>
      <c r="Z168" s="910"/>
      <c r="AA168" s="910"/>
      <c r="AB168" s="911"/>
      <c r="AC168" s="764"/>
      <c r="AD168" s="23"/>
      <c r="AE168" s="539"/>
      <c r="AF168" s="1"/>
      <c r="AG168" s="24"/>
      <c r="AH168" s="147"/>
      <c r="AK168" s="943"/>
      <c r="AL168" s="815">
        <f t="shared" ref="AL168:AL172" si="203">SUM(M168:AB168)*AK168</f>
        <v>0</v>
      </c>
      <c r="AM168" s="816"/>
      <c r="AN168" s="432"/>
      <c r="AO168" s="432"/>
      <c r="AP168" s="432"/>
      <c r="AQ168" s="432"/>
      <c r="AR168" s="432"/>
      <c r="AS168" s="432"/>
      <c r="AT168" s="432"/>
      <c r="AU168" s="432"/>
      <c r="AV168" s="432"/>
      <c r="AW168" s="432"/>
      <c r="AX168" s="432"/>
      <c r="AY168" s="432"/>
      <c r="AZ168" s="432"/>
      <c r="BA168" s="689"/>
      <c r="BB168" s="689"/>
      <c r="BC168" s="817"/>
      <c r="BD168" s="818"/>
      <c r="BE168" s="432"/>
      <c r="BF168" s="959"/>
      <c r="BG168" s="23"/>
      <c r="BH168" s="959"/>
      <c r="BI168" s="23"/>
      <c r="BJ168" s="959"/>
      <c r="BK168" s="23"/>
      <c r="BL168" s="959"/>
      <c r="BM168" s="23"/>
      <c r="BN168" s="959"/>
      <c r="BO168" s="23"/>
      <c r="BP168" s="959"/>
      <c r="BQ168" s="23"/>
      <c r="BR168" s="959"/>
      <c r="BS168" s="23"/>
      <c r="BT168" s="959"/>
      <c r="BU168" s="23"/>
      <c r="BV168" s="959"/>
      <c r="BW168" s="23"/>
      <c r="BX168" s="432"/>
      <c r="BY168" s="432"/>
      <c r="BZ168" s="432"/>
      <c r="CA168" s="432"/>
      <c r="CB168" s="432"/>
      <c r="CC168" s="432"/>
      <c r="CD168" s="432"/>
      <c r="CE168" s="432"/>
      <c r="CF168" s="432">
        <f t="shared" si="201"/>
        <v>0</v>
      </c>
      <c r="CG168" s="432">
        <f t="shared" si="202"/>
        <v>0</v>
      </c>
      <c r="CH168" s="964">
        <f t="shared" ref="CH168:CH172" si="204">AK168*SUM(M168:W168)</f>
        <v>0</v>
      </c>
    </row>
    <row r="169" spans="1:86" s="1" customFormat="1" ht="65.25" customHeight="1">
      <c r="B169" s="993"/>
      <c r="C169" s="502"/>
      <c r="D169" s="613" t="s">
        <v>504</v>
      </c>
      <c r="E169" s="838"/>
      <c r="F169" s="362" t="s">
        <v>267</v>
      </c>
      <c r="G169" s="361" t="s">
        <v>238</v>
      </c>
      <c r="H169" s="362" t="s">
        <v>505</v>
      </c>
      <c r="I169" s="361">
        <v>1</v>
      </c>
      <c r="J169" s="361">
        <v>0</v>
      </c>
      <c r="K169" s="361" t="s">
        <v>100</v>
      </c>
      <c r="L169" s="871">
        <v>243.28059999999999</v>
      </c>
      <c r="M169" s="671"/>
      <c r="N169" s="671"/>
      <c r="O169" s="671"/>
      <c r="P169" s="671"/>
      <c r="Q169" s="671"/>
      <c r="R169" s="874"/>
      <c r="S169" s="701"/>
      <c r="T169" s="701"/>
      <c r="U169" s="671"/>
      <c r="V169" s="874"/>
      <c r="W169" s="701"/>
      <c r="X169" s="701"/>
      <c r="Y169" s="701"/>
      <c r="Z169" s="907"/>
      <c r="AA169" s="907"/>
      <c r="AB169" s="901" t="s">
        <v>101</v>
      </c>
      <c r="AC169" s="406">
        <f t="shared" ref="AC169:AC170" si="205">L169*M169+L169*N169+L169*O169+L169*P169+L169*Q169+L169*R169+L169*S169+L169*U169+L169*V169+L169*W169+L169*X169+L169*Y169+L169*T169+(L169*Z169*1.1)+(L169*AA169*1.1)</f>
        <v>0</v>
      </c>
      <c r="AD169" s="702" t="str">
        <f>IF(B169="New","Yes","No")</f>
        <v>No</v>
      </c>
      <c r="AE169" s="905" t="str">
        <f t="shared" ref="AE169:AE172" si="206">IF(SUM(M169:AB169)&gt;0,"Yes","No")</f>
        <v>No</v>
      </c>
      <c r="AG169" s="715">
        <v>2</v>
      </c>
      <c r="AH169" s="717">
        <f t="shared" ref="AH169:AH185" si="207">AG169*M169+AG169*N169+AG169*O169+AG169*P169+AG169*Q169+AG169*R169+AG169*S169+AG169*U169+AG169*V169+AG169*W169+AG169*X169+AG169*Y169+AG169*T169+AG169*Z169+AG169*AA169</f>
        <v>0</v>
      </c>
      <c r="AI169" s="334"/>
      <c r="AJ169" s="334"/>
      <c r="AK169" s="814">
        <v>6.5</v>
      </c>
      <c r="AL169" s="815">
        <f t="shared" si="203"/>
        <v>0</v>
      </c>
      <c r="AM169" s="816"/>
      <c r="AN169" s="432">
        <f>M169*I169</f>
        <v>0</v>
      </c>
      <c r="AO169" s="432">
        <f>N169*I169</f>
        <v>0</v>
      </c>
      <c r="AP169" s="432">
        <f>O169*I169</f>
        <v>0</v>
      </c>
      <c r="AQ169" s="432">
        <f>P169*I169</f>
        <v>0</v>
      </c>
      <c r="AR169" s="432">
        <f>Q169*I169</f>
        <v>0</v>
      </c>
      <c r="AS169" s="432">
        <f>R169*I169</f>
        <v>0</v>
      </c>
      <c r="AT169" s="432">
        <f>S169*I169</f>
        <v>0</v>
      </c>
      <c r="AU169" s="432">
        <f>I169*T169</f>
        <v>0</v>
      </c>
      <c r="AV169" s="432">
        <f>U169*I169</f>
        <v>0</v>
      </c>
      <c r="AW169" s="432">
        <f>V169*I169</f>
        <v>0</v>
      </c>
      <c r="AX169" s="432">
        <f>W169*I169</f>
        <v>0</v>
      </c>
      <c r="AY169" s="432">
        <f>X169*I169</f>
        <v>0</v>
      </c>
      <c r="AZ169" s="432">
        <f>Y169*I169</f>
        <v>0</v>
      </c>
      <c r="BA169" s="689">
        <f t="shared" si="179"/>
        <v>0</v>
      </c>
      <c r="BB169" s="689">
        <f t="shared" si="180"/>
        <v>0</v>
      </c>
      <c r="BC169" s="817"/>
      <c r="BD169" s="818">
        <v>2</v>
      </c>
      <c r="BE169" s="432"/>
      <c r="BF169" s="957">
        <v>6</v>
      </c>
      <c r="BG169" s="361"/>
      <c r="BH169" s="957"/>
      <c r="BI169" s="361"/>
      <c r="BJ169" s="957"/>
      <c r="BK169" s="361"/>
      <c r="BL169" s="957"/>
      <c r="BM169" s="361"/>
      <c r="BN169" s="957"/>
      <c r="BO169" s="361"/>
      <c r="BP169" s="957"/>
      <c r="BQ169" s="361"/>
      <c r="BR169" s="957"/>
      <c r="BS169" s="361"/>
      <c r="BT169" s="957"/>
      <c r="BU169" s="361"/>
      <c r="BV169" s="957"/>
      <c r="BW169" s="361"/>
      <c r="BX169" s="432"/>
      <c r="BY169" s="432"/>
      <c r="BZ169" s="432">
        <f>I169</f>
        <v>1</v>
      </c>
      <c r="CA169" s="432"/>
      <c r="CB169" s="432">
        <v>1</v>
      </c>
      <c r="CC169" s="432"/>
      <c r="CD169" s="432">
        <v>10</v>
      </c>
      <c r="CE169" s="432">
        <v>300</v>
      </c>
      <c r="CF169" s="432">
        <f t="shared" si="201"/>
        <v>30</v>
      </c>
      <c r="CG169" s="432">
        <f t="shared" si="202"/>
        <v>9</v>
      </c>
      <c r="CH169" s="964">
        <f t="shared" si="204"/>
        <v>0</v>
      </c>
    </row>
    <row r="170" spans="1:86" s="1" customFormat="1" ht="65.25" customHeight="1">
      <c r="B170" s="628"/>
      <c r="D170" s="528" t="s">
        <v>506</v>
      </c>
      <c r="E170" s="844"/>
      <c r="F170" s="546" t="s">
        <v>267</v>
      </c>
      <c r="G170" s="1" t="s">
        <v>109</v>
      </c>
      <c r="H170" s="546" t="s">
        <v>507</v>
      </c>
      <c r="I170" s="1">
        <v>1</v>
      </c>
      <c r="J170" s="1">
        <v>0</v>
      </c>
      <c r="K170" s="1" t="s">
        <v>100</v>
      </c>
      <c r="L170" s="860">
        <v>225.89660000000001</v>
      </c>
      <c r="M170" s="673"/>
      <c r="N170" s="673"/>
      <c r="O170" s="673"/>
      <c r="P170" s="673"/>
      <c r="Q170" s="673"/>
      <c r="R170" s="757"/>
      <c r="S170" s="703"/>
      <c r="T170" s="703"/>
      <c r="U170" s="673"/>
      <c r="V170" s="757"/>
      <c r="W170" s="703"/>
      <c r="X170" s="703"/>
      <c r="Y170" s="703"/>
      <c r="Z170" s="909"/>
      <c r="AA170" s="909"/>
      <c r="AB170" s="899" t="s">
        <v>101</v>
      </c>
      <c r="AC170" s="425">
        <f t="shared" si="205"/>
        <v>0</v>
      </c>
      <c r="AD170" s="704" t="str">
        <f>IF(B170="New","Yes","No")</f>
        <v>No</v>
      </c>
      <c r="AE170" s="902" t="str">
        <f t="shared" si="206"/>
        <v>No</v>
      </c>
      <c r="AG170" s="716">
        <v>2</v>
      </c>
      <c r="AH170" s="717">
        <f t="shared" si="207"/>
        <v>0</v>
      </c>
      <c r="AI170" s="334"/>
      <c r="AJ170" s="334"/>
      <c r="AK170" s="814">
        <v>4.4000000000000004</v>
      </c>
      <c r="AL170" s="815">
        <f t="shared" si="203"/>
        <v>0</v>
      </c>
      <c r="AM170" s="816"/>
      <c r="AN170" s="432">
        <f>M170*I170</f>
        <v>0</v>
      </c>
      <c r="AO170" s="432">
        <f>N170*I170</f>
        <v>0</v>
      </c>
      <c r="AP170" s="432">
        <f>O170*I170</f>
        <v>0</v>
      </c>
      <c r="AQ170" s="432">
        <f>P170*I170</f>
        <v>0</v>
      </c>
      <c r="AR170" s="432">
        <f>Q170*I170</f>
        <v>0</v>
      </c>
      <c r="AS170" s="432">
        <f>R170*I170</f>
        <v>0</v>
      </c>
      <c r="AT170" s="432">
        <f>S170*I170</f>
        <v>0</v>
      </c>
      <c r="AU170" s="432">
        <f>I170*T170</f>
        <v>0</v>
      </c>
      <c r="AV170" s="432">
        <f>U170*I170</f>
        <v>0</v>
      </c>
      <c r="AW170" s="432">
        <f>V170*I170</f>
        <v>0</v>
      </c>
      <c r="AX170" s="432">
        <f>W170*I170</f>
        <v>0</v>
      </c>
      <c r="AY170" s="432">
        <f>X170*I170</f>
        <v>0</v>
      </c>
      <c r="AZ170" s="432">
        <f>Y170*I170</f>
        <v>0</v>
      </c>
      <c r="BA170" s="689">
        <f t="shared" si="179"/>
        <v>0</v>
      </c>
      <c r="BB170" s="689">
        <f t="shared" si="180"/>
        <v>0</v>
      </c>
      <c r="BC170" s="817"/>
      <c r="BD170" s="818">
        <v>2</v>
      </c>
      <c r="BE170" s="432"/>
      <c r="BF170" s="955">
        <v>6</v>
      </c>
      <c r="BH170" s="955"/>
      <c r="BJ170" s="955"/>
      <c r="BL170" s="955"/>
      <c r="BN170" s="955"/>
      <c r="BP170" s="955"/>
      <c r="BR170" s="955"/>
      <c r="BT170" s="955"/>
      <c r="BV170" s="955"/>
      <c r="BX170" s="432"/>
      <c r="BY170" s="432">
        <f>I170</f>
        <v>1</v>
      </c>
      <c r="BZ170" s="432"/>
      <c r="CA170" s="432"/>
      <c r="CB170" s="432">
        <v>1</v>
      </c>
      <c r="CC170" s="432"/>
      <c r="CD170" s="432">
        <v>5</v>
      </c>
      <c r="CE170" s="432">
        <v>100</v>
      </c>
      <c r="CF170" s="432">
        <f t="shared" ref="CF170:CF172" si="208">CE170/10</f>
        <v>10</v>
      </c>
      <c r="CG170" s="432">
        <f t="shared" ref="CG170:CG172" si="209">(3/100)*CE170</f>
        <v>3</v>
      </c>
      <c r="CH170" s="964">
        <f t="shared" si="204"/>
        <v>0</v>
      </c>
    </row>
    <row r="171" spans="1:86" s="334" customFormat="1" ht="65.25" customHeight="1">
      <c r="A171" s="1"/>
      <c r="B171" s="628"/>
      <c r="D171" s="617" t="s">
        <v>508</v>
      </c>
      <c r="E171" s="835"/>
      <c r="F171" s="513" t="s">
        <v>267</v>
      </c>
      <c r="G171" s="512" t="s">
        <v>106</v>
      </c>
      <c r="H171" s="513" t="s">
        <v>509</v>
      </c>
      <c r="I171" s="512">
        <v>1</v>
      </c>
      <c r="J171" s="512">
        <v>0</v>
      </c>
      <c r="K171" s="512" t="s">
        <v>100</v>
      </c>
      <c r="L171" s="754">
        <v>182.45779999999999</v>
      </c>
      <c r="M171" s="542"/>
      <c r="N171" s="542"/>
      <c r="O171" s="542"/>
      <c r="P171" s="542"/>
      <c r="Q171" s="542"/>
      <c r="R171" s="755"/>
      <c r="S171" s="705"/>
      <c r="T171" s="705"/>
      <c r="U171" s="542"/>
      <c r="V171" s="755"/>
      <c r="W171" s="705"/>
      <c r="X171" s="705"/>
      <c r="Y171" s="705"/>
      <c r="Z171" s="907"/>
      <c r="AA171" s="907"/>
      <c r="AB171" s="901" t="s">
        <v>101</v>
      </c>
      <c r="AC171" s="406">
        <f t="shared" ref="AC171:AC185" si="210">L171*M171+L171*N171+L171*O171+L171*P171+L171*Q171+L171*R171+L171*S171+L171*U171+L171*V171+L171*W171+L171*X171+L171*Y171+L171*T171+(L171*Z171*1.1)+(L171*AA171*1.1)</f>
        <v>0</v>
      </c>
      <c r="AD171" s="543" t="str">
        <f>IF(B171="New","Yes","No")</f>
        <v>No</v>
      </c>
      <c r="AE171" s="544" t="str">
        <f t="shared" si="206"/>
        <v>No</v>
      </c>
      <c r="AF171" s="1"/>
      <c r="AG171" s="716">
        <v>1</v>
      </c>
      <c r="AH171" s="717">
        <f t="shared" si="207"/>
        <v>0</v>
      </c>
      <c r="AK171" s="814">
        <v>2.7</v>
      </c>
      <c r="AL171" s="815">
        <f t="shared" si="203"/>
        <v>0</v>
      </c>
      <c r="AM171" s="816"/>
      <c r="AN171" s="432">
        <f>M171*I171</f>
        <v>0</v>
      </c>
      <c r="AO171" s="432">
        <f>N171*I171</f>
        <v>0</v>
      </c>
      <c r="AP171" s="432">
        <f>O171*I171</f>
        <v>0</v>
      </c>
      <c r="AQ171" s="432">
        <f>P171*I171</f>
        <v>0</v>
      </c>
      <c r="AR171" s="432">
        <f>Q171*I171</f>
        <v>0</v>
      </c>
      <c r="AS171" s="432">
        <f>R171*I171</f>
        <v>0</v>
      </c>
      <c r="AT171" s="432">
        <f>S171*I171</f>
        <v>0</v>
      </c>
      <c r="AU171" s="432">
        <f>I171*T171</f>
        <v>0</v>
      </c>
      <c r="AV171" s="432">
        <f>U171*I171</f>
        <v>0</v>
      </c>
      <c r="AW171" s="432">
        <f>V171*I171</f>
        <v>0</v>
      </c>
      <c r="AX171" s="432">
        <f>W171*I171</f>
        <v>0</v>
      </c>
      <c r="AY171" s="432">
        <f>X171*I171</f>
        <v>0</v>
      </c>
      <c r="AZ171" s="432">
        <f>Y171*I171</f>
        <v>0</v>
      </c>
      <c r="BA171" s="689">
        <f t="shared" si="179"/>
        <v>0</v>
      </c>
      <c r="BB171" s="689">
        <f t="shared" si="180"/>
        <v>0</v>
      </c>
      <c r="BC171" s="817"/>
      <c r="BD171" s="818">
        <v>1</v>
      </c>
      <c r="BE171" s="432"/>
      <c r="BF171" s="955">
        <v>6</v>
      </c>
      <c r="BG171" s="512"/>
      <c r="BH171" s="955"/>
      <c r="BI171" s="512"/>
      <c r="BJ171" s="955"/>
      <c r="BK171" s="512"/>
      <c r="BL171" s="955"/>
      <c r="BM171" s="512"/>
      <c r="BN171" s="955"/>
      <c r="BO171" s="512"/>
      <c r="BP171" s="955"/>
      <c r="BQ171" s="512"/>
      <c r="BR171" s="955"/>
      <c r="BS171" s="512"/>
      <c r="BT171" s="955"/>
      <c r="BU171" s="512"/>
      <c r="BV171" s="955"/>
      <c r="BW171" s="512"/>
      <c r="BX171" s="432"/>
      <c r="BY171" s="432">
        <f>I171</f>
        <v>1</v>
      </c>
      <c r="BZ171" s="432"/>
      <c r="CA171" s="432"/>
      <c r="CB171" s="432">
        <v>1</v>
      </c>
      <c r="CC171" s="432"/>
      <c r="CD171" s="432">
        <v>5</v>
      </c>
      <c r="CE171" s="432">
        <v>150</v>
      </c>
      <c r="CF171" s="432">
        <f t="shared" si="208"/>
        <v>15</v>
      </c>
      <c r="CG171" s="432">
        <f t="shared" si="209"/>
        <v>4.5</v>
      </c>
      <c r="CH171" s="964">
        <f t="shared" si="204"/>
        <v>0</v>
      </c>
    </row>
    <row r="172" spans="1:86" s="1" customFormat="1" ht="65.25" customHeight="1">
      <c r="B172" s="608"/>
      <c r="C172" s="120"/>
      <c r="D172" s="622" t="s">
        <v>510</v>
      </c>
      <c r="E172" s="837"/>
      <c r="F172" s="558" t="s">
        <v>267</v>
      </c>
      <c r="G172" s="120" t="s">
        <v>109</v>
      </c>
      <c r="H172" s="558" t="s">
        <v>511</v>
      </c>
      <c r="I172" s="120">
        <v>1</v>
      </c>
      <c r="J172" s="120">
        <v>0</v>
      </c>
      <c r="K172" s="120" t="s">
        <v>100</v>
      </c>
      <c r="L172" s="868">
        <v>225.89660000000001</v>
      </c>
      <c r="M172" s="675"/>
      <c r="N172" s="675"/>
      <c r="O172" s="675"/>
      <c r="P172" s="675"/>
      <c r="Q172" s="675"/>
      <c r="R172" s="885"/>
      <c r="S172" s="706"/>
      <c r="T172" s="706"/>
      <c r="U172" s="675"/>
      <c r="V172" s="885"/>
      <c r="W172" s="706"/>
      <c r="X172" s="706"/>
      <c r="Y172" s="706"/>
      <c r="Z172" s="924"/>
      <c r="AA172" s="924"/>
      <c r="AB172" s="925" t="s">
        <v>101</v>
      </c>
      <c r="AC172" s="425">
        <f t="shared" si="210"/>
        <v>0</v>
      </c>
      <c r="AD172" s="707" t="str">
        <f>IF(B172="New","Yes","No")</f>
        <v>No</v>
      </c>
      <c r="AE172" s="902" t="str">
        <f t="shared" si="206"/>
        <v>No</v>
      </c>
      <c r="AG172" s="718">
        <v>2</v>
      </c>
      <c r="AH172" s="429">
        <f t="shared" si="207"/>
        <v>0</v>
      </c>
      <c r="AI172" s="334"/>
      <c r="AJ172" s="334"/>
      <c r="AK172" s="814">
        <v>4.4000000000000004</v>
      </c>
      <c r="AL172" s="815">
        <f t="shared" si="203"/>
        <v>0</v>
      </c>
      <c r="AM172" s="816"/>
      <c r="AN172" s="432">
        <f>M172*I172</f>
        <v>0</v>
      </c>
      <c r="AO172" s="432">
        <f>N172*I172</f>
        <v>0</v>
      </c>
      <c r="AP172" s="432">
        <f>O172*I172</f>
        <v>0</v>
      </c>
      <c r="AQ172" s="432">
        <f>P172*I172</f>
        <v>0</v>
      </c>
      <c r="AR172" s="432">
        <f>Q172*I172</f>
        <v>0</v>
      </c>
      <c r="AS172" s="432">
        <f>R172*I172</f>
        <v>0</v>
      </c>
      <c r="AT172" s="432">
        <f>S172*I172</f>
        <v>0</v>
      </c>
      <c r="AU172" s="432">
        <f>I172*T172</f>
        <v>0</v>
      </c>
      <c r="AV172" s="432">
        <f>U172*I172</f>
        <v>0</v>
      </c>
      <c r="AW172" s="432">
        <f>V172*I172</f>
        <v>0</v>
      </c>
      <c r="AX172" s="432">
        <f>W172*I172</f>
        <v>0</v>
      </c>
      <c r="AY172" s="432">
        <f>X172*I172</f>
        <v>0</v>
      </c>
      <c r="AZ172" s="432">
        <f>Y172*I172</f>
        <v>0</v>
      </c>
      <c r="BA172" s="689">
        <f t="shared" si="179"/>
        <v>0</v>
      </c>
      <c r="BB172" s="689">
        <f t="shared" si="180"/>
        <v>0</v>
      </c>
      <c r="BC172" s="817"/>
      <c r="BD172" s="818">
        <v>2</v>
      </c>
      <c r="BE172" s="432"/>
      <c r="BF172" s="958">
        <v>8</v>
      </c>
      <c r="BG172" s="120"/>
      <c r="BH172" s="958"/>
      <c r="BI172" s="120"/>
      <c r="BJ172" s="958"/>
      <c r="BK172" s="120"/>
      <c r="BL172" s="958"/>
      <c r="BM172" s="120"/>
      <c r="BN172" s="958"/>
      <c r="BO172" s="120"/>
      <c r="BP172" s="958"/>
      <c r="BQ172" s="120"/>
      <c r="BR172" s="958"/>
      <c r="BS172" s="120"/>
      <c r="BT172" s="958"/>
      <c r="BU172" s="120"/>
      <c r="BV172" s="958"/>
      <c r="BW172" s="120"/>
      <c r="BX172" s="432"/>
      <c r="BY172" s="432">
        <f>I172</f>
        <v>1</v>
      </c>
      <c r="BZ172" s="432"/>
      <c r="CA172" s="432"/>
      <c r="CB172" s="432">
        <v>1</v>
      </c>
      <c r="CC172" s="432"/>
      <c r="CD172" s="432">
        <v>8</v>
      </c>
      <c r="CE172" s="432">
        <v>150</v>
      </c>
      <c r="CF172" s="432">
        <f t="shared" si="208"/>
        <v>15</v>
      </c>
      <c r="CG172" s="432">
        <f t="shared" si="209"/>
        <v>4.5</v>
      </c>
      <c r="CH172" s="964">
        <f t="shared" si="204"/>
        <v>0</v>
      </c>
    </row>
    <row r="173" spans="1:86" s="334" customFormat="1" ht="33.950000000000003" customHeight="1">
      <c r="A173" s="1"/>
      <c r="B173" s="588"/>
      <c r="C173" s="23"/>
      <c r="D173" s="599"/>
      <c r="E173" s="842"/>
      <c r="F173" s="843"/>
      <c r="G173" s="23"/>
      <c r="H173" s="368"/>
      <c r="I173" s="23"/>
      <c r="J173" s="23"/>
      <c r="K173" s="23"/>
      <c r="L173" s="864" t="s">
        <v>512</v>
      </c>
      <c r="M173" s="357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916"/>
      <c r="AA173" s="916"/>
      <c r="AB173" s="23"/>
      <c r="AC173" s="764"/>
      <c r="AD173" s="23"/>
      <c r="AE173" s="539"/>
      <c r="AF173" s="1"/>
      <c r="AG173" s="24"/>
      <c r="AH173" s="1"/>
      <c r="AK173" s="943"/>
      <c r="AL173" s="815">
        <f t="shared" si="176"/>
        <v>0</v>
      </c>
      <c r="AM173" s="816"/>
      <c r="AN173" s="432"/>
      <c r="AO173" s="432"/>
      <c r="AP173" s="432"/>
      <c r="AQ173" s="432"/>
      <c r="AR173" s="432"/>
      <c r="AS173" s="432"/>
      <c r="AT173" s="432"/>
      <c r="AU173" s="432"/>
      <c r="AV173" s="432"/>
      <c r="AW173" s="432"/>
      <c r="AX173" s="432"/>
      <c r="AY173" s="432"/>
      <c r="AZ173" s="432"/>
      <c r="BA173" s="689"/>
      <c r="BB173" s="689"/>
      <c r="BC173" s="817"/>
      <c r="BD173" s="818"/>
      <c r="BE173" s="432"/>
      <c r="BF173" s="959"/>
      <c r="BG173" s="23"/>
      <c r="BH173" s="959"/>
      <c r="BI173" s="23"/>
      <c r="BJ173" s="959"/>
      <c r="BK173" s="23"/>
      <c r="BL173" s="959"/>
      <c r="BM173" s="23"/>
      <c r="BN173" s="959"/>
      <c r="BO173" s="23"/>
      <c r="BP173" s="959"/>
      <c r="BQ173" s="23"/>
      <c r="BR173" s="959"/>
      <c r="BS173" s="23"/>
      <c r="BT173" s="959"/>
      <c r="BU173" s="23"/>
      <c r="BV173" s="959"/>
      <c r="BW173" s="23"/>
      <c r="BX173" s="432"/>
      <c r="BY173" s="432"/>
      <c r="BZ173" s="432"/>
      <c r="CA173" s="432"/>
      <c r="CB173" s="432"/>
      <c r="CC173" s="432"/>
      <c r="CD173" s="432"/>
      <c r="CE173" s="432"/>
      <c r="CF173" s="432">
        <f t="shared" ref="CF173:CF175" si="211">CE173/10</f>
        <v>0</v>
      </c>
      <c r="CG173" s="432">
        <f t="shared" ref="CG173:CG175" si="212">(3/100)*CE173</f>
        <v>0</v>
      </c>
      <c r="CH173" s="964">
        <f t="shared" si="195"/>
        <v>0</v>
      </c>
    </row>
    <row r="174" spans="1:86" s="1" customFormat="1" ht="65.25" customHeight="1">
      <c r="B174" s="993"/>
      <c r="C174" s="502"/>
      <c r="D174" s="591" t="s">
        <v>513</v>
      </c>
      <c r="E174" s="971"/>
      <c r="F174" s="648" t="s">
        <v>145</v>
      </c>
      <c r="G174" s="593" t="s">
        <v>238</v>
      </c>
      <c r="H174" s="648" t="s">
        <v>514</v>
      </c>
      <c r="I174" s="593">
        <v>1</v>
      </c>
      <c r="J174" s="593">
        <v>28</v>
      </c>
      <c r="K174" s="593" t="s">
        <v>100</v>
      </c>
      <c r="L174" s="995">
        <v>260.654</v>
      </c>
      <c r="M174" s="537"/>
      <c r="N174" s="537"/>
      <c r="O174" s="537"/>
      <c r="P174" s="537"/>
      <c r="Q174" s="537"/>
      <c r="R174" s="537"/>
      <c r="S174" s="537"/>
      <c r="T174" s="537"/>
      <c r="U174" s="537"/>
      <c r="V174" s="537"/>
      <c r="W174" s="537"/>
      <c r="X174" s="537"/>
      <c r="Y174" s="759"/>
      <c r="Z174" s="1003"/>
      <c r="AA174" s="1003"/>
      <c r="AB174" s="1004" t="s">
        <v>101</v>
      </c>
      <c r="AC174" s="425">
        <f t="shared" si="210"/>
        <v>0</v>
      </c>
      <c r="AD174" s="397" t="str">
        <f t="shared" ref="AD174:AD186" si="213">IF(B174="New","Yes","No")</f>
        <v>No</v>
      </c>
      <c r="AE174" s="557" t="str">
        <f t="shared" ref="AE174:AE239" si="214">IF(SUM(M174:AB174)&gt;0,"Yes","No")</f>
        <v>No</v>
      </c>
      <c r="AG174" s="715">
        <v>5</v>
      </c>
      <c r="AH174" s="564">
        <f t="shared" si="207"/>
        <v>0</v>
      </c>
      <c r="AI174" s="334"/>
      <c r="AJ174" s="334"/>
      <c r="AK174" s="814">
        <v>10</v>
      </c>
      <c r="AL174" s="815">
        <f t="shared" si="176"/>
        <v>0</v>
      </c>
      <c r="AM174" s="816"/>
      <c r="AN174" s="432">
        <f t="shared" ref="AN174:AN186" si="215">M174*I174</f>
        <v>0</v>
      </c>
      <c r="AO174" s="432">
        <f t="shared" ref="AO174:AO186" si="216">N174*I174</f>
        <v>0</v>
      </c>
      <c r="AP174" s="432">
        <f t="shared" ref="AP174:AP186" si="217">O174*I174</f>
        <v>0</v>
      </c>
      <c r="AQ174" s="432">
        <f t="shared" ref="AQ174:AQ186" si="218">P174*I174</f>
        <v>0</v>
      </c>
      <c r="AR174" s="432">
        <f t="shared" ref="AR174:AR186" si="219">Q174*I174</f>
        <v>0</v>
      </c>
      <c r="AS174" s="432">
        <f t="shared" ref="AS174:AS186" si="220">R174*I174</f>
        <v>0</v>
      </c>
      <c r="AT174" s="432">
        <f t="shared" ref="AT174:AT186" si="221">S174*I174</f>
        <v>0</v>
      </c>
      <c r="AU174" s="432">
        <f t="shared" ref="AU174:AU186" si="222">I174*T174</f>
        <v>0</v>
      </c>
      <c r="AV174" s="432">
        <f t="shared" ref="AV174:AV186" si="223">U174*I174</f>
        <v>0</v>
      </c>
      <c r="AW174" s="432">
        <f t="shared" ref="AW174:AW186" si="224">V174*I174</f>
        <v>0</v>
      </c>
      <c r="AX174" s="432">
        <f t="shared" ref="AX174:AX186" si="225">W174*I174</f>
        <v>0</v>
      </c>
      <c r="AY174" s="432">
        <f t="shared" ref="AY174:AY186" si="226">X174*I174</f>
        <v>0</v>
      </c>
      <c r="AZ174" s="432">
        <f t="shared" ref="AZ174:AZ186" si="227">Y174*I174</f>
        <v>0</v>
      </c>
      <c r="BA174" s="689">
        <f t="shared" si="179"/>
        <v>0</v>
      </c>
      <c r="BB174" s="689">
        <f t="shared" si="180"/>
        <v>0</v>
      </c>
      <c r="BC174" s="817"/>
      <c r="BD174" s="818">
        <v>5</v>
      </c>
      <c r="BE174" s="432"/>
      <c r="BF174" s="957">
        <v>11</v>
      </c>
      <c r="BG174" s="593"/>
      <c r="BH174" s="957"/>
      <c r="BI174" s="593"/>
      <c r="BJ174" s="957"/>
      <c r="BK174" s="593"/>
      <c r="BL174" s="957"/>
      <c r="BM174" s="593"/>
      <c r="BN174" s="957"/>
      <c r="BO174" s="593"/>
      <c r="BP174" s="957"/>
      <c r="BQ174" s="593"/>
      <c r="BR174" s="957"/>
      <c r="BS174" s="593"/>
      <c r="BT174" s="957"/>
      <c r="BU174" s="593"/>
      <c r="BV174" s="957"/>
      <c r="BW174" s="593"/>
      <c r="BX174" s="432"/>
      <c r="BY174" s="432"/>
      <c r="BZ174" s="432">
        <f>I174</f>
        <v>1</v>
      </c>
      <c r="CA174" s="432"/>
      <c r="CB174" s="432">
        <v>1</v>
      </c>
      <c r="CC174" s="432"/>
      <c r="CD174" s="432">
        <v>20</v>
      </c>
      <c r="CE174" s="432">
        <v>800</v>
      </c>
      <c r="CF174" s="432">
        <f t="shared" si="211"/>
        <v>80</v>
      </c>
      <c r="CG174" s="432">
        <f t="shared" si="212"/>
        <v>24</v>
      </c>
      <c r="CH174" s="964">
        <f t="shared" si="195"/>
        <v>0</v>
      </c>
    </row>
    <row r="175" spans="1:86" s="1" customFormat="1" ht="65.25" customHeight="1">
      <c r="B175" s="846"/>
      <c r="D175" s="599" t="s">
        <v>515</v>
      </c>
      <c r="E175" s="844"/>
      <c r="F175" s="368" t="s">
        <v>145</v>
      </c>
      <c r="G175" s="1" t="s">
        <v>238</v>
      </c>
      <c r="H175" s="368" t="s">
        <v>514</v>
      </c>
      <c r="I175" s="1">
        <v>1</v>
      </c>
      <c r="J175" s="1">
        <v>21</v>
      </c>
      <c r="K175" s="1" t="s">
        <v>100</v>
      </c>
      <c r="L175" s="996">
        <v>260.654</v>
      </c>
      <c r="M175" s="673"/>
      <c r="N175" s="673"/>
      <c r="O175" s="673"/>
      <c r="P175" s="673"/>
      <c r="Q175" s="673"/>
      <c r="R175" s="673"/>
      <c r="S175" s="673"/>
      <c r="T175" s="673"/>
      <c r="U175" s="673"/>
      <c r="V175" s="673"/>
      <c r="W175" s="673"/>
      <c r="X175" s="673"/>
      <c r="Y175" s="703"/>
      <c r="Z175" s="909"/>
      <c r="AA175" s="909"/>
      <c r="AB175" s="899" t="s">
        <v>101</v>
      </c>
      <c r="AC175" s="425">
        <f t="shared" si="210"/>
        <v>0</v>
      </c>
      <c r="AD175" s="704" t="str">
        <f t="shared" si="213"/>
        <v>No</v>
      </c>
      <c r="AE175" s="902" t="str">
        <f t="shared" si="214"/>
        <v>No</v>
      </c>
      <c r="AG175" s="716">
        <v>5</v>
      </c>
      <c r="AH175" s="717">
        <f t="shared" si="207"/>
        <v>0</v>
      </c>
      <c r="AI175" s="334"/>
      <c r="AJ175" s="334"/>
      <c r="AK175" s="814">
        <v>10</v>
      </c>
      <c r="AL175" s="815">
        <f t="shared" ref="AL175:AL236" si="228">SUM(M175:AB175)*AK175</f>
        <v>0</v>
      </c>
      <c r="AM175" s="816"/>
      <c r="AN175" s="432">
        <f t="shared" si="215"/>
        <v>0</v>
      </c>
      <c r="AO175" s="432">
        <f t="shared" si="216"/>
        <v>0</v>
      </c>
      <c r="AP175" s="432">
        <f t="shared" si="217"/>
        <v>0</v>
      </c>
      <c r="AQ175" s="432">
        <f t="shared" si="218"/>
        <v>0</v>
      </c>
      <c r="AR175" s="432">
        <f t="shared" si="219"/>
        <v>0</v>
      </c>
      <c r="AS175" s="432">
        <f t="shared" si="220"/>
        <v>0</v>
      </c>
      <c r="AT175" s="432">
        <f t="shared" si="221"/>
        <v>0</v>
      </c>
      <c r="AU175" s="432">
        <f t="shared" si="222"/>
        <v>0</v>
      </c>
      <c r="AV175" s="432">
        <f t="shared" si="223"/>
        <v>0</v>
      </c>
      <c r="AW175" s="432">
        <f t="shared" si="224"/>
        <v>0</v>
      </c>
      <c r="AX175" s="432">
        <f t="shared" si="225"/>
        <v>0</v>
      </c>
      <c r="AY175" s="432">
        <f t="shared" si="226"/>
        <v>0</v>
      </c>
      <c r="AZ175" s="432">
        <f t="shared" si="227"/>
        <v>0</v>
      </c>
      <c r="BA175" s="689">
        <f t="shared" si="179"/>
        <v>0</v>
      </c>
      <c r="BB175" s="689">
        <f t="shared" si="180"/>
        <v>0</v>
      </c>
      <c r="BC175" s="817"/>
      <c r="BD175" s="818">
        <v>5</v>
      </c>
      <c r="BE175" s="432"/>
      <c r="BF175" s="955">
        <v>12</v>
      </c>
      <c r="BH175" s="955"/>
      <c r="BJ175" s="955"/>
      <c r="BL175" s="955"/>
      <c r="BN175" s="955"/>
      <c r="BP175" s="955"/>
      <c r="BR175" s="955"/>
      <c r="BT175" s="955"/>
      <c r="BV175" s="955"/>
      <c r="BX175" s="432"/>
      <c r="BY175" s="432"/>
      <c r="BZ175" s="432">
        <f>I175</f>
        <v>1</v>
      </c>
      <c r="CA175" s="432"/>
      <c r="CB175" s="432">
        <v>1</v>
      </c>
      <c r="CC175" s="432"/>
      <c r="CD175" s="432">
        <v>20</v>
      </c>
      <c r="CE175" s="432">
        <v>800</v>
      </c>
      <c r="CF175" s="432">
        <f t="shared" si="211"/>
        <v>80</v>
      </c>
      <c r="CG175" s="432">
        <f t="shared" si="212"/>
        <v>24</v>
      </c>
      <c r="CH175" s="964">
        <f t="shared" si="195"/>
        <v>0</v>
      </c>
    </row>
    <row r="176" spans="1:86" s="1" customFormat="1" ht="65.25" customHeight="1">
      <c r="B176" s="846"/>
      <c r="D176" s="599" t="s">
        <v>516</v>
      </c>
      <c r="E176" s="829"/>
      <c r="F176" s="368" t="s">
        <v>145</v>
      </c>
      <c r="G176" s="334" t="s">
        <v>238</v>
      </c>
      <c r="H176" s="368" t="s">
        <v>517</v>
      </c>
      <c r="I176" s="334">
        <v>4</v>
      </c>
      <c r="J176" s="334">
        <v>112</v>
      </c>
      <c r="K176" s="334" t="s">
        <v>100</v>
      </c>
      <c r="L176" s="997">
        <v>1001.7</v>
      </c>
      <c r="M176" s="547"/>
      <c r="N176" s="547"/>
      <c r="O176" s="547"/>
      <c r="P176" s="547"/>
      <c r="Q176" s="547"/>
      <c r="R176" s="547"/>
      <c r="S176" s="547"/>
      <c r="T176" s="547"/>
      <c r="U176" s="547"/>
      <c r="V176" s="547"/>
      <c r="W176" s="547"/>
      <c r="X176" s="547"/>
      <c r="Y176" s="656"/>
      <c r="Z176" s="912"/>
      <c r="AA176" s="912"/>
      <c r="AB176" s="913" t="s">
        <v>101</v>
      </c>
      <c r="AC176" s="425">
        <f t="shared" si="210"/>
        <v>0</v>
      </c>
      <c r="AD176" s="410" t="str">
        <f t="shared" si="213"/>
        <v>No</v>
      </c>
      <c r="AE176" s="902" t="str">
        <f t="shared" si="214"/>
        <v>No</v>
      </c>
      <c r="AG176" s="716">
        <v>4</v>
      </c>
      <c r="AH176" s="717">
        <f t="shared" si="207"/>
        <v>0</v>
      </c>
      <c r="AI176" s="334"/>
      <c r="AJ176" s="334"/>
      <c r="AK176" s="814">
        <v>40</v>
      </c>
      <c r="AL176" s="815">
        <f t="shared" si="228"/>
        <v>0</v>
      </c>
      <c r="AM176" s="816"/>
      <c r="AN176" s="432">
        <f t="shared" si="215"/>
        <v>0</v>
      </c>
      <c r="AO176" s="432">
        <f t="shared" si="216"/>
        <v>0</v>
      </c>
      <c r="AP176" s="432">
        <f t="shared" si="217"/>
        <v>0</v>
      </c>
      <c r="AQ176" s="432">
        <f t="shared" si="218"/>
        <v>0</v>
      </c>
      <c r="AR176" s="432">
        <f t="shared" si="219"/>
        <v>0</v>
      </c>
      <c r="AS176" s="432">
        <f t="shared" si="220"/>
        <v>0</v>
      </c>
      <c r="AT176" s="432">
        <f t="shared" si="221"/>
        <v>0</v>
      </c>
      <c r="AU176" s="432">
        <f t="shared" si="222"/>
        <v>0</v>
      </c>
      <c r="AV176" s="432">
        <f t="shared" si="223"/>
        <v>0</v>
      </c>
      <c r="AW176" s="432">
        <f t="shared" si="224"/>
        <v>0</v>
      </c>
      <c r="AX176" s="432">
        <f t="shared" si="225"/>
        <v>0</v>
      </c>
      <c r="AY176" s="432">
        <f t="shared" si="226"/>
        <v>0</v>
      </c>
      <c r="AZ176" s="432">
        <f t="shared" si="227"/>
        <v>0</v>
      </c>
      <c r="BA176" s="689">
        <f t="shared" si="179"/>
        <v>0</v>
      </c>
      <c r="BB176" s="689">
        <f t="shared" si="180"/>
        <v>0</v>
      </c>
      <c r="BC176" s="817"/>
      <c r="BD176" s="818">
        <v>4</v>
      </c>
      <c r="BE176" s="432"/>
      <c r="BF176" s="955">
        <v>44</v>
      </c>
      <c r="BG176" s="334"/>
      <c r="BH176" s="955"/>
      <c r="BI176" s="334"/>
      <c r="BJ176" s="955"/>
      <c r="BK176" s="334"/>
      <c r="BL176" s="955"/>
      <c r="BM176" s="334"/>
      <c r="BN176" s="955"/>
      <c r="BO176" s="334"/>
      <c r="BP176" s="955"/>
      <c r="BQ176" s="334"/>
      <c r="BR176" s="955"/>
      <c r="BS176" s="334"/>
      <c r="BT176" s="955"/>
      <c r="BU176" s="334"/>
      <c r="BV176" s="955"/>
      <c r="BW176" s="334"/>
      <c r="BX176" s="432"/>
      <c r="BY176" s="432"/>
      <c r="BZ176" s="432">
        <v>4</v>
      </c>
      <c r="CA176" s="432"/>
      <c r="CB176" s="432">
        <v>4</v>
      </c>
      <c r="CC176" s="432"/>
      <c r="CD176" s="432">
        <v>80</v>
      </c>
      <c r="CE176" s="432">
        <v>3200</v>
      </c>
      <c r="CF176" s="432">
        <f t="shared" ref="CF176" si="229">CE176/10</f>
        <v>320</v>
      </c>
      <c r="CG176" s="432">
        <f t="shared" ref="CG176" si="230">(3/100)*CE176</f>
        <v>96</v>
      </c>
      <c r="CH176" s="964">
        <f t="shared" si="195"/>
        <v>0</v>
      </c>
    </row>
    <row r="177" spans="1:86" s="1" customFormat="1" ht="65.25" customHeight="1">
      <c r="B177" s="846"/>
      <c r="D177" s="617" t="s">
        <v>518</v>
      </c>
      <c r="E177" s="835"/>
      <c r="F177" s="513" t="s">
        <v>145</v>
      </c>
      <c r="G177" s="512" t="s">
        <v>238</v>
      </c>
      <c r="H177" s="513" t="s">
        <v>519</v>
      </c>
      <c r="I177" s="512">
        <v>1</v>
      </c>
      <c r="J177" s="512">
        <v>28</v>
      </c>
      <c r="K177" s="512" t="s">
        <v>100</v>
      </c>
      <c r="L177" s="974">
        <v>304.10340000000002</v>
      </c>
      <c r="M177" s="542"/>
      <c r="N177" s="542"/>
      <c r="O177" s="542"/>
      <c r="P177" s="542"/>
      <c r="Q177" s="542"/>
      <c r="R177" s="542"/>
      <c r="S177" s="542"/>
      <c r="T177" s="542"/>
      <c r="U177" s="542"/>
      <c r="V177" s="542"/>
      <c r="W177" s="542"/>
      <c r="X177" s="542"/>
      <c r="Y177" s="705"/>
      <c r="Z177" s="907"/>
      <c r="AA177" s="907"/>
      <c r="AB177" s="901" t="s">
        <v>101</v>
      </c>
      <c r="AC177" s="406">
        <f t="shared" si="210"/>
        <v>0</v>
      </c>
      <c r="AD177" s="543" t="str">
        <f t="shared" si="213"/>
        <v>No</v>
      </c>
      <c r="AE177" s="544" t="str">
        <f t="shared" si="214"/>
        <v>No</v>
      </c>
      <c r="AG177" s="716">
        <v>1</v>
      </c>
      <c r="AH177" s="717">
        <f t="shared" si="207"/>
        <v>0</v>
      </c>
      <c r="AI177" s="334"/>
      <c r="AJ177" s="334"/>
      <c r="AK177" s="814">
        <v>12</v>
      </c>
      <c r="AL177" s="815">
        <f t="shared" si="228"/>
        <v>0</v>
      </c>
      <c r="AM177" s="816"/>
      <c r="AN177" s="432">
        <f t="shared" si="215"/>
        <v>0</v>
      </c>
      <c r="AO177" s="432">
        <f t="shared" si="216"/>
        <v>0</v>
      </c>
      <c r="AP177" s="432">
        <f t="shared" si="217"/>
        <v>0</v>
      </c>
      <c r="AQ177" s="432">
        <f t="shared" si="218"/>
        <v>0</v>
      </c>
      <c r="AR177" s="432">
        <f t="shared" si="219"/>
        <v>0</v>
      </c>
      <c r="AS177" s="432">
        <f t="shared" si="220"/>
        <v>0</v>
      </c>
      <c r="AT177" s="432">
        <f t="shared" si="221"/>
        <v>0</v>
      </c>
      <c r="AU177" s="432">
        <f t="shared" si="222"/>
        <v>0</v>
      </c>
      <c r="AV177" s="432">
        <f t="shared" si="223"/>
        <v>0</v>
      </c>
      <c r="AW177" s="432">
        <f t="shared" si="224"/>
        <v>0</v>
      </c>
      <c r="AX177" s="432">
        <f t="shared" si="225"/>
        <v>0</v>
      </c>
      <c r="AY177" s="432">
        <f t="shared" si="226"/>
        <v>0</v>
      </c>
      <c r="AZ177" s="432">
        <f t="shared" si="227"/>
        <v>0</v>
      </c>
      <c r="BA177" s="689">
        <f t="shared" si="179"/>
        <v>0</v>
      </c>
      <c r="BB177" s="689">
        <f t="shared" si="180"/>
        <v>0</v>
      </c>
      <c r="BC177" s="817"/>
      <c r="BD177" s="818">
        <v>1</v>
      </c>
      <c r="BE177" s="432"/>
      <c r="BF177" s="955">
        <v>11</v>
      </c>
      <c r="BG177" s="512"/>
      <c r="BH177" s="955"/>
      <c r="BI177" s="512"/>
      <c r="BJ177" s="955"/>
      <c r="BK177" s="512"/>
      <c r="BL177" s="955"/>
      <c r="BM177" s="512"/>
      <c r="BN177" s="955"/>
      <c r="BO177" s="512"/>
      <c r="BP177" s="955"/>
      <c r="BQ177" s="512"/>
      <c r="BR177" s="955"/>
      <c r="BS177" s="512"/>
      <c r="BT177" s="955"/>
      <c r="BU177" s="512"/>
      <c r="BV177" s="955"/>
      <c r="BW177" s="512"/>
      <c r="BX177" s="432"/>
      <c r="BY177" s="432"/>
      <c r="BZ177" s="432">
        <f>I177</f>
        <v>1</v>
      </c>
      <c r="CA177" s="432"/>
      <c r="CB177" s="432">
        <v>1</v>
      </c>
      <c r="CC177" s="432"/>
      <c r="CD177" s="432">
        <v>20</v>
      </c>
      <c r="CE177" s="432">
        <v>800</v>
      </c>
      <c r="CF177" s="432">
        <f t="shared" ref="CF177" si="231">CE177/10</f>
        <v>80</v>
      </c>
      <c r="CG177" s="432">
        <f t="shared" ref="CG177" si="232">(3/100)*CE177</f>
        <v>24</v>
      </c>
      <c r="CH177" s="964">
        <f t="shared" si="195"/>
        <v>0</v>
      </c>
    </row>
    <row r="178" spans="1:86" s="334" customFormat="1" ht="65.25" customHeight="1">
      <c r="A178" s="1"/>
      <c r="B178" s="628"/>
      <c r="D178" s="617" t="s">
        <v>520</v>
      </c>
      <c r="E178" s="835"/>
      <c r="F178" s="513" t="s">
        <v>145</v>
      </c>
      <c r="G178" s="512" t="s">
        <v>238</v>
      </c>
      <c r="H178" s="513" t="s">
        <v>521</v>
      </c>
      <c r="I178" s="512">
        <v>4</v>
      </c>
      <c r="J178" s="512">
        <v>112</v>
      </c>
      <c r="K178" s="512" t="s">
        <v>100</v>
      </c>
      <c r="L178" s="974">
        <v>1129.5042000000001</v>
      </c>
      <c r="M178" s="542"/>
      <c r="N178" s="542"/>
      <c r="O178" s="542"/>
      <c r="P178" s="542"/>
      <c r="Q178" s="542"/>
      <c r="R178" s="542"/>
      <c r="S178" s="542"/>
      <c r="T178" s="542"/>
      <c r="U178" s="542"/>
      <c r="V178" s="542"/>
      <c r="W178" s="542"/>
      <c r="X178" s="542"/>
      <c r="Y178" s="705"/>
      <c r="Z178" s="907"/>
      <c r="AA178" s="907"/>
      <c r="AB178" s="901" t="s">
        <v>101</v>
      </c>
      <c r="AC178" s="406">
        <f t="shared" si="210"/>
        <v>0</v>
      </c>
      <c r="AD178" s="543" t="str">
        <f t="shared" si="213"/>
        <v>No</v>
      </c>
      <c r="AE178" s="544" t="str">
        <f t="shared" si="214"/>
        <v>No</v>
      </c>
      <c r="AF178" s="1"/>
      <c r="AG178" s="716">
        <v>4</v>
      </c>
      <c r="AH178" s="717">
        <f t="shared" si="207"/>
        <v>0</v>
      </c>
      <c r="AK178" s="814">
        <v>48</v>
      </c>
      <c r="AL178" s="815">
        <f t="shared" si="228"/>
        <v>0</v>
      </c>
      <c r="AM178" s="816"/>
      <c r="AN178" s="432">
        <f t="shared" si="215"/>
        <v>0</v>
      </c>
      <c r="AO178" s="432">
        <f t="shared" si="216"/>
        <v>0</v>
      </c>
      <c r="AP178" s="432">
        <f t="shared" si="217"/>
        <v>0</v>
      </c>
      <c r="AQ178" s="432">
        <f t="shared" si="218"/>
        <v>0</v>
      </c>
      <c r="AR178" s="432">
        <f t="shared" si="219"/>
        <v>0</v>
      </c>
      <c r="AS178" s="432">
        <f t="shared" si="220"/>
        <v>0</v>
      </c>
      <c r="AT178" s="432">
        <f t="shared" si="221"/>
        <v>0</v>
      </c>
      <c r="AU178" s="432">
        <f t="shared" si="222"/>
        <v>0</v>
      </c>
      <c r="AV178" s="432">
        <f t="shared" si="223"/>
        <v>0</v>
      </c>
      <c r="AW178" s="432">
        <f t="shared" si="224"/>
        <v>0</v>
      </c>
      <c r="AX178" s="432">
        <f t="shared" si="225"/>
        <v>0</v>
      </c>
      <c r="AY178" s="432">
        <f t="shared" si="226"/>
        <v>0</v>
      </c>
      <c r="AZ178" s="432">
        <f t="shared" si="227"/>
        <v>0</v>
      </c>
      <c r="BA178" s="689">
        <f t="shared" si="179"/>
        <v>0</v>
      </c>
      <c r="BB178" s="689">
        <f t="shared" si="180"/>
        <v>0</v>
      </c>
      <c r="BC178" s="817"/>
      <c r="BD178" s="818">
        <v>4</v>
      </c>
      <c r="BE178" s="432"/>
      <c r="BF178" s="955">
        <v>44</v>
      </c>
      <c r="BG178" s="512"/>
      <c r="BH178" s="955"/>
      <c r="BI178" s="512"/>
      <c r="BJ178" s="955"/>
      <c r="BK178" s="512"/>
      <c r="BL178" s="955"/>
      <c r="BM178" s="512"/>
      <c r="BN178" s="955"/>
      <c r="BO178" s="512"/>
      <c r="BP178" s="955"/>
      <c r="BQ178" s="512"/>
      <c r="BR178" s="955"/>
      <c r="BS178" s="512"/>
      <c r="BT178" s="955"/>
      <c r="BU178" s="512"/>
      <c r="BV178" s="955"/>
      <c r="BW178" s="512"/>
      <c r="BX178" s="432"/>
      <c r="BY178" s="432"/>
      <c r="BZ178" s="432">
        <f>I178</f>
        <v>4</v>
      </c>
      <c r="CA178" s="432"/>
      <c r="CB178" s="432">
        <v>4</v>
      </c>
      <c r="CC178" s="432"/>
      <c r="CD178" s="432">
        <v>80</v>
      </c>
      <c r="CE178" s="432">
        <v>3200</v>
      </c>
      <c r="CF178" s="432">
        <f t="shared" ref="CF178:CF182" si="233">CE178/10</f>
        <v>320</v>
      </c>
      <c r="CG178" s="432">
        <f t="shared" ref="CG178:CG182" si="234">(3/100)*CE178</f>
        <v>96</v>
      </c>
      <c r="CH178" s="964">
        <f t="shared" si="195"/>
        <v>0</v>
      </c>
    </row>
    <row r="179" spans="1:86" s="1" customFormat="1" ht="65.25" customHeight="1">
      <c r="B179" s="628"/>
      <c r="C179" s="546"/>
      <c r="D179" s="599" t="s">
        <v>522</v>
      </c>
      <c r="E179" s="829"/>
      <c r="F179" s="368" t="s">
        <v>145</v>
      </c>
      <c r="G179" s="334" t="s">
        <v>109</v>
      </c>
      <c r="H179" s="368" t="s">
        <v>523</v>
      </c>
      <c r="I179" s="334">
        <v>1</v>
      </c>
      <c r="J179" s="334">
        <v>0</v>
      </c>
      <c r="K179" s="334" t="s">
        <v>100</v>
      </c>
      <c r="L179" s="998">
        <v>259.7</v>
      </c>
      <c r="M179" s="547"/>
      <c r="N179" s="547"/>
      <c r="O179" s="547"/>
      <c r="P179" s="547"/>
      <c r="Q179" s="547"/>
      <c r="R179" s="547"/>
      <c r="S179" s="547"/>
      <c r="T179" s="547"/>
      <c r="U179" s="547"/>
      <c r="V179" s="547"/>
      <c r="W179" s="547"/>
      <c r="X179" s="547"/>
      <c r="Y179" s="656"/>
      <c r="Z179" s="912"/>
      <c r="AA179" s="912"/>
      <c r="AB179" s="913" t="s">
        <v>101</v>
      </c>
      <c r="AC179" s="425">
        <f t="shared" si="210"/>
        <v>0</v>
      </c>
      <c r="AD179" s="410" t="str">
        <f t="shared" si="213"/>
        <v>No</v>
      </c>
      <c r="AE179" s="902" t="str">
        <f t="shared" si="214"/>
        <v>No</v>
      </c>
      <c r="AG179" s="716">
        <v>2</v>
      </c>
      <c r="AH179" s="717">
        <f t="shared" si="207"/>
        <v>0</v>
      </c>
      <c r="AI179" s="334"/>
      <c r="AJ179" s="334"/>
      <c r="AK179" s="814">
        <v>8</v>
      </c>
      <c r="AL179" s="815">
        <f t="shared" si="228"/>
        <v>0</v>
      </c>
      <c r="AM179" s="816"/>
      <c r="AN179" s="432">
        <f t="shared" si="215"/>
        <v>0</v>
      </c>
      <c r="AO179" s="432">
        <f t="shared" si="216"/>
        <v>0</v>
      </c>
      <c r="AP179" s="432">
        <f t="shared" si="217"/>
        <v>0</v>
      </c>
      <c r="AQ179" s="432">
        <f t="shared" si="218"/>
        <v>0</v>
      </c>
      <c r="AR179" s="432">
        <f t="shared" si="219"/>
        <v>0</v>
      </c>
      <c r="AS179" s="432">
        <f t="shared" si="220"/>
        <v>0</v>
      </c>
      <c r="AT179" s="432">
        <f t="shared" si="221"/>
        <v>0</v>
      </c>
      <c r="AU179" s="432">
        <f t="shared" si="222"/>
        <v>0</v>
      </c>
      <c r="AV179" s="432">
        <f t="shared" si="223"/>
        <v>0</v>
      </c>
      <c r="AW179" s="432">
        <f t="shared" si="224"/>
        <v>0</v>
      </c>
      <c r="AX179" s="432">
        <f t="shared" si="225"/>
        <v>0</v>
      </c>
      <c r="AY179" s="432">
        <f t="shared" si="226"/>
        <v>0</v>
      </c>
      <c r="AZ179" s="432">
        <f t="shared" si="227"/>
        <v>0</v>
      </c>
      <c r="BA179" s="689">
        <f t="shared" si="179"/>
        <v>0</v>
      </c>
      <c r="BB179" s="689">
        <f t="shared" si="180"/>
        <v>0</v>
      </c>
      <c r="BC179" s="817"/>
      <c r="BD179" s="818">
        <v>2</v>
      </c>
      <c r="BE179" s="432"/>
      <c r="BF179" s="955">
        <v>10</v>
      </c>
      <c r="BG179" s="334"/>
      <c r="BH179" s="955"/>
      <c r="BI179" s="334"/>
      <c r="BJ179" s="955"/>
      <c r="BK179" s="334"/>
      <c r="BL179" s="955"/>
      <c r="BM179" s="334"/>
      <c r="BN179" s="955"/>
      <c r="BO179" s="334"/>
      <c r="BP179" s="955"/>
      <c r="BQ179" s="334"/>
      <c r="BR179" s="955"/>
      <c r="BS179" s="334"/>
      <c r="BT179" s="955"/>
      <c r="BU179" s="334"/>
      <c r="BV179" s="955"/>
      <c r="BW179" s="334"/>
      <c r="BX179" s="432"/>
      <c r="BY179" s="432"/>
      <c r="BZ179" s="432">
        <f>I179</f>
        <v>1</v>
      </c>
      <c r="CA179" s="432"/>
      <c r="CB179" s="432">
        <v>1</v>
      </c>
      <c r="CC179" s="432"/>
      <c r="CD179" s="432">
        <v>15</v>
      </c>
      <c r="CE179" s="432">
        <v>600</v>
      </c>
      <c r="CF179" s="432">
        <f t="shared" si="233"/>
        <v>60</v>
      </c>
      <c r="CG179" s="432">
        <f t="shared" si="234"/>
        <v>18</v>
      </c>
      <c r="CH179" s="964">
        <f t="shared" si="195"/>
        <v>0</v>
      </c>
    </row>
    <row r="180" spans="1:86" s="1" customFormat="1" ht="65.25" customHeight="1">
      <c r="B180" s="628"/>
      <c r="C180" s="546"/>
      <c r="D180" s="599" t="s">
        <v>524</v>
      </c>
      <c r="E180" s="829"/>
      <c r="F180" s="368" t="s">
        <v>145</v>
      </c>
      <c r="G180" s="334" t="s">
        <v>109</v>
      </c>
      <c r="H180" s="368" t="s">
        <v>525</v>
      </c>
      <c r="I180" s="334">
        <v>4</v>
      </c>
      <c r="J180" s="334">
        <v>0</v>
      </c>
      <c r="K180" s="334" t="s">
        <v>100</v>
      </c>
      <c r="L180" s="998">
        <v>996.4</v>
      </c>
      <c r="M180" s="547"/>
      <c r="N180" s="547"/>
      <c r="O180" s="547"/>
      <c r="P180" s="547"/>
      <c r="Q180" s="547"/>
      <c r="R180" s="547"/>
      <c r="S180" s="547"/>
      <c r="T180" s="547"/>
      <c r="U180" s="547"/>
      <c r="V180" s="547"/>
      <c r="W180" s="547"/>
      <c r="X180" s="547"/>
      <c r="Y180" s="656"/>
      <c r="Z180" s="912"/>
      <c r="AA180" s="912"/>
      <c r="AB180" s="913" t="s">
        <v>101</v>
      </c>
      <c r="AC180" s="425">
        <f t="shared" si="210"/>
        <v>0</v>
      </c>
      <c r="AD180" s="410" t="str">
        <f t="shared" si="213"/>
        <v>No</v>
      </c>
      <c r="AE180" s="902" t="str">
        <f t="shared" si="214"/>
        <v>No</v>
      </c>
      <c r="AG180" s="716">
        <v>8</v>
      </c>
      <c r="AH180" s="717">
        <f t="shared" si="207"/>
        <v>0</v>
      </c>
      <c r="AI180" s="334"/>
      <c r="AJ180" s="334"/>
      <c r="AK180" s="814">
        <v>32</v>
      </c>
      <c r="AL180" s="815">
        <f t="shared" si="228"/>
        <v>0</v>
      </c>
      <c r="AM180" s="816"/>
      <c r="AN180" s="432">
        <f t="shared" si="215"/>
        <v>0</v>
      </c>
      <c r="AO180" s="432">
        <f t="shared" si="216"/>
        <v>0</v>
      </c>
      <c r="AP180" s="432">
        <f t="shared" si="217"/>
        <v>0</v>
      </c>
      <c r="AQ180" s="432">
        <f t="shared" si="218"/>
        <v>0</v>
      </c>
      <c r="AR180" s="432">
        <f t="shared" si="219"/>
        <v>0</v>
      </c>
      <c r="AS180" s="432">
        <f t="shared" si="220"/>
        <v>0</v>
      </c>
      <c r="AT180" s="432">
        <f t="shared" si="221"/>
        <v>0</v>
      </c>
      <c r="AU180" s="432">
        <f t="shared" si="222"/>
        <v>0</v>
      </c>
      <c r="AV180" s="432">
        <f t="shared" si="223"/>
        <v>0</v>
      </c>
      <c r="AW180" s="432">
        <f t="shared" si="224"/>
        <v>0</v>
      </c>
      <c r="AX180" s="432">
        <f t="shared" si="225"/>
        <v>0</v>
      </c>
      <c r="AY180" s="432">
        <f t="shared" si="226"/>
        <v>0</v>
      </c>
      <c r="AZ180" s="432">
        <f t="shared" si="227"/>
        <v>0</v>
      </c>
      <c r="BA180" s="689">
        <f t="shared" si="179"/>
        <v>0</v>
      </c>
      <c r="BB180" s="689">
        <f t="shared" si="180"/>
        <v>0</v>
      </c>
      <c r="BC180" s="817"/>
      <c r="BD180" s="818">
        <v>8</v>
      </c>
      <c r="BE180" s="432"/>
      <c r="BF180" s="955">
        <v>40</v>
      </c>
      <c r="BG180" s="334"/>
      <c r="BH180" s="955"/>
      <c r="BI180" s="334"/>
      <c r="BJ180" s="955"/>
      <c r="BK180" s="334"/>
      <c r="BL180" s="955"/>
      <c r="BM180" s="334"/>
      <c r="BN180" s="955"/>
      <c r="BO180" s="334"/>
      <c r="BP180" s="955"/>
      <c r="BQ180" s="334"/>
      <c r="BR180" s="955"/>
      <c r="BS180" s="334"/>
      <c r="BT180" s="955"/>
      <c r="BU180" s="334"/>
      <c r="BV180" s="955"/>
      <c r="BW180" s="334"/>
      <c r="BX180" s="432"/>
      <c r="BY180" s="432"/>
      <c r="BZ180" s="432">
        <f>I180</f>
        <v>4</v>
      </c>
      <c r="CA180" s="432"/>
      <c r="CB180" s="432">
        <v>1</v>
      </c>
      <c r="CC180" s="432"/>
      <c r="CD180" s="432">
        <v>60</v>
      </c>
      <c r="CE180" s="432">
        <v>2400</v>
      </c>
      <c r="CF180" s="432">
        <f t="shared" si="233"/>
        <v>240</v>
      </c>
      <c r="CG180" s="432">
        <f t="shared" si="234"/>
        <v>72</v>
      </c>
      <c r="CH180" s="964">
        <f t="shared" si="195"/>
        <v>0</v>
      </c>
    </row>
    <row r="181" spans="1:86" s="1" customFormat="1" ht="65.25" customHeight="1">
      <c r="B181" s="846"/>
      <c r="D181" s="617" t="s">
        <v>526</v>
      </c>
      <c r="E181" s="835"/>
      <c r="F181" s="513" t="s">
        <v>145</v>
      </c>
      <c r="G181" s="512" t="s">
        <v>109</v>
      </c>
      <c r="H181" s="513" t="s">
        <v>327</v>
      </c>
      <c r="I181" s="512">
        <v>1</v>
      </c>
      <c r="J181" s="512">
        <v>0</v>
      </c>
      <c r="K181" s="512" t="s">
        <v>100</v>
      </c>
      <c r="L181" s="974">
        <v>139.01900000000001</v>
      </c>
      <c r="M181" s="542"/>
      <c r="N181" s="542"/>
      <c r="O181" s="542"/>
      <c r="P181" s="542"/>
      <c r="Q181" s="542"/>
      <c r="R181" s="542"/>
      <c r="S181" s="542"/>
      <c r="T181" s="542"/>
      <c r="U181" s="542"/>
      <c r="V181" s="542"/>
      <c r="W181" s="542"/>
      <c r="X181" s="542"/>
      <c r="Y181" s="705"/>
      <c r="Z181" s="907"/>
      <c r="AA181" s="907"/>
      <c r="AB181" s="901" t="s">
        <v>101</v>
      </c>
      <c r="AC181" s="406">
        <f t="shared" si="210"/>
        <v>0</v>
      </c>
      <c r="AD181" s="543" t="str">
        <f t="shared" si="213"/>
        <v>No</v>
      </c>
      <c r="AE181" s="544" t="str">
        <f t="shared" si="214"/>
        <v>No</v>
      </c>
      <c r="AG181" s="716">
        <v>1</v>
      </c>
      <c r="AH181" s="717">
        <f t="shared" si="207"/>
        <v>0</v>
      </c>
      <c r="AI181" s="334"/>
      <c r="AJ181" s="334"/>
      <c r="AK181" s="814">
        <v>4.5</v>
      </c>
      <c r="AL181" s="815">
        <f t="shared" si="228"/>
        <v>0</v>
      </c>
      <c r="AM181" s="816"/>
      <c r="AN181" s="432">
        <f t="shared" si="215"/>
        <v>0</v>
      </c>
      <c r="AO181" s="432">
        <f t="shared" si="216"/>
        <v>0</v>
      </c>
      <c r="AP181" s="432">
        <f t="shared" si="217"/>
        <v>0</v>
      </c>
      <c r="AQ181" s="432">
        <f t="shared" si="218"/>
        <v>0</v>
      </c>
      <c r="AR181" s="432">
        <f t="shared" si="219"/>
        <v>0</v>
      </c>
      <c r="AS181" s="432">
        <f t="shared" si="220"/>
        <v>0</v>
      </c>
      <c r="AT181" s="432">
        <f t="shared" si="221"/>
        <v>0</v>
      </c>
      <c r="AU181" s="432">
        <f t="shared" si="222"/>
        <v>0</v>
      </c>
      <c r="AV181" s="432">
        <f t="shared" si="223"/>
        <v>0</v>
      </c>
      <c r="AW181" s="432">
        <f t="shared" si="224"/>
        <v>0</v>
      </c>
      <c r="AX181" s="432">
        <f t="shared" si="225"/>
        <v>0</v>
      </c>
      <c r="AY181" s="432">
        <f t="shared" si="226"/>
        <v>0</v>
      </c>
      <c r="AZ181" s="432">
        <f t="shared" si="227"/>
        <v>0</v>
      </c>
      <c r="BA181" s="689">
        <f t="shared" si="179"/>
        <v>0</v>
      </c>
      <c r="BB181" s="689">
        <f t="shared" si="180"/>
        <v>0</v>
      </c>
      <c r="BC181" s="817"/>
      <c r="BD181" s="818">
        <v>1</v>
      </c>
      <c r="BE181" s="432"/>
      <c r="BF181" s="955">
        <v>6</v>
      </c>
      <c r="BG181" s="512"/>
      <c r="BH181" s="955"/>
      <c r="BI181" s="512"/>
      <c r="BJ181" s="955"/>
      <c r="BK181" s="512">
        <v>2</v>
      </c>
      <c r="BL181" s="955"/>
      <c r="BM181" s="512"/>
      <c r="BN181" s="955"/>
      <c r="BO181" s="512"/>
      <c r="BP181" s="955"/>
      <c r="BQ181" s="512"/>
      <c r="BR181" s="955"/>
      <c r="BS181" s="512"/>
      <c r="BT181" s="955"/>
      <c r="BU181" s="512"/>
      <c r="BV181" s="955"/>
      <c r="BW181" s="512"/>
      <c r="BX181" s="432"/>
      <c r="BY181" s="432">
        <v>1</v>
      </c>
      <c r="BZ181" s="432"/>
      <c r="CA181" s="432"/>
      <c r="CB181" s="432">
        <v>1</v>
      </c>
      <c r="CC181" s="432"/>
      <c r="CD181" s="432">
        <v>12</v>
      </c>
      <c r="CE181" s="432">
        <v>450</v>
      </c>
      <c r="CF181" s="432">
        <f t="shared" si="233"/>
        <v>45</v>
      </c>
      <c r="CG181" s="432">
        <f t="shared" si="234"/>
        <v>13.5</v>
      </c>
      <c r="CH181" s="964">
        <f t="shared" si="195"/>
        <v>0</v>
      </c>
    </row>
    <row r="182" spans="1:86" s="1" customFormat="1" ht="65.25" customHeight="1">
      <c r="B182" s="846"/>
      <c r="D182" s="617" t="s">
        <v>527</v>
      </c>
      <c r="E182" s="835"/>
      <c r="F182" s="513" t="s">
        <v>145</v>
      </c>
      <c r="G182" s="512" t="s">
        <v>109</v>
      </c>
      <c r="H182" s="513" t="s">
        <v>528</v>
      </c>
      <c r="I182" s="512">
        <v>4</v>
      </c>
      <c r="J182" s="512">
        <v>0</v>
      </c>
      <c r="K182" s="512" t="s">
        <v>100</v>
      </c>
      <c r="L182" s="974">
        <v>538.48</v>
      </c>
      <c r="M182" s="542"/>
      <c r="N182" s="542"/>
      <c r="O182" s="542"/>
      <c r="P182" s="542"/>
      <c r="Q182" s="542"/>
      <c r="R182" s="542"/>
      <c r="S182" s="542"/>
      <c r="T182" s="542"/>
      <c r="U182" s="542"/>
      <c r="V182" s="542"/>
      <c r="W182" s="542"/>
      <c r="X182" s="542"/>
      <c r="Y182" s="705"/>
      <c r="Z182" s="907"/>
      <c r="AA182" s="907"/>
      <c r="AB182" s="901" t="s">
        <v>101</v>
      </c>
      <c r="AC182" s="406">
        <f t="shared" si="210"/>
        <v>0</v>
      </c>
      <c r="AD182" s="543" t="str">
        <f t="shared" si="213"/>
        <v>No</v>
      </c>
      <c r="AE182" s="544" t="str">
        <f t="shared" si="214"/>
        <v>No</v>
      </c>
      <c r="AG182" s="716">
        <v>4</v>
      </c>
      <c r="AH182" s="717">
        <f t="shared" si="207"/>
        <v>0</v>
      </c>
      <c r="AI182" s="334"/>
      <c r="AJ182" s="334"/>
      <c r="AK182" s="814">
        <v>18</v>
      </c>
      <c r="AL182" s="815">
        <f t="shared" si="228"/>
        <v>0</v>
      </c>
      <c r="AM182" s="816"/>
      <c r="AN182" s="432">
        <f t="shared" si="215"/>
        <v>0</v>
      </c>
      <c r="AO182" s="432">
        <f t="shared" si="216"/>
        <v>0</v>
      </c>
      <c r="AP182" s="432">
        <f t="shared" si="217"/>
        <v>0</v>
      </c>
      <c r="AQ182" s="432">
        <f t="shared" si="218"/>
        <v>0</v>
      </c>
      <c r="AR182" s="432">
        <f t="shared" si="219"/>
        <v>0</v>
      </c>
      <c r="AS182" s="432">
        <f t="shared" si="220"/>
        <v>0</v>
      </c>
      <c r="AT182" s="432">
        <f t="shared" si="221"/>
        <v>0</v>
      </c>
      <c r="AU182" s="432">
        <f t="shared" si="222"/>
        <v>0</v>
      </c>
      <c r="AV182" s="432">
        <f t="shared" si="223"/>
        <v>0</v>
      </c>
      <c r="AW182" s="432">
        <f t="shared" si="224"/>
        <v>0</v>
      </c>
      <c r="AX182" s="432">
        <f t="shared" si="225"/>
        <v>0</v>
      </c>
      <c r="AY182" s="432">
        <f t="shared" si="226"/>
        <v>0</v>
      </c>
      <c r="AZ182" s="432">
        <f t="shared" si="227"/>
        <v>0</v>
      </c>
      <c r="BA182" s="689">
        <f t="shared" si="179"/>
        <v>0</v>
      </c>
      <c r="BB182" s="689">
        <f t="shared" si="180"/>
        <v>0</v>
      </c>
      <c r="BC182" s="817"/>
      <c r="BD182" s="818">
        <v>4</v>
      </c>
      <c r="BE182" s="432"/>
      <c r="BF182" s="955">
        <v>24</v>
      </c>
      <c r="BG182" s="512"/>
      <c r="BH182" s="955"/>
      <c r="BI182" s="512"/>
      <c r="BJ182" s="955"/>
      <c r="BK182" s="512">
        <v>8</v>
      </c>
      <c r="BL182" s="955"/>
      <c r="BM182" s="512"/>
      <c r="BN182" s="955"/>
      <c r="BO182" s="512"/>
      <c r="BP182" s="955"/>
      <c r="BQ182" s="512"/>
      <c r="BR182" s="955"/>
      <c r="BS182" s="512"/>
      <c r="BT182" s="955"/>
      <c r="BU182" s="512"/>
      <c r="BV182" s="955"/>
      <c r="BW182" s="512"/>
      <c r="BX182" s="432"/>
      <c r="BY182" s="432">
        <v>4</v>
      </c>
      <c r="BZ182" s="432"/>
      <c r="CA182" s="432"/>
      <c r="CB182" s="432">
        <v>4</v>
      </c>
      <c r="CC182" s="432"/>
      <c r="CD182" s="432">
        <v>48</v>
      </c>
      <c r="CE182" s="432">
        <v>1800</v>
      </c>
      <c r="CF182" s="432">
        <f t="shared" si="233"/>
        <v>180</v>
      </c>
      <c r="CG182" s="432">
        <f t="shared" si="234"/>
        <v>54</v>
      </c>
      <c r="CH182" s="964">
        <f t="shared" si="195"/>
        <v>0</v>
      </c>
    </row>
    <row r="183" spans="1:86" s="334" customFormat="1" ht="65.25" customHeight="1">
      <c r="A183" s="1"/>
      <c r="B183" s="628"/>
      <c r="C183" s="368"/>
      <c r="D183" s="599" t="s">
        <v>529</v>
      </c>
      <c r="E183" s="844" t="s">
        <v>96</v>
      </c>
      <c r="F183" s="368" t="s">
        <v>145</v>
      </c>
      <c r="G183" s="334" t="s">
        <v>109</v>
      </c>
      <c r="H183" s="368" t="s">
        <v>530</v>
      </c>
      <c r="I183" s="334">
        <v>1</v>
      </c>
      <c r="J183" s="334">
        <v>0</v>
      </c>
      <c r="K183" s="334" t="s">
        <v>100</v>
      </c>
      <c r="L183" s="998">
        <v>143.1</v>
      </c>
      <c r="M183" s="547"/>
      <c r="N183" s="673"/>
      <c r="O183" s="673"/>
      <c r="P183" s="673"/>
      <c r="Q183" s="673"/>
      <c r="R183" s="673"/>
      <c r="S183" s="547"/>
      <c r="T183" s="547"/>
      <c r="U183" s="547"/>
      <c r="V183" s="547"/>
      <c r="W183" s="547"/>
      <c r="X183" s="547"/>
      <c r="Y183" s="656"/>
      <c r="Z183" s="913" t="s">
        <v>101</v>
      </c>
      <c r="AA183" s="913" t="s">
        <v>101</v>
      </c>
      <c r="AB183" s="656"/>
      <c r="AC183" s="906">
        <f>L183*M183+L183*N183+L183*O183+L183*P183+L183*Q183+L183*R183+L183*S183+L183*U183+L183*V183+L183*W183+L183*X183+L183*Y183+L183*T183+L183*AB183</f>
        <v>0</v>
      </c>
      <c r="AD183" s="704" t="str">
        <f t="shared" si="213"/>
        <v>No</v>
      </c>
      <c r="AE183" s="902" t="str">
        <f t="shared" si="214"/>
        <v>No</v>
      </c>
      <c r="AF183" s="1"/>
      <c r="AG183" s="716">
        <v>1</v>
      </c>
      <c r="AH183" s="717">
        <f>AG183*M183+AG183*N183+AG183*O183+AG183*P183+AG183*Q183+AG183*R183+AG183*S183+AG183*U183+AG183*V183+AG183*W183+AG183*X183+AG183*Y183+AG183*T183+AG183*AB183</f>
        <v>0</v>
      </c>
      <c r="AK183" s="814">
        <v>1.61</v>
      </c>
      <c r="AL183" s="815">
        <f t="shared" si="228"/>
        <v>0</v>
      </c>
      <c r="AM183" s="816"/>
      <c r="AN183" s="432">
        <f t="shared" si="215"/>
        <v>0</v>
      </c>
      <c r="AO183" s="432">
        <f t="shared" si="216"/>
        <v>0</v>
      </c>
      <c r="AP183" s="432">
        <f t="shared" si="217"/>
        <v>0</v>
      </c>
      <c r="AQ183" s="432">
        <f t="shared" si="218"/>
        <v>0</v>
      </c>
      <c r="AR183" s="432">
        <f t="shared" si="219"/>
        <v>0</v>
      </c>
      <c r="AS183" s="432">
        <f t="shared" si="220"/>
        <v>0</v>
      </c>
      <c r="AT183" s="432">
        <f t="shared" si="221"/>
        <v>0</v>
      </c>
      <c r="AU183" s="432">
        <f t="shared" si="222"/>
        <v>0</v>
      </c>
      <c r="AV183" s="432">
        <f t="shared" si="223"/>
        <v>0</v>
      </c>
      <c r="AW183" s="432">
        <f t="shared" si="224"/>
        <v>0</v>
      </c>
      <c r="AX183" s="432">
        <f t="shared" si="225"/>
        <v>0</v>
      </c>
      <c r="AY183" s="432">
        <f t="shared" si="226"/>
        <v>0</v>
      </c>
      <c r="AZ183" s="432">
        <f t="shared" si="227"/>
        <v>0</v>
      </c>
      <c r="BA183" s="689"/>
      <c r="BB183" s="689"/>
      <c r="BC183" s="817">
        <f>AB183*I183</f>
        <v>0</v>
      </c>
      <c r="BD183" s="818">
        <v>1</v>
      </c>
      <c r="BE183" s="432"/>
      <c r="BF183" s="955">
        <v>3</v>
      </c>
      <c r="BG183" s="334">
        <v>2</v>
      </c>
      <c r="BH183" s="955"/>
      <c r="BJ183" s="955"/>
      <c r="BL183" s="955"/>
      <c r="BN183" s="955"/>
      <c r="BP183" s="955"/>
      <c r="BR183" s="955"/>
      <c r="BT183" s="955"/>
      <c r="BV183" s="955"/>
      <c r="BX183" s="432"/>
      <c r="BY183" s="432"/>
      <c r="BZ183" s="432"/>
      <c r="CA183" s="432"/>
      <c r="CB183" s="432"/>
      <c r="CC183" s="432"/>
      <c r="CD183" s="432"/>
      <c r="CE183" s="432"/>
      <c r="CF183" s="432"/>
      <c r="CG183" s="432"/>
      <c r="CH183" s="964">
        <f t="shared" si="195"/>
        <v>0</v>
      </c>
    </row>
    <row r="184" spans="1:86" s="1" customFormat="1" ht="65.25" customHeight="1">
      <c r="B184" s="846"/>
      <c r="D184" s="617" t="s">
        <v>531</v>
      </c>
      <c r="E184" s="835"/>
      <c r="F184" s="513" t="s">
        <v>145</v>
      </c>
      <c r="G184" s="512" t="s">
        <v>106</v>
      </c>
      <c r="H184" s="513" t="s">
        <v>532</v>
      </c>
      <c r="I184" s="512">
        <v>1</v>
      </c>
      <c r="J184" s="512">
        <v>0</v>
      </c>
      <c r="K184" s="512" t="s">
        <v>100</v>
      </c>
      <c r="L184" s="974">
        <v>116.6</v>
      </c>
      <c r="M184" s="542"/>
      <c r="N184" s="542"/>
      <c r="O184" s="542"/>
      <c r="P184" s="542"/>
      <c r="Q184" s="542"/>
      <c r="R184" s="542"/>
      <c r="S184" s="542"/>
      <c r="T184" s="542"/>
      <c r="U184" s="542"/>
      <c r="V184" s="542"/>
      <c r="W184" s="542"/>
      <c r="X184" s="542"/>
      <c r="Y184" s="705"/>
      <c r="Z184" s="907"/>
      <c r="AA184" s="907"/>
      <c r="AB184" s="901" t="s">
        <v>101</v>
      </c>
      <c r="AC184" s="406">
        <f t="shared" si="210"/>
        <v>0</v>
      </c>
      <c r="AD184" s="543" t="str">
        <f t="shared" si="213"/>
        <v>No</v>
      </c>
      <c r="AE184" s="544" t="str">
        <f t="shared" si="214"/>
        <v>No</v>
      </c>
      <c r="AG184" s="716">
        <v>1</v>
      </c>
      <c r="AH184" s="717">
        <f t="shared" si="207"/>
        <v>0</v>
      </c>
      <c r="AI184" s="334"/>
      <c r="AJ184" s="334"/>
      <c r="AK184" s="814">
        <v>1.6</v>
      </c>
      <c r="AL184" s="815">
        <f t="shared" si="228"/>
        <v>0</v>
      </c>
      <c r="AM184" s="816"/>
      <c r="AN184" s="432">
        <f t="shared" si="215"/>
        <v>0</v>
      </c>
      <c r="AO184" s="432">
        <f t="shared" si="216"/>
        <v>0</v>
      </c>
      <c r="AP184" s="432">
        <f t="shared" si="217"/>
        <v>0</v>
      </c>
      <c r="AQ184" s="432">
        <f t="shared" si="218"/>
        <v>0</v>
      </c>
      <c r="AR184" s="432">
        <f t="shared" si="219"/>
        <v>0</v>
      </c>
      <c r="AS184" s="432">
        <f t="shared" si="220"/>
        <v>0</v>
      </c>
      <c r="AT184" s="432">
        <f t="shared" si="221"/>
        <v>0</v>
      </c>
      <c r="AU184" s="432">
        <f t="shared" si="222"/>
        <v>0</v>
      </c>
      <c r="AV184" s="432">
        <f t="shared" si="223"/>
        <v>0</v>
      </c>
      <c r="AW184" s="432">
        <f t="shared" si="224"/>
        <v>0</v>
      </c>
      <c r="AX184" s="432">
        <f t="shared" si="225"/>
        <v>0</v>
      </c>
      <c r="AY184" s="432">
        <f t="shared" si="226"/>
        <v>0</v>
      </c>
      <c r="AZ184" s="432">
        <f t="shared" si="227"/>
        <v>0</v>
      </c>
      <c r="BA184" s="689">
        <f t="shared" si="179"/>
        <v>0</v>
      </c>
      <c r="BB184" s="689">
        <f t="shared" si="180"/>
        <v>0</v>
      </c>
      <c r="BC184" s="817"/>
      <c r="BD184" s="818">
        <v>1</v>
      </c>
      <c r="BE184" s="432"/>
      <c r="BF184" s="955">
        <v>3</v>
      </c>
      <c r="BG184" s="512">
        <v>1</v>
      </c>
      <c r="BH184" s="955"/>
      <c r="BI184" s="512"/>
      <c r="BJ184" s="955"/>
      <c r="BK184" s="512"/>
      <c r="BL184" s="955"/>
      <c r="BM184" s="512"/>
      <c r="BN184" s="955"/>
      <c r="BO184" s="512"/>
      <c r="BP184" s="955"/>
      <c r="BQ184" s="512"/>
      <c r="BR184" s="955"/>
      <c r="BS184" s="512"/>
      <c r="BT184" s="955"/>
      <c r="BU184" s="512"/>
      <c r="BV184" s="955"/>
      <c r="BW184" s="512"/>
      <c r="BX184" s="432"/>
      <c r="BY184" s="432">
        <v>1</v>
      </c>
      <c r="BZ184" s="432"/>
      <c r="CA184" s="432"/>
      <c r="CB184" s="432">
        <v>4</v>
      </c>
      <c r="CC184" s="432"/>
      <c r="CD184" s="432">
        <v>8</v>
      </c>
      <c r="CE184" s="432">
        <v>150</v>
      </c>
      <c r="CF184" s="432">
        <f>CE184/10</f>
        <v>15</v>
      </c>
      <c r="CG184" s="432">
        <f>(3/100)*CE184</f>
        <v>4.5</v>
      </c>
      <c r="CH184" s="964">
        <f t="shared" si="195"/>
        <v>0</v>
      </c>
    </row>
    <row r="185" spans="1:86" s="1" customFormat="1" ht="65.25" customHeight="1">
      <c r="B185" s="846"/>
      <c r="D185" s="617" t="s">
        <v>533</v>
      </c>
      <c r="E185" s="835"/>
      <c r="F185" s="513" t="s">
        <v>145</v>
      </c>
      <c r="G185" s="512" t="s">
        <v>106</v>
      </c>
      <c r="H185" s="513" t="s">
        <v>534</v>
      </c>
      <c r="I185" s="512">
        <v>4</v>
      </c>
      <c r="J185" s="512">
        <v>0</v>
      </c>
      <c r="K185" s="512" t="s">
        <v>100</v>
      </c>
      <c r="L185" s="974">
        <v>434.6</v>
      </c>
      <c r="M185" s="542"/>
      <c r="N185" s="542"/>
      <c r="O185" s="542"/>
      <c r="P185" s="542"/>
      <c r="Q185" s="542"/>
      <c r="R185" s="542"/>
      <c r="S185" s="542"/>
      <c r="T185" s="542"/>
      <c r="U185" s="542"/>
      <c r="V185" s="542"/>
      <c r="W185" s="542"/>
      <c r="X185" s="542"/>
      <c r="Y185" s="705"/>
      <c r="Z185" s="907"/>
      <c r="AA185" s="907"/>
      <c r="AB185" s="901" t="s">
        <v>101</v>
      </c>
      <c r="AC185" s="406">
        <f t="shared" si="210"/>
        <v>0</v>
      </c>
      <c r="AD185" s="543" t="str">
        <f t="shared" si="213"/>
        <v>No</v>
      </c>
      <c r="AE185" s="544" t="str">
        <f t="shared" si="214"/>
        <v>No</v>
      </c>
      <c r="AG185" s="716">
        <v>4</v>
      </c>
      <c r="AH185" s="717">
        <f t="shared" si="207"/>
        <v>0</v>
      </c>
      <c r="AI185" s="334"/>
      <c r="AJ185" s="334"/>
      <c r="AK185" s="814">
        <v>6.4</v>
      </c>
      <c r="AL185" s="815">
        <f t="shared" si="228"/>
        <v>0</v>
      </c>
      <c r="AM185" s="816"/>
      <c r="AN185" s="432">
        <f t="shared" si="215"/>
        <v>0</v>
      </c>
      <c r="AO185" s="432">
        <f t="shared" si="216"/>
        <v>0</v>
      </c>
      <c r="AP185" s="432">
        <f t="shared" si="217"/>
        <v>0</v>
      </c>
      <c r="AQ185" s="432">
        <f t="shared" si="218"/>
        <v>0</v>
      </c>
      <c r="AR185" s="432">
        <f t="shared" si="219"/>
        <v>0</v>
      </c>
      <c r="AS185" s="432">
        <f t="shared" si="220"/>
        <v>0</v>
      </c>
      <c r="AT185" s="432">
        <f t="shared" si="221"/>
        <v>0</v>
      </c>
      <c r="AU185" s="432">
        <f t="shared" si="222"/>
        <v>0</v>
      </c>
      <c r="AV185" s="432">
        <f t="shared" si="223"/>
        <v>0</v>
      </c>
      <c r="AW185" s="432">
        <f t="shared" si="224"/>
        <v>0</v>
      </c>
      <c r="AX185" s="432">
        <f t="shared" si="225"/>
        <v>0</v>
      </c>
      <c r="AY185" s="432">
        <f t="shared" si="226"/>
        <v>0</v>
      </c>
      <c r="AZ185" s="432">
        <f t="shared" si="227"/>
        <v>0</v>
      </c>
      <c r="BA185" s="689">
        <f t="shared" si="179"/>
        <v>0</v>
      </c>
      <c r="BB185" s="689">
        <f t="shared" si="180"/>
        <v>0</v>
      </c>
      <c r="BC185" s="817"/>
      <c r="BD185" s="818">
        <v>4</v>
      </c>
      <c r="BE185" s="432"/>
      <c r="BF185" s="955">
        <v>12</v>
      </c>
      <c r="BG185" s="512">
        <v>4</v>
      </c>
      <c r="BH185" s="955"/>
      <c r="BI185" s="512"/>
      <c r="BJ185" s="955"/>
      <c r="BK185" s="512"/>
      <c r="BL185" s="955"/>
      <c r="BM185" s="512"/>
      <c r="BN185" s="955"/>
      <c r="BO185" s="512"/>
      <c r="BP185" s="955"/>
      <c r="BQ185" s="512"/>
      <c r="BR185" s="955"/>
      <c r="BS185" s="512"/>
      <c r="BT185" s="955"/>
      <c r="BU185" s="512"/>
      <c r="BV185" s="955"/>
      <c r="BW185" s="512"/>
      <c r="BX185" s="432"/>
      <c r="BY185" s="432">
        <v>4</v>
      </c>
      <c r="BZ185" s="432"/>
      <c r="CA185" s="432"/>
      <c r="CB185" s="432">
        <v>4</v>
      </c>
      <c r="CC185" s="432"/>
      <c r="CD185" s="432">
        <v>32</v>
      </c>
      <c r="CE185" s="432">
        <v>600</v>
      </c>
      <c r="CF185" s="432">
        <f t="shared" ref="CF185:CF186" si="235">CE185/10</f>
        <v>60</v>
      </c>
      <c r="CG185" s="432">
        <f t="shared" ref="CG185:CG186" si="236">(3/100)*CE185</f>
        <v>18</v>
      </c>
      <c r="CH185" s="964">
        <f t="shared" si="195"/>
        <v>0</v>
      </c>
    </row>
    <row r="186" spans="1:86" s="334" customFormat="1" ht="65.25" customHeight="1">
      <c r="A186" s="1"/>
      <c r="B186" s="608"/>
      <c r="C186" s="519"/>
      <c r="D186" s="609" t="s">
        <v>535</v>
      </c>
      <c r="E186" s="837" t="s">
        <v>96</v>
      </c>
      <c r="F186" s="519" t="s">
        <v>145</v>
      </c>
      <c r="G186" s="518" t="s">
        <v>106</v>
      </c>
      <c r="H186" s="519" t="s">
        <v>536</v>
      </c>
      <c r="I186" s="518">
        <v>3</v>
      </c>
      <c r="J186" s="518">
        <v>0</v>
      </c>
      <c r="K186" s="518" t="s">
        <v>100</v>
      </c>
      <c r="L186" s="999">
        <v>413.4</v>
      </c>
      <c r="M186" s="667"/>
      <c r="N186" s="675"/>
      <c r="O186" s="675"/>
      <c r="P186" s="675"/>
      <c r="Q186" s="675"/>
      <c r="R186" s="675"/>
      <c r="S186" s="667"/>
      <c r="T186" s="667"/>
      <c r="U186" s="667"/>
      <c r="V186" s="667"/>
      <c r="W186" s="667"/>
      <c r="X186" s="667"/>
      <c r="Y186" s="560"/>
      <c r="Z186" s="915" t="s">
        <v>101</v>
      </c>
      <c r="AA186" s="913" t="s">
        <v>101</v>
      </c>
      <c r="AB186" s="656"/>
      <c r="AC186" s="906">
        <f>L186*M186+L186*N186+L186*O186+L186*P186+L186*Q186+L186*R186+L186*S186+L186*U186+L186*V186+L186*W186+L186*X186+L186*Y186+L186*T186+L186*AB186</f>
        <v>0</v>
      </c>
      <c r="AD186" s="400" t="str">
        <f t="shared" si="213"/>
        <v>No</v>
      </c>
      <c r="AE186" s="902" t="str">
        <f t="shared" si="214"/>
        <v>No</v>
      </c>
      <c r="AF186" s="1"/>
      <c r="AG186" s="718">
        <v>3</v>
      </c>
      <c r="AH186" s="429">
        <f>AG186*M186+AG186*N186+AG186*O186+AG186*P186+AG186*Q186+AG186*R186+AG186*S186+AG186*U186+AG186*V186+AG186*W186+AG186*X186+AG186*Y186+AG186*T186+AG186*AB186</f>
        <v>0</v>
      </c>
      <c r="AK186" s="814">
        <v>1.83</v>
      </c>
      <c r="AL186" s="815">
        <f t="shared" si="228"/>
        <v>0</v>
      </c>
      <c r="AM186" s="816"/>
      <c r="AN186" s="432">
        <f t="shared" si="215"/>
        <v>0</v>
      </c>
      <c r="AO186" s="432">
        <f t="shared" si="216"/>
        <v>0</v>
      </c>
      <c r="AP186" s="432">
        <f t="shared" si="217"/>
        <v>0</v>
      </c>
      <c r="AQ186" s="432">
        <f t="shared" si="218"/>
        <v>0</v>
      </c>
      <c r="AR186" s="432">
        <f t="shared" si="219"/>
        <v>0</v>
      </c>
      <c r="AS186" s="432">
        <f t="shared" si="220"/>
        <v>0</v>
      </c>
      <c r="AT186" s="432">
        <f t="shared" si="221"/>
        <v>0</v>
      </c>
      <c r="AU186" s="432">
        <f t="shared" si="222"/>
        <v>0</v>
      </c>
      <c r="AV186" s="432">
        <f t="shared" si="223"/>
        <v>0</v>
      </c>
      <c r="AW186" s="432">
        <f t="shared" si="224"/>
        <v>0</v>
      </c>
      <c r="AX186" s="432">
        <f t="shared" si="225"/>
        <v>0</v>
      </c>
      <c r="AY186" s="432">
        <f t="shared" si="226"/>
        <v>0</v>
      </c>
      <c r="AZ186" s="432">
        <f t="shared" si="227"/>
        <v>0</v>
      </c>
      <c r="BA186" s="689"/>
      <c r="BB186" s="689"/>
      <c r="BC186" s="817">
        <f>AB186*I186</f>
        <v>0</v>
      </c>
      <c r="BD186" s="818">
        <v>2</v>
      </c>
      <c r="BE186" s="432"/>
      <c r="BF186" s="958">
        <v>10</v>
      </c>
      <c r="BG186" s="518"/>
      <c r="BH186" s="958">
        <v>2</v>
      </c>
      <c r="BI186" s="518"/>
      <c r="BJ186" s="958"/>
      <c r="BK186" s="518"/>
      <c r="BL186" s="958"/>
      <c r="BM186" s="518"/>
      <c r="BN186" s="958"/>
      <c r="BO186" s="518"/>
      <c r="BP186" s="958"/>
      <c r="BQ186" s="518"/>
      <c r="BR186" s="958"/>
      <c r="BS186" s="518"/>
      <c r="BT186" s="958"/>
      <c r="BU186" s="518"/>
      <c r="BV186" s="958"/>
      <c r="BW186" s="518"/>
      <c r="BX186" s="432"/>
      <c r="BY186" s="432">
        <v>4</v>
      </c>
      <c r="BZ186" s="432"/>
      <c r="CA186" s="432"/>
      <c r="CB186" s="432">
        <v>4</v>
      </c>
      <c r="CC186" s="432"/>
      <c r="CD186" s="432">
        <v>32</v>
      </c>
      <c r="CE186" s="432">
        <v>600</v>
      </c>
      <c r="CF186" s="432">
        <f t="shared" si="235"/>
        <v>60</v>
      </c>
      <c r="CG186" s="432">
        <f t="shared" si="236"/>
        <v>18</v>
      </c>
      <c r="CH186" s="964">
        <f t="shared" si="195"/>
        <v>0</v>
      </c>
    </row>
    <row r="187" spans="1:86" s="334" customFormat="1" ht="31.5" customHeight="1">
      <c r="A187" s="1"/>
      <c r="B187" s="588"/>
      <c r="C187" s="23"/>
      <c r="D187" s="599"/>
      <c r="E187" s="842"/>
      <c r="F187" s="843"/>
      <c r="G187" s="23"/>
      <c r="H187" s="368"/>
      <c r="I187" s="23"/>
      <c r="J187" s="23"/>
      <c r="K187" s="23"/>
      <c r="L187" s="864" t="s">
        <v>537</v>
      </c>
      <c r="M187" s="357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910"/>
      <c r="AA187" s="910"/>
      <c r="AB187" s="911"/>
      <c r="AC187" s="764"/>
      <c r="AD187" s="23"/>
      <c r="AE187" s="539"/>
      <c r="AF187" s="1"/>
      <c r="AG187" s="24"/>
      <c r="AH187" s="147"/>
      <c r="AK187" s="943"/>
      <c r="AL187" s="815">
        <f t="shared" si="228"/>
        <v>0</v>
      </c>
      <c r="AM187" s="816"/>
      <c r="AN187" s="432"/>
      <c r="AO187" s="432"/>
      <c r="AP187" s="432"/>
      <c r="AQ187" s="432"/>
      <c r="AR187" s="432"/>
      <c r="AS187" s="432"/>
      <c r="AT187" s="432"/>
      <c r="AU187" s="432"/>
      <c r="AV187" s="432"/>
      <c r="AW187" s="432"/>
      <c r="AX187" s="432"/>
      <c r="AY187" s="432"/>
      <c r="AZ187" s="432"/>
      <c r="BA187" s="689"/>
      <c r="BB187" s="689"/>
      <c r="BC187" s="817">
        <f>AB187*I187</f>
        <v>0</v>
      </c>
      <c r="BD187" s="818"/>
      <c r="BE187" s="432"/>
      <c r="BF187" s="959"/>
      <c r="BG187" s="23"/>
      <c r="BH187" s="959"/>
      <c r="BI187" s="23"/>
      <c r="BJ187" s="959"/>
      <c r="BK187" s="23"/>
      <c r="BL187" s="959"/>
      <c r="BM187" s="23"/>
      <c r="BN187" s="959"/>
      <c r="BO187" s="23"/>
      <c r="BP187" s="959"/>
      <c r="BQ187" s="23"/>
      <c r="BR187" s="959"/>
      <c r="BS187" s="23"/>
      <c r="BT187" s="959"/>
      <c r="BU187" s="23"/>
      <c r="BV187" s="959"/>
      <c r="BW187" s="23"/>
      <c r="BX187" s="432"/>
      <c r="BY187" s="432"/>
      <c r="BZ187" s="432"/>
      <c r="CA187" s="432"/>
      <c r="CB187" s="432"/>
      <c r="CC187" s="432"/>
      <c r="CD187" s="432"/>
      <c r="CE187" s="432"/>
      <c r="CF187" s="432">
        <f t="shared" ref="CF187:CF222" si="237">CE187/10</f>
        <v>0</v>
      </c>
      <c r="CG187" s="432">
        <f t="shared" ref="CG187:CG222" si="238">(3/100)*CE187</f>
        <v>0</v>
      </c>
      <c r="CH187" s="964">
        <f t="shared" ref="CH187:CH209" si="239">AK187*SUM(M187:W187)</f>
        <v>0</v>
      </c>
    </row>
    <row r="188" spans="1:86" s="1" customFormat="1" ht="65.25" customHeight="1">
      <c r="B188" s="993"/>
      <c r="C188" s="502"/>
      <c r="D188" s="613" t="s">
        <v>538</v>
      </c>
      <c r="E188" s="838"/>
      <c r="F188" s="362" t="s">
        <v>539</v>
      </c>
      <c r="G188" s="361" t="s">
        <v>232</v>
      </c>
      <c r="H188" s="362" t="s">
        <v>540</v>
      </c>
      <c r="I188" s="361">
        <v>1</v>
      </c>
      <c r="J188" s="361">
        <v>36</v>
      </c>
      <c r="K188" s="361" t="s">
        <v>100</v>
      </c>
      <c r="L188" s="871">
        <v>364.91559999999998</v>
      </c>
      <c r="M188" s="671"/>
      <c r="N188" s="671"/>
      <c r="O188" s="671"/>
      <c r="P188" s="671"/>
      <c r="Q188" s="671"/>
      <c r="R188" s="671"/>
      <c r="S188" s="671"/>
      <c r="T188" s="671"/>
      <c r="U188" s="671"/>
      <c r="V188" s="671"/>
      <c r="W188" s="701"/>
      <c r="X188" s="701"/>
      <c r="Y188" s="701"/>
      <c r="Z188" s="907"/>
      <c r="AA188" s="907"/>
      <c r="AB188" s="901" t="s">
        <v>101</v>
      </c>
      <c r="AC188" s="406">
        <f t="shared" ref="AC188:AC191" si="240">L188*M188+L188*N188+L188*O188+L188*P188+L188*Q188+L188*R188+L188*S188+L188*U188+L188*V188+L188*W188+L188*X188+L188*Y188+L188*T188+(L188*Z188*1.1)+(L188*AA188*1.1)</f>
        <v>0</v>
      </c>
      <c r="AD188" s="702" t="str">
        <f t="shared" ref="AD188:AD218" si="241">IF(B188="New","Yes","No")</f>
        <v>No</v>
      </c>
      <c r="AE188" s="905" t="str">
        <f t="shared" ref="AE188:AE218" si="242">IF(SUM(M188:AB188)&gt;0,"Yes","No")</f>
        <v>No</v>
      </c>
      <c r="AG188" s="715">
        <v>5</v>
      </c>
      <c r="AH188" s="717">
        <f t="shared" ref="AH188:AH217" si="243">AG188*M188+AG188*N188+AG188*O188+AG188*P188+AG188*Q188+AG188*R188+AG188*S188+AG188*U188+AG188*V188+AG188*W188+AG188*X188+AG188*Y188+AG188*T188+AG188*Z188+AG188*AA188</f>
        <v>0</v>
      </c>
      <c r="AI188" s="334"/>
      <c r="AJ188" s="334"/>
      <c r="AK188" s="814">
        <v>17</v>
      </c>
      <c r="AL188" s="815">
        <f t="shared" si="228"/>
        <v>0</v>
      </c>
      <c r="AM188" s="816"/>
      <c r="AN188" s="432">
        <f t="shared" ref="AN188:AN218" si="244">M188*I188</f>
        <v>0</v>
      </c>
      <c r="AO188" s="432">
        <f t="shared" ref="AO188:AO218" si="245">N188*I188</f>
        <v>0</v>
      </c>
      <c r="AP188" s="432">
        <f t="shared" ref="AP188:AP218" si="246">O188*I188</f>
        <v>0</v>
      </c>
      <c r="AQ188" s="432">
        <f t="shared" ref="AQ188:AQ218" si="247">P188*I188</f>
        <v>0</v>
      </c>
      <c r="AR188" s="432">
        <f t="shared" ref="AR188:AR218" si="248">Q188*I188</f>
        <v>0</v>
      </c>
      <c r="AS188" s="432">
        <f t="shared" ref="AS188:AS218" si="249">R188*I188</f>
        <v>0</v>
      </c>
      <c r="AT188" s="432">
        <f t="shared" ref="AT188:AT218" si="250">S188*I188</f>
        <v>0</v>
      </c>
      <c r="AU188" s="432">
        <f t="shared" ref="AU188:AU218" si="251">I188*T188</f>
        <v>0</v>
      </c>
      <c r="AV188" s="432">
        <f t="shared" ref="AV188:AV218" si="252">U188*I188</f>
        <v>0</v>
      </c>
      <c r="AW188" s="432">
        <f t="shared" ref="AW188:AW218" si="253">V188*I188</f>
        <v>0</v>
      </c>
      <c r="AX188" s="432">
        <f t="shared" ref="AX188:AX218" si="254">W188*I188</f>
        <v>0</v>
      </c>
      <c r="AY188" s="432">
        <f t="shared" ref="AY188:AY218" si="255">X188*I188</f>
        <v>0</v>
      </c>
      <c r="AZ188" s="432">
        <f t="shared" ref="AZ188:AZ218" si="256">Y188*I188</f>
        <v>0</v>
      </c>
      <c r="BA188" s="689">
        <f t="shared" si="179"/>
        <v>0</v>
      </c>
      <c r="BB188" s="689">
        <f t="shared" si="180"/>
        <v>0</v>
      </c>
      <c r="BC188" s="817"/>
      <c r="BD188" s="818">
        <v>5</v>
      </c>
      <c r="BE188" s="432"/>
      <c r="BF188" s="957"/>
      <c r="BG188" s="361">
        <v>15</v>
      </c>
      <c r="BH188" s="957"/>
      <c r="BI188" s="361"/>
      <c r="BJ188" s="957"/>
      <c r="BK188" s="361"/>
      <c r="BL188" s="957"/>
      <c r="BM188" s="361"/>
      <c r="BN188" s="957"/>
      <c r="BO188" s="361"/>
      <c r="BP188" s="957"/>
      <c r="BQ188" s="361"/>
      <c r="BR188" s="957"/>
      <c r="BS188" s="361"/>
      <c r="BT188" s="957"/>
      <c r="BU188" s="361"/>
      <c r="BV188" s="957"/>
      <c r="BW188" s="361"/>
      <c r="BX188" s="432"/>
      <c r="BY188" s="432"/>
      <c r="BZ188" s="432">
        <f>I188</f>
        <v>1</v>
      </c>
      <c r="CA188" s="432"/>
      <c r="CB188" s="432">
        <v>1</v>
      </c>
      <c r="CC188" s="432"/>
      <c r="CD188" s="432">
        <v>40</v>
      </c>
      <c r="CE188" s="432">
        <v>1600</v>
      </c>
      <c r="CF188" s="432">
        <f t="shared" si="237"/>
        <v>160</v>
      </c>
      <c r="CG188" s="432">
        <f t="shared" si="238"/>
        <v>48</v>
      </c>
      <c r="CH188" s="964">
        <f t="shared" si="239"/>
        <v>0</v>
      </c>
    </row>
    <row r="189" spans="1:86" s="1" customFormat="1" ht="65.25" customHeight="1">
      <c r="B189" s="846"/>
      <c r="D189" s="617" t="s">
        <v>541</v>
      </c>
      <c r="E189" s="835"/>
      <c r="F189" s="513" t="s">
        <v>539</v>
      </c>
      <c r="G189" s="512" t="s">
        <v>232</v>
      </c>
      <c r="H189" s="513" t="s">
        <v>542</v>
      </c>
      <c r="I189" s="512">
        <v>2</v>
      </c>
      <c r="J189" s="512">
        <v>72</v>
      </c>
      <c r="K189" s="512" t="s">
        <v>100</v>
      </c>
      <c r="L189" s="754">
        <v>695.08439999999996</v>
      </c>
      <c r="M189" s="542"/>
      <c r="N189" s="542"/>
      <c r="O189" s="542"/>
      <c r="P189" s="542"/>
      <c r="Q189" s="542"/>
      <c r="R189" s="542"/>
      <c r="S189" s="542"/>
      <c r="T189" s="542"/>
      <c r="U189" s="542"/>
      <c r="V189" s="542"/>
      <c r="W189" s="705"/>
      <c r="X189" s="705"/>
      <c r="Y189" s="705"/>
      <c r="Z189" s="907"/>
      <c r="AA189" s="907"/>
      <c r="AB189" s="901" t="s">
        <v>101</v>
      </c>
      <c r="AC189" s="406">
        <f t="shared" si="240"/>
        <v>0</v>
      </c>
      <c r="AD189" s="543" t="str">
        <f t="shared" si="241"/>
        <v>No</v>
      </c>
      <c r="AE189" s="544" t="str">
        <f t="shared" si="242"/>
        <v>No</v>
      </c>
      <c r="AG189" s="716">
        <v>10</v>
      </c>
      <c r="AH189" s="717">
        <f t="shared" si="243"/>
        <v>0</v>
      </c>
      <c r="AI189" s="334"/>
      <c r="AJ189" s="334"/>
      <c r="AK189" s="814">
        <v>34</v>
      </c>
      <c r="AL189" s="815">
        <f t="shared" si="228"/>
        <v>0</v>
      </c>
      <c r="AM189" s="816"/>
      <c r="AN189" s="432">
        <f t="shared" si="244"/>
        <v>0</v>
      </c>
      <c r="AO189" s="432">
        <f t="shared" si="245"/>
        <v>0</v>
      </c>
      <c r="AP189" s="432">
        <f t="shared" si="246"/>
        <v>0</v>
      </c>
      <c r="AQ189" s="432">
        <f t="shared" si="247"/>
        <v>0</v>
      </c>
      <c r="AR189" s="432">
        <f t="shared" si="248"/>
        <v>0</v>
      </c>
      <c r="AS189" s="432">
        <f t="shared" si="249"/>
        <v>0</v>
      </c>
      <c r="AT189" s="432">
        <f t="shared" si="250"/>
        <v>0</v>
      </c>
      <c r="AU189" s="432">
        <f t="shared" si="251"/>
        <v>0</v>
      </c>
      <c r="AV189" s="432">
        <f t="shared" si="252"/>
        <v>0</v>
      </c>
      <c r="AW189" s="432">
        <f t="shared" si="253"/>
        <v>0</v>
      </c>
      <c r="AX189" s="432">
        <f t="shared" si="254"/>
        <v>0</v>
      </c>
      <c r="AY189" s="432">
        <f t="shared" si="255"/>
        <v>0</v>
      </c>
      <c r="AZ189" s="432">
        <f t="shared" si="256"/>
        <v>0</v>
      </c>
      <c r="BA189" s="689">
        <f t="shared" si="179"/>
        <v>0</v>
      </c>
      <c r="BB189" s="689">
        <f t="shared" si="180"/>
        <v>0</v>
      </c>
      <c r="BC189" s="817"/>
      <c r="BD189" s="818">
        <v>10</v>
      </c>
      <c r="BE189" s="432"/>
      <c r="BF189" s="955"/>
      <c r="BG189" s="512">
        <v>60</v>
      </c>
      <c r="BH189" s="955"/>
      <c r="BI189" s="512"/>
      <c r="BJ189" s="955"/>
      <c r="BK189" s="512"/>
      <c r="BL189" s="955"/>
      <c r="BM189" s="512"/>
      <c r="BN189" s="955"/>
      <c r="BO189" s="512"/>
      <c r="BP189" s="955"/>
      <c r="BQ189" s="512"/>
      <c r="BR189" s="955"/>
      <c r="BS189" s="512"/>
      <c r="BT189" s="955"/>
      <c r="BU189" s="512"/>
      <c r="BV189" s="955"/>
      <c r="BW189" s="512"/>
      <c r="BX189" s="432"/>
      <c r="BY189" s="432"/>
      <c r="BZ189" s="432">
        <f>I189</f>
        <v>2</v>
      </c>
      <c r="CA189" s="432"/>
      <c r="CB189" s="432">
        <v>2</v>
      </c>
      <c r="CC189" s="432"/>
      <c r="CD189" s="432">
        <v>80</v>
      </c>
      <c r="CE189" s="432">
        <v>3200</v>
      </c>
      <c r="CF189" s="432">
        <f t="shared" si="237"/>
        <v>320</v>
      </c>
      <c r="CG189" s="432">
        <f t="shared" si="238"/>
        <v>96</v>
      </c>
      <c r="CH189" s="964">
        <f t="shared" si="239"/>
        <v>0</v>
      </c>
    </row>
    <row r="190" spans="1:86" s="1" customFormat="1" ht="65.25" customHeight="1">
      <c r="B190" s="846"/>
      <c r="D190" s="599" t="s">
        <v>543</v>
      </c>
      <c r="E190" s="844"/>
      <c r="F190" s="368" t="s">
        <v>145</v>
      </c>
      <c r="G190" s="1" t="s">
        <v>238</v>
      </c>
      <c r="H190" s="368" t="s">
        <v>544</v>
      </c>
      <c r="I190" s="1">
        <v>1</v>
      </c>
      <c r="J190" s="1">
        <v>0</v>
      </c>
      <c r="K190" s="1" t="s">
        <v>100</v>
      </c>
      <c r="L190" s="860">
        <v>217.21520000000001</v>
      </c>
      <c r="M190" s="673"/>
      <c r="N190" s="673"/>
      <c r="O190" s="673"/>
      <c r="P190" s="673"/>
      <c r="Q190" s="673"/>
      <c r="R190" s="673"/>
      <c r="S190" s="673"/>
      <c r="T190" s="673"/>
      <c r="U190" s="673"/>
      <c r="V190" s="673"/>
      <c r="W190" s="703"/>
      <c r="X190" s="703"/>
      <c r="Y190" s="703"/>
      <c r="Z190" s="909"/>
      <c r="AA190" s="909"/>
      <c r="AB190" s="899" t="s">
        <v>101</v>
      </c>
      <c r="AC190" s="425">
        <f t="shared" si="240"/>
        <v>0</v>
      </c>
      <c r="AD190" s="704" t="str">
        <f t="shared" si="241"/>
        <v>No</v>
      </c>
      <c r="AE190" s="902" t="str">
        <f t="shared" si="242"/>
        <v>No</v>
      </c>
      <c r="AG190" s="716">
        <v>1</v>
      </c>
      <c r="AH190" s="717">
        <f t="shared" si="243"/>
        <v>0</v>
      </c>
      <c r="AI190" s="334"/>
      <c r="AJ190" s="334"/>
      <c r="AK190" s="814">
        <v>10</v>
      </c>
      <c r="AL190" s="815">
        <f t="shared" si="228"/>
        <v>0</v>
      </c>
      <c r="AM190" s="816"/>
      <c r="AN190" s="432">
        <f t="shared" si="244"/>
        <v>0</v>
      </c>
      <c r="AO190" s="432">
        <f t="shared" si="245"/>
        <v>0</v>
      </c>
      <c r="AP190" s="432">
        <f t="shared" si="246"/>
        <v>0</v>
      </c>
      <c r="AQ190" s="432">
        <f t="shared" si="247"/>
        <v>0</v>
      </c>
      <c r="AR190" s="432">
        <f t="shared" si="248"/>
        <v>0</v>
      </c>
      <c r="AS190" s="432">
        <f t="shared" si="249"/>
        <v>0</v>
      </c>
      <c r="AT190" s="432">
        <f t="shared" si="250"/>
        <v>0</v>
      </c>
      <c r="AU190" s="432">
        <f t="shared" si="251"/>
        <v>0</v>
      </c>
      <c r="AV190" s="432">
        <f t="shared" si="252"/>
        <v>0</v>
      </c>
      <c r="AW190" s="432">
        <f t="shared" si="253"/>
        <v>0</v>
      </c>
      <c r="AX190" s="432">
        <f t="shared" si="254"/>
        <v>0</v>
      </c>
      <c r="AY190" s="432">
        <f t="shared" si="255"/>
        <v>0</v>
      </c>
      <c r="AZ190" s="432">
        <f t="shared" si="256"/>
        <v>0</v>
      </c>
      <c r="BA190" s="689">
        <f t="shared" si="179"/>
        <v>0</v>
      </c>
      <c r="BB190" s="689">
        <f t="shared" si="180"/>
        <v>0</v>
      </c>
      <c r="BC190" s="817"/>
      <c r="BD190" s="818">
        <v>1</v>
      </c>
      <c r="BE190" s="432"/>
      <c r="BF190" s="955">
        <v>7</v>
      </c>
      <c r="BH190" s="955"/>
      <c r="BJ190" s="955"/>
      <c r="BL190" s="955">
        <v>2</v>
      </c>
      <c r="BN190" s="955"/>
      <c r="BP190" s="955"/>
      <c r="BR190" s="955"/>
      <c r="BT190" s="955"/>
      <c r="BV190" s="955"/>
      <c r="BX190" s="432"/>
      <c r="BY190" s="432"/>
      <c r="BZ190" s="432">
        <f>I190</f>
        <v>1</v>
      </c>
      <c r="CA190" s="432"/>
      <c r="CB190" s="432">
        <v>1</v>
      </c>
      <c r="CC190" s="432"/>
      <c r="CD190" s="432">
        <v>15</v>
      </c>
      <c r="CE190" s="432">
        <v>600</v>
      </c>
      <c r="CF190" s="432">
        <f t="shared" si="237"/>
        <v>60</v>
      </c>
      <c r="CG190" s="432">
        <f t="shared" si="238"/>
        <v>18</v>
      </c>
      <c r="CH190" s="964">
        <f t="shared" si="239"/>
        <v>0</v>
      </c>
    </row>
    <row r="191" spans="1:86" s="1" customFormat="1" ht="65.25" customHeight="1">
      <c r="B191" s="846"/>
      <c r="D191" s="599" t="s">
        <v>545</v>
      </c>
      <c r="E191" s="844"/>
      <c r="F191" s="368" t="s">
        <v>145</v>
      </c>
      <c r="G191" s="1" t="s">
        <v>238</v>
      </c>
      <c r="H191" s="368" t="s">
        <v>546</v>
      </c>
      <c r="I191" s="1">
        <v>2</v>
      </c>
      <c r="J191" s="1">
        <v>0</v>
      </c>
      <c r="K191" s="1" t="s">
        <v>100</v>
      </c>
      <c r="L191" s="1000">
        <v>417.05700000000002</v>
      </c>
      <c r="M191" s="673"/>
      <c r="N191" s="673"/>
      <c r="O191" s="673"/>
      <c r="P191" s="673"/>
      <c r="Q191" s="673"/>
      <c r="R191" s="673"/>
      <c r="S191" s="673"/>
      <c r="T191" s="673"/>
      <c r="U191" s="673"/>
      <c r="V191" s="673"/>
      <c r="W191" s="703"/>
      <c r="X191" s="703"/>
      <c r="Y191" s="703"/>
      <c r="Z191" s="909"/>
      <c r="AA191" s="909"/>
      <c r="AB191" s="899" t="s">
        <v>101</v>
      </c>
      <c r="AC191" s="425">
        <f t="shared" si="240"/>
        <v>0</v>
      </c>
      <c r="AD191" s="704" t="str">
        <f t="shared" si="241"/>
        <v>No</v>
      </c>
      <c r="AE191" s="902" t="str">
        <f t="shared" si="242"/>
        <v>No</v>
      </c>
      <c r="AG191" s="716">
        <v>2</v>
      </c>
      <c r="AH191" s="717">
        <f t="shared" si="243"/>
        <v>0</v>
      </c>
      <c r="AI191" s="334"/>
      <c r="AJ191" s="334"/>
      <c r="AK191" s="814">
        <v>20</v>
      </c>
      <c r="AL191" s="815">
        <f t="shared" si="228"/>
        <v>0</v>
      </c>
      <c r="AM191" s="816"/>
      <c r="AN191" s="432">
        <f t="shared" si="244"/>
        <v>0</v>
      </c>
      <c r="AO191" s="432">
        <f t="shared" si="245"/>
        <v>0</v>
      </c>
      <c r="AP191" s="432">
        <f t="shared" si="246"/>
        <v>0</v>
      </c>
      <c r="AQ191" s="432">
        <f t="shared" si="247"/>
        <v>0</v>
      </c>
      <c r="AR191" s="432">
        <f t="shared" si="248"/>
        <v>0</v>
      </c>
      <c r="AS191" s="432">
        <f t="shared" si="249"/>
        <v>0</v>
      </c>
      <c r="AT191" s="432">
        <f t="shared" si="250"/>
        <v>0</v>
      </c>
      <c r="AU191" s="432">
        <f t="shared" si="251"/>
        <v>0</v>
      </c>
      <c r="AV191" s="432">
        <f t="shared" si="252"/>
        <v>0</v>
      </c>
      <c r="AW191" s="432">
        <f t="shared" si="253"/>
        <v>0</v>
      </c>
      <c r="AX191" s="432">
        <f t="shared" si="254"/>
        <v>0</v>
      </c>
      <c r="AY191" s="432">
        <f t="shared" si="255"/>
        <v>0</v>
      </c>
      <c r="AZ191" s="432">
        <f t="shared" si="256"/>
        <v>0</v>
      </c>
      <c r="BA191" s="689">
        <f t="shared" si="179"/>
        <v>0</v>
      </c>
      <c r="BB191" s="689">
        <f t="shared" si="180"/>
        <v>0</v>
      </c>
      <c r="BC191" s="817"/>
      <c r="BD191" s="818">
        <v>2</v>
      </c>
      <c r="BE191" s="432"/>
      <c r="BF191" s="955">
        <v>14</v>
      </c>
      <c r="BH191" s="955"/>
      <c r="BJ191" s="955"/>
      <c r="BL191" s="955">
        <v>4</v>
      </c>
      <c r="BN191" s="955"/>
      <c r="BP191" s="955"/>
      <c r="BR191" s="955"/>
      <c r="BT191" s="955"/>
      <c r="BV191" s="955"/>
      <c r="BX191" s="432"/>
      <c r="BY191" s="432"/>
      <c r="BZ191" s="432">
        <f>I191</f>
        <v>2</v>
      </c>
      <c r="CA191" s="432"/>
      <c r="CB191" s="432">
        <v>1</v>
      </c>
      <c r="CC191" s="432"/>
      <c r="CD191" s="432">
        <v>15</v>
      </c>
      <c r="CE191" s="432">
        <v>600</v>
      </c>
      <c r="CF191" s="432">
        <f t="shared" si="237"/>
        <v>60</v>
      </c>
      <c r="CG191" s="432">
        <f t="shared" si="238"/>
        <v>18</v>
      </c>
      <c r="CH191" s="964">
        <f t="shared" si="239"/>
        <v>0</v>
      </c>
    </row>
    <row r="192" spans="1:86" s="334" customFormat="1" ht="65.25" customHeight="1">
      <c r="A192" s="1"/>
      <c r="B192" s="628"/>
      <c r="D192" s="617" t="s">
        <v>547</v>
      </c>
      <c r="E192" s="835"/>
      <c r="F192" s="513" t="s">
        <v>539</v>
      </c>
      <c r="G192" s="512" t="s">
        <v>548</v>
      </c>
      <c r="H192" s="513" t="s">
        <v>549</v>
      </c>
      <c r="I192" s="512">
        <v>2</v>
      </c>
      <c r="J192" s="512">
        <v>0</v>
      </c>
      <c r="K192" s="512" t="s">
        <v>100</v>
      </c>
      <c r="L192" s="754">
        <v>583</v>
      </c>
      <c r="M192" s="542"/>
      <c r="N192" s="542"/>
      <c r="O192" s="542"/>
      <c r="P192" s="542"/>
      <c r="Q192" s="542"/>
      <c r="R192" s="542"/>
      <c r="S192" s="542"/>
      <c r="T192" s="542"/>
      <c r="U192" s="542"/>
      <c r="V192" s="542"/>
      <c r="W192" s="705"/>
      <c r="X192" s="705"/>
      <c r="Y192" s="705"/>
      <c r="Z192" s="907"/>
      <c r="AA192" s="907"/>
      <c r="AB192" s="901" t="s">
        <v>101</v>
      </c>
      <c r="AC192" s="406">
        <f t="shared" ref="AC192:AC193" si="257">L192*M192+L192*N192+L192*O192+L192*P192+L192*Q192+L192*R192+L192*S192+L192*U192+L192*V192+L192*W192+L192*X192+L192*Y192+L192*T192+(L192*Z192*1.1)+(L192*AA192*1.1)</f>
        <v>0</v>
      </c>
      <c r="AD192" s="543" t="str">
        <f t="shared" si="241"/>
        <v>No</v>
      </c>
      <c r="AE192" s="544" t="str">
        <f t="shared" si="242"/>
        <v>No</v>
      </c>
      <c r="AF192" s="1"/>
      <c r="AG192" s="716">
        <v>5</v>
      </c>
      <c r="AH192" s="717">
        <f t="shared" si="243"/>
        <v>0</v>
      </c>
      <c r="AK192" s="814">
        <v>24.5</v>
      </c>
      <c r="AL192" s="815">
        <f t="shared" si="228"/>
        <v>0</v>
      </c>
      <c r="AM192" s="816"/>
      <c r="AN192" s="432">
        <f t="shared" si="244"/>
        <v>0</v>
      </c>
      <c r="AO192" s="432">
        <f t="shared" si="245"/>
        <v>0</v>
      </c>
      <c r="AP192" s="432">
        <f t="shared" si="246"/>
        <v>0</v>
      </c>
      <c r="AQ192" s="432">
        <f t="shared" si="247"/>
        <v>0</v>
      </c>
      <c r="AR192" s="432">
        <f t="shared" si="248"/>
        <v>0</v>
      </c>
      <c r="AS192" s="432">
        <f t="shared" si="249"/>
        <v>0</v>
      </c>
      <c r="AT192" s="432">
        <f t="shared" si="250"/>
        <v>0</v>
      </c>
      <c r="AU192" s="432">
        <f t="shared" si="251"/>
        <v>0</v>
      </c>
      <c r="AV192" s="432">
        <f t="shared" si="252"/>
        <v>0</v>
      </c>
      <c r="AW192" s="432">
        <f t="shared" si="253"/>
        <v>0</v>
      </c>
      <c r="AX192" s="432">
        <f t="shared" si="254"/>
        <v>0</v>
      </c>
      <c r="AY192" s="432">
        <f t="shared" si="255"/>
        <v>0</v>
      </c>
      <c r="AZ192" s="432">
        <f t="shared" si="256"/>
        <v>0</v>
      </c>
      <c r="BA192" s="689">
        <f t="shared" si="179"/>
        <v>0</v>
      </c>
      <c r="BB192" s="689">
        <f t="shared" si="180"/>
        <v>0</v>
      </c>
      <c r="BC192" s="817"/>
      <c r="BD192" s="818">
        <v>5</v>
      </c>
      <c r="BE192" s="432"/>
      <c r="BF192" s="955">
        <v>22</v>
      </c>
      <c r="BG192" s="512"/>
      <c r="BH192" s="955"/>
      <c r="BI192" s="512"/>
      <c r="BJ192" s="955"/>
      <c r="BK192" s="512"/>
      <c r="BL192" s="955"/>
      <c r="BM192" s="512"/>
      <c r="BN192" s="955"/>
      <c r="BO192" s="512"/>
      <c r="BP192" s="955"/>
      <c r="BQ192" s="512"/>
      <c r="BR192" s="955"/>
      <c r="BS192" s="512"/>
      <c r="BT192" s="955"/>
      <c r="BU192" s="512"/>
      <c r="BV192" s="955"/>
      <c r="BW192" s="512"/>
      <c r="BX192" s="432"/>
      <c r="BY192" s="432"/>
      <c r="BZ192" s="432">
        <f>I192</f>
        <v>2</v>
      </c>
      <c r="CA192" s="432"/>
      <c r="CB192" s="432">
        <v>2</v>
      </c>
      <c r="CC192" s="432"/>
      <c r="CD192" s="432">
        <v>25</v>
      </c>
      <c r="CE192" s="432">
        <v>1500</v>
      </c>
      <c r="CF192" s="432">
        <f t="shared" si="237"/>
        <v>150</v>
      </c>
      <c r="CG192" s="432">
        <f t="shared" si="238"/>
        <v>45</v>
      </c>
      <c r="CH192" s="964">
        <f t="shared" si="239"/>
        <v>0</v>
      </c>
    </row>
    <row r="193" spans="1:86" s="1" customFormat="1" ht="65.25" customHeight="1">
      <c r="B193" s="628"/>
      <c r="D193" s="599" t="s">
        <v>550</v>
      </c>
      <c r="E193" s="844"/>
      <c r="F193" s="368" t="s">
        <v>145</v>
      </c>
      <c r="G193" s="1" t="s">
        <v>98</v>
      </c>
      <c r="H193" s="368" t="s">
        <v>425</v>
      </c>
      <c r="I193" s="1">
        <v>3</v>
      </c>
      <c r="J193" s="1">
        <v>0</v>
      </c>
      <c r="K193" s="1" t="s">
        <v>100</v>
      </c>
      <c r="L193" s="860">
        <v>373.60759999999999</v>
      </c>
      <c r="M193" s="673"/>
      <c r="N193" s="673"/>
      <c r="O193" s="673"/>
      <c r="P193" s="673"/>
      <c r="Q193" s="673"/>
      <c r="R193" s="673"/>
      <c r="S193" s="673"/>
      <c r="T193" s="673"/>
      <c r="U193" s="673"/>
      <c r="V193" s="673"/>
      <c r="W193" s="703"/>
      <c r="X193" s="703"/>
      <c r="Y193" s="703"/>
      <c r="Z193" s="909"/>
      <c r="AA193" s="909"/>
      <c r="AB193" s="899" t="s">
        <v>101</v>
      </c>
      <c r="AC193" s="425">
        <f t="shared" si="257"/>
        <v>0</v>
      </c>
      <c r="AD193" s="704" t="str">
        <f t="shared" si="241"/>
        <v>No</v>
      </c>
      <c r="AE193" s="902" t="str">
        <f t="shared" si="242"/>
        <v>No</v>
      </c>
      <c r="AG193" s="716">
        <v>5</v>
      </c>
      <c r="AH193" s="717">
        <f t="shared" si="243"/>
        <v>0</v>
      </c>
      <c r="AI193" s="334"/>
      <c r="AJ193" s="334"/>
      <c r="AK193" s="814">
        <v>13.45</v>
      </c>
      <c r="AL193" s="815">
        <f t="shared" si="228"/>
        <v>0</v>
      </c>
      <c r="AM193" s="816"/>
      <c r="AN193" s="432">
        <f t="shared" si="244"/>
        <v>0</v>
      </c>
      <c r="AO193" s="432">
        <f t="shared" si="245"/>
        <v>0</v>
      </c>
      <c r="AP193" s="432">
        <f t="shared" si="246"/>
        <v>0</v>
      </c>
      <c r="AQ193" s="432">
        <f t="shared" si="247"/>
        <v>0</v>
      </c>
      <c r="AR193" s="432">
        <f t="shared" si="248"/>
        <v>0</v>
      </c>
      <c r="AS193" s="432">
        <f t="shared" si="249"/>
        <v>0</v>
      </c>
      <c r="AT193" s="432">
        <f t="shared" si="250"/>
        <v>0</v>
      </c>
      <c r="AU193" s="432">
        <f t="shared" si="251"/>
        <v>0</v>
      </c>
      <c r="AV193" s="432">
        <f t="shared" si="252"/>
        <v>0</v>
      </c>
      <c r="AW193" s="432">
        <f t="shared" si="253"/>
        <v>0</v>
      </c>
      <c r="AX193" s="432">
        <f t="shared" si="254"/>
        <v>0</v>
      </c>
      <c r="AY193" s="432">
        <f t="shared" si="255"/>
        <v>0</v>
      </c>
      <c r="AZ193" s="432">
        <f t="shared" si="256"/>
        <v>0</v>
      </c>
      <c r="BA193" s="689">
        <f t="shared" si="179"/>
        <v>0</v>
      </c>
      <c r="BB193" s="689">
        <f t="shared" si="180"/>
        <v>0</v>
      </c>
      <c r="BC193" s="817"/>
      <c r="BD193" s="818">
        <v>5</v>
      </c>
      <c r="BE193" s="432"/>
      <c r="BF193" s="955">
        <v>15</v>
      </c>
      <c r="BG193" s="1">
        <v>3</v>
      </c>
      <c r="BH193" s="955"/>
      <c r="BI193" s="1">
        <v>4</v>
      </c>
      <c r="BJ193" s="955"/>
      <c r="BL193" s="955"/>
      <c r="BN193" s="955"/>
      <c r="BP193" s="955"/>
      <c r="BR193" s="955"/>
      <c r="BT193" s="955"/>
      <c r="BV193" s="955"/>
      <c r="BX193" s="432"/>
      <c r="BY193" s="432">
        <v>2</v>
      </c>
      <c r="BZ193" s="432">
        <v>1</v>
      </c>
      <c r="CA193" s="432"/>
      <c r="CB193" s="432">
        <v>3</v>
      </c>
      <c r="CC193" s="432"/>
      <c r="CD193" s="432">
        <v>20</v>
      </c>
      <c r="CE193" s="432">
        <v>500</v>
      </c>
      <c r="CF193" s="432">
        <f t="shared" si="237"/>
        <v>50</v>
      </c>
      <c r="CG193" s="432">
        <f t="shared" si="238"/>
        <v>15</v>
      </c>
      <c r="CH193" s="964">
        <f t="shared" si="239"/>
        <v>0</v>
      </c>
    </row>
    <row r="194" spans="1:86" s="1" customFormat="1" ht="65.25" customHeight="1">
      <c r="B194" s="628"/>
      <c r="D194" s="599" t="s">
        <v>551</v>
      </c>
      <c r="E194" s="844" t="s">
        <v>96</v>
      </c>
      <c r="F194" s="368" t="s">
        <v>145</v>
      </c>
      <c r="G194" s="1" t="s">
        <v>98</v>
      </c>
      <c r="H194" s="368" t="s">
        <v>425</v>
      </c>
      <c r="I194" s="1">
        <v>3</v>
      </c>
      <c r="J194" s="1">
        <v>0</v>
      </c>
      <c r="K194" s="1" t="s">
        <v>100</v>
      </c>
      <c r="L194" s="997">
        <v>390.98099999999999</v>
      </c>
      <c r="M194" s="547"/>
      <c r="N194" s="547"/>
      <c r="O194" s="547"/>
      <c r="P194" s="547"/>
      <c r="Q194" s="547"/>
      <c r="R194" s="547"/>
      <c r="S194" s="547"/>
      <c r="T194" s="547"/>
      <c r="U194" s="547"/>
      <c r="V194" s="547"/>
      <c r="W194" s="656"/>
      <c r="X194" s="656"/>
      <c r="Y194" s="656"/>
      <c r="Z194" s="913" t="s">
        <v>101</v>
      </c>
      <c r="AA194" s="913" t="s">
        <v>101</v>
      </c>
      <c r="AB194" s="656"/>
      <c r="AC194" s="906">
        <f>L194*M194+L194*N194+L194*O194+L194*P194+L194*Q194+L194*R194+L194*S194+L194*U194+L194*V194+L194*W194+L194*X194+L194*Y194+L194*T194+L194*AB194</f>
        <v>0</v>
      </c>
      <c r="AD194" s="410" t="str">
        <f t="shared" si="241"/>
        <v>No</v>
      </c>
      <c r="AE194" s="902" t="str">
        <f t="shared" si="242"/>
        <v>No</v>
      </c>
      <c r="AG194" s="716">
        <v>5</v>
      </c>
      <c r="AH194" s="717">
        <f>AG194*M194+AG194*N194+AG194*O194+AG194*P194+AG194*Q194+AG194*R194+AG194*S194+AG194*U194+AG194*V194+AG194*W194+AG194*X194+AG194*Y194+AG194*T194+AG194*AB194</f>
        <v>0</v>
      </c>
      <c r="AI194" s="334"/>
      <c r="AJ194" s="334"/>
      <c r="AK194" s="814">
        <v>13.45</v>
      </c>
      <c r="AL194" s="815">
        <f t="shared" si="228"/>
        <v>0</v>
      </c>
      <c r="AM194" s="816"/>
      <c r="AN194" s="432">
        <f t="shared" si="244"/>
        <v>0</v>
      </c>
      <c r="AO194" s="432">
        <f t="shared" si="245"/>
        <v>0</v>
      </c>
      <c r="AP194" s="432">
        <f t="shared" si="246"/>
        <v>0</v>
      </c>
      <c r="AQ194" s="432">
        <f t="shared" si="247"/>
        <v>0</v>
      </c>
      <c r="AR194" s="432">
        <f t="shared" si="248"/>
        <v>0</v>
      </c>
      <c r="AS194" s="432">
        <f t="shared" si="249"/>
        <v>0</v>
      </c>
      <c r="AT194" s="432">
        <f t="shared" si="250"/>
        <v>0</v>
      </c>
      <c r="AU194" s="432">
        <f t="shared" si="251"/>
        <v>0</v>
      </c>
      <c r="AV194" s="432">
        <f t="shared" si="252"/>
        <v>0</v>
      </c>
      <c r="AW194" s="432">
        <f t="shared" si="253"/>
        <v>0</v>
      </c>
      <c r="AX194" s="432">
        <f t="shared" si="254"/>
        <v>0</v>
      </c>
      <c r="AY194" s="432">
        <f t="shared" si="255"/>
        <v>0</v>
      </c>
      <c r="AZ194" s="432">
        <f t="shared" si="256"/>
        <v>0</v>
      </c>
      <c r="BA194" s="689"/>
      <c r="BB194" s="689"/>
      <c r="BC194" s="817">
        <f>AB194*I194</f>
        <v>0</v>
      </c>
      <c r="BD194" s="818">
        <v>5</v>
      </c>
      <c r="BE194" s="432"/>
      <c r="BF194" s="955">
        <v>15</v>
      </c>
      <c r="BG194" s="1">
        <v>3</v>
      </c>
      <c r="BH194" s="955"/>
      <c r="BI194" s="1">
        <v>4</v>
      </c>
      <c r="BJ194" s="955"/>
      <c r="BL194" s="955"/>
      <c r="BN194" s="955"/>
      <c r="BP194" s="955"/>
      <c r="BR194" s="955"/>
      <c r="BT194" s="955"/>
      <c r="BV194" s="955"/>
      <c r="BX194" s="432"/>
      <c r="BY194" s="432">
        <v>2</v>
      </c>
      <c r="BZ194" s="432">
        <v>1</v>
      </c>
      <c r="CA194" s="432"/>
      <c r="CB194" s="432">
        <v>3</v>
      </c>
      <c r="CC194" s="432"/>
      <c r="CD194" s="432">
        <v>15</v>
      </c>
      <c r="CE194" s="432">
        <v>400</v>
      </c>
      <c r="CF194" s="432">
        <f t="shared" si="237"/>
        <v>40</v>
      </c>
      <c r="CG194" s="432">
        <f t="shared" si="238"/>
        <v>12</v>
      </c>
      <c r="CH194" s="964">
        <f t="shared" si="239"/>
        <v>0</v>
      </c>
    </row>
    <row r="195" spans="1:86" s="334" customFormat="1" ht="65.25" customHeight="1">
      <c r="A195" s="1"/>
      <c r="B195" s="628"/>
      <c r="D195" s="617" t="s">
        <v>552</v>
      </c>
      <c r="E195" s="835"/>
      <c r="F195" s="513" t="s">
        <v>145</v>
      </c>
      <c r="G195" s="512" t="s">
        <v>238</v>
      </c>
      <c r="H195" s="513" t="s">
        <v>553</v>
      </c>
      <c r="I195" s="512">
        <v>2</v>
      </c>
      <c r="J195" s="512">
        <v>0</v>
      </c>
      <c r="K195" s="512" t="s">
        <v>100</v>
      </c>
      <c r="L195" s="754">
        <v>307.39999999999998</v>
      </c>
      <c r="M195" s="542"/>
      <c r="N195" s="542"/>
      <c r="O195" s="542"/>
      <c r="P195" s="542"/>
      <c r="Q195" s="542"/>
      <c r="R195" s="542"/>
      <c r="S195" s="542"/>
      <c r="T195" s="542"/>
      <c r="U195" s="542"/>
      <c r="V195" s="542"/>
      <c r="W195" s="705"/>
      <c r="X195" s="705"/>
      <c r="Y195" s="705"/>
      <c r="Z195" s="907"/>
      <c r="AA195" s="907"/>
      <c r="AB195" s="901" t="s">
        <v>101</v>
      </c>
      <c r="AC195" s="406">
        <f t="shared" ref="AC195" si="258">L195*M195+L195*N195+L195*O195+L195*P195+L195*Q195+L195*R195+L195*S195+L195*U195+L195*V195+L195*W195+L195*X195+L195*Y195+L195*T195+(L195*Z195*1.1)+(L195*AA195*1.1)</f>
        <v>0</v>
      </c>
      <c r="AD195" s="543" t="str">
        <f t="shared" si="241"/>
        <v>No</v>
      </c>
      <c r="AE195" s="544" t="str">
        <f t="shared" si="242"/>
        <v>No</v>
      </c>
      <c r="AF195" s="1"/>
      <c r="AG195" s="716">
        <v>3</v>
      </c>
      <c r="AH195" s="717">
        <f t="shared" si="243"/>
        <v>0</v>
      </c>
      <c r="AK195" s="814">
        <v>12</v>
      </c>
      <c r="AL195" s="815">
        <f t="shared" si="228"/>
        <v>0</v>
      </c>
      <c r="AM195" s="816"/>
      <c r="AN195" s="432">
        <f t="shared" si="244"/>
        <v>0</v>
      </c>
      <c r="AO195" s="432">
        <f t="shared" si="245"/>
        <v>0</v>
      </c>
      <c r="AP195" s="432">
        <f t="shared" si="246"/>
        <v>0</v>
      </c>
      <c r="AQ195" s="432">
        <f t="shared" si="247"/>
        <v>0</v>
      </c>
      <c r="AR195" s="432">
        <f t="shared" si="248"/>
        <v>0</v>
      </c>
      <c r="AS195" s="432">
        <f t="shared" si="249"/>
        <v>0</v>
      </c>
      <c r="AT195" s="432">
        <f t="shared" si="250"/>
        <v>0</v>
      </c>
      <c r="AU195" s="432">
        <f t="shared" si="251"/>
        <v>0</v>
      </c>
      <c r="AV195" s="432">
        <f t="shared" si="252"/>
        <v>0</v>
      </c>
      <c r="AW195" s="432">
        <f t="shared" si="253"/>
        <v>0</v>
      </c>
      <c r="AX195" s="432">
        <f t="shared" si="254"/>
        <v>0</v>
      </c>
      <c r="AY195" s="432">
        <f t="shared" si="255"/>
        <v>0</v>
      </c>
      <c r="AZ195" s="432">
        <f t="shared" si="256"/>
        <v>0</v>
      </c>
      <c r="BA195" s="689">
        <f t="shared" si="179"/>
        <v>0</v>
      </c>
      <c r="BB195" s="689">
        <f t="shared" si="180"/>
        <v>0</v>
      </c>
      <c r="BC195" s="817"/>
      <c r="BD195" s="818">
        <v>3</v>
      </c>
      <c r="BE195" s="432"/>
      <c r="BF195" s="955"/>
      <c r="BG195" s="512">
        <v>18</v>
      </c>
      <c r="BH195" s="955"/>
      <c r="BI195" s="512"/>
      <c r="BJ195" s="955"/>
      <c r="BK195" s="512"/>
      <c r="BL195" s="955"/>
      <c r="BM195" s="512"/>
      <c r="BN195" s="955"/>
      <c r="BO195" s="512"/>
      <c r="BP195" s="955"/>
      <c r="BQ195" s="512"/>
      <c r="BR195" s="955"/>
      <c r="BS195" s="512"/>
      <c r="BT195" s="955"/>
      <c r="BU195" s="512"/>
      <c r="BV195" s="955"/>
      <c r="BW195" s="512"/>
      <c r="BX195" s="432"/>
      <c r="BY195" s="432"/>
      <c r="BZ195" s="432">
        <f>I195</f>
        <v>2</v>
      </c>
      <c r="CA195" s="432"/>
      <c r="CB195" s="432">
        <v>2</v>
      </c>
      <c r="CC195" s="432"/>
      <c r="CD195" s="432">
        <v>15</v>
      </c>
      <c r="CE195" s="432">
        <v>800</v>
      </c>
      <c r="CF195" s="432">
        <f t="shared" si="237"/>
        <v>80</v>
      </c>
      <c r="CG195" s="432">
        <f t="shared" si="238"/>
        <v>24</v>
      </c>
      <c r="CH195" s="964">
        <f t="shared" si="239"/>
        <v>0</v>
      </c>
    </row>
    <row r="196" spans="1:86" s="334" customFormat="1" ht="65.25" customHeight="1">
      <c r="A196" s="1"/>
      <c r="B196" s="628"/>
      <c r="D196" s="617" t="s">
        <v>554</v>
      </c>
      <c r="E196" s="835" t="s">
        <v>96</v>
      </c>
      <c r="F196" s="513" t="s">
        <v>145</v>
      </c>
      <c r="G196" s="512" t="s">
        <v>238</v>
      </c>
      <c r="H196" s="513" t="s">
        <v>553</v>
      </c>
      <c r="I196" s="512">
        <v>2</v>
      </c>
      <c r="J196" s="512">
        <v>0</v>
      </c>
      <c r="K196" s="512" t="s">
        <v>100</v>
      </c>
      <c r="L196" s="754">
        <v>371</v>
      </c>
      <c r="M196" s="542"/>
      <c r="N196" s="542"/>
      <c r="O196" s="542"/>
      <c r="P196" s="542"/>
      <c r="Q196" s="542"/>
      <c r="R196" s="542"/>
      <c r="S196" s="542"/>
      <c r="T196" s="542"/>
      <c r="U196" s="542"/>
      <c r="V196" s="542"/>
      <c r="W196" s="705"/>
      <c r="X196" s="705"/>
      <c r="Y196" s="705"/>
      <c r="Z196" s="901" t="s">
        <v>101</v>
      </c>
      <c r="AA196" s="901" t="s">
        <v>101</v>
      </c>
      <c r="AB196" s="705"/>
      <c r="AC196" s="406">
        <f>L196*M196+L196*N196+L196*O196+L196*P196+L196*Q196+L196*R196+L196*S196+L196*U196+L196*V196+L196*W196+L196*X196+L196*Y196+L196*T196+L196*AB196</f>
        <v>0</v>
      </c>
      <c r="AD196" s="543" t="str">
        <f t="shared" si="241"/>
        <v>No</v>
      </c>
      <c r="AE196" s="544" t="str">
        <f t="shared" si="242"/>
        <v>No</v>
      </c>
      <c r="AF196" s="1"/>
      <c r="AG196" s="716">
        <v>3</v>
      </c>
      <c r="AH196" s="717">
        <f>AG196*M196+AG196*N196+AG196*O196+AG196*P196+AG196*Q196+AG196*R196+AG196*S196+AG196*U196+AG196*V196+AG196*W196+AG196*X196+AG196*Y196+AG196*T196+AG196*AB196</f>
        <v>0</v>
      </c>
      <c r="AK196" s="814">
        <v>12</v>
      </c>
      <c r="AL196" s="815">
        <f t="shared" si="228"/>
        <v>0</v>
      </c>
      <c r="AM196" s="816"/>
      <c r="AN196" s="432">
        <f t="shared" si="244"/>
        <v>0</v>
      </c>
      <c r="AO196" s="432">
        <f t="shared" si="245"/>
        <v>0</v>
      </c>
      <c r="AP196" s="432">
        <f t="shared" si="246"/>
        <v>0</v>
      </c>
      <c r="AQ196" s="432">
        <f t="shared" si="247"/>
        <v>0</v>
      </c>
      <c r="AR196" s="432">
        <f t="shared" si="248"/>
        <v>0</v>
      </c>
      <c r="AS196" s="432">
        <f t="shared" si="249"/>
        <v>0</v>
      </c>
      <c r="AT196" s="432">
        <f t="shared" si="250"/>
        <v>0</v>
      </c>
      <c r="AU196" s="432">
        <f t="shared" si="251"/>
        <v>0</v>
      </c>
      <c r="AV196" s="432">
        <f t="shared" si="252"/>
        <v>0</v>
      </c>
      <c r="AW196" s="432">
        <f t="shared" si="253"/>
        <v>0</v>
      </c>
      <c r="AX196" s="432">
        <f t="shared" si="254"/>
        <v>0</v>
      </c>
      <c r="AY196" s="432">
        <f t="shared" si="255"/>
        <v>0</v>
      </c>
      <c r="AZ196" s="432">
        <f t="shared" si="256"/>
        <v>0</v>
      </c>
      <c r="BA196" s="689"/>
      <c r="BB196" s="689"/>
      <c r="BC196" s="817">
        <f>AB196*I196</f>
        <v>0</v>
      </c>
      <c r="BD196" s="818">
        <v>3</v>
      </c>
      <c r="BE196" s="432"/>
      <c r="BF196" s="955"/>
      <c r="BG196" s="512">
        <v>18</v>
      </c>
      <c r="BH196" s="955"/>
      <c r="BI196" s="512"/>
      <c r="BJ196" s="955"/>
      <c r="BK196" s="512"/>
      <c r="BL196" s="955"/>
      <c r="BM196" s="512"/>
      <c r="BN196" s="955"/>
      <c r="BO196" s="512"/>
      <c r="BP196" s="955"/>
      <c r="BQ196" s="512"/>
      <c r="BR196" s="955"/>
      <c r="BS196" s="512"/>
      <c r="BT196" s="955"/>
      <c r="BU196" s="512"/>
      <c r="BV196" s="955"/>
      <c r="BW196" s="512"/>
      <c r="BX196" s="432"/>
      <c r="BY196" s="432"/>
      <c r="BZ196" s="432">
        <f>I196</f>
        <v>2</v>
      </c>
      <c r="CA196" s="432"/>
      <c r="CB196" s="432">
        <v>2</v>
      </c>
      <c r="CC196" s="432"/>
      <c r="CD196" s="432">
        <v>12</v>
      </c>
      <c r="CE196" s="432">
        <v>500</v>
      </c>
      <c r="CF196" s="432">
        <f t="shared" si="237"/>
        <v>50</v>
      </c>
      <c r="CG196" s="432">
        <f t="shared" si="238"/>
        <v>15</v>
      </c>
      <c r="CH196" s="964">
        <f t="shared" si="239"/>
        <v>0</v>
      </c>
    </row>
    <row r="197" spans="1:86" s="334" customFormat="1" ht="65.25" customHeight="1">
      <c r="A197" s="1"/>
      <c r="B197" s="628"/>
      <c r="C197" s="368"/>
      <c r="D197" s="528" t="s">
        <v>555</v>
      </c>
      <c r="E197" s="844"/>
      <c r="F197" s="546" t="s">
        <v>145</v>
      </c>
      <c r="G197" s="1" t="s">
        <v>238</v>
      </c>
      <c r="H197" s="546" t="s">
        <v>556</v>
      </c>
      <c r="I197" s="1">
        <v>2</v>
      </c>
      <c r="J197" s="1">
        <v>0</v>
      </c>
      <c r="K197" s="1" t="s">
        <v>100</v>
      </c>
      <c r="L197" s="1010">
        <v>275.60000000000002</v>
      </c>
      <c r="M197" s="673"/>
      <c r="N197" s="673"/>
      <c r="O197" s="673"/>
      <c r="P197" s="673"/>
      <c r="Q197" s="673"/>
      <c r="R197" s="673"/>
      <c r="S197" s="673"/>
      <c r="T197" s="673"/>
      <c r="U197" s="673"/>
      <c r="V197" s="673"/>
      <c r="W197" s="703"/>
      <c r="X197" s="703"/>
      <c r="Y197" s="703"/>
      <c r="Z197" s="909"/>
      <c r="AA197" s="909"/>
      <c r="AB197" s="899" t="s">
        <v>101</v>
      </c>
      <c r="AC197" s="425">
        <f t="shared" ref="AC197" si="259">L197*M197+L197*N197+L197*O197+L197*P197+L197*Q197+L197*R197+L197*S197+L197*U197+L197*V197+L197*W197+L197*X197+L197*Y197+L197*T197+(L197*Z197*1.1)+(L197*AA197*1.1)</f>
        <v>0</v>
      </c>
      <c r="AD197" s="704" t="str">
        <f t="shared" si="241"/>
        <v>No</v>
      </c>
      <c r="AE197" s="902" t="str">
        <f t="shared" si="242"/>
        <v>No</v>
      </c>
      <c r="AF197" s="1"/>
      <c r="AG197" s="716">
        <v>2</v>
      </c>
      <c r="AH197" s="717">
        <f t="shared" si="243"/>
        <v>0</v>
      </c>
      <c r="AK197" s="814">
        <v>6.2</v>
      </c>
      <c r="AL197" s="815">
        <f t="shared" si="228"/>
        <v>0</v>
      </c>
      <c r="AM197" s="816"/>
      <c r="AN197" s="432">
        <f t="shared" si="244"/>
        <v>0</v>
      </c>
      <c r="AO197" s="432">
        <f t="shared" si="245"/>
        <v>0</v>
      </c>
      <c r="AP197" s="432">
        <f t="shared" si="246"/>
        <v>0</v>
      </c>
      <c r="AQ197" s="432">
        <f t="shared" si="247"/>
        <v>0</v>
      </c>
      <c r="AR197" s="432">
        <f t="shared" si="248"/>
        <v>0</v>
      </c>
      <c r="AS197" s="432">
        <f t="shared" si="249"/>
        <v>0</v>
      </c>
      <c r="AT197" s="432">
        <f t="shared" si="250"/>
        <v>0</v>
      </c>
      <c r="AU197" s="432">
        <f t="shared" si="251"/>
        <v>0</v>
      </c>
      <c r="AV197" s="432">
        <f t="shared" si="252"/>
        <v>0</v>
      </c>
      <c r="AW197" s="432">
        <f t="shared" si="253"/>
        <v>0</v>
      </c>
      <c r="AX197" s="432">
        <f t="shared" si="254"/>
        <v>0</v>
      </c>
      <c r="AY197" s="432">
        <f t="shared" si="255"/>
        <v>0</v>
      </c>
      <c r="AZ197" s="432">
        <f t="shared" si="256"/>
        <v>0</v>
      </c>
      <c r="BA197" s="689">
        <f t="shared" si="179"/>
        <v>0</v>
      </c>
      <c r="BB197" s="689">
        <f t="shared" si="180"/>
        <v>0</v>
      </c>
      <c r="BC197" s="817"/>
      <c r="BD197" s="818">
        <v>2</v>
      </c>
      <c r="BE197" s="432"/>
      <c r="BF197" s="955"/>
      <c r="BG197" s="1">
        <v>12</v>
      </c>
      <c r="BH197" s="955"/>
      <c r="BI197" s="1"/>
      <c r="BJ197" s="955"/>
      <c r="BK197" s="1"/>
      <c r="BL197" s="955"/>
      <c r="BM197" s="1"/>
      <c r="BN197" s="955"/>
      <c r="BO197" s="1"/>
      <c r="BP197" s="955"/>
      <c r="BQ197" s="1"/>
      <c r="BR197" s="955"/>
      <c r="BS197" s="1"/>
      <c r="BT197" s="955"/>
      <c r="BU197" s="1"/>
      <c r="BV197" s="955"/>
      <c r="BW197" s="1"/>
      <c r="BX197" s="432"/>
      <c r="BY197" s="432"/>
      <c r="BZ197" s="432">
        <f>I197</f>
        <v>2</v>
      </c>
      <c r="CA197" s="432"/>
      <c r="CB197" s="432">
        <v>2</v>
      </c>
      <c r="CC197" s="432"/>
      <c r="CD197" s="432">
        <v>12</v>
      </c>
      <c r="CE197" s="432">
        <v>500</v>
      </c>
      <c r="CF197" s="432">
        <f t="shared" si="237"/>
        <v>50</v>
      </c>
      <c r="CG197" s="432">
        <f t="shared" si="238"/>
        <v>15</v>
      </c>
      <c r="CH197" s="964">
        <f t="shared" si="239"/>
        <v>0</v>
      </c>
    </row>
    <row r="198" spans="1:86" s="334" customFormat="1" ht="65.25" customHeight="1">
      <c r="A198" s="1"/>
      <c r="B198" s="628"/>
      <c r="C198" s="368"/>
      <c r="D198" s="528" t="s">
        <v>557</v>
      </c>
      <c r="E198" s="844" t="s">
        <v>96</v>
      </c>
      <c r="F198" s="546" t="s">
        <v>145</v>
      </c>
      <c r="G198" s="1" t="s">
        <v>238</v>
      </c>
      <c r="H198" s="546" t="s">
        <v>556</v>
      </c>
      <c r="I198" s="1">
        <v>2</v>
      </c>
      <c r="J198" s="1">
        <v>0</v>
      </c>
      <c r="K198" s="1" t="s">
        <v>100</v>
      </c>
      <c r="L198" s="1010">
        <v>339.2</v>
      </c>
      <c r="M198" s="673"/>
      <c r="N198" s="673"/>
      <c r="O198" s="673"/>
      <c r="P198" s="673"/>
      <c r="Q198" s="673"/>
      <c r="R198" s="673"/>
      <c r="S198" s="673"/>
      <c r="T198" s="673"/>
      <c r="U198" s="673"/>
      <c r="V198" s="673"/>
      <c r="W198" s="703"/>
      <c r="X198" s="703"/>
      <c r="Y198" s="703"/>
      <c r="Z198" s="899" t="s">
        <v>101</v>
      </c>
      <c r="AA198" s="899" t="s">
        <v>101</v>
      </c>
      <c r="AB198" s="703"/>
      <c r="AC198" s="906">
        <f>L198*M198+L198*N198+L198*O198+L198*P198+L198*Q198+L198*R198+L198*S198+L198*U198+L198*V198+L198*W198+L198*X198+L198*Y198+L198*T198+L198*AB198</f>
        <v>0</v>
      </c>
      <c r="AD198" s="704" t="str">
        <f t="shared" si="241"/>
        <v>No</v>
      </c>
      <c r="AE198" s="902" t="str">
        <f t="shared" si="242"/>
        <v>No</v>
      </c>
      <c r="AF198" s="1"/>
      <c r="AG198" s="716">
        <v>2</v>
      </c>
      <c r="AH198" s="717">
        <f>AG198*M198+AG198*N198+AG198*O198+AG198*P198+AG198*Q198+AG198*R198+AG198*S198+AG198*U198+AG198*V198+AG198*W198+AG198*X198+AG198*Y198+AG198*T198+AG198*AB198</f>
        <v>0</v>
      </c>
      <c r="AK198" s="814">
        <v>6.2</v>
      </c>
      <c r="AL198" s="815">
        <f t="shared" si="228"/>
        <v>0</v>
      </c>
      <c r="AM198" s="816"/>
      <c r="AN198" s="432">
        <f t="shared" si="244"/>
        <v>0</v>
      </c>
      <c r="AO198" s="432">
        <f t="shared" si="245"/>
        <v>0</v>
      </c>
      <c r="AP198" s="432">
        <f t="shared" si="246"/>
        <v>0</v>
      </c>
      <c r="AQ198" s="432">
        <f t="shared" si="247"/>
        <v>0</v>
      </c>
      <c r="AR198" s="432">
        <f t="shared" si="248"/>
        <v>0</v>
      </c>
      <c r="AS198" s="432">
        <f t="shared" si="249"/>
        <v>0</v>
      </c>
      <c r="AT198" s="432">
        <f t="shared" si="250"/>
        <v>0</v>
      </c>
      <c r="AU198" s="432">
        <f t="shared" si="251"/>
        <v>0</v>
      </c>
      <c r="AV198" s="432">
        <f t="shared" si="252"/>
        <v>0</v>
      </c>
      <c r="AW198" s="432">
        <f t="shared" si="253"/>
        <v>0</v>
      </c>
      <c r="AX198" s="432">
        <f t="shared" si="254"/>
        <v>0</v>
      </c>
      <c r="AY198" s="432">
        <f t="shared" si="255"/>
        <v>0</v>
      </c>
      <c r="AZ198" s="432">
        <f t="shared" si="256"/>
        <v>0</v>
      </c>
      <c r="BA198" s="689"/>
      <c r="BB198" s="689"/>
      <c r="BC198" s="817">
        <f>AB198*I198</f>
        <v>0</v>
      </c>
      <c r="BD198" s="818">
        <v>2</v>
      </c>
      <c r="BE198" s="432"/>
      <c r="BF198" s="955"/>
      <c r="BG198" s="1">
        <v>12</v>
      </c>
      <c r="BH198" s="955"/>
      <c r="BI198" s="1"/>
      <c r="BJ198" s="955"/>
      <c r="BK198" s="1"/>
      <c r="BL198" s="955"/>
      <c r="BM198" s="1"/>
      <c r="BN198" s="955"/>
      <c r="BO198" s="1"/>
      <c r="BP198" s="955"/>
      <c r="BQ198" s="1"/>
      <c r="BR198" s="955"/>
      <c r="BS198" s="1"/>
      <c r="BT198" s="955"/>
      <c r="BU198" s="1"/>
      <c r="BV198" s="955"/>
      <c r="BW198" s="1"/>
      <c r="BX198" s="432"/>
      <c r="BY198" s="432"/>
      <c r="BZ198" s="432">
        <f>I198</f>
        <v>2</v>
      </c>
      <c r="CA198" s="432"/>
      <c r="CB198" s="432">
        <v>2</v>
      </c>
      <c r="CC198" s="432"/>
      <c r="CD198" s="432">
        <v>10</v>
      </c>
      <c r="CE198" s="432">
        <v>300</v>
      </c>
      <c r="CF198" s="432">
        <f t="shared" si="237"/>
        <v>30</v>
      </c>
      <c r="CG198" s="432">
        <f t="shared" si="238"/>
        <v>9</v>
      </c>
      <c r="CH198" s="964">
        <f t="shared" si="239"/>
        <v>0</v>
      </c>
    </row>
    <row r="199" spans="1:86" s="1" customFormat="1" ht="65.25" customHeight="1">
      <c r="B199" s="628"/>
      <c r="D199" s="617" t="s">
        <v>558</v>
      </c>
      <c r="E199" s="835"/>
      <c r="F199" s="513" t="s">
        <v>145</v>
      </c>
      <c r="G199" s="512" t="s">
        <v>238</v>
      </c>
      <c r="H199" s="513" t="s">
        <v>559</v>
      </c>
      <c r="I199" s="512">
        <v>2</v>
      </c>
      <c r="J199" s="512">
        <v>0</v>
      </c>
      <c r="K199" s="512" t="s">
        <v>100</v>
      </c>
      <c r="L199" s="754">
        <v>225.89660000000001</v>
      </c>
      <c r="M199" s="542"/>
      <c r="N199" s="542"/>
      <c r="O199" s="542"/>
      <c r="P199" s="542"/>
      <c r="Q199" s="542"/>
      <c r="R199" s="542"/>
      <c r="S199" s="542"/>
      <c r="T199" s="542"/>
      <c r="U199" s="542"/>
      <c r="V199" s="542"/>
      <c r="W199" s="705"/>
      <c r="X199" s="705"/>
      <c r="Y199" s="705"/>
      <c r="Z199" s="907"/>
      <c r="AA199" s="907"/>
      <c r="AB199" s="901" t="s">
        <v>101</v>
      </c>
      <c r="AC199" s="406">
        <f t="shared" ref="AC199" si="260">L199*M199+L199*N199+L199*O199+L199*P199+L199*Q199+L199*R199+L199*S199+L199*U199+L199*V199+L199*W199+L199*X199+L199*Y199+L199*T199+(L199*Z199*1.1)+(L199*AA199*1.1)</f>
        <v>0</v>
      </c>
      <c r="AD199" s="543" t="str">
        <f t="shared" si="241"/>
        <v>No</v>
      </c>
      <c r="AE199" s="544" t="str">
        <f t="shared" si="242"/>
        <v>No</v>
      </c>
      <c r="AG199" s="716">
        <v>2</v>
      </c>
      <c r="AH199" s="717">
        <f t="shared" si="243"/>
        <v>0</v>
      </c>
      <c r="AI199" s="334"/>
      <c r="AJ199" s="334"/>
      <c r="AK199" s="814">
        <v>3.2</v>
      </c>
      <c r="AL199" s="815">
        <f t="shared" si="228"/>
        <v>0</v>
      </c>
      <c r="AM199" s="816"/>
      <c r="AN199" s="432">
        <f t="shared" si="244"/>
        <v>0</v>
      </c>
      <c r="AO199" s="432">
        <f t="shared" si="245"/>
        <v>0</v>
      </c>
      <c r="AP199" s="432">
        <f t="shared" si="246"/>
        <v>0</v>
      </c>
      <c r="AQ199" s="432">
        <f t="shared" si="247"/>
        <v>0</v>
      </c>
      <c r="AR199" s="432">
        <f t="shared" si="248"/>
        <v>0</v>
      </c>
      <c r="AS199" s="432">
        <f t="shared" si="249"/>
        <v>0</v>
      </c>
      <c r="AT199" s="432">
        <f t="shared" si="250"/>
        <v>0</v>
      </c>
      <c r="AU199" s="432">
        <f t="shared" si="251"/>
        <v>0</v>
      </c>
      <c r="AV199" s="432">
        <f t="shared" si="252"/>
        <v>0</v>
      </c>
      <c r="AW199" s="432">
        <f t="shared" si="253"/>
        <v>0</v>
      </c>
      <c r="AX199" s="432">
        <f t="shared" si="254"/>
        <v>0</v>
      </c>
      <c r="AY199" s="432">
        <f t="shared" si="255"/>
        <v>0</v>
      </c>
      <c r="AZ199" s="432">
        <f t="shared" si="256"/>
        <v>0</v>
      </c>
      <c r="BA199" s="689">
        <f t="shared" si="179"/>
        <v>0</v>
      </c>
      <c r="BB199" s="689">
        <f t="shared" si="180"/>
        <v>0</v>
      </c>
      <c r="BC199" s="817"/>
      <c r="BD199" s="818">
        <v>2</v>
      </c>
      <c r="BE199" s="432"/>
      <c r="BF199" s="955">
        <v>8</v>
      </c>
      <c r="BG199" s="512"/>
      <c r="BH199" s="955">
        <v>4</v>
      </c>
      <c r="BI199" s="512"/>
      <c r="BJ199" s="955"/>
      <c r="BK199" s="512"/>
      <c r="BL199" s="955"/>
      <c r="BM199" s="512"/>
      <c r="BN199" s="955"/>
      <c r="BO199" s="512"/>
      <c r="BP199" s="955"/>
      <c r="BQ199" s="512"/>
      <c r="BR199" s="955"/>
      <c r="BS199" s="512"/>
      <c r="BT199" s="955"/>
      <c r="BU199" s="512"/>
      <c r="BV199" s="955"/>
      <c r="BW199" s="512"/>
      <c r="BX199" s="432"/>
      <c r="BY199" s="432">
        <f>I199</f>
        <v>2</v>
      </c>
      <c r="BZ199" s="432"/>
      <c r="CA199" s="432"/>
      <c r="CB199" s="432">
        <v>2</v>
      </c>
      <c r="CC199" s="432"/>
      <c r="CD199" s="432">
        <v>10</v>
      </c>
      <c r="CE199" s="432">
        <v>300</v>
      </c>
      <c r="CF199" s="432">
        <f t="shared" si="237"/>
        <v>30</v>
      </c>
      <c r="CG199" s="432">
        <f t="shared" si="238"/>
        <v>9</v>
      </c>
      <c r="CH199" s="964">
        <f t="shared" si="239"/>
        <v>0</v>
      </c>
    </row>
    <row r="200" spans="1:86" s="1" customFormat="1" ht="65.25" customHeight="1">
      <c r="B200" s="628"/>
      <c r="D200" s="617" t="s">
        <v>560</v>
      </c>
      <c r="E200" s="835" t="s">
        <v>96</v>
      </c>
      <c r="F200" s="513" t="s">
        <v>145</v>
      </c>
      <c r="G200" s="512" t="s">
        <v>238</v>
      </c>
      <c r="H200" s="513" t="s">
        <v>559</v>
      </c>
      <c r="I200" s="512">
        <v>2</v>
      </c>
      <c r="J200" s="512">
        <v>0</v>
      </c>
      <c r="K200" s="512" t="s">
        <v>100</v>
      </c>
      <c r="L200" s="754">
        <v>269.346</v>
      </c>
      <c r="M200" s="542"/>
      <c r="N200" s="542"/>
      <c r="O200" s="542"/>
      <c r="P200" s="542"/>
      <c r="Q200" s="542"/>
      <c r="R200" s="542"/>
      <c r="S200" s="542"/>
      <c r="T200" s="542"/>
      <c r="U200" s="542"/>
      <c r="V200" s="542"/>
      <c r="W200" s="705"/>
      <c r="X200" s="705"/>
      <c r="Y200" s="705"/>
      <c r="Z200" s="901" t="s">
        <v>101</v>
      </c>
      <c r="AA200" s="901" t="s">
        <v>101</v>
      </c>
      <c r="AB200" s="705"/>
      <c r="AC200" s="406">
        <f>L200*M200+L200*N200+L200*O200+L200*P200+L200*Q200+L200*R200+L200*S200+L200*U200+L200*V200+L200*W200+L200*X200+L200*Y200+L200*T200+L200*AB200</f>
        <v>0</v>
      </c>
      <c r="AD200" s="543" t="str">
        <f t="shared" si="241"/>
        <v>No</v>
      </c>
      <c r="AE200" s="544" t="str">
        <f t="shared" si="242"/>
        <v>No</v>
      </c>
      <c r="AG200" s="716">
        <v>2</v>
      </c>
      <c r="AH200" s="717">
        <f>AG200*M200+AG200*N200+AG200*O200+AG200*P200+AG200*Q200+AG200*R200+AG200*S200+AG200*U200+AG200*V200+AG200*W200+AG200*X200+AG200*Y200+AG200*T200+AG200*AB200</f>
        <v>0</v>
      </c>
      <c r="AI200" s="334"/>
      <c r="AJ200" s="334"/>
      <c r="AK200" s="814">
        <v>3.2</v>
      </c>
      <c r="AL200" s="815">
        <f t="shared" si="228"/>
        <v>0</v>
      </c>
      <c r="AM200" s="816"/>
      <c r="AN200" s="432">
        <f t="shared" si="244"/>
        <v>0</v>
      </c>
      <c r="AO200" s="432">
        <f t="shared" si="245"/>
        <v>0</v>
      </c>
      <c r="AP200" s="432">
        <f t="shared" si="246"/>
        <v>0</v>
      </c>
      <c r="AQ200" s="432">
        <f t="shared" si="247"/>
        <v>0</v>
      </c>
      <c r="AR200" s="432">
        <f t="shared" si="248"/>
        <v>0</v>
      </c>
      <c r="AS200" s="432">
        <f t="shared" si="249"/>
        <v>0</v>
      </c>
      <c r="AT200" s="432">
        <f t="shared" si="250"/>
        <v>0</v>
      </c>
      <c r="AU200" s="432">
        <f t="shared" si="251"/>
        <v>0</v>
      </c>
      <c r="AV200" s="432">
        <f t="shared" si="252"/>
        <v>0</v>
      </c>
      <c r="AW200" s="432">
        <f t="shared" si="253"/>
        <v>0</v>
      </c>
      <c r="AX200" s="432">
        <f t="shared" si="254"/>
        <v>0</v>
      </c>
      <c r="AY200" s="432">
        <f t="shared" si="255"/>
        <v>0</v>
      </c>
      <c r="AZ200" s="432">
        <f t="shared" si="256"/>
        <v>0</v>
      </c>
      <c r="BA200" s="689"/>
      <c r="BB200" s="689"/>
      <c r="BC200" s="817">
        <f>AB200*I200</f>
        <v>0</v>
      </c>
      <c r="BD200" s="818">
        <v>2</v>
      </c>
      <c r="BE200" s="432"/>
      <c r="BF200" s="955">
        <v>8</v>
      </c>
      <c r="BG200" s="512"/>
      <c r="BH200" s="955">
        <v>4</v>
      </c>
      <c r="BI200" s="512"/>
      <c r="BJ200" s="955"/>
      <c r="BK200" s="512"/>
      <c r="BL200" s="955"/>
      <c r="BM200" s="512"/>
      <c r="BN200" s="955"/>
      <c r="BO200" s="512"/>
      <c r="BP200" s="955"/>
      <c r="BQ200" s="512"/>
      <c r="BR200" s="955"/>
      <c r="BS200" s="512"/>
      <c r="BT200" s="955"/>
      <c r="BU200" s="512"/>
      <c r="BV200" s="955"/>
      <c r="BW200" s="512"/>
      <c r="BX200" s="432"/>
      <c r="BY200" s="432">
        <f>I200</f>
        <v>2</v>
      </c>
      <c r="BZ200" s="432"/>
      <c r="CA200" s="432"/>
      <c r="CB200" s="432">
        <v>2</v>
      </c>
      <c r="CC200" s="432"/>
      <c r="CD200" s="432">
        <v>5</v>
      </c>
      <c r="CE200" s="432">
        <v>100</v>
      </c>
      <c r="CF200" s="432">
        <f t="shared" si="237"/>
        <v>10</v>
      </c>
      <c r="CG200" s="432">
        <f t="shared" si="238"/>
        <v>3</v>
      </c>
      <c r="CH200" s="964">
        <f t="shared" si="239"/>
        <v>0</v>
      </c>
    </row>
    <row r="201" spans="1:86" s="1" customFormat="1" ht="65.25" customHeight="1">
      <c r="B201" s="628"/>
      <c r="D201" s="528" t="s">
        <v>561</v>
      </c>
      <c r="E201" s="844"/>
      <c r="F201" s="546" t="s">
        <v>145</v>
      </c>
      <c r="G201" s="1" t="s">
        <v>109</v>
      </c>
      <c r="H201" s="546" t="s">
        <v>562</v>
      </c>
      <c r="I201" s="1">
        <v>2</v>
      </c>
      <c r="J201" s="1">
        <v>0</v>
      </c>
      <c r="K201" s="1" t="s">
        <v>100</v>
      </c>
      <c r="L201" s="860">
        <v>143.1</v>
      </c>
      <c r="M201" s="673"/>
      <c r="N201" s="673"/>
      <c r="O201" s="673"/>
      <c r="P201" s="673"/>
      <c r="Q201" s="673"/>
      <c r="R201" s="673"/>
      <c r="S201" s="673"/>
      <c r="T201" s="673"/>
      <c r="U201" s="673"/>
      <c r="V201" s="673"/>
      <c r="W201" s="703"/>
      <c r="X201" s="703"/>
      <c r="Y201" s="703"/>
      <c r="Z201" s="909"/>
      <c r="AA201" s="909"/>
      <c r="AB201" s="899" t="s">
        <v>101</v>
      </c>
      <c r="AC201" s="425">
        <f t="shared" ref="AC201" si="261">L201*M201+L201*N201+L201*O201+L201*P201+L201*Q201+L201*R201+L201*S201+L201*U201+L201*V201+L201*W201+L201*X201+L201*Y201+L201*T201+(L201*Z201*1.1)+(L201*AA201*1.1)</f>
        <v>0</v>
      </c>
      <c r="AD201" s="704" t="str">
        <f t="shared" si="241"/>
        <v>No</v>
      </c>
      <c r="AE201" s="902" t="str">
        <f t="shared" si="242"/>
        <v>No</v>
      </c>
      <c r="AG201" s="716">
        <v>2</v>
      </c>
      <c r="AH201" s="717">
        <f t="shared" si="243"/>
        <v>0</v>
      </c>
      <c r="AI201" s="334"/>
      <c r="AJ201" s="334"/>
      <c r="AK201" s="814">
        <v>0.9</v>
      </c>
      <c r="AL201" s="815">
        <f t="shared" si="228"/>
        <v>0</v>
      </c>
      <c r="AM201" s="816"/>
      <c r="AN201" s="432">
        <f t="shared" si="244"/>
        <v>0</v>
      </c>
      <c r="AO201" s="432">
        <f t="shared" si="245"/>
        <v>0</v>
      </c>
      <c r="AP201" s="432">
        <f t="shared" si="246"/>
        <v>0</v>
      </c>
      <c r="AQ201" s="432">
        <f t="shared" si="247"/>
        <v>0</v>
      </c>
      <c r="AR201" s="432">
        <f t="shared" si="248"/>
        <v>0</v>
      </c>
      <c r="AS201" s="432">
        <f t="shared" si="249"/>
        <v>0</v>
      </c>
      <c r="AT201" s="432">
        <f t="shared" si="250"/>
        <v>0</v>
      </c>
      <c r="AU201" s="432">
        <f t="shared" si="251"/>
        <v>0</v>
      </c>
      <c r="AV201" s="432">
        <f t="shared" si="252"/>
        <v>0</v>
      </c>
      <c r="AW201" s="432">
        <f t="shared" si="253"/>
        <v>0</v>
      </c>
      <c r="AX201" s="432">
        <f t="shared" si="254"/>
        <v>0</v>
      </c>
      <c r="AY201" s="432">
        <f t="shared" si="255"/>
        <v>0</v>
      </c>
      <c r="AZ201" s="432">
        <f t="shared" si="256"/>
        <v>0</v>
      </c>
      <c r="BA201" s="689">
        <f t="shared" si="179"/>
        <v>0</v>
      </c>
      <c r="BB201" s="689">
        <f t="shared" si="180"/>
        <v>0</v>
      </c>
      <c r="BC201" s="817"/>
      <c r="BD201" s="818">
        <v>1</v>
      </c>
      <c r="BE201" s="432"/>
      <c r="BF201" s="955">
        <v>6</v>
      </c>
      <c r="BG201" s="1">
        <v>2</v>
      </c>
      <c r="BH201" s="955"/>
      <c r="BJ201" s="955"/>
      <c r="BL201" s="955"/>
      <c r="BN201" s="955"/>
      <c r="BP201" s="955"/>
      <c r="BR201" s="955"/>
      <c r="BT201" s="955"/>
      <c r="BV201" s="955"/>
      <c r="BX201" s="432"/>
      <c r="BY201" s="432">
        <f>I201</f>
        <v>2</v>
      </c>
      <c r="BZ201" s="432"/>
      <c r="CA201" s="432"/>
      <c r="CB201" s="432">
        <v>2</v>
      </c>
      <c r="CC201" s="432"/>
      <c r="CD201" s="432">
        <v>10</v>
      </c>
      <c r="CE201" s="432">
        <v>200</v>
      </c>
      <c r="CF201" s="432">
        <f t="shared" si="237"/>
        <v>20</v>
      </c>
      <c r="CG201" s="432">
        <f t="shared" si="238"/>
        <v>6</v>
      </c>
      <c r="CH201" s="964">
        <f t="shared" si="239"/>
        <v>0</v>
      </c>
    </row>
    <row r="202" spans="1:86" s="1" customFormat="1" ht="65.25" customHeight="1">
      <c r="B202" s="628"/>
      <c r="D202" s="528" t="s">
        <v>563</v>
      </c>
      <c r="E202" s="844" t="s">
        <v>96</v>
      </c>
      <c r="F202" s="546" t="s">
        <v>145</v>
      </c>
      <c r="G202" s="1" t="s">
        <v>109</v>
      </c>
      <c r="H202" s="546" t="s">
        <v>562</v>
      </c>
      <c r="I202" s="1">
        <v>2</v>
      </c>
      <c r="J202" s="1">
        <v>0</v>
      </c>
      <c r="K202" s="1" t="s">
        <v>100</v>
      </c>
      <c r="L202" s="860">
        <v>185.5</v>
      </c>
      <c r="M202" s="673"/>
      <c r="N202" s="673"/>
      <c r="O202" s="673"/>
      <c r="P202" s="673"/>
      <c r="Q202" s="673"/>
      <c r="R202" s="673"/>
      <c r="S202" s="673"/>
      <c r="T202" s="673"/>
      <c r="U202" s="673"/>
      <c r="V202" s="673"/>
      <c r="W202" s="703"/>
      <c r="X202" s="703"/>
      <c r="Y202" s="703"/>
      <c r="Z202" s="899" t="s">
        <v>101</v>
      </c>
      <c r="AA202" s="899" t="s">
        <v>101</v>
      </c>
      <c r="AB202" s="703"/>
      <c r="AC202" s="906">
        <f>L202*M202+L202*N202+L202*O202+L202*P202+L202*Q202+L202*R202+L202*S202+L202*U202+L202*V202+L202*W202+L202*X202+L202*Y202+L202*T202+L202*AB202</f>
        <v>0</v>
      </c>
      <c r="AD202" s="704" t="str">
        <f t="shared" si="241"/>
        <v>No</v>
      </c>
      <c r="AE202" s="902" t="str">
        <f t="shared" si="242"/>
        <v>No</v>
      </c>
      <c r="AG202" s="716">
        <v>2</v>
      </c>
      <c r="AH202" s="717">
        <f>AG202*M202+AG202*N202+AG202*O202+AG202*P202+AG202*Q202+AG202*R202+AG202*S202+AG202*U202+AG202*V202+AG202*W202+AG202*X202+AG202*Y202+AG202*T202+AG202*AB202</f>
        <v>0</v>
      </c>
      <c r="AI202" s="334"/>
      <c r="AJ202" s="334"/>
      <c r="AK202" s="814">
        <v>0.9</v>
      </c>
      <c r="AL202" s="815">
        <f t="shared" si="228"/>
        <v>0</v>
      </c>
      <c r="AM202" s="816"/>
      <c r="AN202" s="432">
        <f t="shared" si="244"/>
        <v>0</v>
      </c>
      <c r="AO202" s="432">
        <f t="shared" si="245"/>
        <v>0</v>
      </c>
      <c r="AP202" s="432">
        <f t="shared" si="246"/>
        <v>0</v>
      </c>
      <c r="AQ202" s="432">
        <f t="shared" si="247"/>
        <v>0</v>
      </c>
      <c r="AR202" s="432">
        <f t="shared" si="248"/>
        <v>0</v>
      </c>
      <c r="AS202" s="432">
        <f t="shared" si="249"/>
        <v>0</v>
      </c>
      <c r="AT202" s="432">
        <f t="shared" si="250"/>
        <v>0</v>
      </c>
      <c r="AU202" s="432">
        <f t="shared" si="251"/>
        <v>0</v>
      </c>
      <c r="AV202" s="432">
        <f t="shared" si="252"/>
        <v>0</v>
      </c>
      <c r="AW202" s="432">
        <f t="shared" si="253"/>
        <v>0</v>
      </c>
      <c r="AX202" s="432">
        <f t="shared" si="254"/>
        <v>0</v>
      </c>
      <c r="AY202" s="432">
        <f t="shared" si="255"/>
        <v>0</v>
      </c>
      <c r="AZ202" s="432">
        <f t="shared" si="256"/>
        <v>0</v>
      </c>
      <c r="BA202" s="689"/>
      <c r="BB202" s="689"/>
      <c r="BC202" s="817">
        <f>AB202*I202</f>
        <v>0</v>
      </c>
      <c r="BD202" s="818">
        <v>1</v>
      </c>
      <c r="BE202" s="432"/>
      <c r="BF202" s="955">
        <v>6</v>
      </c>
      <c r="BG202" s="1">
        <v>2</v>
      </c>
      <c r="BH202" s="955"/>
      <c r="BJ202" s="955"/>
      <c r="BL202" s="955"/>
      <c r="BN202" s="955"/>
      <c r="BP202" s="955"/>
      <c r="BR202" s="955"/>
      <c r="BT202" s="955"/>
      <c r="BV202" s="955"/>
      <c r="BX202" s="432"/>
      <c r="BY202" s="432">
        <f>I202</f>
        <v>2</v>
      </c>
      <c r="BZ202" s="432"/>
      <c r="CA202" s="432"/>
      <c r="CB202" s="432">
        <v>2</v>
      </c>
      <c r="CC202" s="432"/>
      <c r="CD202" s="432">
        <v>5</v>
      </c>
      <c r="CE202" s="432">
        <v>100</v>
      </c>
      <c r="CF202" s="432">
        <f t="shared" si="237"/>
        <v>10</v>
      </c>
      <c r="CG202" s="432">
        <f t="shared" si="238"/>
        <v>3</v>
      </c>
      <c r="CH202" s="964">
        <f t="shared" si="239"/>
        <v>0</v>
      </c>
    </row>
    <row r="203" spans="1:86" s="334" customFormat="1" ht="65.25" customHeight="1">
      <c r="A203" s="1"/>
      <c r="B203" s="628"/>
      <c r="D203" s="617" t="s">
        <v>564</v>
      </c>
      <c r="E203" s="835"/>
      <c r="F203" s="513" t="s">
        <v>145</v>
      </c>
      <c r="G203" s="512" t="s">
        <v>106</v>
      </c>
      <c r="H203" s="513" t="s">
        <v>565</v>
      </c>
      <c r="I203" s="512">
        <v>2</v>
      </c>
      <c r="J203" s="512">
        <v>0</v>
      </c>
      <c r="K203" s="512" t="s">
        <v>100</v>
      </c>
      <c r="L203" s="867">
        <v>137.80000000000001</v>
      </c>
      <c r="M203" s="542"/>
      <c r="N203" s="542"/>
      <c r="O203" s="542"/>
      <c r="P203" s="542"/>
      <c r="Q203" s="542"/>
      <c r="R203" s="542"/>
      <c r="S203" s="542"/>
      <c r="T203" s="542"/>
      <c r="U203" s="542"/>
      <c r="V203" s="542"/>
      <c r="W203" s="705"/>
      <c r="X203" s="705"/>
      <c r="Y203" s="705"/>
      <c r="Z203" s="907"/>
      <c r="AA203" s="907"/>
      <c r="AB203" s="901" t="s">
        <v>101</v>
      </c>
      <c r="AC203" s="406">
        <f t="shared" ref="AC203" si="262">L203*M203+L203*N203+L203*O203+L203*P203+L203*Q203+L203*R203+L203*S203+L203*U203+L203*V203+L203*W203+L203*X203+L203*Y203+L203*T203+(L203*Z203*1.1)+(L203*AA203*1.1)</f>
        <v>0</v>
      </c>
      <c r="AD203" s="543" t="str">
        <f t="shared" si="241"/>
        <v>No</v>
      </c>
      <c r="AE203" s="544" t="str">
        <f t="shared" si="242"/>
        <v>No</v>
      </c>
      <c r="AF203" s="1"/>
      <c r="AG203" s="716">
        <v>2</v>
      </c>
      <c r="AH203" s="717">
        <f t="shared" si="243"/>
        <v>0</v>
      </c>
      <c r="AK203" s="814">
        <v>2.5</v>
      </c>
      <c r="AL203" s="815">
        <f t="shared" si="228"/>
        <v>0</v>
      </c>
      <c r="AM203" s="816"/>
      <c r="AN203" s="432">
        <f t="shared" si="244"/>
        <v>0</v>
      </c>
      <c r="AO203" s="432">
        <f t="shared" si="245"/>
        <v>0</v>
      </c>
      <c r="AP203" s="432">
        <f t="shared" si="246"/>
        <v>0</v>
      </c>
      <c r="AQ203" s="432">
        <f t="shared" si="247"/>
        <v>0</v>
      </c>
      <c r="AR203" s="432">
        <f t="shared" si="248"/>
        <v>0</v>
      </c>
      <c r="AS203" s="432">
        <f t="shared" si="249"/>
        <v>0</v>
      </c>
      <c r="AT203" s="432">
        <f t="shared" si="250"/>
        <v>0</v>
      </c>
      <c r="AU203" s="432">
        <f t="shared" si="251"/>
        <v>0</v>
      </c>
      <c r="AV203" s="432">
        <f t="shared" si="252"/>
        <v>0</v>
      </c>
      <c r="AW203" s="432">
        <f t="shared" si="253"/>
        <v>0</v>
      </c>
      <c r="AX203" s="432">
        <f t="shared" si="254"/>
        <v>0</v>
      </c>
      <c r="AY203" s="432">
        <f t="shared" si="255"/>
        <v>0</v>
      </c>
      <c r="AZ203" s="432">
        <f t="shared" si="256"/>
        <v>0</v>
      </c>
      <c r="BA203" s="689">
        <f t="shared" si="179"/>
        <v>0</v>
      </c>
      <c r="BB203" s="689">
        <f t="shared" si="180"/>
        <v>0</v>
      </c>
      <c r="BC203" s="817"/>
      <c r="BD203" s="818">
        <v>2</v>
      </c>
      <c r="BE203" s="432"/>
      <c r="BF203" s="955"/>
      <c r="BG203" s="512">
        <v>10</v>
      </c>
      <c r="BH203" s="955"/>
      <c r="BI203" s="512"/>
      <c r="BJ203" s="955"/>
      <c r="BK203" s="512"/>
      <c r="BL203" s="955"/>
      <c r="BM203" s="512"/>
      <c r="BN203" s="955"/>
      <c r="BO203" s="512"/>
      <c r="BP203" s="955"/>
      <c r="BQ203" s="512"/>
      <c r="BR203" s="955"/>
      <c r="BS203" s="512"/>
      <c r="BT203" s="955"/>
      <c r="BU203" s="512"/>
      <c r="BV203" s="955"/>
      <c r="BW203" s="512"/>
      <c r="BX203" s="432"/>
      <c r="BY203" s="432">
        <v>2</v>
      </c>
      <c r="BZ203" s="432"/>
      <c r="CA203" s="432"/>
      <c r="CB203" s="432">
        <v>2</v>
      </c>
      <c r="CC203" s="432"/>
      <c r="CD203" s="432">
        <v>10</v>
      </c>
      <c r="CE203" s="432">
        <v>300</v>
      </c>
      <c r="CF203" s="432">
        <f t="shared" si="237"/>
        <v>30</v>
      </c>
      <c r="CG203" s="432">
        <f t="shared" si="238"/>
        <v>9</v>
      </c>
      <c r="CH203" s="964">
        <f t="shared" si="239"/>
        <v>0</v>
      </c>
    </row>
    <row r="204" spans="1:86" s="334" customFormat="1" ht="65.25" customHeight="1">
      <c r="A204" s="1"/>
      <c r="B204" s="628"/>
      <c r="C204" s="368"/>
      <c r="D204" s="617" t="s">
        <v>566</v>
      </c>
      <c r="E204" s="835" t="s">
        <v>96</v>
      </c>
      <c r="F204" s="513" t="s">
        <v>145</v>
      </c>
      <c r="G204" s="512" t="s">
        <v>106</v>
      </c>
      <c r="H204" s="513" t="s">
        <v>565</v>
      </c>
      <c r="I204" s="512">
        <v>2</v>
      </c>
      <c r="J204" s="512">
        <v>0</v>
      </c>
      <c r="K204" s="512" t="s">
        <v>100</v>
      </c>
      <c r="L204" s="867">
        <v>180.2</v>
      </c>
      <c r="M204" s="542"/>
      <c r="N204" s="542"/>
      <c r="O204" s="542"/>
      <c r="P204" s="542"/>
      <c r="Q204" s="542"/>
      <c r="R204" s="542"/>
      <c r="S204" s="542"/>
      <c r="T204" s="542"/>
      <c r="U204" s="542"/>
      <c r="V204" s="542"/>
      <c r="W204" s="705"/>
      <c r="X204" s="705"/>
      <c r="Y204" s="705"/>
      <c r="Z204" s="901" t="s">
        <v>101</v>
      </c>
      <c r="AA204" s="901" t="s">
        <v>101</v>
      </c>
      <c r="AB204" s="705"/>
      <c r="AC204" s="406">
        <f>L204*M204+L204*N204+L204*O204+L204*P204+L204*Q204+L204*R204+L204*S204+L204*U204+L204*V204+L204*W204+L204*X204+L204*Y204+L204*T204+L204*AB204</f>
        <v>0</v>
      </c>
      <c r="AD204" s="543" t="str">
        <f t="shared" si="241"/>
        <v>No</v>
      </c>
      <c r="AE204" s="544" t="str">
        <f t="shared" si="242"/>
        <v>No</v>
      </c>
      <c r="AF204" s="1"/>
      <c r="AG204" s="716">
        <v>2</v>
      </c>
      <c r="AH204" s="717">
        <f>AG204*M204+AG204*N204+AG204*O204+AG204*P204+AG204*Q204+AG204*R204+AG204*S204+AG204*U204+AG204*V204+AG204*W204+AG204*X204+AG204*Y204+AG204*T204+AG204*AB204</f>
        <v>0</v>
      </c>
      <c r="AK204" s="814">
        <v>2.5</v>
      </c>
      <c r="AL204" s="815">
        <f t="shared" si="228"/>
        <v>0</v>
      </c>
      <c r="AM204" s="816"/>
      <c r="AN204" s="432">
        <f t="shared" si="244"/>
        <v>0</v>
      </c>
      <c r="AO204" s="432">
        <f t="shared" si="245"/>
        <v>0</v>
      </c>
      <c r="AP204" s="432">
        <f t="shared" si="246"/>
        <v>0</v>
      </c>
      <c r="AQ204" s="432">
        <f t="shared" si="247"/>
        <v>0</v>
      </c>
      <c r="AR204" s="432">
        <f t="shared" si="248"/>
        <v>0</v>
      </c>
      <c r="AS204" s="432">
        <f t="shared" si="249"/>
        <v>0</v>
      </c>
      <c r="AT204" s="432">
        <f t="shared" si="250"/>
        <v>0</v>
      </c>
      <c r="AU204" s="432">
        <f t="shared" si="251"/>
        <v>0</v>
      </c>
      <c r="AV204" s="432">
        <f t="shared" si="252"/>
        <v>0</v>
      </c>
      <c r="AW204" s="432">
        <f t="shared" si="253"/>
        <v>0</v>
      </c>
      <c r="AX204" s="432">
        <f t="shared" si="254"/>
        <v>0</v>
      </c>
      <c r="AY204" s="432">
        <f t="shared" si="255"/>
        <v>0</v>
      </c>
      <c r="AZ204" s="432">
        <f t="shared" si="256"/>
        <v>0</v>
      </c>
      <c r="BA204" s="689"/>
      <c r="BB204" s="689"/>
      <c r="BC204" s="817">
        <f>AB204*I204</f>
        <v>0</v>
      </c>
      <c r="BD204" s="818">
        <v>2</v>
      </c>
      <c r="BE204" s="432"/>
      <c r="BF204" s="955"/>
      <c r="BG204" s="512">
        <v>10</v>
      </c>
      <c r="BH204" s="955"/>
      <c r="BI204" s="512"/>
      <c r="BJ204" s="955"/>
      <c r="BK204" s="512"/>
      <c r="BL204" s="955"/>
      <c r="BM204" s="512"/>
      <c r="BN204" s="955"/>
      <c r="BO204" s="512"/>
      <c r="BP204" s="955"/>
      <c r="BQ204" s="512"/>
      <c r="BR204" s="955"/>
      <c r="BS204" s="512"/>
      <c r="BT204" s="955"/>
      <c r="BU204" s="512"/>
      <c r="BV204" s="955"/>
      <c r="BW204" s="512"/>
      <c r="BX204" s="432"/>
      <c r="BY204" s="432">
        <v>2</v>
      </c>
      <c r="BZ204" s="432"/>
      <c r="CA204" s="432"/>
      <c r="CB204" s="432">
        <v>2</v>
      </c>
      <c r="CC204" s="432"/>
      <c r="CD204" s="432">
        <v>8</v>
      </c>
      <c r="CE204" s="432">
        <v>150</v>
      </c>
      <c r="CF204" s="432">
        <f t="shared" si="237"/>
        <v>15</v>
      </c>
      <c r="CG204" s="432">
        <f t="shared" si="238"/>
        <v>4.5</v>
      </c>
      <c r="CH204" s="964">
        <f t="shared" si="239"/>
        <v>0</v>
      </c>
    </row>
    <row r="205" spans="1:86" s="1" customFormat="1" ht="65.25" customHeight="1">
      <c r="B205" s="628"/>
      <c r="D205" s="528" t="s">
        <v>567</v>
      </c>
      <c r="E205" s="844"/>
      <c r="F205" s="546" t="s">
        <v>145</v>
      </c>
      <c r="G205" s="1" t="s">
        <v>106</v>
      </c>
      <c r="H205" s="991" t="s">
        <v>568</v>
      </c>
      <c r="I205" s="1">
        <v>3</v>
      </c>
      <c r="J205" s="1">
        <v>0</v>
      </c>
      <c r="K205" s="1" t="s">
        <v>100</v>
      </c>
      <c r="L205" s="860">
        <v>201.4</v>
      </c>
      <c r="M205" s="673"/>
      <c r="N205" s="673"/>
      <c r="O205" s="673"/>
      <c r="P205" s="673"/>
      <c r="Q205" s="673"/>
      <c r="R205" s="673"/>
      <c r="S205" s="673"/>
      <c r="T205" s="673"/>
      <c r="U205" s="673"/>
      <c r="V205" s="673"/>
      <c r="W205" s="703"/>
      <c r="X205" s="703"/>
      <c r="Y205" s="703"/>
      <c r="Z205" s="909"/>
      <c r="AA205" s="909"/>
      <c r="AB205" s="899" t="s">
        <v>101</v>
      </c>
      <c r="AC205" s="425">
        <f t="shared" ref="AC205" si="263">L205*M205+L205*N205+L205*O205+L205*P205+L205*Q205+L205*R205+L205*S205+L205*U205+L205*V205+L205*W205+L205*X205+L205*Y205+L205*T205+(L205*Z205*1.1)+(L205*AA205*1.1)</f>
        <v>0</v>
      </c>
      <c r="AD205" s="704" t="str">
        <f t="shared" si="241"/>
        <v>No</v>
      </c>
      <c r="AE205" s="902" t="str">
        <f t="shared" si="242"/>
        <v>No</v>
      </c>
      <c r="AG205" s="716">
        <v>3</v>
      </c>
      <c r="AH205" s="717">
        <f t="shared" si="243"/>
        <v>0</v>
      </c>
      <c r="AI205" s="334"/>
      <c r="AJ205" s="334"/>
      <c r="AK205" s="814">
        <v>2.5499999999999998</v>
      </c>
      <c r="AL205" s="815">
        <f t="shared" si="228"/>
        <v>0</v>
      </c>
      <c r="AM205" s="816"/>
      <c r="AN205" s="432">
        <f t="shared" si="244"/>
        <v>0</v>
      </c>
      <c r="AO205" s="432">
        <f t="shared" si="245"/>
        <v>0</v>
      </c>
      <c r="AP205" s="432">
        <f t="shared" si="246"/>
        <v>0</v>
      </c>
      <c r="AQ205" s="432">
        <f t="shared" si="247"/>
        <v>0</v>
      </c>
      <c r="AR205" s="432">
        <f t="shared" si="248"/>
        <v>0</v>
      </c>
      <c r="AS205" s="432">
        <f t="shared" si="249"/>
        <v>0</v>
      </c>
      <c r="AT205" s="432">
        <f t="shared" si="250"/>
        <v>0</v>
      </c>
      <c r="AU205" s="432">
        <f t="shared" si="251"/>
        <v>0</v>
      </c>
      <c r="AV205" s="432">
        <f t="shared" si="252"/>
        <v>0</v>
      </c>
      <c r="AW205" s="432">
        <f t="shared" si="253"/>
        <v>0</v>
      </c>
      <c r="AX205" s="432">
        <f t="shared" si="254"/>
        <v>0</v>
      </c>
      <c r="AY205" s="432">
        <f t="shared" si="255"/>
        <v>0</v>
      </c>
      <c r="AZ205" s="432">
        <f t="shared" si="256"/>
        <v>0</v>
      </c>
      <c r="BA205" s="689">
        <f t="shared" ref="BA205:BA243" si="264">Z205*I205</f>
        <v>0</v>
      </c>
      <c r="BB205" s="689">
        <f t="shared" ref="BB205:BB243" si="265">AA205*I205</f>
        <v>0</v>
      </c>
      <c r="BC205" s="817"/>
      <c r="BD205" s="818">
        <v>2</v>
      </c>
      <c r="BE205" s="432"/>
      <c r="BF205" s="955">
        <v>11</v>
      </c>
      <c r="BH205" s="955"/>
      <c r="BJ205" s="955"/>
      <c r="BL205" s="955"/>
      <c r="BN205" s="955"/>
      <c r="BP205" s="955"/>
      <c r="BR205" s="955"/>
      <c r="BT205" s="955"/>
      <c r="BV205" s="955"/>
      <c r="BX205" s="432"/>
      <c r="BY205" s="432">
        <f t="shared" ref="BY205:BY218" si="266">I205</f>
        <v>3</v>
      </c>
      <c r="BZ205" s="432"/>
      <c r="CA205" s="432"/>
      <c r="CB205" s="432">
        <v>3</v>
      </c>
      <c r="CC205" s="432"/>
      <c r="CD205" s="432">
        <v>10</v>
      </c>
      <c r="CE205" s="432">
        <v>300</v>
      </c>
      <c r="CF205" s="432">
        <f t="shared" si="237"/>
        <v>30</v>
      </c>
      <c r="CG205" s="432">
        <f t="shared" si="238"/>
        <v>9</v>
      </c>
      <c r="CH205" s="964">
        <f t="shared" si="239"/>
        <v>0</v>
      </c>
    </row>
    <row r="206" spans="1:86" s="1" customFormat="1" ht="65.25" customHeight="1">
      <c r="B206" s="628"/>
      <c r="D206" s="528" t="s">
        <v>569</v>
      </c>
      <c r="E206" s="844" t="s">
        <v>96</v>
      </c>
      <c r="F206" s="546" t="s">
        <v>145</v>
      </c>
      <c r="G206" s="1" t="s">
        <v>106</v>
      </c>
      <c r="H206" s="991" t="s">
        <v>568</v>
      </c>
      <c r="I206" s="1">
        <v>3</v>
      </c>
      <c r="J206" s="1">
        <v>0</v>
      </c>
      <c r="K206" s="1" t="s">
        <v>100</v>
      </c>
      <c r="L206" s="860">
        <v>275.60000000000002</v>
      </c>
      <c r="M206" s="673"/>
      <c r="N206" s="673"/>
      <c r="O206" s="673"/>
      <c r="P206" s="673"/>
      <c r="Q206" s="673"/>
      <c r="R206" s="673"/>
      <c r="S206" s="673"/>
      <c r="T206" s="673"/>
      <c r="U206" s="673"/>
      <c r="V206" s="673"/>
      <c r="W206" s="703"/>
      <c r="X206" s="703"/>
      <c r="Y206" s="703"/>
      <c r="Z206" s="899" t="s">
        <v>101</v>
      </c>
      <c r="AA206" s="899" t="s">
        <v>101</v>
      </c>
      <c r="AB206" s="703"/>
      <c r="AC206" s="906">
        <f>L206*M206+L206*N206+L206*O206+L206*P206+L206*Q206+L206*R206+L206*S206+L206*U206+L206*V206+L206*W206+L206*X206+L206*Y206+L206*T206+L206*AB206</f>
        <v>0</v>
      </c>
      <c r="AD206" s="704" t="str">
        <f t="shared" si="241"/>
        <v>No</v>
      </c>
      <c r="AE206" s="902" t="str">
        <f t="shared" si="242"/>
        <v>No</v>
      </c>
      <c r="AG206" s="716">
        <v>3</v>
      </c>
      <c r="AH206" s="717">
        <f>AG206*M206+AG206*N206+AG206*O206+AG206*P206+AG206*Q206+AG206*R206+AG206*S206+AG206*U206+AG206*V206+AG206*W206+AG206*X206+AG206*Y206+AG206*T206+AG206*AB206</f>
        <v>0</v>
      </c>
      <c r="AI206" s="334"/>
      <c r="AJ206" s="334"/>
      <c r="AK206" s="814">
        <v>2.5499999999999998</v>
      </c>
      <c r="AL206" s="815">
        <f t="shared" si="228"/>
        <v>0</v>
      </c>
      <c r="AM206" s="816"/>
      <c r="AN206" s="432">
        <f t="shared" si="244"/>
        <v>0</v>
      </c>
      <c r="AO206" s="432">
        <f t="shared" si="245"/>
        <v>0</v>
      </c>
      <c r="AP206" s="432">
        <f t="shared" si="246"/>
        <v>0</v>
      </c>
      <c r="AQ206" s="432">
        <f t="shared" si="247"/>
        <v>0</v>
      </c>
      <c r="AR206" s="432">
        <f t="shared" si="248"/>
        <v>0</v>
      </c>
      <c r="AS206" s="432">
        <f t="shared" si="249"/>
        <v>0</v>
      </c>
      <c r="AT206" s="432">
        <f t="shared" si="250"/>
        <v>0</v>
      </c>
      <c r="AU206" s="432">
        <f t="shared" si="251"/>
        <v>0</v>
      </c>
      <c r="AV206" s="432">
        <f t="shared" si="252"/>
        <v>0</v>
      </c>
      <c r="AW206" s="432">
        <f t="shared" si="253"/>
        <v>0</v>
      </c>
      <c r="AX206" s="432">
        <f t="shared" si="254"/>
        <v>0</v>
      </c>
      <c r="AY206" s="432">
        <f t="shared" si="255"/>
        <v>0</v>
      </c>
      <c r="AZ206" s="432">
        <f t="shared" si="256"/>
        <v>0</v>
      </c>
      <c r="BA206" s="689"/>
      <c r="BB206" s="689"/>
      <c r="BC206" s="817">
        <f>AB206*I206</f>
        <v>0</v>
      </c>
      <c r="BD206" s="818">
        <v>2</v>
      </c>
      <c r="BE206" s="432"/>
      <c r="BF206" s="955">
        <v>11</v>
      </c>
      <c r="BH206" s="955"/>
      <c r="BJ206" s="955"/>
      <c r="BL206" s="955"/>
      <c r="BN206" s="955"/>
      <c r="BP206" s="955"/>
      <c r="BR206" s="955"/>
      <c r="BT206" s="955"/>
      <c r="BV206" s="955"/>
      <c r="BX206" s="432"/>
      <c r="BY206" s="432">
        <f t="shared" si="266"/>
        <v>3</v>
      </c>
      <c r="BZ206" s="432"/>
      <c r="CA206" s="432"/>
      <c r="CB206" s="432">
        <v>3</v>
      </c>
      <c r="CC206" s="432"/>
      <c r="CD206" s="432">
        <v>10</v>
      </c>
      <c r="CE206" s="432">
        <v>150</v>
      </c>
      <c r="CF206" s="432">
        <f t="shared" si="237"/>
        <v>15</v>
      </c>
      <c r="CG206" s="432">
        <f t="shared" si="238"/>
        <v>4.5</v>
      </c>
      <c r="CH206" s="964">
        <f t="shared" si="239"/>
        <v>0</v>
      </c>
    </row>
    <row r="207" spans="1:86" s="1" customFormat="1" ht="65.25" customHeight="1">
      <c r="B207" s="628"/>
      <c r="D207" s="617" t="s">
        <v>570</v>
      </c>
      <c r="E207" s="835"/>
      <c r="F207" s="513" t="s">
        <v>145</v>
      </c>
      <c r="G207" s="512" t="s">
        <v>106</v>
      </c>
      <c r="H207" s="513" t="s">
        <v>571</v>
      </c>
      <c r="I207" s="512">
        <v>2</v>
      </c>
      <c r="J207" s="512">
        <v>0</v>
      </c>
      <c r="K207" s="512" t="s">
        <v>100</v>
      </c>
      <c r="L207" s="754">
        <v>159</v>
      </c>
      <c r="M207" s="542"/>
      <c r="N207" s="542"/>
      <c r="O207" s="542"/>
      <c r="P207" s="542"/>
      <c r="Q207" s="542"/>
      <c r="R207" s="542"/>
      <c r="S207" s="542"/>
      <c r="T207" s="542"/>
      <c r="U207" s="542"/>
      <c r="V207" s="542"/>
      <c r="W207" s="705"/>
      <c r="X207" s="705"/>
      <c r="Y207" s="705"/>
      <c r="Z207" s="907"/>
      <c r="AA207" s="907"/>
      <c r="AB207" s="901" t="s">
        <v>101</v>
      </c>
      <c r="AC207" s="406">
        <f t="shared" ref="AC207" si="267">L207*M207+L207*N207+L207*O207+L207*P207+L207*Q207+L207*R207+L207*S207+L207*U207+L207*V207+L207*W207+L207*X207+L207*Y207+L207*T207+(L207*Z207*1.1)+(L207*AA207*1.1)</f>
        <v>0</v>
      </c>
      <c r="AD207" s="543" t="str">
        <f t="shared" si="241"/>
        <v>No</v>
      </c>
      <c r="AE207" s="544" t="str">
        <f t="shared" si="242"/>
        <v>No</v>
      </c>
      <c r="AG207" s="716">
        <v>2</v>
      </c>
      <c r="AH207" s="717">
        <f t="shared" si="243"/>
        <v>0</v>
      </c>
      <c r="AI207" s="334"/>
      <c r="AJ207" s="334"/>
      <c r="AK207" s="814">
        <v>2</v>
      </c>
      <c r="AL207" s="815">
        <f t="shared" si="228"/>
        <v>0</v>
      </c>
      <c r="AM207" s="816"/>
      <c r="AN207" s="432">
        <f t="shared" si="244"/>
        <v>0</v>
      </c>
      <c r="AO207" s="432">
        <f t="shared" si="245"/>
        <v>0</v>
      </c>
      <c r="AP207" s="432">
        <f t="shared" si="246"/>
        <v>0</v>
      </c>
      <c r="AQ207" s="432">
        <f t="shared" si="247"/>
        <v>0</v>
      </c>
      <c r="AR207" s="432">
        <f t="shared" si="248"/>
        <v>0</v>
      </c>
      <c r="AS207" s="432">
        <f t="shared" si="249"/>
        <v>0</v>
      </c>
      <c r="AT207" s="432">
        <f t="shared" si="250"/>
        <v>0</v>
      </c>
      <c r="AU207" s="432">
        <f t="shared" si="251"/>
        <v>0</v>
      </c>
      <c r="AV207" s="432">
        <f t="shared" si="252"/>
        <v>0</v>
      </c>
      <c r="AW207" s="432">
        <f t="shared" si="253"/>
        <v>0</v>
      </c>
      <c r="AX207" s="432">
        <f t="shared" si="254"/>
        <v>0</v>
      </c>
      <c r="AY207" s="432">
        <f t="shared" si="255"/>
        <v>0</v>
      </c>
      <c r="AZ207" s="432">
        <f t="shared" si="256"/>
        <v>0</v>
      </c>
      <c r="BA207" s="689">
        <f t="shared" si="264"/>
        <v>0</v>
      </c>
      <c r="BB207" s="689">
        <f t="shared" si="265"/>
        <v>0</v>
      </c>
      <c r="BC207" s="817"/>
      <c r="BD207" s="818">
        <v>1</v>
      </c>
      <c r="BE207" s="432"/>
      <c r="BF207" s="955">
        <v>8</v>
      </c>
      <c r="BG207" s="512"/>
      <c r="BH207" s="955"/>
      <c r="BI207" s="512"/>
      <c r="BJ207" s="955"/>
      <c r="BK207" s="512"/>
      <c r="BL207" s="955"/>
      <c r="BM207" s="512"/>
      <c r="BN207" s="955"/>
      <c r="BO207" s="512"/>
      <c r="BP207" s="955"/>
      <c r="BQ207" s="512"/>
      <c r="BR207" s="955"/>
      <c r="BS207" s="512"/>
      <c r="BT207" s="955"/>
      <c r="BU207" s="512"/>
      <c r="BV207" s="955"/>
      <c r="BW207" s="512"/>
      <c r="BX207" s="432"/>
      <c r="BY207" s="432">
        <f t="shared" si="266"/>
        <v>2</v>
      </c>
      <c r="BZ207" s="432"/>
      <c r="CA207" s="432"/>
      <c r="CB207" s="432">
        <v>2</v>
      </c>
      <c r="CC207" s="432"/>
      <c r="CD207" s="432">
        <v>10</v>
      </c>
      <c r="CE207" s="432">
        <v>200</v>
      </c>
      <c r="CF207" s="432">
        <f t="shared" si="237"/>
        <v>20</v>
      </c>
      <c r="CG207" s="432">
        <f t="shared" si="238"/>
        <v>6</v>
      </c>
      <c r="CH207" s="964">
        <f t="shared" si="239"/>
        <v>0</v>
      </c>
    </row>
    <row r="208" spans="1:86" s="1" customFormat="1" ht="65.25" customHeight="1">
      <c r="B208" s="628"/>
      <c r="D208" s="617" t="s">
        <v>572</v>
      </c>
      <c r="E208" s="835" t="s">
        <v>96</v>
      </c>
      <c r="F208" s="513" t="s">
        <v>145</v>
      </c>
      <c r="G208" s="512" t="s">
        <v>106</v>
      </c>
      <c r="H208" s="513" t="s">
        <v>571</v>
      </c>
      <c r="I208" s="512">
        <v>2</v>
      </c>
      <c r="J208" s="512">
        <v>0</v>
      </c>
      <c r="K208" s="512" t="s">
        <v>100</v>
      </c>
      <c r="L208" s="754">
        <v>190.8</v>
      </c>
      <c r="M208" s="542"/>
      <c r="N208" s="542"/>
      <c r="O208" s="542"/>
      <c r="P208" s="542"/>
      <c r="Q208" s="542"/>
      <c r="R208" s="542"/>
      <c r="S208" s="542"/>
      <c r="T208" s="542"/>
      <c r="U208" s="542"/>
      <c r="V208" s="542"/>
      <c r="W208" s="705"/>
      <c r="X208" s="705"/>
      <c r="Y208" s="705"/>
      <c r="Z208" s="901" t="s">
        <v>101</v>
      </c>
      <c r="AA208" s="901" t="s">
        <v>101</v>
      </c>
      <c r="AB208" s="705"/>
      <c r="AC208" s="406">
        <f>L208*M208+L208*N208+L208*O208+L208*P208+L208*Q208+L208*R208+L208*S208+L208*U208+L208*V208+L208*W208+L208*X208+L208*Y208+L208*T208+L208*AB208</f>
        <v>0</v>
      </c>
      <c r="AD208" s="543" t="str">
        <f t="shared" si="241"/>
        <v>No</v>
      </c>
      <c r="AE208" s="544" t="str">
        <f t="shared" si="242"/>
        <v>No</v>
      </c>
      <c r="AG208" s="716">
        <v>2</v>
      </c>
      <c r="AH208" s="717">
        <f>AG208*M208+AG208*N208+AG208*O208+AG208*P208+AG208*Q208+AG208*R208+AG208*S208+AG208*U208+AG208*V208+AG208*W208+AG208*X208+AG208*Y208+AG208*T208+AG208*AB208</f>
        <v>0</v>
      </c>
      <c r="AI208" s="334"/>
      <c r="AJ208" s="334"/>
      <c r="AK208" s="814">
        <v>2</v>
      </c>
      <c r="AL208" s="815">
        <f t="shared" si="228"/>
        <v>0</v>
      </c>
      <c r="AM208" s="816"/>
      <c r="AN208" s="432">
        <f t="shared" si="244"/>
        <v>0</v>
      </c>
      <c r="AO208" s="432">
        <f t="shared" si="245"/>
        <v>0</v>
      </c>
      <c r="AP208" s="432">
        <f t="shared" si="246"/>
        <v>0</v>
      </c>
      <c r="AQ208" s="432">
        <f t="shared" si="247"/>
        <v>0</v>
      </c>
      <c r="AR208" s="432">
        <f t="shared" si="248"/>
        <v>0</v>
      </c>
      <c r="AS208" s="432">
        <f t="shared" si="249"/>
        <v>0</v>
      </c>
      <c r="AT208" s="432">
        <f t="shared" si="250"/>
        <v>0</v>
      </c>
      <c r="AU208" s="432">
        <f t="shared" si="251"/>
        <v>0</v>
      </c>
      <c r="AV208" s="432">
        <f t="shared" si="252"/>
        <v>0</v>
      </c>
      <c r="AW208" s="432">
        <f t="shared" si="253"/>
        <v>0</v>
      </c>
      <c r="AX208" s="432">
        <f t="shared" si="254"/>
        <v>0</v>
      </c>
      <c r="AY208" s="432">
        <f t="shared" si="255"/>
        <v>0</v>
      </c>
      <c r="AZ208" s="432">
        <f t="shared" si="256"/>
        <v>0</v>
      </c>
      <c r="BA208" s="689"/>
      <c r="BB208" s="689"/>
      <c r="BC208" s="817">
        <f>AB208*I208</f>
        <v>0</v>
      </c>
      <c r="BD208" s="818">
        <v>1</v>
      </c>
      <c r="BE208" s="432"/>
      <c r="BF208" s="955">
        <v>8</v>
      </c>
      <c r="BG208" s="512"/>
      <c r="BH208" s="955"/>
      <c r="BI208" s="512"/>
      <c r="BJ208" s="955"/>
      <c r="BK208" s="512"/>
      <c r="BL208" s="955"/>
      <c r="BM208" s="512"/>
      <c r="BN208" s="955"/>
      <c r="BO208" s="512"/>
      <c r="BP208" s="955"/>
      <c r="BQ208" s="512"/>
      <c r="BR208" s="955"/>
      <c r="BS208" s="512"/>
      <c r="BT208" s="955"/>
      <c r="BU208" s="512"/>
      <c r="BV208" s="955"/>
      <c r="BW208" s="512"/>
      <c r="BX208" s="432"/>
      <c r="BY208" s="432">
        <f t="shared" si="266"/>
        <v>2</v>
      </c>
      <c r="BZ208" s="432"/>
      <c r="CA208" s="432"/>
      <c r="CB208" s="432">
        <v>2</v>
      </c>
      <c r="CC208" s="432"/>
      <c r="CD208" s="432">
        <v>8</v>
      </c>
      <c r="CE208" s="432">
        <v>150</v>
      </c>
      <c r="CF208" s="432">
        <f t="shared" si="237"/>
        <v>15</v>
      </c>
      <c r="CG208" s="432">
        <f t="shared" si="238"/>
        <v>4.5</v>
      </c>
      <c r="CH208" s="964">
        <f t="shared" si="239"/>
        <v>0</v>
      </c>
    </row>
    <row r="209" spans="1:86" s="1" customFormat="1" ht="65.25" customHeight="1">
      <c r="B209" s="628"/>
      <c r="D209" s="599" t="s">
        <v>573</v>
      </c>
      <c r="E209" s="829"/>
      <c r="F209" s="368" t="s">
        <v>145</v>
      </c>
      <c r="G209" s="334" t="s">
        <v>106</v>
      </c>
      <c r="H209" s="991" t="s">
        <v>574</v>
      </c>
      <c r="I209" s="334">
        <v>2</v>
      </c>
      <c r="J209" s="334">
        <v>0</v>
      </c>
      <c r="K209" s="334" t="s">
        <v>100</v>
      </c>
      <c r="L209" s="756">
        <v>159</v>
      </c>
      <c r="M209" s="547"/>
      <c r="N209" s="547"/>
      <c r="O209" s="547"/>
      <c r="P209" s="547"/>
      <c r="Q209" s="547"/>
      <c r="R209" s="547"/>
      <c r="S209" s="547"/>
      <c r="T209" s="547"/>
      <c r="U209" s="547"/>
      <c r="V209" s="547"/>
      <c r="W209" s="656"/>
      <c r="X209" s="656"/>
      <c r="Y209" s="656"/>
      <c r="Z209" s="912"/>
      <c r="AA209" s="912"/>
      <c r="AB209" s="913" t="s">
        <v>101</v>
      </c>
      <c r="AC209" s="425">
        <f t="shared" ref="AC209" si="268">L209*M209+L209*N209+L209*O209+L209*P209+L209*Q209+L209*R209+L209*S209+L209*U209+L209*V209+L209*W209+L209*X209+L209*Y209+L209*T209+(L209*Z209*1.1)+(L209*AA209*1.1)</f>
        <v>0</v>
      </c>
      <c r="AD209" s="410" t="str">
        <f t="shared" si="241"/>
        <v>No</v>
      </c>
      <c r="AE209" s="902" t="str">
        <f t="shared" si="242"/>
        <v>No</v>
      </c>
      <c r="AG209" s="716">
        <v>2</v>
      </c>
      <c r="AH209" s="717">
        <f t="shared" si="243"/>
        <v>0</v>
      </c>
      <c r="AI209" s="334"/>
      <c r="AJ209" s="334"/>
      <c r="AK209" s="814">
        <v>1.6</v>
      </c>
      <c r="AL209" s="815">
        <f t="shared" si="228"/>
        <v>0</v>
      </c>
      <c r="AM209" s="816"/>
      <c r="AN209" s="432">
        <f t="shared" si="244"/>
        <v>0</v>
      </c>
      <c r="AO209" s="432">
        <f t="shared" si="245"/>
        <v>0</v>
      </c>
      <c r="AP209" s="432">
        <f t="shared" si="246"/>
        <v>0</v>
      </c>
      <c r="AQ209" s="432">
        <f t="shared" si="247"/>
        <v>0</v>
      </c>
      <c r="AR209" s="432">
        <f t="shared" si="248"/>
        <v>0</v>
      </c>
      <c r="AS209" s="432">
        <f t="shared" si="249"/>
        <v>0</v>
      </c>
      <c r="AT209" s="432">
        <f t="shared" si="250"/>
        <v>0</v>
      </c>
      <c r="AU209" s="432">
        <f t="shared" si="251"/>
        <v>0</v>
      </c>
      <c r="AV209" s="432">
        <f t="shared" si="252"/>
        <v>0</v>
      </c>
      <c r="AW209" s="432">
        <f t="shared" si="253"/>
        <v>0</v>
      </c>
      <c r="AX209" s="432">
        <f t="shared" si="254"/>
        <v>0</v>
      </c>
      <c r="AY209" s="432">
        <f t="shared" si="255"/>
        <v>0</v>
      </c>
      <c r="AZ209" s="432">
        <f t="shared" si="256"/>
        <v>0</v>
      </c>
      <c r="BA209" s="689">
        <f t="shared" si="264"/>
        <v>0</v>
      </c>
      <c r="BB209" s="689">
        <f t="shared" si="265"/>
        <v>0</v>
      </c>
      <c r="BC209" s="817"/>
      <c r="BD209" s="818">
        <v>1</v>
      </c>
      <c r="BE209" s="432"/>
      <c r="BF209" s="955">
        <v>8</v>
      </c>
      <c r="BG209" s="334"/>
      <c r="BH209" s="955"/>
      <c r="BI209" s="334"/>
      <c r="BJ209" s="955"/>
      <c r="BK209" s="334"/>
      <c r="BL209" s="955"/>
      <c r="BM209" s="334"/>
      <c r="BN209" s="955"/>
      <c r="BO209" s="334"/>
      <c r="BP209" s="955"/>
      <c r="BQ209" s="334"/>
      <c r="BR209" s="955"/>
      <c r="BS209" s="334"/>
      <c r="BT209" s="955"/>
      <c r="BU209" s="334"/>
      <c r="BV209" s="955"/>
      <c r="BW209" s="334"/>
      <c r="BX209" s="432"/>
      <c r="BY209" s="432">
        <f t="shared" si="266"/>
        <v>2</v>
      </c>
      <c r="BZ209" s="432"/>
      <c r="CA209" s="432"/>
      <c r="CB209" s="432">
        <v>2</v>
      </c>
      <c r="CC209" s="432"/>
      <c r="CD209" s="432">
        <v>10</v>
      </c>
      <c r="CE209" s="432">
        <v>200</v>
      </c>
      <c r="CF209" s="432">
        <f t="shared" si="237"/>
        <v>20</v>
      </c>
      <c r="CG209" s="432">
        <f t="shared" si="238"/>
        <v>6</v>
      </c>
      <c r="CH209" s="964">
        <f t="shared" si="239"/>
        <v>0</v>
      </c>
    </row>
    <row r="210" spans="1:86" s="1" customFormat="1" ht="65.25" customHeight="1">
      <c r="B210" s="628"/>
      <c r="D210" s="599" t="s">
        <v>575</v>
      </c>
      <c r="E210" s="829" t="s">
        <v>96</v>
      </c>
      <c r="F210" s="368" t="s">
        <v>145</v>
      </c>
      <c r="G210" s="334" t="s">
        <v>106</v>
      </c>
      <c r="H210" s="991" t="s">
        <v>574</v>
      </c>
      <c r="I210" s="334">
        <v>2</v>
      </c>
      <c r="J210" s="334">
        <v>0</v>
      </c>
      <c r="K210" s="334" t="s">
        <v>100</v>
      </c>
      <c r="L210" s="756">
        <v>190.8</v>
      </c>
      <c r="M210" s="547"/>
      <c r="N210" s="547"/>
      <c r="O210" s="547"/>
      <c r="P210" s="547"/>
      <c r="Q210" s="547"/>
      <c r="R210" s="547"/>
      <c r="S210" s="547"/>
      <c r="T210" s="547"/>
      <c r="U210" s="547"/>
      <c r="V210" s="547"/>
      <c r="W210" s="656"/>
      <c r="X210" s="656"/>
      <c r="Y210" s="656"/>
      <c r="Z210" s="913" t="s">
        <v>101</v>
      </c>
      <c r="AA210" s="913" t="s">
        <v>101</v>
      </c>
      <c r="AB210" s="656"/>
      <c r="AC210" s="906">
        <f>L210*M210+L210*N210+L210*O210+L210*P210+L210*Q210+L210*R210+L210*S210+L210*U210+L210*V210+L210*W210+L210*X210+L210*Y210+L210*T210+L210*AB210</f>
        <v>0</v>
      </c>
      <c r="AD210" s="410" t="str">
        <f t="shared" si="241"/>
        <v>No</v>
      </c>
      <c r="AE210" s="902" t="str">
        <f t="shared" si="242"/>
        <v>No</v>
      </c>
      <c r="AG210" s="716">
        <v>2</v>
      </c>
      <c r="AH210" s="717">
        <f>AG210*M210+AG210*N210+AG210*O210+AG210*P210+AG210*Q210+AG210*R210+AG210*S210+AG210*U210+AG210*V210+AG210*W210+AG210*X210+AG210*Y210+AG210*T210+AG210*AB210</f>
        <v>0</v>
      </c>
      <c r="AI210" s="334"/>
      <c r="AJ210" s="334"/>
      <c r="AK210" s="814">
        <v>1.6</v>
      </c>
      <c r="AL210" s="815">
        <f t="shared" si="228"/>
        <v>0</v>
      </c>
      <c r="AM210" s="816"/>
      <c r="AN210" s="432">
        <f t="shared" si="244"/>
        <v>0</v>
      </c>
      <c r="AO210" s="432">
        <f t="shared" si="245"/>
        <v>0</v>
      </c>
      <c r="AP210" s="432">
        <f t="shared" si="246"/>
        <v>0</v>
      </c>
      <c r="AQ210" s="432">
        <f t="shared" si="247"/>
        <v>0</v>
      </c>
      <c r="AR210" s="432">
        <f t="shared" si="248"/>
        <v>0</v>
      </c>
      <c r="AS210" s="432">
        <f t="shared" si="249"/>
        <v>0</v>
      </c>
      <c r="AT210" s="432">
        <f t="shared" si="250"/>
        <v>0</v>
      </c>
      <c r="AU210" s="432">
        <f t="shared" si="251"/>
        <v>0</v>
      </c>
      <c r="AV210" s="432">
        <f t="shared" si="252"/>
        <v>0</v>
      </c>
      <c r="AW210" s="432">
        <f t="shared" si="253"/>
        <v>0</v>
      </c>
      <c r="AX210" s="432">
        <f t="shared" si="254"/>
        <v>0</v>
      </c>
      <c r="AY210" s="432">
        <f t="shared" si="255"/>
        <v>0</v>
      </c>
      <c r="AZ210" s="432">
        <f t="shared" si="256"/>
        <v>0</v>
      </c>
      <c r="BA210" s="689"/>
      <c r="BB210" s="689"/>
      <c r="BC210" s="817">
        <f>AB210*I210</f>
        <v>0</v>
      </c>
      <c r="BD210" s="818">
        <v>1</v>
      </c>
      <c r="BE210" s="432"/>
      <c r="BF210" s="955">
        <v>8</v>
      </c>
      <c r="BG210" s="334"/>
      <c r="BH210" s="955"/>
      <c r="BI210" s="334"/>
      <c r="BJ210" s="955"/>
      <c r="BK210" s="334"/>
      <c r="BL210" s="955"/>
      <c r="BM210" s="334"/>
      <c r="BN210" s="955"/>
      <c r="BO210" s="334"/>
      <c r="BP210" s="955"/>
      <c r="BQ210" s="334"/>
      <c r="BR210" s="955"/>
      <c r="BS210" s="334"/>
      <c r="BT210" s="955"/>
      <c r="BU210" s="334"/>
      <c r="BV210" s="955"/>
      <c r="BW210" s="334"/>
      <c r="BX210" s="432"/>
      <c r="BY210" s="432">
        <f t="shared" si="266"/>
        <v>2</v>
      </c>
      <c r="BZ210" s="432"/>
      <c r="CA210" s="432"/>
      <c r="CB210" s="432">
        <v>2</v>
      </c>
      <c r="CC210" s="432"/>
      <c r="CD210" s="432">
        <v>8</v>
      </c>
      <c r="CE210" s="432">
        <v>150</v>
      </c>
      <c r="CF210" s="432">
        <f t="shared" si="237"/>
        <v>15</v>
      </c>
      <c r="CG210" s="432">
        <f t="shared" si="238"/>
        <v>4.5</v>
      </c>
      <c r="CH210" s="964">
        <f t="shared" ref="CH210:CH222" si="269">AK210*SUM(M210:W210)</f>
        <v>0</v>
      </c>
    </row>
    <row r="211" spans="1:86" s="1" customFormat="1" ht="65.25" customHeight="1">
      <c r="B211" s="628"/>
      <c r="D211" s="617" t="s">
        <v>576</v>
      </c>
      <c r="E211" s="835"/>
      <c r="F211" s="513" t="s">
        <v>145</v>
      </c>
      <c r="G211" s="512" t="s">
        <v>577</v>
      </c>
      <c r="H211" s="513" t="s">
        <v>578</v>
      </c>
      <c r="I211" s="512">
        <v>2</v>
      </c>
      <c r="J211" s="512">
        <v>0</v>
      </c>
      <c r="K211" s="512" t="s">
        <v>100</v>
      </c>
      <c r="L211" s="754">
        <v>159</v>
      </c>
      <c r="M211" s="542"/>
      <c r="N211" s="542"/>
      <c r="O211" s="542"/>
      <c r="P211" s="542"/>
      <c r="Q211" s="542"/>
      <c r="R211" s="542"/>
      <c r="S211" s="542"/>
      <c r="T211" s="542"/>
      <c r="U211" s="542"/>
      <c r="V211" s="542"/>
      <c r="W211" s="705"/>
      <c r="X211" s="705"/>
      <c r="Y211" s="705"/>
      <c r="Z211" s="907"/>
      <c r="AA211" s="907"/>
      <c r="AB211" s="901" t="s">
        <v>101</v>
      </c>
      <c r="AC211" s="406">
        <f t="shared" ref="AC211" si="270">L211*M211+L211*N211+L211*O211+L211*P211+L211*Q211+L211*R211+L211*S211+L211*U211+L211*V211+L211*W211+L211*X211+L211*Y211+L211*T211+(L211*Z211*1.1)+(L211*AA211*1.1)</f>
        <v>0</v>
      </c>
      <c r="AD211" s="543" t="str">
        <f t="shared" si="241"/>
        <v>No</v>
      </c>
      <c r="AE211" s="544" t="str">
        <f t="shared" si="242"/>
        <v>No</v>
      </c>
      <c r="AG211" s="716">
        <v>2</v>
      </c>
      <c r="AH211" s="717">
        <f t="shared" si="243"/>
        <v>0</v>
      </c>
      <c r="AI211" s="334"/>
      <c r="AJ211" s="334"/>
      <c r="AK211" s="814">
        <v>1.5</v>
      </c>
      <c r="AL211" s="815">
        <f t="shared" si="228"/>
        <v>0</v>
      </c>
      <c r="AM211" s="816"/>
      <c r="AN211" s="432">
        <f t="shared" si="244"/>
        <v>0</v>
      </c>
      <c r="AO211" s="432">
        <f t="shared" si="245"/>
        <v>0</v>
      </c>
      <c r="AP211" s="432">
        <f t="shared" si="246"/>
        <v>0</v>
      </c>
      <c r="AQ211" s="432">
        <f t="shared" si="247"/>
        <v>0</v>
      </c>
      <c r="AR211" s="432">
        <f t="shared" si="248"/>
        <v>0</v>
      </c>
      <c r="AS211" s="432">
        <f t="shared" si="249"/>
        <v>0</v>
      </c>
      <c r="AT211" s="432">
        <f t="shared" si="250"/>
        <v>0</v>
      </c>
      <c r="AU211" s="432">
        <f t="shared" si="251"/>
        <v>0</v>
      </c>
      <c r="AV211" s="432">
        <f t="shared" si="252"/>
        <v>0</v>
      </c>
      <c r="AW211" s="432">
        <f t="shared" si="253"/>
        <v>0</v>
      </c>
      <c r="AX211" s="432">
        <f t="shared" si="254"/>
        <v>0</v>
      </c>
      <c r="AY211" s="432">
        <f t="shared" si="255"/>
        <v>0</v>
      </c>
      <c r="AZ211" s="432">
        <f t="shared" si="256"/>
        <v>0</v>
      </c>
      <c r="BA211" s="689">
        <f t="shared" si="264"/>
        <v>0</v>
      </c>
      <c r="BB211" s="689">
        <f t="shared" si="265"/>
        <v>0</v>
      </c>
      <c r="BC211" s="817"/>
      <c r="BD211" s="818">
        <v>1</v>
      </c>
      <c r="BE211" s="432"/>
      <c r="BF211" s="955">
        <v>8</v>
      </c>
      <c r="BG211" s="512"/>
      <c r="BH211" s="955"/>
      <c r="BI211" s="512"/>
      <c r="BJ211" s="955"/>
      <c r="BK211" s="512"/>
      <c r="BL211" s="955"/>
      <c r="BM211" s="512"/>
      <c r="BN211" s="955"/>
      <c r="BO211" s="512"/>
      <c r="BP211" s="955"/>
      <c r="BQ211" s="512"/>
      <c r="BR211" s="955"/>
      <c r="BS211" s="512"/>
      <c r="BT211" s="955"/>
      <c r="BU211" s="512"/>
      <c r="BV211" s="955"/>
      <c r="BW211" s="512"/>
      <c r="BX211" s="432"/>
      <c r="BY211" s="432">
        <f t="shared" si="266"/>
        <v>2</v>
      </c>
      <c r="BZ211" s="432"/>
      <c r="CA211" s="432"/>
      <c r="CB211" s="432">
        <v>2</v>
      </c>
      <c r="CC211" s="432"/>
      <c r="CD211" s="432">
        <v>10</v>
      </c>
      <c r="CE211" s="432">
        <v>200</v>
      </c>
      <c r="CF211" s="432">
        <f t="shared" si="237"/>
        <v>20</v>
      </c>
      <c r="CG211" s="432">
        <f t="shared" si="238"/>
        <v>6</v>
      </c>
      <c r="CH211" s="964">
        <f t="shared" si="269"/>
        <v>0</v>
      </c>
    </row>
    <row r="212" spans="1:86" s="1" customFormat="1" ht="65.25" customHeight="1">
      <c r="B212" s="628"/>
      <c r="D212" s="1005" t="s">
        <v>579</v>
      </c>
      <c r="E212" s="835" t="s">
        <v>96</v>
      </c>
      <c r="F212" s="1006" t="s">
        <v>145</v>
      </c>
      <c r="G212" s="512" t="s">
        <v>577</v>
      </c>
      <c r="H212" s="513" t="s">
        <v>578</v>
      </c>
      <c r="I212" s="1008">
        <v>2</v>
      </c>
      <c r="J212" s="1008">
        <v>0</v>
      </c>
      <c r="K212" s="1008" t="s">
        <v>100</v>
      </c>
      <c r="L212" s="754">
        <v>190.8</v>
      </c>
      <c r="M212" s="1011"/>
      <c r="N212" s="1011"/>
      <c r="O212" s="1011"/>
      <c r="P212" s="1011"/>
      <c r="Q212" s="1011"/>
      <c r="R212" s="1011"/>
      <c r="S212" s="1011"/>
      <c r="T212" s="1011"/>
      <c r="U212" s="1011"/>
      <c r="V212" s="1011"/>
      <c r="W212" s="1015"/>
      <c r="X212" s="1015"/>
      <c r="Y212" s="1015"/>
      <c r="Z212" s="901" t="s">
        <v>101</v>
      </c>
      <c r="AA212" s="901" t="s">
        <v>101</v>
      </c>
      <c r="AB212" s="1015"/>
      <c r="AC212" s="406">
        <f>L212*M212+L212*N212+L212*O212+L212*P212+L212*Q212+L212*R212+L212*S212+L212*U212+L212*V212+L212*W212+L212*X212+L212*Y212+L212*T212+L212*AB212</f>
        <v>0</v>
      </c>
      <c r="AD212" s="1020" t="str">
        <f t="shared" si="241"/>
        <v>No</v>
      </c>
      <c r="AE212" s="544" t="str">
        <f t="shared" si="242"/>
        <v>No</v>
      </c>
      <c r="AG212" s="1024">
        <v>2</v>
      </c>
      <c r="AH212" s="717">
        <f>AG212*M212+AG212*N212+AG212*O212+AG212*P212+AG212*Q212+AG212*R212+AG212*S212+AG212*U212+AG212*V212+AG212*W212+AG212*X212+AG212*Y212+AG212*T212+AG212*AB212</f>
        <v>0</v>
      </c>
      <c r="AI212" s="334"/>
      <c r="AJ212" s="334"/>
      <c r="AK212" s="814">
        <v>1.5</v>
      </c>
      <c r="AL212" s="815">
        <f t="shared" si="228"/>
        <v>0</v>
      </c>
      <c r="AM212" s="816"/>
      <c r="AN212" s="432">
        <f t="shared" si="244"/>
        <v>0</v>
      </c>
      <c r="AO212" s="432">
        <f t="shared" si="245"/>
        <v>0</v>
      </c>
      <c r="AP212" s="432">
        <f t="shared" si="246"/>
        <v>0</v>
      </c>
      <c r="AQ212" s="432">
        <f t="shared" si="247"/>
        <v>0</v>
      </c>
      <c r="AR212" s="432">
        <f t="shared" si="248"/>
        <v>0</v>
      </c>
      <c r="AS212" s="432">
        <f t="shared" si="249"/>
        <v>0</v>
      </c>
      <c r="AT212" s="432">
        <f t="shared" si="250"/>
        <v>0</v>
      </c>
      <c r="AU212" s="432">
        <f t="shared" si="251"/>
        <v>0</v>
      </c>
      <c r="AV212" s="432">
        <f t="shared" si="252"/>
        <v>0</v>
      </c>
      <c r="AW212" s="432">
        <f t="shared" si="253"/>
        <v>0</v>
      </c>
      <c r="AX212" s="432">
        <f t="shared" si="254"/>
        <v>0</v>
      </c>
      <c r="AY212" s="432">
        <f t="shared" si="255"/>
        <v>0</v>
      </c>
      <c r="AZ212" s="432">
        <f t="shared" si="256"/>
        <v>0</v>
      </c>
      <c r="BA212" s="689"/>
      <c r="BB212" s="689"/>
      <c r="BC212" s="817">
        <f>AB212*I212</f>
        <v>0</v>
      </c>
      <c r="BD212" s="818">
        <v>1</v>
      </c>
      <c r="BE212" s="432"/>
      <c r="BF212" s="1025">
        <v>8</v>
      </c>
      <c r="BG212" s="1008"/>
      <c r="BH212" s="1025"/>
      <c r="BI212" s="1008"/>
      <c r="BJ212" s="1025"/>
      <c r="BK212" s="1008"/>
      <c r="BL212" s="1025"/>
      <c r="BM212" s="1008"/>
      <c r="BN212" s="1025"/>
      <c r="BO212" s="1008"/>
      <c r="BP212" s="1025"/>
      <c r="BQ212" s="1008"/>
      <c r="BR212" s="1025"/>
      <c r="BS212" s="1008"/>
      <c r="BT212" s="1025"/>
      <c r="BU212" s="1008"/>
      <c r="BV212" s="1025"/>
      <c r="BW212" s="1008"/>
      <c r="BX212" s="432"/>
      <c r="BY212" s="432">
        <f t="shared" si="266"/>
        <v>2</v>
      </c>
      <c r="BZ212" s="432"/>
      <c r="CA212" s="432"/>
      <c r="CB212" s="432">
        <v>2</v>
      </c>
      <c r="CC212" s="432"/>
      <c r="CD212" s="432">
        <v>8</v>
      </c>
      <c r="CE212" s="432">
        <v>150</v>
      </c>
      <c r="CF212" s="432">
        <f t="shared" si="237"/>
        <v>15</v>
      </c>
      <c r="CG212" s="432">
        <f t="shared" si="238"/>
        <v>4.5</v>
      </c>
      <c r="CH212" s="964">
        <f t="shared" si="269"/>
        <v>0</v>
      </c>
    </row>
    <row r="213" spans="1:86" s="1" customFormat="1" ht="65.25" customHeight="1">
      <c r="B213" s="628"/>
      <c r="D213" s="528" t="s">
        <v>580</v>
      </c>
      <c r="E213" s="844"/>
      <c r="F213" s="546" t="s">
        <v>145</v>
      </c>
      <c r="G213" s="1" t="s">
        <v>106</v>
      </c>
      <c r="H213" s="546" t="s">
        <v>581</v>
      </c>
      <c r="I213" s="1">
        <v>2</v>
      </c>
      <c r="J213" s="1">
        <v>0</v>
      </c>
      <c r="K213" s="1" t="s">
        <v>100</v>
      </c>
      <c r="L213" s="860">
        <v>132.5</v>
      </c>
      <c r="M213" s="673"/>
      <c r="N213" s="673"/>
      <c r="O213" s="673"/>
      <c r="P213" s="673"/>
      <c r="Q213" s="673"/>
      <c r="R213" s="673"/>
      <c r="S213" s="673"/>
      <c r="T213" s="673"/>
      <c r="U213" s="673"/>
      <c r="V213" s="673"/>
      <c r="W213" s="703"/>
      <c r="X213" s="703"/>
      <c r="Y213" s="703"/>
      <c r="Z213" s="909"/>
      <c r="AA213" s="909"/>
      <c r="AB213" s="899" t="s">
        <v>101</v>
      </c>
      <c r="AC213" s="425">
        <f t="shared" ref="AC213" si="271">L213*M213+L213*N213+L213*O213+L213*P213+L213*Q213+L213*R213+L213*S213+L213*U213+L213*V213+L213*W213+L213*X213+L213*Y213+L213*T213+(L213*Z213*1.1)+(L213*AA213*1.1)</f>
        <v>0</v>
      </c>
      <c r="AD213" s="704" t="str">
        <f t="shared" si="241"/>
        <v>No</v>
      </c>
      <c r="AE213" s="902" t="str">
        <f t="shared" si="242"/>
        <v>No</v>
      </c>
      <c r="AG213" s="716">
        <v>2</v>
      </c>
      <c r="AH213" s="717">
        <f t="shared" si="243"/>
        <v>0</v>
      </c>
      <c r="AI213" s="334"/>
      <c r="AJ213" s="334"/>
      <c r="AK213" s="814">
        <v>1.4</v>
      </c>
      <c r="AL213" s="815">
        <f t="shared" si="228"/>
        <v>0</v>
      </c>
      <c r="AM213" s="816"/>
      <c r="AN213" s="432">
        <f t="shared" si="244"/>
        <v>0</v>
      </c>
      <c r="AO213" s="432">
        <f t="shared" si="245"/>
        <v>0</v>
      </c>
      <c r="AP213" s="432">
        <f t="shared" si="246"/>
        <v>0</v>
      </c>
      <c r="AQ213" s="432">
        <f t="shared" si="247"/>
        <v>0</v>
      </c>
      <c r="AR213" s="432">
        <f t="shared" si="248"/>
        <v>0</v>
      </c>
      <c r="AS213" s="432">
        <f t="shared" si="249"/>
        <v>0</v>
      </c>
      <c r="AT213" s="432">
        <f t="shared" si="250"/>
        <v>0</v>
      </c>
      <c r="AU213" s="432">
        <f t="shared" si="251"/>
        <v>0</v>
      </c>
      <c r="AV213" s="432">
        <f t="shared" si="252"/>
        <v>0</v>
      </c>
      <c r="AW213" s="432">
        <f t="shared" si="253"/>
        <v>0</v>
      </c>
      <c r="AX213" s="432">
        <f t="shared" si="254"/>
        <v>0</v>
      </c>
      <c r="AY213" s="432">
        <f t="shared" si="255"/>
        <v>0</v>
      </c>
      <c r="AZ213" s="432">
        <f t="shared" si="256"/>
        <v>0</v>
      </c>
      <c r="BA213" s="689">
        <f t="shared" si="264"/>
        <v>0</v>
      </c>
      <c r="BB213" s="689">
        <f t="shared" si="265"/>
        <v>0</v>
      </c>
      <c r="BC213" s="817"/>
      <c r="BD213" s="818">
        <v>1</v>
      </c>
      <c r="BE213" s="432"/>
      <c r="BF213" s="955">
        <v>6</v>
      </c>
      <c r="BH213" s="955"/>
      <c r="BJ213" s="955"/>
      <c r="BL213" s="955"/>
      <c r="BN213" s="955"/>
      <c r="BP213" s="955"/>
      <c r="BR213" s="955"/>
      <c r="BT213" s="955"/>
      <c r="BV213" s="955"/>
      <c r="BX213" s="432"/>
      <c r="BY213" s="432">
        <f t="shared" si="266"/>
        <v>2</v>
      </c>
      <c r="BZ213" s="432"/>
      <c r="CA213" s="432"/>
      <c r="CB213" s="432">
        <v>2</v>
      </c>
      <c r="CC213" s="432"/>
      <c r="CD213" s="432">
        <v>10</v>
      </c>
      <c r="CE213" s="432">
        <v>200</v>
      </c>
      <c r="CF213" s="432">
        <f t="shared" si="237"/>
        <v>20</v>
      </c>
      <c r="CG213" s="432">
        <f t="shared" si="238"/>
        <v>6</v>
      </c>
      <c r="CH213" s="964">
        <f t="shared" si="269"/>
        <v>0</v>
      </c>
    </row>
    <row r="214" spans="1:86" s="1" customFormat="1" ht="65.25" customHeight="1">
      <c r="B214" s="628"/>
      <c r="D214" s="528" t="s">
        <v>582</v>
      </c>
      <c r="E214" s="844" t="s">
        <v>96</v>
      </c>
      <c r="F214" s="546" t="s">
        <v>145</v>
      </c>
      <c r="G214" s="1" t="s">
        <v>106</v>
      </c>
      <c r="H214" s="546" t="s">
        <v>581</v>
      </c>
      <c r="I214" s="1">
        <v>2</v>
      </c>
      <c r="J214" s="1">
        <v>0</v>
      </c>
      <c r="K214" s="1" t="s">
        <v>100</v>
      </c>
      <c r="L214" s="860">
        <v>174.9</v>
      </c>
      <c r="M214" s="673"/>
      <c r="N214" s="673"/>
      <c r="O214" s="673"/>
      <c r="P214" s="673"/>
      <c r="Q214" s="673"/>
      <c r="R214" s="673"/>
      <c r="S214" s="673"/>
      <c r="T214" s="673"/>
      <c r="U214" s="673"/>
      <c r="V214" s="673"/>
      <c r="W214" s="703"/>
      <c r="X214" s="703"/>
      <c r="Y214" s="703"/>
      <c r="Z214" s="899" t="s">
        <v>101</v>
      </c>
      <c r="AA214" s="899" t="s">
        <v>101</v>
      </c>
      <c r="AB214" s="703"/>
      <c r="AC214" s="906">
        <f>L214*M214+L214*N214+L214*O214+L214*P214+L214*Q214+L214*R214+L214*S214+L214*U214+L214*V214+L214*W214+L214*X214+L214*Y214+L214*T214+L214*AB214</f>
        <v>0</v>
      </c>
      <c r="AD214" s="704" t="str">
        <f t="shared" si="241"/>
        <v>No</v>
      </c>
      <c r="AE214" s="902" t="str">
        <f t="shared" si="242"/>
        <v>No</v>
      </c>
      <c r="AG214" s="716">
        <v>2</v>
      </c>
      <c r="AH214" s="717">
        <f>AG214*M214+AG214*N214+AG214*O214+AG214*P214+AG214*Q214+AG214*R214+AG214*S214+AG214*U214+AG214*V214+AG214*W214+AG214*X214+AG214*Y214+AG214*T214+AG214*AB214</f>
        <v>0</v>
      </c>
      <c r="AI214" s="334"/>
      <c r="AJ214" s="334"/>
      <c r="AK214" s="814">
        <v>1.4</v>
      </c>
      <c r="AL214" s="815">
        <f t="shared" ref="AL214:AL222" si="272">SUM(M214:AB214)*AK214</f>
        <v>0</v>
      </c>
      <c r="AM214" s="816"/>
      <c r="AN214" s="432">
        <f t="shared" si="244"/>
        <v>0</v>
      </c>
      <c r="AO214" s="432">
        <f t="shared" si="245"/>
        <v>0</v>
      </c>
      <c r="AP214" s="432">
        <f t="shared" si="246"/>
        <v>0</v>
      </c>
      <c r="AQ214" s="432">
        <f t="shared" si="247"/>
        <v>0</v>
      </c>
      <c r="AR214" s="432">
        <f t="shared" si="248"/>
        <v>0</v>
      </c>
      <c r="AS214" s="432">
        <f t="shared" si="249"/>
        <v>0</v>
      </c>
      <c r="AT214" s="432">
        <f t="shared" si="250"/>
        <v>0</v>
      </c>
      <c r="AU214" s="432">
        <f t="shared" si="251"/>
        <v>0</v>
      </c>
      <c r="AV214" s="432">
        <f t="shared" si="252"/>
        <v>0</v>
      </c>
      <c r="AW214" s="432">
        <f t="shared" si="253"/>
        <v>0</v>
      </c>
      <c r="AX214" s="432">
        <f t="shared" si="254"/>
        <v>0</v>
      </c>
      <c r="AY214" s="432">
        <f t="shared" si="255"/>
        <v>0</v>
      </c>
      <c r="AZ214" s="432">
        <f t="shared" si="256"/>
        <v>0</v>
      </c>
      <c r="BA214" s="689"/>
      <c r="BB214" s="689"/>
      <c r="BC214" s="817">
        <f>AB214*I214</f>
        <v>0</v>
      </c>
      <c r="BD214" s="818">
        <v>1</v>
      </c>
      <c r="BE214" s="432"/>
      <c r="BF214" s="955">
        <v>6</v>
      </c>
      <c r="BH214" s="955"/>
      <c r="BJ214" s="955"/>
      <c r="BL214" s="955"/>
      <c r="BN214" s="955"/>
      <c r="BP214" s="955"/>
      <c r="BR214" s="955"/>
      <c r="BT214" s="955"/>
      <c r="BV214" s="955"/>
      <c r="BX214" s="432"/>
      <c r="BY214" s="432">
        <f t="shared" si="266"/>
        <v>2</v>
      </c>
      <c r="BZ214" s="432"/>
      <c r="CA214" s="432"/>
      <c r="CB214" s="432">
        <v>2</v>
      </c>
      <c r="CC214" s="432"/>
      <c r="CD214" s="432">
        <v>5</v>
      </c>
      <c r="CE214" s="432">
        <v>100</v>
      </c>
      <c r="CF214" s="432">
        <f t="shared" si="237"/>
        <v>10</v>
      </c>
      <c r="CG214" s="432">
        <f t="shared" si="238"/>
        <v>3</v>
      </c>
      <c r="CH214" s="964">
        <f t="shared" si="269"/>
        <v>0</v>
      </c>
    </row>
    <row r="215" spans="1:86" s="1" customFormat="1" ht="65.25" customHeight="1">
      <c r="B215" s="1007"/>
      <c r="D215" s="1005" t="s">
        <v>583</v>
      </c>
      <c r="E215" s="835"/>
      <c r="F215" s="1006" t="s">
        <v>145</v>
      </c>
      <c r="G215" s="1008" t="s">
        <v>106</v>
      </c>
      <c r="H215" s="1006" t="s">
        <v>584</v>
      </c>
      <c r="I215" s="1008">
        <v>2</v>
      </c>
      <c r="J215" s="1008">
        <v>0</v>
      </c>
      <c r="K215" s="1008" t="s">
        <v>100</v>
      </c>
      <c r="L215" s="754">
        <v>132.5</v>
      </c>
      <c r="M215" s="1011"/>
      <c r="N215" s="1011"/>
      <c r="O215" s="1011"/>
      <c r="P215" s="1011"/>
      <c r="Q215" s="1011"/>
      <c r="R215" s="1011"/>
      <c r="S215" s="1011"/>
      <c r="T215" s="1011"/>
      <c r="U215" s="1011"/>
      <c r="V215" s="1011"/>
      <c r="W215" s="1015"/>
      <c r="X215" s="1015"/>
      <c r="Y215" s="1015"/>
      <c r="Z215" s="907"/>
      <c r="AA215" s="907"/>
      <c r="AB215" s="901" t="s">
        <v>101</v>
      </c>
      <c r="AC215" s="406">
        <f t="shared" ref="AC215" si="273">L215*M215+L215*N215+L215*O215+L215*P215+L215*Q215+L215*R215+L215*S215+L215*U215+L215*V215+L215*W215+L215*X215+L215*Y215+L215*T215+(L215*Z215*1.1)+(L215*AA215*1.1)</f>
        <v>0</v>
      </c>
      <c r="AD215" s="1020" t="str">
        <f t="shared" si="241"/>
        <v>No</v>
      </c>
      <c r="AE215" s="544" t="str">
        <f t="shared" si="242"/>
        <v>No</v>
      </c>
      <c r="AG215" s="1024">
        <v>2</v>
      </c>
      <c r="AH215" s="717">
        <f t="shared" si="243"/>
        <v>0</v>
      </c>
      <c r="AI215" s="334"/>
      <c r="AJ215" s="334"/>
      <c r="AK215" s="814">
        <v>1</v>
      </c>
      <c r="AL215" s="815">
        <f t="shared" si="272"/>
        <v>0</v>
      </c>
      <c r="AM215" s="816"/>
      <c r="AN215" s="432">
        <f t="shared" si="244"/>
        <v>0</v>
      </c>
      <c r="AO215" s="432">
        <f t="shared" si="245"/>
        <v>0</v>
      </c>
      <c r="AP215" s="432">
        <f t="shared" si="246"/>
        <v>0</v>
      </c>
      <c r="AQ215" s="432">
        <f t="shared" si="247"/>
        <v>0</v>
      </c>
      <c r="AR215" s="432">
        <f t="shared" si="248"/>
        <v>0</v>
      </c>
      <c r="AS215" s="432">
        <f t="shared" si="249"/>
        <v>0</v>
      </c>
      <c r="AT215" s="432">
        <f t="shared" si="250"/>
        <v>0</v>
      </c>
      <c r="AU215" s="432">
        <f t="shared" si="251"/>
        <v>0</v>
      </c>
      <c r="AV215" s="432">
        <f t="shared" si="252"/>
        <v>0</v>
      </c>
      <c r="AW215" s="432">
        <f t="shared" si="253"/>
        <v>0</v>
      </c>
      <c r="AX215" s="432">
        <f t="shared" si="254"/>
        <v>0</v>
      </c>
      <c r="AY215" s="432">
        <f t="shared" si="255"/>
        <v>0</v>
      </c>
      <c r="AZ215" s="432">
        <f t="shared" si="256"/>
        <v>0</v>
      </c>
      <c r="BA215" s="689">
        <f t="shared" si="264"/>
        <v>0</v>
      </c>
      <c r="BB215" s="689">
        <f t="shared" si="265"/>
        <v>0</v>
      </c>
      <c r="BC215" s="817"/>
      <c r="BD215" s="818">
        <v>1</v>
      </c>
      <c r="BE215" s="432"/>
      <c r="BF215" s="1025">
        <v>6</v>
      </c>
      <c r="BG215" s="1008"/>
      <c r="BH215" s="1025"/>
      <c r="BI215" s="1008"/>
      <c r="BJ215" s="1025"/>
      <c r="BK215" s="1008"/>
      <c r="BL215" s="1025"/>
      <c r="BM215" s="1008"/>
      <c r="BN215" s="1025"/>
      <c r="BO215" s="1008"/>
      <c r="BP215" s="1025"/>
      <c r="BQ215" s="1008"/>
      <c r="BR215" s="1025"/>
      <c r="BS215" s="1008"/>
      <c r="BT215" s="1025"/>
      <c r="BU215" s="1008"/>
      <c r="BV215" s="1025"/>
      <c r="BW215" s="1008"/>
      <c r="BX215" s="432"/>
      <c r="BY215" s="432">
        <f t="shared" si="266"/>
        <v>2</v>
      </c>
      <c r="BZ215" s="432"/>
      <c r="CA215" s="432"/>
      <c r="CB215" s="432">
        <v>2</v>
      </c>
      <c r="CC215" s="432"/>
      <c r="CD215" s="432">
        <v>10</v>
      </c>
      <c r="CE215" s="432">
        <v>200</v>
      </c>
      <c r="CF215" s="432">
        <f t="shared" si="237"/>
        <v>20</v>
      </c>
      <c r="CG215" s="432">
        <f t="shared" si="238"/>
        <v>6</v>
      </c>
      <c r="CH215" s="964">
        <f t="shared" si="269"/>
        <v>0</v>
      </c>
    </row>
    <row r="216" spans="1:86" s="1" customFormat="1" ht="65.25" customHeight="1">
      <c r="B216" s="628"/>
      <c r="D216" s="617" t="s">
        <v>585</v>
      </c>
      <c r="E216" s="835" t="s">
        <v>96</v>
      </c>
      <c r="F216" s="513" t="s">
        <v>145</v>
      </c>
      <c r="G216" s="512" t="s">
        <v>106</v>
      </c>
      <c r="H216" s="1006" t="s">
        <v>584</v>
      </c>
      <c r="I216" s="512">
        <v>2</v>
      </c>
      <c r="J216" s="512">
        <v>0</v>
      </c>
      <c r="K216" s="512" t="s">
        <v>100</v>
      </c>
      <c r="L216" s="754">
        <v>174.9</v>
      </c>
      <c r="M216" s="542"/>
      <c r="N216" s="542"/>
      <c r="O216" s="542"/>
      <c r="P216" s="542"/>
      <c r="Q216" s="542"/>
      <c r="R216" s="542"/>
      <c r="S216" s="542"/>
      <c r="T216" s="542"/>
      <c r="U216" s="542"/>
      <c r="V216" s="542"/>
      <c r="W216" s="705"/>
      <c r="X216" s="705"/>
      <c r="Y216" s="705"/>
      <c r="Z216" s="901" t="s">
        <v>101</v>
      </c>
      <c r="AA216" s="901" t="s">
        <v>101</v>
      </c>
      <c r="AB216" s="705"/>
      <c r="AC216" s="406">
        <f>L216*M216+L216*N216+L216*O216+L216*P216+L216*Q216+L216*R216+L216*S216+L216*U216+L216*V216+L216*W216+L216*X216+L216*Y216+L216*T216+L216*AB216</f>
        <v>0</v>
      </c>
      <c r="AD216" s="543" t="str">
        <f t="shared" si="241"/>
        <v>No</v>
      </c>
      <c r="AE216" s="544" t="str">
        <f t="shared" si="242"/>
        <v>No</v>
      </c>
      <c r="AG216" s="716">
        <v>2</v>
      </c>
      <c r="AH216" s="717">
        <f>AG216*M216+AG216*N216+AG216*O216+AG216*P216+AG216*Q216+AG216*R216+AG216*S216+AG216*U216+AG216*V216+AG216*W216+AG216*X216+AG216*Y216+AG216*T216+AG216*AB216</f>
        <v>0</v>
      </c>
      <c r="AI216" s="334"/>
      <c r="AJ216" s="334"/>
      <c r="AK216" s="814">
        <v>1</v>
      </c>
      <c r="AL216" s="815">
        <f t="shared" si="272"/>
        <v>0</v>
      </c>
      <c r="AM216" s="816"/>
      <c r="AN216" s="432">
        <f t="shared" si="244"/>
        <v>0</v>
      </c>
      <c r="AO216" s="432">
        <f t="shared" si="245"/>
        <v>0</v>
      </c>
      <c r="AP216" s="432">
        <f t="shared" si="246"/>
        <v>0</v>
      </c>
      <c r="AQ216" s="432">
        <f t="shared" si="247"/>
        <v>0</v>
      </c>
      <c r="AR216" s="432">
        <f t="shared" si="248"/>
        <v>0</v>
      </c>
      <c r="AS216" s="432">
        <f t="shared" si="249"/>
        <v>0</v>
      </c>
      <c r="AT216" s="432">
        <f t="shared" si="250"/>
        <v>0</v>
      </c>
      <c r="AU216" s="432">
        <f t="shared" si="251"/>
        <v>0</v>
      </c>
      <c r="AV216" s="432">
        <f t="shared" si="252"/>
        <v>0</v>
      </c>
      <c r="AW216" s="432">
        <f t="shared" si="253"/>
        <v>0</v>
      </c>
      <c r="AX216" s="432">
        <f t="shared" si="254"/>
        <v>0</v>
      </c>
      <c r="AY216" s="432">
        <f t="shared" si="255"/>
        <v>0</v>
      </c>
      <c r="AZ216" s="432">
        <f t="shared" si="256"/>
        <v>0</v>
      </c>
      <c r="BA216" s="689"/>
      <c r="BB216" s="689"/>
      <c r="BC216" s="817">
        <f>AB216*I216</f>
        <v>0</v>
      </c>
      <c r="BD216" s="818">
        <v>1</v>
      </c>
      <c r="BE216" s="432"/>
      <c r="BF216" s="955">
        <v>6</v>
      </c>
      <c r="BG216" s="512"/>
      <c r="BH216" s="955"/>
      <c r="BI216" s="512"/>
      <c r="BJ216" s="955"/>
      <c r="BK216" s="512"/>
      <c r="BL216" s="955"/>
      <c r="BM216" s="512"/>
      <c r="BN216" s="955"/>
      <c r="BO216" s="512"/>
      <c r="BP216" s="955"/>
      <c r="BQ216" s="512"/>
      <c r="BR216" s="955"/>
      <c r="BS216" s="512"/>
      <c r="BT216" s="955"/>
      <c r="BU216" s="512"/>
      <c r="BV216" s="955"/>
      <c r="BW216" s="512"/>
      <c r="BX216" s="432"/>
      <c r="BY216" s="432">
        <f t="shared" si="266"/>
        <v>2</v>
      </c>
      <c r="BZ216" s="432"/>
      <c r="CA216" s="432"/>
      <c r="CB216" s="432">
        <v>2</v>
      </c>
      <c r="CC216" s="432"/>
      <c r="CD216" s="432">
        <v>5</v>
      </c>
      <c r="CE216" s="432">
        <v>100</v>
      </c>
      <c r="CF216" s="432">
        <f t="shared" si="237"/>
        <v>10</v>
      </c>
      <c r="CG216" s="432">
        <f t="shared" si="238"/>
        <v>3</v>
      </c>
      <c r="CH216" s="964">
        <f t="shared" si="269"/>
        <v>0</v>
      </c>
    </row>
    <row r="217" spans="1:86" s="1" customFormat="1" ht="65.25" customHeight="1">
      <c r="B217" s="628"/>
      <c r="D217" s="528" t="s">
        <v>586</v>
      </c>
      <c r="E217" s="844"/>
      <c r="F217" s="546" t="s">
        <v>145</v>
      </c>
      <c r="G217" s="1" t="s">
        <v>103</v>
      </c>
      <c r="H217" s="546" t="s">
        <v>587</v>
      </c>
      <c r="I217" s="1">
        <v>2</v>
      </c>
      <c r="J217" s="1">
        <v>0</v>
      </c>
      <c r="K217" s="1" t="s">
        <v>100</v>
      </c>
      <c r="L217" s="860">
        <v>127.2</v>
      </c>
      <c r="M217" s="673"/>
      <c r="N217" s="673"/>
      <c r="O217" s="673"/>
      <c r="P217" s="673"/>
      <c r="Q217" s="673"/>
      <c r="R217" s="673"/>
      <c r="S217" s="673"/>
      <c r="T217" s="673"/>
      <c r="U217" s="673"/>
      <c r="V217" s="673"/>
      <c r="W217" s="703"/>
      <c r="X217" s="703"/>
      <c r="Y217" s="703"/>
      <c r="Z217" s="909"/>
      <c r="AA217" s="909"/>
      <c r="AB217" s="899" t="s">
        <v>101</v>
      </c>
      <c r="AC217" s="425">
        <f t="shared" ref="AC217" si="274">L217*M217+L217*N217+L217*O217+L217*P217+L217*Q217+L217*R217+L217*S217+L217*U217+L217*V217+L217*W217+L217*X217+L217*Y217+L217*T217+(L217*Z217*1.1)+(L217*AA217*1.1)</f>
        <v>0</v>
      </c>
      <c r="AD217" s="704" t="str">
        <f t="shared" si="241"/>
        <v>No</v>
      </c>
      <c r="AE217" s="902" t="str">
        <f t="shared" si="242"/>
        <v>No</v>
      </c>
      <c r="AG217" s="716">
        <v>2</v>
      </c>
      <c r="AH217" s="717">
        <f t="shared" si="243"/>
        <v>0</v>
      </c>
      <c r="AI217" s="334"/>
      <c r="AJ217" s="334"/>
      <c r="AK217" s="814">
        <v>0.9</v>
      </c>
      <c r="AL217" s="815">
        <f t="shared" si="272"/>
        <v>0</v>
      </c>
      <c r="AM217" s="816"/>
      <c r="AN217" s="432">
        <f t="shared" si="244"/>
        <v>0</v>
      </c>
      <c r="AO217" s="432">
        <f t="shared" si="245"/>
        <v>0</v>
      </c>
      <c r="AP217" s="432">
        <f t="shared" si="246"/>
        <v>0</v>
      </c>
      <c r="AQ217" s="432">
        <f t="shared" si="247"/>
        <v>0</v>
      </c>
      <c r="AR217" s="432">
        <f t="shared" si="248"/>
        <v>0</v>
      </c>
      <c r="AS217" s="432">
        <f t="shared" si="249"/>
        <v>0</v>
      </c>
      <c r="AT217" s="432">
        <f t="shared" si="250"/>
        <v>0</v>
      </c>
      <c r="AU217" s="432">
        <f t="shared" si="251"/>
        <v>0</v>
      </c>
      <c r="AV217" s="432">
        <f t="shared" si="252"/>
        <v>0</v>
      </c>
      <c r="AW217" s="432">
        <f t="shared" si="253"/>
        <v>0</v>
      </c>
      <c r="AX217" s="432">
        <f t="shared" si="254"/>
        <v>0</v>
      </c>
      <c r="AY217" s="432">
        <f t="shared" si="255"/>
        <v>0</v>
      </c>
      <c r="AZ217" s="432">
        <f t="shared" si="256"/>
        <v>0</v>
      </c>
      <c r="BA217" s="689">
        <f t="shared" si="264"/>
        <v>0</v>
      </c>
      <c r="BB217" s="689">
        <f t="shared" si="265"/>
        <v>0</v>
      </c>
      <c r="BC217" s="817"/>
      <c r="BD217" s="818">
        <v>1</v>
      </c>
      <c r="BE217" s="432"/>
      <c r="BF217" s="955">
        <v>8</v>
      </c>
      <c r="BH217" s="955"/>
      <c r="BJ217" s="955"/>
      <c r="BL217" s="955"/>
      <c r="BN217" s="955"/>
      <c r="BP217" s="955"/>
      <c r="BR217" s="955"/>
      <c r="BT217" s="955"/>
      <c r="BV217" s="955"/>
      <c r="BX217" s="432"/>
      <c r="BY217" s="432">
        <f t="shared" si="266"/>
        <v>2</v>
      </c>
      <c r="BZ217" s="432"/>
      <c r="CA217" s="432"/>
      <c r="CB217" s="432">
        <v>2</v>
      </c>
      <c r="CC217" s="432"/>
      <c r="CD217" s="432">
        <v>10</v>
      </c>
      <c r="CE217" s="432">
        <v>200</v>
      </c>
      <c r="CF217" s="432">
        <f t="shared" si="237"/>
        <v>20</v>
      </c>
      <c r="CG217" s="432">
        <f t="shared" si="238"/>
        <v>6</v>
      </c>
      <c r="CH217" s="964">
        <f t="shared" si="269"/>
        <v>0</v>
      </c>
    </row>
    <row r="218" spans="1:86" s="1" customFormat="1" ht="65.25" customHeight="1">
      <c r="B218" s="608"/>
      <c r="C218" s="120"/>
      <c r="D218" s="622" t="s">
        <v>588</v>
      </c>
      <c r="E218" s="837" t="s">
        <v>96</v>
      </c>
      <c r="F218" s="558" t="s">
        <v>145</v>
      </c>
      <c r="G218" s="120" t="s">
        <v>103</v>
      </c>
      <c r="H218" s="558" t="s">
        <v>587</v>
      </c>
      <c r="I218" s="120">
        <v>2</v>
      </c>
      <c r="J218" s="120">
        <v>0</v>
      </c>
      <c r="K218" s="120" t="s">
        <v>100</v>
      </c>
      <c r="L218" s="868">
        <v>169.6</v>
      </c>
      <c r="M218" s="675"/>
      <c r="N218" s="675"/>
      <c r="O218" s="675"/>
      <c r="P218" s="675"/>
      <c r="Q218" s="675"/>
      <c r="R218" s="675"/>
      <c r="S218" s="675"/>
      <c r="T218" s="675"/>
      <c r="U218" s="675"/>
      <c r="V218" s="675"/>
      <c r="W218" s="706"/>
      <c r="X218" s="706"/>
      <c r="Y218" s="706"/>
      <c r="Z218" s="986" t="s">
        <v>101</v>
      </c>
      <c r="AA218" s="899" t="s">
        <v>101</v>
      </c>
      <c r="AB218" s="703"/>
      <c r="AC218" s="906">
        <f>L218*M218+L218*N218+L218*O218+L218*P218+L218*Q218+L218*R218+L218*S218+L218*U218+L218*V218+L218*W218+L218*X218+L218*Y218+L218*T218+L218*AB218</f>
        <v>0</v>
      </c>
      <c r="AD218" s="707" t="str">
        <f t="shared" si="241"/>
        <v>No</v>
      </c>
      <c r="AE218" s="902" t="str">
        <f t="shared" si="242"/>
        <v>No</v>
      </c>
      <c r="AG218" s="718">
        <v>2</v>
      </c>
      <c r="AH218" s="429">
        <f>AG218*M218+AG218*N218+AG218*O218+AG218*P218+AG218*Q218+AG218*R218+AG218*S218+AG218*U218+AG218*V218+AG218*W218+AG218*X218+AG218*Y218+AG218*T218+AG218*AB218</f>
        <v>0</v>
      </c>
      <c r="AI218" s="334"/>
      <c r="AJ218" s="334"/>
      <c r="AK218" s="814">
        <v>0.9</v>
      </c>
      <c r="AL218" s="815">
        <f t="shared" si="272"/>
        <v>0</v>
      </c>
      <c r="AM218" s="816"/>
      <c r="AN218" s="432">
        <f t="shared" si="244"/>
        <v>0</v>
      </c>
      <c r="AO218" s="432">
        <f t="shared" si="245"/>
        <v>0</v>
      </c>
      <c r="AP218" s="432">
        <f t="shared" si="246"/>
        <v>0</v>
      </c>
      <c r="AQ218" s="432">
        <f t="shared" si="247"/>
        <v>0</v>
      </c>
      <c r="AR218" s="432">
        <f t="shared" si="248"/>
        <v>0</v>
      </c>
      <c r="AS218" s="432">
        <f t="shared" si="249"/>
        <v>0</v>
      </c>
      <c r="AT218" s="432">
        <f t="shared" si="250"/>
        <v>0</v>
      </c>
      <c r="AU218" s="432">
        <f t="shared" si="251"/>
        <v>0</v>
      </c>
      <c r="AV218" s="432">
        <f t="shared" si="252"/>
        <v>0</v>
      </c>
      <c r="AW218" s="432">
        <f t="shared" si="253"/>
        <v>0</v>
      </c>
      <c r="AX218" s="432">
        <f t="shared" si="254"/>
        <v>0</v>
      </c>
      <c r="AY218" s="432">
        <f t="shared" si="255"/>
        <v>0</v>
      </c>
      <c r="AZ218" s="432">
        <f t="shared" si="256"/>
        <v>0</v>
      </c>
      <c r="BA218" s="689"/>
      <c r="BB218" s="689"/>
      <c r="BC218" s="817">
        <f>AB218*I218</f>
        <v>0</v>
      </c>
      <c r="BD218" s="818">
        <v>1</v>
      </c>
      <c r="BE218" s="432"/>
      <c r="BF218" s="958">
        <v>8</v>
      </c>
      <c r="BG218" s="120"/>
      <c r="BH218" s="958"/>
      <c r="BI218" s="120"/>
      <c r="BJ218" s="958"/>
      <c r="BK218" s="120"/>
      <c r="BL218" s="958"/>
      <c r="BM218" s="120"/>
      <c r="BN218" s="958"/>
      <c r="BO218" s="120"/>
      <c r="BP218" s="958"/>
      <c r="BQ218" s="120"/>
      <c r="BR218" s="958"/>
      <c r="BS218" s="120"/>
      <c r="BT218" s="958"/>
      <c r="BU218" s="120"/>
      <c r="BV218" s="958"/>
      <c r="BW218" s="120"/>
      <c r="BX218" s="432"/>
      <c r="BY218" s="432">
        <f t="shared" si="266"/>
        <v>2</v>
      </c>
      <c r="BZ218" s="432"/>
      <c r="CA218" s="432"/>
      <c r="CB218" s="432">
        <v>2</v>
      </c>
      <c r="CC218" s="432"/>
      <c r="CD218" s="432">
        <v>5</v>
      </c>
      <c r="CE218" s="432">
        <v>100</v>
      </c>
      <c r="CF218" s="432">
        <f t="shared" si="237"/>
        <v>10</v>
      </c>
      <c r="CG218" s="432">
        <f t="shared" si="238"/>
        <v>3</v>
      </c>
      <c r="CH218" s="964">
        <f t="shared" si="269"/>
        <v>0</v>
      </c>
    </row>
    <row r="219" spans="1:86" s="334" customFormat="1" ht="32.25" customHeight="1">
      <c r="A219" s="1"/>
      <c r="B219" s="588"/>
      <c r="C219" s="23"/>
      <c r="D219" s="599"/>
      <c r="E219" s="842"/>
      <c r="F219" s="843"/>
      <c r="G219" s="23"/>
      <c r="H219" s="368"/>
      <c r="I219" s="23"/>
      <c r="J219" s="23"/>
      <c r="K219" s="23"/>
      <c r="L219" s="864" t="s">
        <v>589</v>
      </c>
      <c r="M219" s="357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910"/>
      <c r="AA219" s="910"/>
      <c r="AB219" s="911"/>
      <c r="AC219" s="764"/>
      <c r="AD219" s="23"/>
      <c r="AE219" s="539"/>
      <c r="AF219" s="1"/>
      <c r="AG219" s="24"/>
      <c r="AH219" s="120"/>
      <c r="AK219" s="943"/>
      <c r="AL219" s="815">
        <f t="shared" si="272"/>
        <v>0</v>
      </c>
      <c r="AM219" s="816"/>
      <c r="AN219" s="432"/>
      <c r="AO219" s="432"/>
      <c r="AP219" s="432"/>
      <c r="AQ219" s="432"/>
      <c r="AR219" s="432"/>
      <c r="AS219" s="432"/>
      <c r="AT219" s="432"/>
      <c r="AU219" s="432"/>
      <c r="AV219" s="432"/>
      <c r="AW219" s="432"/>
      <c r="AX219" s="432"/>
      <c r="AY219" s="432"/>
      <c r="AZ219" s="432"/>
      <c r="BA219" s="689"/>
      <c r="BB219" s="689"/>
      <c r="BC219" s="817"/>
      <c r="BD219" s="818"/>
      <c r="BE219" s="432"/>
      <c r="BF219" s="959"/>
      <c r="BG219" s="23"/>
      <c r="BH219" s="959"/>
      <c r="BI219" s="23"/>
      <c r="BJ219" s="959"/>
      <c r="BK219" s="23"/>
      <c r="BL219" s="959"/>
      <c r="BM219" s="23"/>
      <c r="BN219" s="959"/>
      <c r="BO219" s="23"/>
      <c r="BP219" s="959"/>
      <c r="BQ219" s="23"/>
      <c r="BR219" s="959"/>
      <c r="BS219" s="23"/>
      <c r="BT219" s="959"/>
      <c r="BU219" s="23"/>
      <c r="BV219" s="959"/>
      <c r="BW219" s="23"/>
      <c r="BX219" s="432"/>
      <c r="BY219" s="432"/>
      <c r="BZ219" s="432"/>
      <c r="CA219" s="432"/>
      <c r="CB219" s="432"/>
      <c r="CC219" s="432"/>
      <c r="CD219" s="432"/>
      <c r="CE219" s="432"/>
      <c r="CF219" s="432">
        <f t="shared" si="237"/>
        <v>0</v>
      </c>
      <c r="CG219" s="432">
        <f t="shared" si="238"/>
        <v>0</v>
      </c>
      <c r="CH219" s="964">
        <f t="shared" si="269"/>
        <v>0</v>
      </c>
    </row>
    <row r="220" spans="1:86" s="1" customFormat="1" ht="65.25" customHeight="1">
      <c r="B220" s="993"/>
      <c r="C220" s="502"/>
      <c r="D220" s="613" t="s">
        <v>590</v>
      </c>
      <c r="E220" s="838"/>
      <c r="F220" s="362" t="s">
        <v>539</v>
      </c>
      <c r="G220" s="361" t="s">
        <v>98</v>
      </c>
      <c r="H220" s="362" t="s">
        <v>591</v>
      </c>
      <c r="I220" s="361">
        <v>1</v>
      </c>
      <c r="J220" s="361">
        <v>65</v>
      </c>
      <c r="K220" s="361" t="s">
        <v>100</v>
      </c>
      <c r="L220" s="871">
        <v>781.96199999999999</v>
      </c>
      <c r="M220" s="671"/>
      <c r="N220" s="671"/>
      <c r="O220" s="671"/>
      <c r="P220" s="671"/>
      <c r="Q220" s="671"/>
      <c r="R220" s="671"/>
      <c r="S220" s="671"/>
      <c r="T220" s="671"/>
      <c r="U220" s="671"/>
      <c r="V220" s="671"/>
      <c r="W220" s="701"/>
      <c r="X220" s="701"/>
      <c r="Y220" s="701"/>
      <c r="Z220" s="907"/>
      <c r="AA220" s="907"/>
      <c r="AB220" s="901" t="s">
        <v>101</v>
      </c>
      <c r="AC220" s="406">
        <f t="shared" ref="AC220:AC221" si="275">L220*M220+L220*N220+L220*O220+L220*P220+L220*Q220+L220*R220+L220*S220+L220*U220+L220*V220+L220*W220+L220*X220+L220*Y220+L220*T220+(L220*Z220*1.1)+(L220*AA220*1.1)</f>
        <v>0</v>
      </c>
      <c r="AD220" s="702" t="str">
        <f>IF(B220="New","Yes","No")</f>
        <v>No</v>
      </c>
      <c r="AE220" s="905" t="str">
        <f t="shared" ref="AE220:AE222" si="276">IF(SUM(M220:AB220)&gt;0,"Yes","No")</f>
        <v>No</v>
      </c>
      <c r="AG220" s="715">
        <v>5</v>
      </c>
      <c r="AH220" s="717">
        <f t="shared" ref="AH220:AH238" si="277">AG220*M220+AG220*N220+AG220*O220+AG220*P220+AG220*Q220+AG220*R220+AG220*S220+AG220*U220+AG220*V220+AG220*W220+AG220*X220+AG220*Y220+AG220*T220+AG220*Z220+AG220*AA220</f>
        <v>0</v>
      </c>
      <c r="AI220" s="334"/>
      <c r="AJ220" s="334"/>
      <c r="AK220" s="814">
        <v>30</v>
      </c>
      <c r="AL220" s="815">
        <f t="shared" si="272"/>
        <v>0</v>
      </c>
      <c r="AM220" s="816"/>
      <c r="AN220" s="432">
        <f>M220*I220</f>
        <v>0</v>
      </c>
      <c r="AO220" s="432">
        <f>N220*I220</f>
        <v>0</v>
      </c>
      <c r="AP220" s="432">
        <f>O220*I220</f>
        <v>0</v>
      </c>
      <c r="AQ220" s="432">
        <f>P220*I220</f>
        <v>0</v>
      </c>
      <c r="AR220" s="432">
        <f>Q220*I220</f>
        <v>0</v>
      </c>
      <c r="AS220" s="432">
        <f>R220*I220</f>
        <v>0</v>
      </c>
      <c r="AT220" s="432">
        <f>S220*I220</f>
        <v>0</v>
      </c>
      <c r="AU220" s="432">
        <f>I220*T220</f>
        <v>0</v>
      </c>
      <c r="AV220" s="432">
        <f>U220*I220</f>
        <v>0</v>
      </c>
      <c r="AW220" s="432">
        <f>V220*I220</f>
        <v>0</v>
      </c>
      <c r="AX220" s="432">
        <f>W220*I220</f>
        <v>0</v>
      </c>
      <c r="AY220" s="432">
        <f>X220*I220</f>
        <v>0</v>
      </c>
      <c r="AZ220" s="432">
        <f>Y220*I220</f>
        <v>0</v>
      </c>
      <c r="BA220" s="689">
        <f t="shared" si="264"/>
        <v>0</v>
      </c>
      <c r="BB220" s="689">
        <f t="shared" si="265"/>
        <v>0</v>
      </c>
      <c r="BC220" s="817"/>
      <c r="BD220" s="818">
        <v>5</v>
      </c>
      <c r="BE220" s="432"/>
      <c r="BF220" s="957">
        <v>20</v>
      </c>
      <c r="BG220" s="361"/>
      <c r="BH220" s="957"/>
      <c r="BI220" s="361"/>
      <c r="BJ220" s="957"/>
      <c r="BK220" s="361"/>
      <c r="BL220" s="957"/>
      <c r="BM220" s="361"/>
      <c r="BN220" s="957"/>
      <c r="BO220" s="361"/>
      <c r="BP220" s="957"/>
      <c r="BQ220" s="361"/>
      <c r="BR220" s="957"/>
      <c r="BS220" s="361"/>
      <c r="BT220" s="957"/>
      <c r="BU220" s="361"/>
      <c r="BV220" s="957"/>
      <c r="BW220" s="361"/>
      <c r="BX220" s="432"/>
      <c r="BY220" s="432"/>
      <c r="BZ220" s="432">
        <f>I220</f>
        <v>1</v>
      </c>
      <c r="CA220" s="432"/>
      <c r="CB220" s="432"/>
      <c r="CC220" s="432">
        <v>1</v>
      </c>
      <c r="CD220" s="432">
        <v>200</v>
      </c>
      <c r="CE220" s="432">
        <v>3200</v>
      </c>
      <c r="CF220" s="432">
        <f t="shared" si="237"/>
        <v>320</v>
      </c>
      <c r="CG220" s="432">
        <f t="shared" si="238"/>
        <v>96</v>
      </c>
      <c r="CH220" s="964">
        <f t="shared" si="269"/>
        <v>0</v>
      </c>
    </row>
    <row r="221" spans="1:86" s="1" customFormat="1" ht="65.25" customHeight="1">
      <c r="B221" s="846"/>
      <c r="D221" s="528" t="s">
        <v>592</v>
      </c>
      <c r="E221" s="844"/>
      <c r="F221" s="546" t="s">
        <v>539</v>
      </c>
      <c r="G221" s="1" t="s">
        <v>98</v>
      </c>
      <c r="H221" s="546" t="s">
        <v>593</v>
      </c>
      <c r="I221" s="1">
        <v>1</v>
      </c>
      <c r="J221" s="1">
        <v>47</v>
      </c>
      <c r="K221" s="1" t="s">
        <v>100</v>
      </c>
      <c r="L221" s="996">
        <v>608.19619999999998</v>
      </c>
      <c r="M221" s="757"/>
      <c r="N221" s="673"/>
      <c r="O221" s="673"/>
      <c r="P221" s="673"/>
      <c r="Q221" s="673"/>
      <c r="R221" s="673"/>
      <c r="S221" s="673"/>
      <c r="T221" s="673"/>
      <c r="U221" s="673"/>
      <c r="V221" s="673"/>
      <c r="W221" s="703"/>
      <c r="X221" s="703"/>
      <c r="Y221" s="703"/>
      <c r="Z221" s="909"/>
      <c r="AA221" s="909"/>
      <c r="AB221" s="899" t="s">
        <v>101</v>
      </c>
      <c r="AC221" s="425">
        <f t="shared" si="275"/>
        <v>0</v>
      </c>
      <c r="AD221" s="704" t="str">
        <f>IF(B221="New","Yes","No")</f>
        <v>No</v>
      </c>
      <c r="AE221" s="902" t="str">
        <f t="shared" si="276"/>
        <v>No</v>
      </c>
      <c r="AG221" s="716">
        <v>5</v>
      </c>
      <c r="AH221" s="717">
        <f t="shared" si="277"/>
        <v>0</v>
      </c>
      <c r="AI221" s="334"/>
      <c r="AJ221" s="334"/>
      <c r="AK221" s="814">
        <v>20</v>
      </c>
      <c r="AL221" s="815">
        <f t="shared" si="272"/>
        <v>0</v>
      </c>
      <c r="AM221" s="816"/>
      <c r="AN221" s="432">
        <f>M221*I221</f>
        <v>0</v>
      </c>
      <c r="AO221" s="432">
        <f>N221*I221</f>
        <v>0</v>
      </c>
      <c r="AP221" s="432">
        <f>O221*I221</f>
        <v>0</v>
      </c>
      <c r="AQ221" s="432">
        <f>P221*I221</f>
        <v>0</v>
      </c>
      <c r="AR221" s="432">
        <f>Q221*I221</f>
        <v>0</v>
      </c>
      <c r="AS221" s="432">
        <f>R221*I221</f>
        <v>0</v>
      </c>
      <c r="AT221" s="432">
        <f>S221*I221</f>
        <v>0</v>
      </c>
      <c r="AU221" s="432">
        <f>I221*T221</f>
        <v>0</v>
      </c>
      <c r="AV221" s="432">
        <f>U221*I221</f>
        <v>0</v>
      </c>
      <c r="AW221" s="432">
        <f>V221*I221</f>
        <v>0</v>
      </c>
      <c r="AX221" s="432">
        <f>W221*I221</f>
        <v>0</v>
      </c>
      <c r="AY221" s="432">
        <f>X221*I221</f>
        <v>0</v>
      </c>
      <c r="AZ221" s="432">
        <f>Y221*I221</f>
        <v>0</v>
      </c>
      <c r="BA221" s="689">
        <f t="shared" si="264"/>
        <v>0</v>
      </c>
      <c r="BB221" s="689">
        <f t="shared" si="265"/>
        <v>0</v>
      </c>
      <c r="BC221" s="817"/>
      <c r="BD221" s="818">
        <v>5</v>
      </c>
      <c r="BE221" s="432"/>
      <c r="BF221" s="955">
        <v>16</v>
      </c>
      <c r="BH221" s="955"/>
      <c r="BJ221" s="955"/>
      <c r="BL221" s="955"/>
      <c r="BN221" s="955"/>
      <c r="BP221" s="955"/>
      <c r="BR221" s="955"/>
      <c r="BT221" s="955"/>
      <c r="BV221" s="955"/>
      <c r="BX221" s="432"/>
      <c r="BY221" s="432"/>
      <c r="BZ221" s="432">
        <f>I221</f>
        <v>1</v>
      </c>
      <c r="CA221" s="432"/>
      <c r="CB221" s="432"/>
      <c r="CC221" s="432">
        <v>1</v>
      </c>
      <c r="CD221" s="432">
        <v>180</v>
      </c>
      <c r="CE221" s="432">
        <v>2200</v>
      </c>
      <c r="CF221" s="432">
        <f t="shared" si="237"/>
        <v>220</v>
      </c>
      <c r="CG221" s="432">
        <f t="shared" si="238"/>
        <v>66</v>
      </c>
      <c r="CH221" s="964">
        <f t="shared" si="269"/>
        <v>0</v>
      </c>
    </row>
    <row r="222" spans="1:86" s="1" customFormat="1" ht="65.25" customHeight="1">
      <c r="B222" s="836"/>
      <c r="C222" s="120"/>
      <c r="D222" s="734" t="s">
        <v>594</v>
      </c>
      <c r="E222" s="839"/>
      <c r="F222" s="375" t="s">
        <v>539</v>
      </c>
      <c r="G222" s="374" t="s">
        <v>98</v>
      </c>
      <c r="H222" s="375" t="s">
        <v>595</v>
      </c>
      <c r="I222" s="374">
        <v>1</v>
      </c>
      <c r="J222" s="374">
        <v>38</v>
      </c>
      <c r="K222" s="374" t="s">
        <v>100</v>
      </c>
      <c r="L222" s="1012">
        <v>477.86919999999998</v>
      </c>
      <c r="M222" s="377"/>
      <c r="N222" s="551"/>
      <c r="O222" s="551"/>
      <c r="P222" s="551"/>
      <c r="Q222" s="551"/>
      <c r="R222" s="551"/>
      <c r="S222" s="551"/>
      <c r="T222" s="551"/>
      <c r="U222" s="551"/>
      <c r="V222" s="551"/>
      <c r="W222" s="758"/>
      <c r="X222" s="758"/>
      <c r="Y222" s="758"/>
      <c r="Z222" s="922"/>
      <c r="AA222" s="922"/>
      <c r="AB222" s="923" t="s">
        <v>101</v>
      </c>
      <c r="AC222" s="406">
        <f t="shared" ref="AC222:AC238" si="278">L222*M222+L222*N222+L222*O222+L222*P222+L222*Q222+L222*R222+L222*S222+L222*U222+L222*V222+L222*W222+L222*X222+L222*Y222+L222*T222+(L222*Z222*1.1)+(L222*AA222*1.1)</f>
        <v>0</v>
      </c>
      <c r="AD222" s="552" t="str">
        <f>IF(B222="New","Yes","No")</f>
        <v>No</v>
      </c>
      <c r="AE222" s="544" t="str">
        <f t="shared" si="276"/>
        <v>No</v>
      </c>
      <c r="AG222" s="718">
        <v>5</v>
      </c>
      <c r="AH222" s="429">
        <f t="shared" si="277"/>
        <v>0</v>
      </c>
      <c r="AI222" s="334"/>
      <c r="AJ222" s="334"/>
      <c r="AK222" s="814">
        <v>20</v>
      </c>
      <c r="AL222" s="815">
        <f t="shared" si="272"/>
        <v>0</v>
      </c>
      <c r="AM222" s="816"/>
      <c r="AN222" s="432">
        <f>M222*I222</f>
        <v>0</v>
      </c>
      <c r="AO222" s="432">
        <f>N222*I222</f>
        <v>0</v>
      </c>
      <c r="AP222" s="432">
        <f>O222*I222</f>
        <v>0</v>
      </c>
      <c r="AQ222" s="432">
        <f>P222*I222</f>
        <v>0</v>
      </c>
      <c r="AR222" s="432">
        <f>Q222*I222</f>
        <v>0</v>
      </c>
      <c r="AS222" s="432">
        <f>R222*I222</f>
        <v>0</v>
      </c>
      <c r="AT222" s="432">
        <f>S222*I222</f>
        <v>0</v>
      </c>
      <c r="AU222" s="432">
        <f>I222*T222</f>
        <v>0</v>
      </c>
      <c r="AV222" s="432">
        <f>U222*I222</f>
        <v>0</v>
      </c>
      <c r="AW222" s="432">
        <f>V222*I222</f>
        <v>0</v>
      </c>
      <c r="AX222" s="432">
        <f>W222*I222</f>
        <v>0</v>
      </c>
      <c r="AY222" s="432">
        <f>X222*I222</f>
        <v>0</v>
      </c>
      <c r="AZ222" s="432">
        <f>Y222*I222</f>
        <v>0</v>
      </c>
      <c r="BA222" s="689">
        <f t="shared" si="264"/>
        <v>0</v>
      </c>
      <c r="BB222" s="689">
        <f t="shared" si="265"/>
        <v>0</v>
      </c>
      <c r="BC222" s="817"/>
      <c r="BD222" s="818">
        <v>5</v>
      </c>
      <c r="BE222" s="432"/>
      <c r="BF222" s="958">
        <v>14</v>
      </c>
      <c r="BG222" s="374"/>
      <c r="BH222" s="958"/>
      <c r="BI222" s="374"/>
      <c r="BJ222" s="958"/>
      <c r="BK222" s="374"/>
      <c r="BL222" s="958"/>
      <c r="BM222" s="374"/>
      <c r="BN222" s="958"/>
      <c r="BO222" s="374"/>
      <c r="BP222" s="958"/>
      <c r="BQ222" s="374"/>
      <c r="BR222" s="958"/>
      <c r="BS222" s="374"/>
      <c r="BT222" s="958"/>
      <c r="BU222" s="374"/>
      <c r="BV222" s="958"/>
      <c r="BW222" s="374"/>
      <c r="BX222" s="432"/>
      <c r="BY222" s="432"/>
      <c r="BZ222" s="432">
        <f>I222</f>
        <v>1</v>
      </c>
      <c r="CA222" s="432"/>
      <c r="CB222" s="432"/>
      <c r="CC222" s="432">
        <v>1</v>
      </c>
      <c r="CD222" s="432">
        <v>150</v>
      </c>
      <c r="CE222" s="432">
        <v>2000</v>
      </c>
      <c r="CF222" s="432">
        <f t="shared" si="237"/>
        <v>200</v>
      </c>
      <c r="CG222" s="432">
        <f t="shared" si="238"/>
        <v>60</v>
      </c>
      <c r="CH222" s="964">
        <f t="shared" si="269"/>
        <v>0</v>
      </c>
    </row>
    <row r="223" spans="1:86" s="1" customFormat="1" ht="31.5" customHeight="1">
      <c r="B223" s="849"/>
      <c r="D223" s="599"/>
      <c r="E223" s="844"/>
      <c r="F223" s="811"/>
      <c r="H223" s="368"/>
      <c r="L223" s="864" t="s">
        <v>596</v>
      </c>
      <c r="Z223" s="1021"/>
      <c r="AA223" s="1021"/>
      <c r="AC223" s="764"/>
      <c r="AD223" s="704"/>
      <c r="AE223" s="539"/>
      <c r="AH223" s="147"/>
      <c r="AI223" s="334"/>
      <c r="AJ223" s="334"/>
      <c r="AK223" s="814"/>
      <c r="AL223" s="815">
        <f t="shared" si="228"/>
        <v>0</v>
      </c>
      <c r="AM223" s="816"/>
      <c r="AN223" s="432"/>
      <c r="AO223" s="432"/>
      <c r="AP223" s="432"/>
      <c r="AQ223" s="432"/>
      <c r="AR223" s="432"/>
      <c r="AS223" s="432"/>
      <c r="AT223" s="432"/>
      <c r="AU223" s="432"/>
      <c r="AV223" s="432"/>
      <c r="AW223" s="432"/>
      <c r="AX223" s="432"/>
      <c r="AY223" s="432"/>
      <c r="AZ223" s="432"/>
      <c r="BA223" s="689"/>
      <c r="BB223" s="689"/>
      <c r="BC223" s="817"/>
      <c r="BD223" s="818"/>
      <c r="BE223" s="432"/>
      <c r="BF223" s="955"/>
      <c r="BH223" s="955"/>
      <c r="BJ223" s="955"/>
      <c r="BL223" s="955"/>
      <c r="BN223" s="955"/>
      <c r="BP223" s="955"/>
      <c r="BR223" s="955"/>
      <c r="BT223" s="955"/>
      <c r="BV223" s="955"/>
      <c r="BX223" s="432"/>
      <c r="BY223" s="432"/>
      <c r="BZ223" s="432"/>
      <c r="CA223" s="432"/>
      <c r="CB223" s="432"/>
      <c r="CC223" s="432"/>
      <c r="CD223" s="432"/>
      <c r="CE223" s="432"/>
      <c r="CF223" s="432"/>
      <c r="CG223" s="432"/>
      <c r="CH223" s="964"/>
    </row>
    <row r="224" spans="1:86" s="1" customFormat="1" ht="65.25" customHeight="1">
      <c r="A224" s="1201" t="s">
        <v>413</v>
      </c>
      <c r="B224" s="768"/>
      <c r="C224" s="593"/>
      <c r="D224" s="613" t="s">
        <v>597</v>
      </c>
      <c r="E224" s="838"/>
      <c r="F224" s="362" t="s">
        <v>598</v>
      </c>
      <c r="G224" s="361" t="s">
        <v>98</v>
      </c>
      <c r="H224" s="362" t="s">
        <v>599</v>
      </c>
      <c r="I224" s="361">
        <v>1</v>
      </c>
      <c r="J224" s="361">
        <v>0</v>
      </c>
      <c r="K224" s="361" t="s">
        <v>100</v>
      </c>
      <c r="L224" s="871">
        <v>400.68</v>
      </c>
      <c r="M224" s="671"/>
      <c r="N224" s="671"/>
      <c r="O224" s="671"/>
      <c r="P224" s="671"/>
      <c r="Q224" s="671"/>
      <c r="R224" s="874"/>
      <c r="S224" s="701"/>
      <c r="T224" s="701"/>
      <c r="U224" s="701"/>
      <c r="V224" s="701"/>
      <c r="W224" s="701"/>
      <c r="X224" s="701"/>
      <c r="Y224" s="701"/>
      <c r="Z224" s="917"/>
      <c r="AA224" s="917"/>
      <c r="AB224" s="918" t="s">
        <v>101</v>
      </c>
      <c r="AC224" s="406">
        <f t="shared" si="278"/>
        <v>0</v>
      </c>
      <c r="AD224" s="702" t="str">
        <f t="shared" ref="AD224:AD239" si="279">IF(B224="New","Yes","No")</f>
        <v>No</v>
      </c>
      <c r="AE224" s="905" t="str">
        <f t="shared" si="214"/>
        <v>No</v>
      </c>
      <c r="AG224" s="715">
        <v>3</v>
      </c>
      <c r="AH224" s="717">
        <f t="shared" si="277"/>
        <v>0</v>
      </c>
      <c r="AI224" s="334"/>
      <c r="AJ224" s="334"/>
      <c r="AK224" s="814">
        <v>11</v>
      </c>
      <c r="AL224" s="815">
        <f t="shared" si="228"/>
        <v>0</v>
      </c>
      <c r="AM224" s="816"/>
      <c r="AN224" s="432">
        <f t="shared" ref="AN224:AN239" si="280">M224*I224</f>
        <v>0</v>
      </c>
      <c r="AO224" s="432">
        <f t="shared" ref="AO224:AO239" si="281">N224*I224</f>
        <v>0</v>
      </c>
      <c r="AP224" s="432">
        <f t="shared" ref="AP224:AP239" si="282">O224*I224</f>
        <v>0</v>
      </c>
      <c r="AQ224" s="432">
        <f t="shared" ref="AQ224:AQ239" si="283">P224*I224</f>
        <v>0</v>
      </c>
      <c r="AR224" s="432">
        <f t="shared" ref="AR224:AR239" si="284">Q224*I224</f>
        <v>0</v>
      </c>
      <c r="AS224" s="432">
        <f t="shared" ref="AS224:AS239" si="285">R224*I224</f>
        <v>0</v>
      </c>
      <c r="AT224" s="432">
        <f t="shared" ref="AT224:AT239" si="286">S224*I224</f>
        <v>0</v>
      </c>
      <c r="AU224" s="432">
        <f t="shared" ref="AU224:AU239" si="287">I224*T224</f>
        <v>0</v>
      </c>
      <c r="AV224" s="432">
        <f t="shared" ref="AV224:AV239" si="288">U224*I224</f>
        <v>0</v>
      </c>
      <c r="AW224" s="432">
        <f t="shared" ref="AW224:AW239" si="289">V224*I224</f>
        <v>0</v>
      </c>
      <c r="AX224" s="432">
        <f t="shared" ref="AX224:AX239" si="290">W224*I224</f>
        <v>0</v>
      </c>
      <c r="AY224" s="432">
        <f t="shared" ref="AY224:AY239" si="291">X224*I224</f>
        <v>0</v>
      </c>
      <c r="AZ224" s="432">
        <f t="shared" ref="AZ224:AZ239" si="292">Y224*I224</f>
        <v>0</v>
      </c>
      <c r="BA224" s="689">
        <f t="shared" si="264"/>
        <v>0</v>
      </c>
      <c r="BB224" s="689">
        <f t="shared" si="265"/>
        <v>0</v>
      </c>
      <c r="BC224" s="817"/>
      <c r="BD224" s="818">
        <v>3</v>
      </c>
      <c r="BE224" s="432"/>
      <c r="BF224" s="957">
        <v>10</v>
      </c>
      <c r="BG224" s="361"/>
      <c r="BH224" s="957"/>
      <c r="BI224" s="361"/>
      <c r="BJ224" s="957"/>
      <c r="BK224" s="361"/>
      <c r="BL224" s="957"/>
      <c r="BM224" s="361"/>
      <c r="BN224" s="957"/>
      <c r="BO224" s="361"/>
      <c r="BP224" s="957"/>
      <c r="BQ224" s="361"/>
      <c r="BR224" s="957"/>
      <c r="BS224" s="361"/>
      <c r="BT224" s="957"/>
      <c r="BU224" s="361"/>
      <c r="BV224" s="957"/>
      <c r="BW224" s="361"/>
      <c r="BX224" s="432"/>
      <c r="BY224" s="432"/>
      <c r="BZ224" s="432">
        <v>1</v>
      </c>
      <c r="CA224" s="432"/>
      <c r="CB224" s="432">
        <v>1</v>
      </c>
      <c r="CC224" s="432"/>
      <c r="CD224" s="432">
        <v>15</v>
      </c>
      <c r="CE224" s="432">
        <v>500</v>
      </c>
      <c r="CF224" s="432">
        <f>CE224/10</f>
        <v>50</v>
      </c>
      <c r="CG224" s="432">
        <f>(3/100)*CE224</f>
        <v>15</v>
      </c>
      <c r="CH224" s="964">
        <f t="shared" ref="CH224:CH244" si="293">AK224*SUM(M224:W224)</f>
        <v>0</v>
      </c>
    </row>
    <row r="225" spans="1:86" s="1" customFormat="1" ht="65.25" customHeight="1">
      <c r="A225" s="1202"/>
      <c r="B225" s="628"/>
      <c r="C225" s="334"/>
      <c r="D225" s="617" t="s">
        <v>600</v>
      </c>
      <c r="E225" s="835" t="s">
        <v>96</v>
      </c>
      <c r="F225" s="513" t="s">
        <v>598</v>
      </c>
      <c r="G225" s="512" t="s">
        <v>98</v>
      </c>
      <c r="H225" s="513" t="s">
        <v>599</v>
      </c>
      <c r="I225" s="512">
        <v>1</v>
      </c>
      <c r="J225" s="512">
        <v>0</v>
      </c>
      <c r="K225" s="512" t="s">
        <v>100</v>
      </c>
      <c r="L225" s="754">
        <v>466.4</v>
      </c>
      <c r="M225" s="542"/>
      <c r="N225" s="542"/>
      <c r="O225" s="542"/>
      <c r="P225" s="542"/>
      <c r="Q225" s="542"/>
      <c r="R225" s="755"/>
      <c r="S225" s="705"/>
      <c r="T225" s="705"/>
      <c r="U225" s="705"/>
      <c r="V225" s="705"/>
      <c r="W225" s="705"/>
      <c r="X225" s="705"/>
      <c r="Y225" s="705"/>
      <c r="Z225" s="901" t="s">
        <v>101</v>
      </c>
      <c r="AA225" s="901" t="s">
        <v>101</v>
      </c>
      <c r="AB225" s="705"/>
      <c r="AC225" s="406">
        <f>L225*M225+L225*N225+L225*O225+L225*P225+L225*Q225+L225*R225+L225*S225+L225*U225+L225*V225+L225*W225+L225*X225+L225*Y225+L225*T225+L225*AB225</f>
        <v>0</v>
      </c>
      <c r="AD225" s="543" t="str">
        <f t="shared" si="279"/>
        <v>No</v>
      </c>
      <c r="AE225" s="544" t="str">
        <f t="shared" si="214"/>
        <v>No</v>
      </c>
      <c r="AG225" s="716">
        <v>3</v>
      </c>
      <c r="AH225" s="717">
        <f>AG225*M225+AG225*N225+AG225*O225+AG225*P225+AG225*Q225+AG225*R225+AG225*S225+AG225*U225+AG225*V225+AG225*W225+AG225*X225+AG225*Y225+AG225*T225+AG225*AB225</f>
        <v>0</v>
      </c>
      <c r="AI225" s="334"/>
      <c r="AJ225" s="334"/>
      <c r="AK225" s="814">
        <v>11</v>
      </c>
      <c r="AL225" s="815">
        <f t="shared" si="228"/>
        <v>0</v>
      </c>
      <c r="AM225" s="816"/>
      <c r="AN225" s="432">
        <f t="shared" si="280"/>
        <v>0</v>
      </c>
      <c r="AO225" s="432">
        <f t="shared" si="281"/>
        <v>0</v>
      </c>
      <c r="AP225" s="432">
        <f t="shared" si="282"/>
        <v>0</v>
      </c>
      <c r="AQ225" s="432">
        <f t="shared" si="283"/>
        <v>0</v>
      </c>
      <c r="AR225" s="432">
        <f t="shared" si="284"/>
        <v>0</v>
      </c>
      <c r="AS225" s="432">
        <f t="shared" si="285"/>
        <v>0</v>
      </c>
      <c r="AT225" s="432">
        <f t="shared" si="286"/>
        <v>0</v>
      </c>
      <c r="AU225" s="432">
        <f t="shared" si="287"/>
        <v>0</v>
      </c>
      <c r="AV225" s="432">
        <f t="shared" si="288"/>
        <v>0</v>
      </c>
      <c r="AW225" s="432">
        <f t="shared" si="289"/>
        <v>0</v>
      </c>
      <c r="AX225" s="432">
        <f t="shared" si="290"/>
        <v>0</v>
      </c>
      <c r="AY225" s="432">
        <f t="shared" si="291"/>
        <v>0</v>
      </c>
      <c r="AZ225" s="432">
        <f t="shared" si="292"/>
        <v>0</v>
      </c>
      <c r="BA225" s="689"/>
      <c r="BB225" s="689"/>
      <c r="BC225" s="817">
        <f>AB225*I225</f>
        <v>0</v>
      </c>
      <c r="BD225" s="818">
        <v>3</v>
      </c>
      <c r="BE225" s="432"/>
      <c r="BF225" s="955">
        <v>10</v>
      </c>
      <c r="BG225" s="512"/>
      <c r="BH225" s="955"/>
      <c r="BI225" s="512"/>
      <c r="BJ225" s="955"/>
      <c r="BK225" s="512"/>
      <c r="BL225" s="955"/>
      <c r="BM225" s="512"/>
      <c r="BN225" s="955"/>
      <c r="BO225" s="512"/>
      <c r="BP225" s="955"/>
      <c r="BQ225" s="512"/>
      <c r="BR225" s="955"/>
      <c r="BS225" s="512"/>
      <c r="BT225" s="955"/>
      <c r="BU225" s="512"/>
      <c r="BV225" s="955"/>
      <c r="BW225" s="512"/>
      <c r="BX225" s="432"/>
      <c r="BY225" s="432"/>
      <c r="BZ225" s="432">
        <v>1</v>
      </c>
      <c r="CA225" s="432"/>
      <c r="CB225" s="432">
        <v>1</v>
      </c>
      <c r="CC225" s="432"/>
      <c r="CD225" s="432">
        <v>15</v>
      </c>
      <c r="CE225" s="432">
        <v>350</v>
      </c>
      <c r="CF225" s="432">
        <f t="shared" ref="CF225" si="294">CE225/10</f>
        <v>35</v>
      </c>
      <c r="CG225" s="432">
        <f t="shared" ref="CG225" si="295">(3/100)*CE225</f>
        <v>10.5</v>
      </c>
      <c r="CH225" s="964">
        <f t="shared" si="293"/>
        <v>0</v>
      </c>
    </row>
    <row r="226" spans="1:86" s="1" customFormat="1" ht="65.25" customHeight="1">
      <c r="A226" s="1202"/>
      <c r="B226" s="628"/>
      <c r="C226" s="334"/>
      <c r="D226" s="599" t="s">
        <v>601</v>
      </c>
      <c r="E226" s="829"/>
      <c r="F226" s="368" t="s">
        <v>602</v>
      </c>
      <c r="G226" s="334" t="s">
        <v>109</v>
      </c>
      <c r="H226" s="368" t="s">
        <v>603</v>
      </c>
      <c r="I226" s="334">
        <v>1</v>
      </c>
      <c r="J226" s="334">
        <v>0</v>
      </c>
      <c r="K226" s="334" t="s">
        <v>100</v>
      </c>
      <c r="L226" s="756">
        <v>254.4</v>
      </c>
      <c r="M226" s="673"/>
      <c r="N226" s="547"/>
      <c r="O226" s="547"/>
      <c r="P226" s="547"/>
      <c r="Q226" s="547"/>
      <c r="R226" s="379"/>
      <c r="S226" s="656"/>
      <c r="T226" s="656"/>
      <c r="U226" s="656"/>
      <c r="V226" s="656"/>
      <c r="W226" s="656"/>
      <c r="X226" s="656"/>
      <c r="Y226" s="656"/>
      <c r="Z226" s="912"/>
      <c r="AA226" s="912"/>
      <c r="AB226" s="913" t="s">
        <v>101</v>
      </c>
      <c r="AC226" s="425">
        <f t="shared" si="278"/>
        <v>0</v>
      </c>
      <c r="AD226" s="410" t="str">
        <f t="shared" si="279"/>
        <v>No</v>
      </c>
      <c r="AE226" s="902" t="str">
        <f t="shared" si="214"/>
        <v>No</v>
      </c>
      <c r="AG226" s="716">
        <v>2</v>
      </c>
      <c r="AH226" s="717">
        <f t="shared" si="277"/>
        <v>0</v>
      </c>
      <c r="AI226" s="334"/>
      <c r="AJ226" s="334"/>
      <c r="AK226" s="814">
        <v>8.5</v>
      </c>
      <c r="AL226" s="815">
        <f t="shared" si="228"/>
        <v>0</v>
      </c>
      <c r="AM226" s="816"/>
      <c r="AN226" s="432">
        <f t="shared" si="280"/>
        <v>0</v>
      </c>
      <c r="AO226" s="432">
        <f t="shared" si="281"/>
        <v>0</v>
      </c>
      <c r="AP226" s="432">
        <f t="shared" si="282"/>
        <v>0</v>
      </c>
      <c r="AQ226" s="432">
        <f t="shared" si="283"/>
        <v>0</v>
      </c>
      <c r="AR226" s="432">
        <f t="shared" si="284"/>
        <v>0</v>
      </c>
      <c r="AS226" s="432">
        <f t="shared" si="285"/>
        <v>0</v>
      </c>
      <c r="AT226" s="432">
        <f t="shared" si="286"/>
        <v>0</v>
      </c>
      <c r="AU226" s="432">
        <f t="shared" si="287"/>
        <v>0</v>
      </c>
      <c r="AV226" s="432">
        <f t="shared" si="288"/>
        <v>0</v>
      </c>
      <c r="AW226" s="432">
        <f t="shared" si="289"/>
        <v>0</v>
      </c>
      <c r="AX226" s="432">
        <f t="shared" si="290"/>
        <v>0</v>
      </c>
      <c r="AY226" s="432">
        <f t="shared" si="291"/>
        <v>0</v>
      </c>
      <c r="AZ226" s="432">
        <f t="shared" si="292"/>
        <v>0</v>
      </c>
      <c r="BA226" s="689">
        <f t="shared" si="264"/>
        <v>0</v>
      </c>
      <c r="BB226" s="689">
        <f t="shared" si="265"/>
        <v>0</v>
      </c>
      <c r="BC226" s="817"/>
      <c r="BD226" s="818">
        <v>2</v>
      </c>
      <c r="BE226" s="432"/>
      <c r="BF226" s="955">
        <v>6</v>
      </c>
      <c r="BG226" s="334"/>
      <c r="BH226" s="955"/>
      <c r="BI226" s="334"/>
      <c r="BJ226" s="955"/>
      <c r="BK226" s="334"/>
      <c r="BL226" s="955"/>
      <c r="BM226" s="334"/>
      <c r="BN226" s="955"/>
      <c r="BO226" s="334"/>
      <c r="BP226" s="955"/>
      <c r="BQ226" s="334"/>
      <c r="BR226" s="955"/>
      <c r="BS226" s="334"/>
      <c r="BT226" s="955"/>
      <c r="BU226" s="334"/>
      <c r="BV226" s="955"/>
      <c r="BW226" s="334"/>
      <c r="BX226" s="432"/>
      <c r="BY226" s="432">
        <v>1</v>
      </c>
      <c r="BZ226" s="432"/>
      <c r="CA226" s="432"/>
      <c r="CB226" s="432">
        <v>1</v>
      </c>
      <c r="CC226" s="432"/>
      <c r="CD226" s="432"/>
      <c r="CE226" s="432"/>
      <c r="CF226" s="432"/>
      <c r="CG226" s="432"/>
      <c r="CH226" s="964">
        <f t="shared" si="293"/>
        <v>0</v>
      </c>
    </row>
    <row r="227" spans="1:86" s="1" customFormat="1" ht="65.25" customHeight="1">
      <c r="A227" s="1202"/>
      <c r="B227" s="628"/>
      <c r="C227" s="334"/>
      <c r="D227" s="599" t="s">
        <v>604</v>
      </c>
      <c r="E227" s="829" t="s">
        <v>96</v>
      </c>
      <c r="F227" s="368" t="s">
        <v>602</v>
      </c>
      <c r="G227" s="334" t="s">
        <v>109</v>
      </c>
      <c r="H227" s="368" t="s">
        <v>603</v>
      </c>
      <c r="I227" s="334">
        <v>1</v>
      </c>
      <c r="J227" s="334">
        <v>0</v>
      </c>
      <c r="K227" s="334" t="s">
        <v>100</v>
      </c>
      <c r="L227" s="756">
        <v>307.39999999999998</v>
      </c>
      <c r="M227" s="547"/>
      <c r="N227" s="547"/>
      <c r="O227" s="547"/>
      <c r="P227" s="547"/>
      <c r="Q227" s="547"/>
      <c r="R227" s="379"/>
      <c r="S227" s="656"/>
      <c r="T227" s="656"/>
      <c r="U227" s="656"/>
      <c r="V227" s="656"/>
      <c r="W227" s="656"/>
      <c r="X227" s="656"/>
      <c r="Y227" s="656"/>
      <c r="Z227" s="913" t="s">
        <v>101</v>
      </c>
      <c r="AA227" s="913" t="s">
        <v>101</v>
      </c>
      <c r="AB227" s="656"/>
      <c r="AC227" s="906">
        <f>L227*M227+L227*N227+L227*O227+L227*P227+L227*Q227+L227*R227+L227*S227+L227*U227+L227*V227+L227*W227+L227*X227+L227*Y227+L227*T227+L227*AB227</f>
        <v>0</v>
      </c>
      <c r="AD227" s="410" t="str">
        <f t="shared" si="279"/>
        <v>No</v>
      </c>
      <c r="AE227" s="902" t="str">
        <f t="shared" si="214"/>
        <v>No</v>
      </c>
      <c r="AG227" s="716">
        <v>2</v>
      </c>
      <c r="AH227" s="717">
        <f>AG227*M227+AG227*N227+AG227*O227+AG227*P227+AG227*Q227+AG227*R227+AG227*S227+AG227*U227+AG227*V227+AG227*W227+AG227*X227+AG227*Y227+AG227*T227+AG227*AB227</f>
        <v>0</v>
      </c>
      <c r="AI227" s="334"/>
      <c r="AJ227" s="334"/>
      <c r="AK227" s="814">
        <v>8.5</v>
      </c>
      <c r="AL227" s="815">
        <f t="shared" si="228"/>
        <v>0</v>
      </c>
      <c r="AM227" s="816"/>
      <c r="AN227" s="432">
        <f t="shared" si="280"/>
        <v>0</v>
      </c>
      <c r="AO227" s="432">
        <f t="shared" si="281"/>
        <v>0</v>
      </c>
      <c r="AP227" s="432">
        <f t="shared" si="282"/>
        <v>0</v>
      </c>
      <c r="AQ227" s="432">
        <f t="shared" si="283"/>
        <v>0</v>
      </c>
      <c r="AR227" s="432">
        <f t="shared" si="284"/>
        <v>0</v>
      </c>
      <c r="AS227" s="432">
        <f t="shared" si="285"/>
        <v>0</v>
      </c>
      <c r="AT227" s="432">
        <f t="shared" si="286"/>
        <v>0</v>
      </c>
      <c r="AU227" s="432">
        <f t="shared" si="287"/>
        <v>0</v>
      </c>
      <c r="AV227" s="432">
        <f t="shared" si="288"/>
        <v>0</v>
      </c>
      <c r="AW227" s="432">
        <f t="shared" si="289"/>
        <v>0</v>
      </c>
      <c r="AX227" s="432">
        <f t="shared" si="290"/>
        <v>0</v>
      </c>
      <c r="AY227" s="432">
        <f t="shared" si="291"/>
        <v>0</v>
      </c>
      <c r="AZ227" s="432">
        <f t="shared" si="292"/>
        <v>0</v>
      </c>
      <c r="BA227" s="689"/>
      <c r="BB227" s="689"/>
      <c r="BC227" s="817">
        <f>AB227*I227</f>
        <v>0</v>
      </c>
      <c r="BD227" s="818">
        <v>2</v>
      </c>
      <c r="BE227" s="432"/>
      <c r="BF227" s="955">
        <v>6</v>
      </c>
      <c r="BG227" s="334"/>
      <c r="BH227" s="955"/>
      <c r="BI227" s="334"/>
      <c r="BJ227" s="955"/>
      <c r="BK227" s="334"/>
      <c r="BL227" s="955"/>
      <c r="BM227" s="334"/>
      <c r="BN227" s="955"/>
      <c r="BO227" s="334"/>
      <c r="BP227" s="955"/>
      <c r="BQ227" s="334"/>
      <c r="BR227" s="955"/>
      <c r="BS227" s="334"/>
      <c r="BT227" s="955"/>
      <c r="BU227" s="334"/>
      <c r="BV227" s="955"/>
      <c r="BW227" s="334"/>
      <c r="BX227" s="432"/>
      <c r="BY227" s="432">
        <v>1</v>
      </c>
      <c r="BZ227" s="432"/>
      <c r="CA227" s="432"/>
      <c r="CB227" s="432">
        <v>1</v>
      </c>
      <c r="CC227" s="432"/>
      <c r="CD227" s="432"/>
      <c r="CE227" s="432"/>
      <c r="CF227" s="432"/>
      <c r="CG227" s="432"/>
      <c r="CH227" s="964">
        <f t="shared" si="293"/>
        <v>0</v>
      </c>
    </row>
    <row r="228" spans="1:86" s="1" customFormat="1" ht="65.25" customHeight="1">
      <c r="A228" s="1202"/>
      <c r="B228" s="628"/>
      <c r="C228" s="334"/>
      <c r="D228" s="617" t="s">
        <v>605</v>
      </c>
      <c r="E228" s="835"/>
      <c r="F228" s="513" t="s">
        <v>598</v>
      </c>
      <c r="G228" s="512" t="s">
        <v>109</v>
      </c>
      <c r="H228" s="513" t="s">
        <v>603</v>
      </c>
      <c r="I228" s="512">
        <v>1</v>
      </c>
      <c r="J228" s="512">
        <v>0</v>
      </c>
      <c r="K228" s="512" t="s">
        <v>100</v>
      </c>
      <c r="L228" s="867">
        <v>243.8</v>
      </c>
      <c r="M228" s="542"/>
      <c r="N228" s="542"/>
      <c r="O228" s="542"/>
      <c r="P228" s="542"/>
      <c r="Q228" s="542"/>
      <c r="R228" s="755"/>
      <c r="S228" s="705"/>
      <c r="T228" s="705"/>
      <c r="U228" s="705"/>
      <c r="V228" s="705"/>
      <c r="W228" s="705"/>
      <c r="X228" s="705"/>
      <c r="Y228" s="705"/>
      <c r="Z228" s="907"/>
      <c r="AA228" s="907"/>
      <c r="AB228" s="901" t="s">
        <v>101</v>
      </c>
      <c r="AC228" s="406">
        <f t="shared" si="278"/>
        <v>0</v>
      </c>
      <c r="AD228" s="543" t="str">
        <f t="shared" si="279"/>
        <v>No</v>
      </c>
      <c r="AE228" s="544" t="str">
        <f t="shared" si="214"/>
        <v>No</v>
      </c>
      <c r="AG228" s="716">
        <v>1</v>
      </c>
      <c r="AH228" s="717">
        <f t="shared" si="277"/>
        <v>0</v>
      </c>
      <c r="AI228" s="334"/>
      <c r="AJ228" s="334"/>
      <c r="AK228" s="814">
        <v>8</v>
      </c>
      <c r="AL228" s="815">
        <f t="shared" si="228"/>
        <v>0</v>
      </c>
      <c r="AM228" s="816"/>
      <c r="AN228" s="432">
        <f t="shared" si="280"/>
        <v>0</v>
      </c>
      <c r="AO228" s="432">
        <f t="shared" si="281"/>
        <v>0</v>
      </c>
      <c r="AP228" s="432">
        <f t="shared" si="282"/>
        <v>0</v>
      </c>
      <c r="AQ228" s="432">
        <f t="shared" si="283"/>
        <v>0</v>
      </c>
      <c r="AR228" s="432">
        <f t="shared" si="284"/>
        <v>0</v>
      </c>
      <c r="AS228" s="432">
        <f t="shared" si="285"/>
        <v>0</v>
      </c>
      <c r="AT228" s="432">
        <f t="shared" si="286"/>
        <v>0</v>
      </c>
      <c r="AU228" s="432">
        <f t="shared" si="287"/>
        <v>0</v>
      </c>
      <c r="AV228" s="432">
        <f t="shared" si="288"/>
        <v>0</v>
      </c>
      <c r="AW228" s="432">
        <f t="shared" si="289"/>
        <v>0</v>
      </c>
      <c r="AX228" s="432">
        <f t="shared" si="290"/>
        <v>0</v>
      </c>
      <c r="AY228" s="432">
        <f t="shared" si="291"/>
        <v>0</v>
      </c>
      <c r="AZ228" s="432">
        <f t="shared" si="292"/>
        <v>0</v>
      </c>
      <c r="BA228" s="689">
        <f t="shared" si="264"/>
        <v>0</v>
      </c>
      <c r="BB228" s="689">
        <f t="shared" si="265"/>
        <v>0</v>
      </c>
      <c r="BC228" s="817"/>
      <c r="BD228" s="818">
        <v>1</v>
      </c>
      <c r="BE228" s="432"/>
      <c r="BF228" s="955">
        <v>6</v>
      </c>
      <c r="BG228" s="512"/>
      <c r="BH228" s="955"/>
      <c r="BI228" s="512"/>
      <c r="BJ228" s="955"/>
      <c r="BK228" s="512"/>
      <c r="BL228" s="955"/>
      <c r="BM228" s="512"/>
      <c r="BN228" s="955"/>
      <c r="BO228" s="512"/>
      <c r="BP228" s="955"/>
      <c r="BQ228" s="512"/>
      <c r="BR228" s="955"/>
      <c r="BS228" s="512"/>
      <c r="BT228" s="955"/>
      <c r="BU228" s="512"/>
      <c r="BV228" s="955"/>
      <c r="BW228" s="512"/>
      <c r="BX228" s="432"/>
      <c r="BY228" s="432"/>
      <c r="BZ228" s="432">
        <v>1</v>
      </c>
      <c r="CA228" s="432"/>
      <c r="CB228" s="432">
        <v>1</v>
      </c>
      <c r="CC228" s="432"/>
      <c r="CD228" s="432">
        <v>10</v>
      </c>
      <c r="CE228" s="432">
        <v>300</v>
      </c>
      <c r="CF228" s="432">
        <f t="shared" ref="CF228:CF229" si="296">CE228/10</f>
        <v>30</v>
      </c>
      <c r="CG228" s="432">
        <f t="shared" ref="CG228:CG229" si="297">(3/100)*CE228</f>
        <v>9</v>
      </c>
      <c r="CH228" s="964">
        <f t="shared" si="293"/>
        <v>0</v>
      </c>
    </row>
    <row r="229" spans="1:86" s="1" customFormat="1" ht="65.25" customHeight="1">
      <c r="A229" s="1202"/>
      <c r="B229" s="628"/>
      <c r="C229" s="368"/>
      <c r="D229" s="617" t="s">
        <v>606</v>
      </c>
      <c r="E229" s="835" t="s">
        <v>96</v>
      </c>
      <c r="F229" s="513" t="s">
        <v>598</v>
      </c>
      <c r="G229" s="512" t="s">
        <v>109</v>
      </c>
      <c r="H229" s="513" t="s">
        <v>603</v>
      </c>
      <c r="I229" s="512">
        <v>1</v>
      </c>
      <c r="J229" s="512">
        <v>0</v>
      </c>
      <c r="K229" s="512" t="s">
        <v>100</v>
      </c>
      <c r="L229" s="754">
        <v>296.8</v>
      </c>
      <c r="M229" s="542"/>
      <c r="N229" s="542"/>
      <c r="O229" s="542"/>
      <c r="P229" s="542"/>
      <c r="Q229" s="542"/>
      <c r="R229" s="755"/>
      <c r="S229" s="705"/>
      <c r="T229" s="705"/>
      <c r="U229" s="705"/>
      <c r="V229" s="705"/>
      <c r="W229" s="705"/>
      <c r="X229" s="705"/>
      <c r="Y229" s="705"/>
      <c r="Z229" s="901" t="s">
        <v>101</v>
      </c>
      <c r="AA229" s="901" t="s">
        <v>101</v>
      </c>
      <c r="AB229" s="705"/>
      <c r="AC229" s="406">
        <f>L229*M229+L229*N229+L229*O229+L229*P229+L229*Q229+L229*R229+L229*S229+L229*U229+L229*V229+L229*W229+L229*X229+L229*Y229+L229*T229+L229*AB229</f>
        <v>0</v>
      </c>
      <c r="AD229" s="543" t="str">
        <f t="shared" si="279"/>
        <v>No</v>
      </c>
      <c r="AE229" s="544" t="str">
        <f t="shared" si="214"/>
        <v>No</v>
      </c>
      <c r="AG229" s="716">
        <v>1</v>
      </c>
      <c r="AH229" s="717">
        <f>AG229*M229+AG229*N229+AG229*O229+AG229*P229+AG229*Q229+AG229*R229+AG229*S229+AG229*U229+AG229*V229+AG229*W229+AG229*X229+AG229*Y229+AG229*T229+AG229*AB229</f>
        <v>0</v>
      </c>
      <c r="AI229" s="334"/>
      <c r="AJ229" s="334"/>
      <c r="AK229" s="814">
        <v>8</v>
      </c>
      <c r="AL229" s="815">
        <f t="shared" si="228"/>
        <v>0</v>
      </c>
      <c r="AM229" s="816"/>
      <c r="AN229" s="432">
        <f t="shared" si="280"/>
        <v>0</v>
      </c>
      <c r="AO229" s="432">
        <f t="shared" si="281"/>
        <v>0</v>
      </c>
      <c r="AP229" s="432">
        <f t="shared" si="282"/>
        <v>0</v>
      </c>
      <c r="AQ229" s="432">
        <f t="shared" si="283"/>
        <v>0</v>
      </c>
      <c r="AR229" s="432">
        <f t="shared" si="284"/>
        <v>0</v>
      </c>
      <c r="AS229" s="432">
        <f t="shared" si="285"/>
        <v>0</v>
      </c>
      <c r="AT229" s="432">
        <f t="shared" si="286"/>
        <v>0</v>
      </c>
      <c r="AU229" s="432">
        <f t="shared" si="287"/>
        <v>0</v>
      </c>
      <c r="AV229" s="432">
        <f t="shared" si="288"/>
        <v>0</v>
      </c>
      <c r="AW229" s="432">
        <f t="shared" si="289"/>
        <v>0</v>
      </c>
      <c r="AX229" s="432">
        <f t="shared" si="290"/>
        <v>0</v>
      </c>
      <c r="AY229" s="432">
        <f t="shared" si="291"/>
        <v>0</v>
      </c>
      <c r="AZ229" s="432">
        <f t="shared" si="292"/>
        <v>0</v>
      </c>
      <c r="BA229" s="689"/>
      <c r="BB229" s="689"/>
      <c r="BC229" s="817">
        <f>AB229*I229</f>
        <v>0</v>
      </c>
      <c r="BD229" s="818">
        <v>1</v>
      </c>
      <c r="BE229" s="432"/>
      <c r="BF229" s="955">
        <v>6</v>
      </c>
      <c r="BG229" s="512"/>
      <c r="BH229" s="955"/>
      <c r="BI229" s="512"/>
      <c r="BJ229" s="955"/>
      <c r="BK229" s="512"/>
      <c r="BL229" s="955"/>
      <c r="BM229" s="512"/>
      <c r="BN229" s="955"/>
      <c r="BO229" s="512"/>
      <c r="BP229" s="955"/>
      <c r="BQ229" s="512"/>
      <c r="BR229" s="955"/>
      <c r="BS229" s="512"/>
      <c r="BT229" s="955"/>
      <c r="BU229" s="512"/>
      <c r="BV229" s="955"/>
      <c r="BW229" s="512"/>
      <c r="BX229" s="432"/>
      <c r="BY229" s="432"/>
      <c r="BZ229" s="432">
        <v>1</v>
      </c>
      <c r="CA229" s="432"/>
      <c r="CB229" s="432">
        <v>1</v>
      </c>
      <c r="CC229" s="432"/>
      <c r="CD229" s="432">
        <v>8</v>
      </c>
      <c r="CE229" s="432">
        <v>180</v>
      </c>
      <c r="CF229" s="432">
        <f t="shared" si="296"/>
        <v>18</v>
      </c>
      <c r="CG229" s="432">
        <f t="shared" si="297"/>
        <v>5.3999999999999995</v>
      </c>
      <c r="CH229" s="964">
        <f t="shared" si="293"/>
        <v>0</v>
      </c>
    </row>
    <row r="230" spans="1:86" s="1" customFormat="1" ht="65.25" customHeight="1">
      <c r="A230" s="1202"/>
      <c r="B230" s="628"/>
      <c r="C230" s="334"/>
      <c r="D230" s="599" t="s">
        <v>607</v>
      </c>
      <c r="E230" s="829"/>
      <c r="F230" s="368" t="s">
        <v>608</v>
      </c>
      <c r="G230" s="334" t="s">
        <v>258</v>
      </c>
      <c r="H230" s="1190" t="s">
        <v>609</v>
      </c>
      <c r="I230" s="334">
        <v>5</v>
      </c>
      <c r="J230" s="334">
        <v>0</v>
      </c>
      <c r="K230" s="334" t="s">
        <v>100</v>
      </c>
      <c r="L230" s="756">
        <v>339.2</v>
      </c>
      <c r="M230" s="673"/>
      <c r="N230" s="547"/>
      <c r="O230" s="547"/>
      <c r="P230" s="547"/>
      <c r="Q230" s="547"/>
      <c r="R230" s="379"/>
      <c r="S230" s="656"/>
      <c r="T230" s="656"/>
      <c r="U230" s="656"/>
      <c r="V230" s="656"/>
      <c r="W230" s="656"/>
      <c r="X230" s="656"/>
      <c r="Y230" s="656"/>
      <c r="Z230" s="912"/>
      <c r="AA230" s="912"/>
      <c r="AB230" s="913" t="s">
        <v>101</v>
      </c>
      <c r="AC230" s="425">
        <f t="shared" si="278"/>
        <v>0</v>
      </c>
      <c r="AD230" s="410" t="str">
        <f t="shared" si="279"/>
        <v>No</v>
      </c>
      <c r="AE230" s="902" t="str">
        <f t="shared" si="214"/>
        <v>No</v>
      </c>
      <c r="AG230" s="716">
        <v>5</v>
      </c>
      <c r="AH230" s="717">
        <f t="shared" si="277"/>
        <v>0</v>
      </c>
      <c r="AI230" s="334"/>
      <c r="AJ230" s="334"/>
      <c r="AK230" s="814">
        <v>5.5</v>
      </c>
      <c r="AL230" s="815">
        <f t="shared" si="228"/>
        <v>0</v>
      </c>
      <c r="AM230" s="816"/>
      <c r="AN230" s="432">
        <f t="shared" si="280"/>
        <v>0</v>
      </c>
      <c r="AO230" s="432">
        <f t="shared" si="281"/>
        <v>0</v>
      </c>
      <c r="AP230" s="432">
        <f t="shared" si="282"/>
        <v>0</v>
      </c>
      <c r="AQ230" s="432">
        <f t="shared" si="283"/>
        <v>0</v>
      </c>
      <c r="AR230" s="432">
        <f t="shared" si="284"/>
        <v>0</v>
      </c>
      <c r="AS230" s="432">
        <f t="shared" si="285"/>
        <v>0</v>
      </c>
      <c r="AT230" s="432">
        <f t="shared" si="286"/>
        <v>0</v>
      </c>
      <c r="AU230" s="432">
        <f t="shared" si="287"/>
        <v>0</v>
      </c>
      <c r="AV230" s="432">
        <f t="shared" si="288"/>
        <v>0</v>
      </c>
      <c r="AW230" s="432">
        <f t="shared" si="289"/>
        <v>0</v>
      </c>
      <c r="AX230" s="432">
        <f t="shared" si="290"/>
        <v>0</v>
      </c>
      <c r="AY230" s="432">
        <f t="shared" si="291"/>
        <v>0</v>
      </c>
      <c r="AZ230" s="432">
        <f t="shared" si="292"/>
        <v>0</v>
      </c>
      <c r="BA230" s="689">
        <f t="shared" si="264"/>
        <v>0</v>
      </c>
      <c r="BB230" s="689">
        <f t="shared" si="265"/>
        <v>0</v>
      </c>
      <c r="BC230" s="817"/>
      <c r="BD230" s="818">
        <v>5</v>
      </c>
      <c r="BE230" s="432"/>
      <c r="BF230" s="955">
        <v>23</v>
      </c>
      <c r="BG230" s="334"/>
      <c r="BH230" s="955"/>
      <c r="BI230" s="334"/>
      <c r="BJ230" s="955"/>
      <c r="BK230" s="334"/>
      <c r="BL230" s="955"/>
      <c r="BM230" s="334"/>
      <c r="BN230" s="955"/>
      <c r="BO230" s="334"/>
      <c r="BP230" s="955"/>
      <c r="BQ230" s="334"/>
      <c r="BR230" s="955"/>
      <c r="BS230" s="334"/>
      <c r="BT230" s="955"/>
      <c r="BU230" s="334"/>
      <c r="BV230" s="955"/>
      <c r="BW230" s="334"/>
      <c r="BX230" s="432"/>
      <c r="BY230" s="432">
        <f>I230</f>
        <v>5</v>
      </c>
      <c r="BZ230" s="432"/>
      <c r="CA230" s="432"/>
      <c r="CB230" s="432">
        <v>5</v>
      </c>
      <c r="CC230" s="432"/>
      <c r="CD230" s="432">
        <v>4</v>
      </c>
      <c r="CE230" s="432">
        <v>80</v>
      </c>
      <c r="CF230" s="432">
        <f t="shared" ref="CF230:CF232" si="298">CE230/10</f>
        <v>8</v>
      </c>
      <c r="CG230" s="432">
        <f t="shared" ref="CG230:CG232" si="299">(3/100)*CE230</f>
        <v>2.4</v>
      </c>
      <c r="CH230" s="964">
        <f t="shared" si="293"/>
        <v>0</v>
      </c>
    </row>
    <row r="231" spans="1:86" s="1" customFormat="1" ht="65.25" customHeight="1">
      <c r="A231" s="1203"/>
      <c r="B231" s="608"/>
      <c r="C231" s="518"/>
      <c r="D231" s="609" t="s">
        <v>610</v>
      </c>
      <c r="E231" s="848" t="s">
        <v>96</v>
      </c>
      <c r="F231" s="519" t="s">
        <v>608</v>
      </c>
      <c r="G231" s="518" t="s">
        <v>258</v>
      </c>
      <c r="H231" s="1191"/>
      <c r="I231" s="518">
        <v>5</v>
      </c>
      <c r="J231" s="518">
        <v>0</v>
      </c>
      <c r="K231" s="518" t="s">
        <v>100</v>
      </c>
      <c r="L231" s="872">
        <v>445.2</v>
      </c>
      <c r="M231" s="667"/>
      <c r="N231" s="667"/>
      <c r="O231" s="667"/>
      <c r="P231" s="667"/>
      <c r="Q231" s="667"/>
      <c r="R231" s="668"/>
      <c r="S231" s="560"/>
      <c r="T231" s="560"/>
      <c r="U231" s="560"/>
      <c r="V231" s="560"/>
      <c r="W231" s="560"/>
      <c r="X231" s="560"/>
      <c r="Y231" s="560"/>
      <c r="Z231" s="913" t="s">
        <v>101</v>
      </c>
      <c r="AA231" s="913" t="s">
        <v>101</v>
      </c>
      <c r="AB231" s="656"/>
      <c r="AC231" s="1002">
        <f>L231*M231+L231*N231+L231*O231+L231*P231+L231*Q231+L231*R231+L231*S231+L231*U231+L231*V231+L231*W231+L231*X231+L231*Y231+L231*T231+L231*AB231</f>
        <v>0</v>
      </c>
      <c r="AD231" s="410" t="str">
        <f t="shared" si="279"/>
        <v>No</v>
      </c>
      <c r="AE231" s="978" t="str">
        <f t="shared" si="214"/>
        <v>No</v>
      </c>
      <c r="AG231" s="716">
        <v>5</v>
      </c>
      <c r="AH231" s="717">
        <f>AG231*M231+AG231*N231+AG231*O231+AG231*P231+AG231*Q231+AG231*R231+AG231*S231+AG231*U231+AG231*V231+AG231*W231+AG231*X231+AG231*Y231+AG231*T231+AG231*AB231</f>
        <v>0</v>
      </c>
      <c r="AI231" s="334"/>
      <c r="AJ231" s="334"/>
      <c r="AK231" s="814">
        <v>5.5</v>
      </c>
      <c r="AL231" s="815">
        <f t="shared" si="228"/>
        <v>0</v>
      </c>
      <c r="AM231" s="816"/>
      <c r="AN231" s="432">
        <f t="shared" si="280"/>
        <v>0</v>
      </c>
      <c r="AO231" s="432">
        <f t="shared" si="281"/>
        <v>0</v>
      </c>
      <c r="AP231" s="432">
        <f t="shared" si="282"/>
        <v>0</v>
      </c>
      <c r="AQ231" s="432">
        <f t="shared" si="283"/>
        <v>0</v>
      </c>
      <c r="AR231" s="432">
        <f t="shared" si="284"/>
        <v>0</v>
      </c>
      <c r="AS231" s="432">
        <f t="shared" si="285"/>
        <v>0</v>
      </c>
      <c r="AT231" s="432">
        <f t="shared" si="286"/>
        <v>0</v>
      </c>
      <c r="AU231" s="432">
        <f t="shared" si="287"/>
        <v>0</v>
      </c>
      <c r="AV231" s="432">
        <f t="shared" si="288"/>
        <v>0</v>
      </c>
      <c r="AW231" s="432">
        <f t="shared" si="289"/>
        <v>0</v>
      </c>
      <c r="AX231" s="432">
        <f t="shared" si="290"/>
        <v>0</v>
      </c>
      <c r="AY231" s="432">
        <f t="shared" si="291"/>
        <v>0</v>
      </c>
      <c r="AZ231" s="432">
        <f t="shared" si="292"/>
        <v>0</v>
      </c>
      <c r="BA231" s="689"/>
      <c r="BB231" s="689"/>
      <c r="BC231" s="817">
        <f>AB231*I231</f>
        <v>0</v>
      </c>
      <c r="BD231" s="818">
        <v>5</v>
      </c>
      <c r="BE231" s="432"/>
      <c r="BF231" s="958">
        <v>23</v>
      </c>
      <c r="BG231" s="518"/>
      <c r="BH231" s="958"/>
      <c r="BI231" s="518"/>
      <c r="BJ231" s="958"/>
      <c r="BK231" s="518"/>
      <c r="BL231" s="958"/>
      <c r="BM231" s="518"/>
      <c r="BN231" s="958"/>
      <c r="BO231" s="518"/>
      <c r="BP231" s="958"/>
      <c r="BQ231" s="518"/>
      <c r="BR231" s="958"/>
      <c r="BS231" s="518"/>
      <c r="BT231" s="958"/>
      <c r="BU231" s="518"/>
      <c r="BV231" s="958"/>
      <c r="BW231" s="518"/>
      <c r="BX231" s="432"/>
      <c r="BY231" s="432">
        <f>I231</f>
        <v>5</v>
      </c>
      <c r="BZ231" s="432"/>
      <c r="CA231" s="432"/>
      <c r="CB231" s="432">
        <v>5</v>
      </c>
      <c r="CC231" s="432"/>
      <c r="CD231" s="432">
        <v>8</v>
      </c>
      <c r="CE231" s="432">
        <v>300</v>
      </c>
      <c r="CF231" s="432">
        <f t="shared" si="298"/>
        <v>30</v>
      </c>
      <c r="CG231" s="432">
        <f t="shared" si="299"/>
        <v>9</v>
      </c>
      <c r="CH231" s="964">
        <f t="shared" si="293"/>
        <v>0</v>
      </c>
    </row>
    <row r="232" spans="1:86" s="1" customFormat="1" ht="65.25" customHeight="1">
      <c r="A232" s="1201" t="s">
        <v>313</v>
      </c>
      <c r="B232" s="628"/>
      <c r="C232" s="334"/>
      <c r="D232" s="613" t="s">
        <v>611</v>
      </c>
      <c r="E232" s="838"/>
      <c r="F232" s="362" t="s">
        <v>598</v>
      </c>
      <c r="G232" s="361" t="s">
        <v>98</v>
      </c>
      <c r="H232" s="362" t="s">
        <v>612</v>
      </c>
      <c r="I232" s="361">
        <v>1</v>
      </c>
      <c r="J232" s="361">
        <v>0</v>
      </c>
      <c r="K232" s="361" t="s">
        <v>100</v>
      </c>
      <c r="L232" s="871">
        <v>379.48</v>
      </c>
      <c r="M232" s="671"/>
      <c r="N232" s="671"/>
      <c r="O232" s="671"/>
      <c r="P232" s="671"/>
      <c r="Q232" s="671"/>
      <c r="R232" s="874"/>
      <c r="S232" s="701"/>
      <c r="T232" s="701"/>
      <c r="U232" s="701"/>
      <c r="V232" s="701"/>
      <c r="W232" s="701"/>
      <c r="X232" s="701"/>
      <c r="Y232" s="701"/>
      <c r="Z232" s="917"/>
      <c r="AA232" s="917"/>
      <c r="AB232" s="904" t="s">
        <v>101</v>
      </c>
      <c r="AC232" s="406">
        <f t="shared" si="278"/>
        <v>0</v>
      </c>
      <c r="AD232" s="702" t="str">
        <f t="shared" si="279"/>
        <v>No</v>
      </c>
      <c r="AE232" s="544" t="str">
        <f t="shared" si="214"/>
        <v>No</v>
      </c>
      <c r="AG232" s="716">
        <v>2</v>
      </c>
      <c r="AH232" s="717">
        <f t="shared" si="277"/>
        <v>0</v>
      </c>
      <c r="AI232" s="334"/>
      <c r="AJ232" s="334"/>
      <c r="AK232" s="814">
        <v>10</v>
      </c>
      <c r="AL232" s="815">
        <f t="shared" si="228"/>
        <v>0</v>
      </c>
      <c r="AM232" s="816"/>
      <c r="AN232" s="432">
        <f t="shared" si="280"/>
        <v>0</v>
      </c>
      <c r="AO232" s="432">
        <f t="shared" si="281"/>
        <v>0</v>
      </c>
      <c r="AP232" s="432">
        <f t="shared" si="282"/>
        <v>0</v>
      </c>
      <c r="AQ232" s="432">
        <f t="shared" si="283"/>
        <v>0</v>
      </c>
      <c r="AR232" s="432">
        <f t="shared" si="284"/>
        <v>0</v>
      </c>
      <c r="AS232" s="432">
        <f t="shared" si="285"/>
        <v>0</v>
      </c>
      <c r="AT232" s="432">
        <f t="shared" si="286"/>
        <v>0</v>
      </c>
      <c r="AU232" s="432">
        <f t="shared" si="287"/>
        <v>0</v>
      </c>
      <c r="AV232" s="432">
        <f t="shared" si="288"/>
        <v>0</v>
      </c>
      <c r="AW232" s="432">
        <f t="shared" si="289"/>
        <v>0</v>
      </c>
      <c r="AX232" s="432">
        <f t="shared" si="290"/>
        <v>0</v>
      </c>
      <c r="AY232" s="432">
        <f t="shared" si="291"/>
        <v>0</v>
      </c>
      <c r="AZ232" s="432">
        <f t="shared" si="292"/>
        <v>0</v>
      </c>
      <c r="BA232" s="689">
        <f t="shared" si="264"/>
        <v>0</v>
      </c>
      <c r="BB232" s="689">
        <f t="shared" si="265"/>
        <v>0</v>
      </c>
      <c r="BC232" s="817"/>
      <c r="BD232" s="818">
        <v>2</v>
      </c>
      <c r="BE232" s="432"/>
      <c r="BF232" s="957">
        <v>8</v>
      </c>
      <c r="BG232" s="361"/>
      <c r="BH232" s="957"/>
      <c r="BI232" s="361"/>
      <c r="BJ232" s="957"/>
      <c r="BK232" s="361"/>
      <c r="BL232" s="957"/>
      <c r="BM232" s="361"/>
      <c r="BN232" s="957"/>
      <c r="BO232" s="361"/>
      <c r="BP232" s="957"/>
      <c r="BQ232" s="361"/>
      <c r="BR232" s="957"/>
      <c r="BS232" s="361"/>
      <c r="BT232" s="957"/>
      <c r="BU232" s="361"/>
      <c r="BV232" s="957"/>
      <c r="BW232" s="361"/>
      <c r="BX232" s="432"/>
      <c r="BY232" s="432"/>
      <c r="BZ232" s="432">
        <v>1</v>
      </c>
      <c r="CA232" s="432"/>
      <c r="CB232" s="432">
        <v>1</v>
      </c>
      <c r="CC232" s="432"/>
      <c r="CD232" s="432">
        <v>15</v>
      </c>
      <c r="CE232" s="432">
        <v>500</v>
      </c>
      <c r="CF232" s="432">
        <f t="shared" si="298"/>
        <v>50</v>
      </c>
      <c r="CG232" s="432">
        <f t="shared" si="299"/>
        <v>15</v>
      </c>
      <c r="CH232" s="964">
        <f t="shared" si="293"/>
        <v>0</v>
      </c>
    </row>
    <row r="233" spans="1:86" s="1" customFormat="1" ht="65.25" customHeight="1">
      <c r="A233" s="1202"/>
      <c r="B233" s="628"/>
      <c r="C233" s="334"/>
      <c r="D233" s="617" t="s">
        <v>613</v>
      </c>
      <c r="E233" s="835" t="s">
        <v>96</v>
      </c>
      <c r="F233" s="513" t="s">
        <v>598</v>
      </c>
      <c r="G233" s="512" t="s">
        <v>98</v>
      </c>
      <c r="H233" s="513" t="s">
        <v>612</v>
      </c>
      <c r="I233" s="512">
        <v>1</v>
      </c>
      <c r="J233" s="512">
        <v>0</v>
      </c>
      <c r="K233" s="512" t="s">
        <v>100</v>
      </c>
      <c r="L233" s="754">
        <v>445.2</v>
      </c>
      <c r="M233" s="542"/>
      <c r="N233" s="542"/>
      <c r="O233" s="542"/>
      <c r="P233" s="542"/>
      <c r="Q233" s="542"/>
      <c r="R233" s="755"/>
      <c r="S233" s="705"/>
      <c r="T233" s="705"/>
      <c r="U233" s="705"/>
      <c r="V233" s="705"/>
      <c r="W233" s="705"/>
      <c r="X233" s="705"/>
      <c r="Y233" s="705"/>
      <c r="Z233" s="901" t="s">
        <v>101</v>
      </c>
      <c r="AA233" s="901" t="s">
        <v>101</v>
      </c>
      <c r="AB233" s="705"/>
      <c r="AC233" s="406">
        <f>L233*M233+L233*N233+L233*O233+L233*P233+L233*Q233+L233*R233+L233*S233+L233*U233+L233*V233+L233*W233+L233*X233+L233*Y233+L233*T233+L233*AB233</f>
        <v>0</v>
      </c>
      <c r="AD233" s="543" t="str">
        <f t="shared" si="279"/>
        <v>No</v>
      </c>
      <c r="AE233" s="544" t="str">
        <f t="shared" si="214"/>
        <v>No</v>
      </c>
      <c r="AG233" s="716">
        <v>2</v>
      </c>
      <c r="AH233" s="717">
        <f>AG233*M233+AG233*N233+AG233*O233+AG233*P233+AG233*Q233+AG233*R233+AG233*S233+AG233*U233+AG233*V233+AG233*W233+AG233*X233+AG233*Y233+AG233*T233+AG233*AB233</f>
        <v>0</v>
      </c>
      <c r="AI233" s="334"/>
      <c r="AJ233" s="334"/>
      <c r="AK233" s="814">
        <v>10</v>
      </c>
      <c r="AL233" s="815">
        <f t="shared" si="228"/>
        <v>0</v>
      </c>
      <c r="AM233" s="816"/>
      <c r="AN233" s="432">
        <f t="shared" si="280"/>
        <v>0</v>
      </c>
      <c r="AO233" s="432">
        <f t="shared" si="281"/>
        <v>0</v>
      </c>
      <c r="AP233" s="432">
        <f t="shared" si="282"/>
        <v>0</v>
      </c>
      <c r="AQ233" s="432">
        <f t="shared" si="283"/>
        <v>0</v>
      </c>
      <c r="AR233" s="432">
        <f t="shared" si="284"/>
        <v>0</v>
      </c>
      <c r="AS233" s="432">
        <f t="shared" si="285"/>
        <v>0</v>
      </c>
      <c r="AT233" s="432">
        <f t="shared" si="286"/>
        <v>0</v>
      </c>
      <c r="AU233" s="432">
        <f t="shared" si="287"/>
        <v>0</v>
      </c>
      <c r="AV233" s="432">
        <f t="shared" si="288"/>
        <v>0</v>
      </c>
      <c r="AW233" s="432">
        <f t="shared" si="289"/>
        <v>0</v>
      </c>
      <c r="AX233" s="432">
        <f t="shared" si="290"/>
        <v>0</v>
      </c>
      <c r="AY233" s="432">
        <f t="shared" si="291"/>
        <v>0</v>
      </c>
      <c r="AZ233" s="432">
        <f t="shared" si="292"/>
        <v>0</v>
      </c>
      <c r="BA233" s="689"/>
      <c r="BB233" s="689"/>
      <c r="BC233" s="817">
        <f>AB233*I233</f>
        <v>0</v>
      </c>
      <c r="BD233" s="818">
        <v>2</v>
      </c>
      <c r="BE233" s="432"/>
      <c r="BF233" s="955">
        <v>8</v>
      </c>
      <c r="BG233" s="512"/>
      <c r="BH233" s="955"/>
      <c r="BI233" s="512"/>
      <c r="BJ233" s="955"/>
      <c r="BK233" s="512"/>
      <c r="BL233" s="955"/>
      <c r="BM233" s="512"/>
      <c r="BN233" s="955"/>
      <c r="BO233" s="512"/>
      <c r="BP233" s="955"/>
      <c r="BQ233" s="512"/>
      <c r="BR233" s="955"/>
      <c r="BS233" s="512"/>
      <c r="BT233" s="955"/>
      <c r="BU233" s="512"/>
      <c r="BV233" s="955"/>
      <c r="BW233" s="512"/>
      <c r="BX233" s="432"/>
      <c r="BY233" s="432"/>
      <c r="BZ233" s="432">
        <v>1</v>
      </c>
      <c r="CA233" s="432"/>
      <c r="CB233" s="432">
        <v>1</v>
      </c>
      <c r="CC233" s="432"/>
      <c r="CD233" s="432">
        <v>15</v>
      </c>
      <c r="CE233" s="432">
        <v>350</v>
      </c>
      <c r="CF233" s="432">
        <f t="shared" ref="CF233:CF234" si="300">CE233/10</f>
        <v>35</v>
      </c>
      <c r="CG233" s="432">
        <f t="shared" ref="CG233:CG234" si="301">(3/100)*CE233</f>
        <v>10.5</v>
      </c>
      <c r="CH233" s="964">
        <f t="shared" si="293"/>
        <v>0</v>
      </c>
    </row>
    <row r="234" spans="1:86" s="1" customFormat="1" ht="65.25" customHeight="1">
      <c r="A234" s="1202"/>
      <c r="B234" s="628"/>
      <c r="C234" s="334"/>
      <c r="D234" s="599" t="s">
        <v>614</v>
      </c>
      <c r="E234" s="829"/>
      <c r="F234" s="368" t="s">
        <v>615</v>
      </c>
      <c r="G234" s="334" t="s">
        <v>109</v>
      </c>
      <c r="H234" s="368" t="s">
        <v>616</v>
      </c>
      <c r="I234" s="334">
        <v>1</v>
      </c>
      <c r="J234" s="334">
        <v>0</v>
      </c>
      <c r="K234" s="334" t="s">
        <v>100</v>
      </c>
      <c r="L234" s="756">
        <v>174.9</v>
      </c>
      <c r="M234" s="547"/>
      <c r="N234" s="547"/>
      <c r="O234" s="547"/>
      <c r="P234" s="547"/>
      <c r="Q234" s="673"/>
      <c r="R234" s="379"/>
      <c r="S234" s="656"/>
      <c r="T234" s="656"/>
      <c r="U234" s="656"/>
      <c r="V234" s="656"/>
      <c r="W234" s="656"/>
      <c r="X234" s="656"/>
      <c r="Y234" s="656"/>
      <c r="Z234" s="912"/>
      <c r="AA234" s="912"/>
      <c r="AB234" s="913" t="s">
        <v>101</v>
      </c>
      <c r="AC234" s="425">
        <f t="shared" si="278"/>
        <v>0</v>
      </c>
      <c r="AD234" s="410" t="str">
        <f t="shared" si="279"/>
        <v>No</v>
      </c>
      <c r="AE234" s="902" t="str">
        <f t="shared" si="214"/>
        <v>No</v>
      </c>
      <c r="AG234" s="716">
        <v>1</v>
      </c>
      <c r="AH234" s="717">
        <f t="shared" si="277"/>
        <v>0</v>
      </c>
      <c r="AI234" s="334"/>
      <c r="AJ234" s="334"/>
      <c r="AK234" s="814">
        <v>5.5</v>
      </c>
      <c r="AL234" s="815">
        <f t="shared" si="228"/>
        <v>0</v>
      </c>
      <c r="AM234" s="816"/>
      <c r="AN234" s="432">
        <f t="shared" si="280"/>
        <v>0</v>
      </c>
      <c r="AO234" s="432">
        <f t="shared" si="281"/>
        <v>0</v>
      </c>
      <c r="AP234" s="432">
        <f t="shared" si="282"/>
        <v>0</v>
      </c>
      <c r="AQ234" s="432">
        <f t="shared" si="283"/>
        <v>0</v>
      </c>
      <c r="AR234" s="432">
        <f t="shared" si="284"/>
        <v>0</v>
      </c>
      <c r="AS234" s="432">
        <f t="shared" si="285"/>
        <v>0</v>
      </c>
      <c r="AT234" s="432">
        <f t="shared" si="286"/>
        <v>0</v>
      </c>
      <c r="AU234" s="432">
        <f t="shared" si="287"/>
        <v>0</v>
      </c>
      <c r="AV234" s="432">
        <f t="shared" si="288"/>
        <v>0</v>
      </c>
      <c r="AW234" s="432">
        <f t="shared" si="289"/>
        <v>0</v>
      </c>
      <c r="AX234" s="432">
        <f t="shared" si="290"/>
        <v>0</v>
      </c>
      <c r="AY234" s="432">
        <f t="shared" si="291"/>
        <v>0</v>
      </c>
      <c r="AZ234" s="432">
        <f t="shared" si="292"/>
        <v>0</v>
      </c>
      <c r="BA234" s="689">
        <f t="shared" si="264"/>
        <v>0</v>
      </c>
      <c r="BB234" s="689">
        <f t="shared" si="265"/>
        <v>0</v>
      </c>
      <c r="BC234" s="817"/>
      <c r="BD234" s="818">
        <v>1</v>
      </c>
      <c r="BE234" s="432"/>
      <c r="BF234" s="955">
        <v>7</v>
      </c>
      <c r="BG234" s="334"/>
      <c r="BH234" s="955"/>
      <c r="BI234" s="334"/>
      <c r="BJ234" s="955"/>
      <c r="BK234" s="334"/>
      <c r="BL234" s="955"/>
      <c r="BM234" s="334"/>
      <c r="BN234" s="955"/>
      <c r="BO234" s="334"/>
      <c r="BP234" s="955"/>
      <c r="BQ234" s="334"/>
      <c r="BR234" s="955"/>
      <c r="BS234" s="334"/>
      <c r="BT234" s="955"/>
      <c r="BU234" s="334"/>
      <c r="BV234" s="955"/>
      <c r="BW234" s="334"/>
      <c r="BX234" s="432"/>
      <c r="BY234" s="432">
        <f t="shared" ref="BY234:BY239" si="302">I234</f>
        <v>1</v>
      </c>
      <c r="BZ234" s="432"/>
      <c r="CA234" s="432"/>
      <c r="CB234" s="432">
        <v>1</v>
      </c>
      <c r="CC234" s="432"/>
      <c r="CD234" s="432">
        <v>6</v>
      </c>
      <c r="CE234" s="432">
        <v>180</v>
      </c>
      <c r="CF234" s="432">
        <f t="shared" si="300"/>
        <v>18</v>
      </c>
      <c r="CG234" s="432">
        <f t="shared" si="301"/>
        <v>5.3999999999999995</v>
      </c>
      <c r="CH234" s="964">
        <f t="shared" si="293"/>
        <v>0</v>
      </c>
    </row>
    <row r="235" spans="1:86" s="1" customFormat="1" ht="65.25" customHeight="1">
      <c r="A235" s="1202"/>
      <c r="B235" s="628"/>
      <c r="C235" s="334"/>
      <c r="D235" s="599" t="s">
        <v>617</v>
      </c>
      <c r="E235" s="829" t="s">
        <v>96</v>
      </c>
      <c r="F235" s="368" t="s">
        <v>615</v>
      </c>
      <c r="G235" s="334" t="s">
        <v>109</v>
      </c>
      <c r="H235" s="368" t="s">
        <v>616</v>
      </c>
      <c r="I235" s="334">
        <v>1</v>
      </c>
      <c r="J235" s="334">
        <v>0</v>
      </c>
      <c r="K235" s="334" t="s">
        <v>100</v>
      </c>
      <c r="L235" s="756">
        <v>201.4</v>
      </c>
      <c r="M235" s="547"/>
      <c r="N235" s="547"/>
      <c r="O235" s="547"/>
      <c r="P235" s="547"/>
      <c r="Q235" s="547"/>
      <c r="R235" s="379"/>
      <c r="S235" s="656"/>
      <c r="T235" s="656"/>
      <c r="U235" s="656"/>
      <c r="V235" s="656"/>
      <c r="W235" s="656"/>
      <c r="X235" s="656"/>
      <c r="Y235" s="656"/>
      <c r="Z235" s="913" t="s">
        <v>101</v>
      </c>
      <c r="AA235" s="913" t="s">
        <v>101</v>
      </c>
      <c r="AB235" s="656"/>
      <c r="AC235" s="906">
        <f>L235*M235+L235*N235+L235*O235+L235*P235+L235*Q235+L235*R235+L235*S235+L235*U235+L235*V235+L235*W235+L235*X235+L235*Y235+L235*T235+L235*AB235</f>
        <v>0</v>
      </c>
      <c r="AD235" s="410" t="str">
        <f t="shared" si="279"/>
        <v>No</v>
      </c>
      <c r="AE235" s="902" t="str">
        <f t="shared" si="214"/>
        <v>No</v>
      </c>
      <c r="AG235" s="716">
        <v>1</v>
      </c>
      <c r="AH235" s="717">
        <f>AG235*M235+AG235*N235+AG235*O235+AG235*P235+AG235*Q235+AG235*R235+AG235*S235+AG235*U235+AG235*V235+AG235*W235+AG235*X235+AG235*Y235+AG235*T235+AG235*AB235</f>
        <v>0</v>
      </c>
      <c r="AI235" s="334"/>
      <c r="AJ235" s="334"/>
      <c r="AK235" s="814">
        <v>5.5</v>
      </c>
      <c r="AL235" s="815">
        <f t="shared" si="228"/>
        <v>0</v>
      </c>
      <c r="AM235" s="816"/>
      <c r="AN235" s="432">
        <f t="shared" si="280"/>
        <v>0</v>
      </c>
      <c r="AO235" s="432">
        <f t="shared" si="281"/>
        <v>0</v>
      </c>
      <c r="AP235" s="432">
        <f t="shared" si="282"/>
        <v>0</v>
      </c>
      <c r="AQ235" s="432">
        <f t="shared" si="283"/>
        <v>0</v>
      </c>
      <c r="AR235" s="432">
        <f t="shared" si="284"/>
        <v>0</v>
      </c>
      <c r="AS235" s="432">
        <f t="shared" si="285"/>
        <v>0</v>
      </c>
      <c r="AT235" s="432">
        <f t="shared" si="286"/>
        <v>0</v>
      </c>
      <c r="AU235" s="432">
        <f t="shared" si="287"/>
        <v>0</v>
      </c>
      <c r="AV235" s="432">
        <f t="shared" si="288"/>
        <v>0</v>
      </c>
      <c r="AW235" s="432">
        <f t="shared" si="289"/>
        <v>0</v>
      </c>
      <c r="AX235" s="432">
        <f t="shared" si="290"/>
        <v>0</v>
      </c>
      <c r="AY235" s="432">
        <f t="shared" si="291"/>
        <v>0</v>
      </c>
      <c r="AZ235" s="432">
        <f t="shared" si="292"/>
        <v>0</v>
      </c>
      <c r="BA235" s="689"/>
      <c r="BB235" s="689"/>
      <c r="BC235" s="817">
        <f>AB235*I235</f>
        <v>0</v>
      </c>
      <c r="BD235" s="818">
        <v>1</v>
      </c>
      <c r="BE235" s="432"/>
      <c r="BF235" s="955">
        <v>7</v>
      </c>
      <c r="BG235" s="334"/>
      <c r="BH235" s="955"/>
      <c r="BI235" s="334"/>
      <c r="BJ235" s="955"/>
      <c r="BK235" s="334"/>
      <c r="BL235" s="955"/>
      <c r="BM235" s="334"/>
      <c r="BN235" s="955"/>
      <c r="BO235" s="334"/>
      <c r="BP235" s="955"/>
      <c r="BQ235" s="334"/>
      <c r="BR235" s="955"/>
      <c r="BS235" s="334"/>
      <c r="BT235" s="955"/>
      <c r="BU235" s="334"/>
      <c r="BV235" s="955"/>
      <c r="BW235" s="334"/>
      <c r="BX235" s="432"/>
      <c r="BY235" s="432">
        <f t="shared" si="302"/>
        <v>1</v>
      </c>
      <c r="BZ235" s="432"/>
      <c r="CA235" s="432"/>
      <c r="CB235" s="432">
        <v>1</v>
      </c>
      <c r="CC235" s="432"/>
      <c r="CD235" s="432">
        <v>4</v>
      </c>
      <c r="CE235" s="432">
        <v>80</v>
      </c>
      <c r="CF235" s="432">
        <f t="shared" ref="CF235:CF236" si="303">CE235/10</f>
        <v>8</v>
      </c>
      <c r="CG235" s="432">
        <f t="shared" ref="CG235:CG236" si="304">(3/100)*CE235</f>
        <v>2.4</v>
      </c>
      <c r="CH235" s="964">
        <f t="shared" si="293"/>
        <v>0</v>
      </c>
    </row>
    <row r="236" spans="1:86" s="1" customFormat="1" ht="65.25" customHeight="1">
      <c r="A236" s="1202"/>
      <c r="B236" s="628"/>
      <c r="C236" s="368"/>
      <c r="D236" s="617" t="s">
        <v>618</v>
      </c>
      <c r="E236" s="835"/>
      <c r="F236" s="513" t="s">
        <v>615</v>
      </c>
      <c r="G236" s="512" t="s">
        <v>106</v>
      </c>
      <c r="H236" s="513" t="s">
        <v>619</v>
      </c>
      <c r="I236" s="512">
        <v>1</v>
      </c>
      <c r="J236" s="512">
        <v>0</v>
      </c>
      <c r="K236" s="512" t="s">
        <v>100</v>
      </c>
      <c r="L236" s="867">
        <v>79.5</v>
      </c>
      <c r="M236" s="542"/>
      <c r="N236" s="542"/>
      <c r="O236" s="542"/>
      <c r="P236" s="542"/>
      <c r="Q236" s="542"/>
      <c r="R236" s="755"/>
      <c r="S236" s="705"/>
      <c r="T236" s="705"/>
      <c r="U236" s="705"/>
      <c r="V236" s="705"/>
      <c r="W236" s="705"/>
      <c r="X236" s="705"/>
      <c r="Y236" s="705"/>
      <c r="Z236" s="907"/>
      <c r="AA236" s="907"/>
      <c r="AB236" s="901" t="s">
        <v>101</v>
      </c>
      <c r="AC236" s="406">
        <f t="shared" si="278"/>
        <v>0</v>
      </c>
      <c r="AD236" s="543" t="str">
        <f t="shared" si="279"/>
        <v>No</v>
      </c>
      <c r="AE236" s="544" t="str">
        <f t="shared" si="214"/>
        <v>No</v>
      </c>
      <c r="AG236" s="716">
        <v>1</v>
      </c>
      <c r="AH236" s="717">
        <f t="shared" si="277"/>
        <v>0</v>
      </c>
      <c r="AI236" s="334"/>
      <c r="AJ236" s="334"/>
      <c r="AK236" s="814">
        <v>2</v>
      </c>
      <c r="AL236" s="815">
        <f t="shared" si="228"/>
        <v>0</v>
      </c>
      <c r="AM236" s="816"/>
      <c r="AN236" s="432">
        <f t="shared" si="280"/>
        <v>0</v>
      </c>
      <c r="AO236" s="432">
        <f t="shared" si="281"/>
        <v>0</v>
      </c>
      <c r="AP236" s="432">
        <f t="shared" si="282"/>
        <v>0</v>
      </c>
      <c r="AQ236" s="432">
        <f t="shared" si="283"/>
        <v>0</v>
      </c>
      <c r="AR236" s="432">
        <f t="shared" si="284"/>
        <v>0</v>
      </c>
      <c r="AS236" s="432">
        <f t="shared" si="285"/>
        <v>0</v>
      </c>
      <c r="AT236" s="432">
        <f t="shared" si="286"/>
        <v>0</v>
      </c>
      <c r="AU236" s="432">
        <f t="shared" si="287"/>
        <v>0</v>
      </c>
      <c r="AV236" s="432">
        <f t="shared" si="288"/>
        <v>0</v>
      </c>
      <c r="AW236" s="432">
        <f t="shared" si="289"/>
        <v>0</v>
      </c>
      <c r="AX236" s="432">
        <f t="shared" si="290"/>
        <v>0</v>
      </c>
      <c r="AY236" s="432">
        <f t="shared" si="291"/>
        <v>0</v>
      </c>
      <c r="AZ236" s="432">
        <f t="shared" si="292"/>
        <v>0</v>
      </c>
      <c r="BA236" s="689">
        <f t="shared" si="264"/>
        <v>0</v>
      </c>
      <c r="BB236" s="689">
        <f t="shared" si="265"/>
        <v>0</v>
      </c>
      <c r="BC236" s="817"/>
      <c r="BD236" s="818">
        <v>1</v>
      </c>
      <c r="BE236" s="432"/>
      <c r="BF236" s="955">
        <v>5</v>
      </c>
      <c r="BG236" s="512"/>
      <c r="BH236" s="955"/>
      <c r="BI236" s="512"/>
      <c r="BJ236" s="955"/>
      <c r="BK236" s="512"/>
      <c r="BL236" s="955"/>
      <c r="BM236" s="512"/>
      <c r="BN236" s="955"/>
      <c r="BO236" s="512"/>
      <c r="BP236" s="955"/>
      <c r="BQ236" s="512"/>
      <c r="BR236" s="955"/>
      <c r="BS236" s="512"/>
      <c r="BT236" s="955"/>
      <c r="BU236" s="512"/>
      <c r="BV236" s="955"/>
      <c r="BW236" s="512"/>
      <c r="BX236" s="432"/>
      <c r="BY236" s="432">
        <f t="shared" si="302"/>
        <v>1</v>
      </c>
      <c r="BZ236" s="432"/>
      <c r="CA236" s="432"/>
      <c r="CB236" s="432">
        <v>1</v>
      </c>
      <c r="CC236" s="432"/>
      <c r="CD236" s="432">
        <v>10</v>
      </c>
      <c r="CE236" s="432">
        <v>80</v>
      </c>
      <c r="CF236" s="432">
        <f t="shared" si="303"/>
        <v>8</v>
      </c>
      <c r="CG236" s="432">
        <f t="shared" si="304"/>
        <v>2.4</v>
      </c>
      <c r="CH236" s="964">
        <f t="shared" si="293"/>
        <v>0</v>
      </c>
    </row>
    <row r="237" spans="1:86" s="1" customFormat="1" ht="65.25" customHeight="1">
      <c r="A237" s="1202"/>
      <c r="B237" s="628"/>
      <c r="C237" s="368"/>
      <c r="D237" s="617" t="s">
        <v>620</v>
      </c>
      <c r="E237" s="835" t="s">
        <v>96</v>
      </c>
      <c r="F237" s="513" t="s">
        <v>615</v>
      </c>
      <c r="G237" s="512" t="s">
        <v>106</v>
      </c>
      <c r="H237" s="513" t="s">
        <v>619</v>
      </c>
      <c r="I237" s="512">
        <v>1</v>
      </c>
      <c r="J237" s="512">
        <v>0</v>
      </c>
      <c r="K237" s="512" t="s">
        <v>100</v>
      </c>
      <c r="L237" s="754">
        <v>100.7</v>
      </c>
      <c r="M237" s="542"/>
      <c r="N237" s="542"/>
      <c r="O237" s="542"/>
      <c r="P237" s="542"/>
      <c r="Q237" s="542"/>
      <c r="R237" s="755"/>
      <c r="S237" s="705"/>
      <c r="T237" s="705"/>
      <c r="U237" s="705"/>
      <c r="V237" s="705"/>
      <c r="W237" s="705"/>
      <c r="X237" s="705"/>
      <c r="Y237" s="705"/>
      <c r="Z237" s="901" t="s">
        <v>101</v>
      </c>
      <c r="AA237" s="901" t="s">
        <v>101</v>
      </c>
      <c r="AB237" s="705"/>
      <c r="AC237" s="406">
        <f>L237*M237+L237*N237+L237*O237+L237*P237+L237*Q237+L237*R237+L237*S237+L237*U237+L237*V237+L237*W237+L237*X237+L237*Y237+L237*T237+L237*AB237</f>
        <v>0</v>
      </c>
      <c r="AD237" s="543" t="str">
        <f t="shared" si="279"/>
        <v>No</v>
      </c>
      <c r="AE237" s="544" t="str">
        <f t="shared" si="214"/>
        <v>No</v>
      </c>
      <c r="AG237" s="716">
        <v>1</v>
      </c>
      <c r="AH237" s="717">
        <f>AG237*M237+AG237*N237+AG237*O237+AG237*P237+AG237*Q237+AG237*R237+AG237*S237+AG237*U237+AG237*V237+AG237*W237+AG237*X237+AG237*Y237+AG237*T237+AG237*AB237</f>
        <v>0</v>
      </c>
      <c r="AI237" s="334"/>
      <c r="AJ237" s="334"/>
      <c r="AK237" s="814">
        <v>2</v>
      </c>
      <c r="AL237" s="815">
        <f t="shared" ref="AL237:AL239" si="305">SUM(M237:AB237)*AK237</f>
        <v>0</v>
      </c>
      <c r="AM237" s="816"/>
      <c r="AN237" s="432">
        <f t="shared" si="280"/>
        <v>0</v>
      </c>
      <c r="AO237" s="432">
        <f t="shared" si="281"/>
        <v>0</v>
      </c>
      <c r="AP237" s="432">
        <f t="shared" si="282"/>
        <v>0</v>
      </c>
      <c r="AQ237" s="432">
        <f t="shared" si="283"/>
        <v>0</v>
      </c>
      <c r="AR237" s="432">
        <f t="shared" si="284"/>
        <v>0</v>
      </c>
      <c r="AS237" s="432">
        <f t="shared" si="285"/>
        <v>0</v>
      </c>
      <c r="AT237" s="432">
        <f t="shared" si="286"/>
        <v>0</v>
      </c>
      <c r="AU237" s="432">
        <f t="shared" si="287"/>
        <v>0</v>
      </c>
      <c r="AV237" s="432">
        <f t="shared" si="288"/>
        <v>0</v>
      </c>
      <c r="AW237" s="432">
        <f t="shared" si="289"/>
        <v>0</v>
      </c>
      <c r="AX237" s="432">
        <f t="shared" si="290"/>
        <v>0</v>
      </c>
      <c r="AY237" s="432">
        <f t="shared" si="291"/>
        <v>0</v>
      </c>
      <c r="AZ237" s="432">
        <f t="shared" si="292"/>
        <v>0</v>
      </c>
      <c r="BA237" s="689"/>
      <c r="BB237" s="689"/>
      <c r="BC237" s="817">
        <f>AB237*I237</f>
        <v>0</v>
      </c>
      <c r="BD237" s="818">
        <v>1</v>
      </c>
      <c r="BE237" s="432"/>
      <c r="BF237" s="955">
        <v>5</v>
      </c>
      <c r="BG237" s="512"/>
      <c r="BH237" s="955"/>
      <c r="BI237" s="512"/>
      <c r="BJ237" s="955"/>
      <c r="BK237" s="512"/>
      <c r="BL237" s="955"/>
      <c r="BM237" s="512"/>
      <c r="BN237" s="955"/>
      <c r="BO237" s="512"/>
      <c r="BP237" s="955"/>
      <c r="BQ237" s="512"/>
      <c r="BR237" s="955"/>
      <c r="BS237" s="512"/>
      <c r="BT237" s="955"/>
      <c r="BU237" s="512"/>
      <c r="BV237" s="955"/>
      <c r="BW237" s="512"/>
      <c r="BX237" s="432"/>
      <c r="BY237" s="432">
        <f t="shared" si="302"/>
        <v>1</v>
      </c>
      <c r="BZ237" s="432"/>
      <c r="CA237" s="432"/>
      <c r="CB237" s="432">
        <v>1</v>
      </c>
      <c r="CC237" s="432"/>
      <c r="CD237" s="432">
        <v>6</v>
      </c>
      <c r="CE237" s="432">
        <v>60</v>
      </c>
      <c r="CF237" s="432">
        <f t="shared" ref="CF237" si="306">CE237/10</f>
        <v>6</v>
      </c>
      <c r="CG237" s="432">
        <f t="shared" ref="CG237" si="307">(3/100)*CE237</f>
        <v>1.7999999999999998</v>
      </c>
      <c r="CH237" s="964">
        <f t="shared" si="293"/>
        <v>0</v>
      </c>
    </row>
    <row r="238" spans="1:86" s="1" customFormat="1" ht="65.25" customHeight="1">
      <c r="A238" s="1202"/>
      <c r="B238" s="628"/>
      <c r="C238" s="368"/>
      <c r="D238" s="599" t="s">
        <v>621</v>
      </c>
      <c r="E238" s="829"/>
      <c r="F238" s="368" t="s">
        <v>615</v>
      </c>
      <c r="G238" s="334" t="s">
        <v>106</v>
      </c>
      <c r="H238" s="368" t="s">
        <v>622</v>
      </c>
      <c r="I238" s="334">
        <v>1</v>
      </c>
      <c r="J238" s="334">
        <v>0</v>
      </c>
      <c r="K238" s="334" t="s">
        <v>100</v>
      </c>
      <c r="L238" s="1013">
        <v>73.14</v>
      </c>
      <c r="M238" s="547"/>
      <c r="N238" s="547"/>
      <c r="O238" s="673"/>
      <c r="P238" s="547"/>
      <c r="Q238" s="547"/>
      <c r="R238" s="379"/>
      <c r="S238" s="656"/>
      <c r="T238" s="656"/>
      <c r="U238" s="703"/>
      <c r="V238" s="656"/>
      <c r="W238" s="656"/>
      <c r="X238" s="656"/>
      <c r="Y238" s="656"/>
      <c r="Z238" s="912"/>
      <c r="AA238" s="912"/>
      <c r="AB238" s="913" t="s">
        <v>101</v>
      </c>
      <c r="AC238" s="425">
        <f t="shared" si="278"/>
        <v>0</v>
      </c>
      <c r="AD238" s="410" t="str">
        <f t="shared" si="279"/>
        <v>No</v>
      </c>
      <c r="AE238" s="902" t="str">
        <f t="shared" si="214"/>
        <v>No</v>
      </c>
      <c r="AG238" s="716">
        <v>1</v>
      </c>
      <c r="AH238" s="717">
        <f t="shared" si="277"/>
        <v>0</v>
      </c>
      <c r="AI238" s="334"/>
      <c r="AJ238" s="334"/>
      <c r="AK238" s="814">
        <v>1</v>
      </c>
      <c r="AL238" s="815">
        <f t="shared" si="305"/>
        <v>0</v>
      </c>
      <c r="AM238" s="816"/>
      <c r="AN238" s="432">
        <f t="shared" si="280"/>
        <v>0</v>
      </c>
      <c r="AO238" s="432">
        <f t="shared" si="281"/>
        <v>0</v>
      </c>
      <c r="AP238" s="432">
        <f t="shared" si="282"/>
        <v>0</v>
      </c>
      <c r="AQ238" s="432">
        <f t="shared" si="283"/>
        <v>0</v>
      </c>
      <c r="AR238" s="432">
        <f t="shared" si="284"/>
        <v>0</v>
      </c>
      <c r="AS238" s="432">
        <f t="shared" si="285"/>
        <v>0</v>
      </c>
      <c r="AT238" s="432">
        <f t="shared" si="286"/>
        <v>0</v>
      </c>
      <c r="AU238" s="432">
        <f t="shared" si="287"/>
        <v>0</v>
      </c>
      <c r="AV238" s="432">
        <f t="shared" si="288"/>
        <v>0</v>
      </c>
      <c r="AW238" s="432">
        <f t="shared" si="289"/>
        <v>0</v>
      </c>
      <c r="AX238" s="432">
        <f t="shared" si="290"/>
        <v>0</v>
      </c>
      <c r="AY238" s="432">
        <f t="shared" si="291"/>
        <v>0</v>
      </c>
      <c r="AZ238" s="432">
        <f t="shared" si="292"/>
        <v>0</v>
      </c>
      <c r="BA238" s="689">
        <f t="shared" si="264"/>
        <v>0</v>
      </c>
      <c r="BB238" s="689">
        <f t="shared" si="265"/>
        <v>0</v>
      </c>
      <c r="BC238" s="817"/>
      <c r="BD238" s="818">
        <v>1</v>
      </c>
      <c r="BE238" s="432"/>
      <c r="BF238" s="955">
        <v>4</v>
      </c>
      <c r="BG238" s="334"/>
      <c r="BH238" s="955"/>
      <c r="BI238" s="334"/>
      <c r="BJ238" s="955"/>
      <c r="BK238" s="334"/>
      <c r="BL238" s="955"/>
      <c r="BM238" s="334"/>
      <c r="BN238" s="955"/>
      <c r="BO238" s="334"/>
      <c r="BP238" s="955"/>
      <c r="BQ238" s="334"/>
      <c r="BR238" s="955"/>
      <c r="BS238" s="334"/>
      <c r="BT238" s="955"/>
      <c r="BU238" s="334"/>
      <c r="BV238" s="955"/>
      <c r="BW238" s="334"/>
      <c r="BX238" s="432"/>
      <c r="BY238" s="432">
        <f t="shared" si="302"/>
        <v>1</v>
      </c>
      <c r="BZ238" s="432"/>
      <c r="CA238" s="432"/>
      <c r="CB238" s="432">
        <v>1</v>
      </c>
      <c r="CC238" s="432"/>
      <c r="CD238" s="432">
        <v>5</v>
      </c>
      <c r="CE238" s="432">
        <v>50</v>
      </c>
      <c r="CF238" s="432">
        <f t="shared" ref="CF238" si="308">CE238/10</f>
        <v>5</v>
      </c>
      <c r="CG238" s="432">
        <f t="shared" ref="CG238" si="309">(3/100)*CE238</f>
        <v>1.5</v>
      </c>
      <c r="CH238" s="964">
        <f t="shared" si="293"/>
        <v>0</v>
      </c>
    </row>
    <row r="239" spans="1:86" s="1" customFormat="1" ht="65.25" customHeight="1">
      <c r="A239" s="1203"/>
      <c r="B239" s="608"/>
      <c r="C239" s="519"/>
      <c r="D239" s="609" t="s">
        <v>623</v>
      </c>
      <c r="E239" s="848" t="s">
        <v>96</v>
      </c>
      <c r="F239" s="519" t="s">
        <v>615</v>
      </c>
      <c r="G239" s="518" t="s">
        <v>106</v>
      </c>
      <c r="H239" s="519" t="s">
        <v>622</v>
      </c>
      <c r="I239" s="518">
        <v>1</v>
      </c>
      <c r="J239" s="518">
        <v>0</v>
      </c>
      <c r="K239" s="518" t="s">
        <v>100</v>
      </c>
      <c r="L239" s="872">
        <v>95.4</v>
      </c>
      <c r="M239" s="667"/>
      <c r="N239" s="667"/>
      <c r="O239" s="675"/>
      <c r="P239" s="667"/>
      <c r="Q239" s="667"/>
      <c r="R239" s="668"/>
      <c r="S239" s="560"/>
      <c r="T239" s="560"/>
      <c r="U239" s="560"/>
      <c r="V239" s="560"/>
      <c r="W239" s="560"/>
      <c r="X239" s="560"/>
      <c r="Y239" s="560"/>
      <c r="Z239" s="979" t="s">
        <v>101</v>
      </c>
      <c r="AA239" s="979" t="s">
        <v>101</v>
      </c>
      <c r="AB239" s="667"/>
      <c r="AC239" s="906">
        <f>L239*M239+L239*N239+L239*O239+L239*P239+L239*Q239+L239*R239+L239*S239+L239*U239+L239*V239+L239*W239+L239*X239+L239*Y239+L239*T239+L239*AB239</f>
        <v>0</v>
      </c>
      <c r="AD239" s="400" t="str">
        <f t="shared" si="279"/>
        <v>No</v>
      </c>
      <c r="AE239" s="902" t="str">
        <f t="shared" si="214"/>
        <v>No</v>
      </c>
      <c r="AG239" s="718">
        <v>1</v>
      </c>
      <c r="AH239" s="429">
        <f>AG239*M239+AG239*N239+AG239*O239+AG239*P239+AG239*Q239+AG239*R239+AG239*S239+AG239*U239+AG239*V239+AG239*W239+AG239*X239+AG239*Y239+AG239*T239+AG239*AB239</f>
        <v>0</v>
      </c>
      <c r="AI239" s="334"/>
      <c r="AJ239" s="334"/>
      <c r="AK239" s="814">
        <v>1</v>
      </c>
      <c r="AL239" s="815">
        <f t="shared" si="305"/>
        <v>0</v>
      </c>
      <c r="AM239" s="816"/>
      <c r="AN239" s="432">
        <f t="shared" si="280"/>
        <v>0</v>
      </c>
      <c r="AO239" s="432">
        <f t="shared" si="281"/>
        <v>0</v>
      </c>
      <c r="AP239" s="432">
        <f t="shared" si="282"/>
        <v>0</v>
      </c>
      <c r="AQ239" s="432">
        <f t="shared" si="283"/>
        <v>0</v>
      </c>
      <c r="AR239" s="432">
        <f t="shared" si="284"/>
        <v>0</v>
      </c>
      <c r="AS239" s="432">
        <f t="shared" si="285"/>
        <v>0</v>
      </c>
      <c r="AT239" s="432">
        <f t="shared" si="286"/>
        <v>0</v>
      </c>
      <c r="AU239" s="432">
        <f t="shared" si="287"/>
        <v>0</v>
      </c>
      <c r="AV239" s="432">
        <f t="shared" si="288"/>
        <v>0</v>
      </c>
      <c r="AW239" s="432">
        <f t="shared" si="289"/>
        <v>0</v>
      </c>
      <c r="AX239" s="432">
        <f t="shared" si="290"/>
        <v>0</v>
      </c>
      <c r="AY239" s="432">
        <f t="shared" si="291"/>
        <v>0</v>
      </c>
      <c r="AZ239" s="432">
        <f t="shared" si="292"/>
        <v>0</v>
      </c>
      <c r="BA239" s="689"/>
      <c r="BB239" s="689"/>
      <c r="BC239" s="817">
        <f>AB239*I239</f>
        <v>0</v>
      </c>
      <c r="BD239" s="818">
        <v>1</v>
      </c>
      <c r="BE239" s="432"/>
      <c r="BF239" s="958">
        <v>4</v>
      </c>
      <c r="BG239" s="518"/>
      <c r="BH239" s="958"/>
      <c r="BI239" s="518"/>
      <c r="BJ239" s="958"/>
      <c r="BK239" s="518"/>
      <c r="BL239" s="958"/>
      <c r="BM239" s="518"/>
      <c r="BN239" s="958"/>
      <c r="BO239" s="518"/>
      <c r="BP239" s="958"/>
      <c r="BQ239" s="518"/>
      <c r="BR239" s="958"/>
      <c r="BS239" s="518"/>
      <c r="BT239" s="958"/>
      <c r="BU239" s="518"/>
      <c r="BV239" s="958"/>
      <c r="BW239" s="518"/>
      <c r="BX239" s="432"/>
      <c r="BY239" s="432">
        <f t="shared" si="302"/>
        <v>1</v>
      </c>
      <c r="BZ239" s="432"/>
      <c r="CA239" s="432"/>
      <c r="CB239" s="432">
        <v>1</v>
      </c>
      <c r="CC239" s="432"/>
      <c r="CD239" s="432">
        <v>4</v>
      </c>
      <c r="CE239" s="432">
        <v>40</v>
      </c>
      <c r="CF239" s="432">
        <f t="shared" ref="CF239:CF244" si="310">CE239/10</f>
        <v>4</v>
      </c>
      <c r="CG239" s="432">
        <f t="shared" ref="CG239:CG244" si="311">(3/100)*CE239</f>
        <v>1.2</v>
      </c>
      <c r="CH239" s="964">
        <f t="shared" si="293"/>
        <v>0</v>
      </c>
    </row>
    <row r="240" spans="1:86" s="334" customFormat="1" ht="32.450000000000003" customHeight="1">
      <c r="A240" s="1"/>
      <c r="B240" s="588"/>
      <c r="C240" s="23"/>
      <c r="D240" s="599"/>
      <c r="E240" s="842"/>
      <c r="F240" s="843"/>
      <c r="G240" s="23"/>
      <c r="H240" s="368"/>
      <c r="I240" s="23"/>
      <c r="J240" s="23"/>
      <c r="K240" s="23"/>
      <c r="L240" s="864" t="s">
        <v>624</v>
      </c>
      <c r="M240" s="357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910"/>
      <c r="AA240" s="1022"/>
      <c r="AB240" s="1023"/>
      <c r="AC240" s="764"/>
      <c r="AD240" s="23"/>
      <c r="AE240" s="539"/>
      <c r="AF240" s="1"/>
      <c r="AG240" s="24"/>
      <c r="AH240" s="147"/>
      <c r="AK240" s="943"/>
      <c r="AL240" s="815"/>
      <c r="AM240" s="816"/>
      <c r="AN240" s="432"/>
      <c r="AO240" s="432"/>
      <c r="AP240" s="432"/>
      <c r="AQ240" s="432"/>
      <c r="AR240" s="432"/>
      <c r="AS240" s="432"/>
      <c r="AT240" s="432"/>
      <c r="AU240" s="432"/>
      <c r="AV240" s="432"/>
      <c r="AW240" s="432"/>
      <c r="AX240" s="432"/>
      <c r="AY240" s="432"/>
      <c r="AZ240" s="432"/>
      <c r="BA240" s="689"/>
      <c r="BB240" s="689"/>
      <c r="BC240" s="817"/>
      <c r="BD240" s="818"/>
      <c r="BE240" s="432"/>
      <c r="BF240" s="959"/>
      <c r="BG240" s="23"/>
      <c r="BH240" s="959"/>
      <c r="BI240" s="23"/>
      <c r="BJ240" s="959"/>
      <c r="BK240" s="23"/>
      <c r="BL240" s="959"/>
      <c r="BM240" s="23"/>
      <c r="BN240" s="959"/>
      <c r="BO240" s="23"/>
      <c r="BP240" s="959"/>
      <c r="BQ240" s="23"/>
      <c r="BR240" s="959"/>
      <c r="BS240" s="23"/>
      <c r="BT240" s="959"/>
      <c r="BU240" s="23"/>
      <c r="BV240" s="959"/>
      <c r="BW240" s="23"/>
      <c r="BX240" s="432"/>
      <c r="BY240" s="432"/>
      <c r="BZ240" s="432"/>
      <c r="CA240" s="432"/>
      <c r="CB240" s="432"/>
      <c r="CC240" s="432"/>
      <c r="CD240" s="432"/>
      <c r="CE240" s="432"/>
      <c r="CF240" s="432">
        <f t="shared" si="310"/>
        <v>0</v>
      </c>
      <c r="CG240" s="432">
        <f t="shared" si="311"/>
        <v>0</v>
      </c>
      <c r="CH240" s="964">
        <f t="shared" si="293"/>
        <v>0</v>
      </c>
    </row>
    <row r="241" spans="1:86" s="1" customFormat="1" ht="65.25" customHeight="1">
      <c r="B241" s="768"/>
      <c r="C241" s="502"/>
      <c r="D241" s="613" t="s">
        <v>625</v>
      </c>
      <c r="E241" s="838"/>
      <c r="F241" s="362" t="s">
        <v>97</v>
      </c>
      <c r="G241" s="361" t="s">
        <v>98</v>
      </c>
      <c r="H241" s="362" t="s">
        <v>626</v>
      </c>
      <c r="I241" s="361">
        <v>1</v>
      </c>
      <c r="J241" s="361">
        <v>6</v>
      </c>
      <c r="K241" s="361" t="s">
        <v>100</v>
      </c>
      <c r="L241" s="871">
        <v>112.95359999999999</v>
      </c>
      <c r="M241" s="671"/>
      <c r="N241" s="671"/>
      <c r="O241" s="671"/>
      <c r="P241" s="671"/>
      <c r="Q241" s="671"/>
      <c r="R241" s="874"/>
      <c r="S241" s="701"/>
      <c r="T241" s="701"/>
      <c r="U241" s="701"/>
      <c r="V241" s="701"/>
      <c r="W241" s="701"/>
      <c r="X241" s="701"/>
      <c r="Y241" s="701"/>
      <c r="Z241" s="907"/>
      <c r="AA241" s="907"/>
      <c r="AB241" s="901" t="s">
        <v>101</v>
      </c>
      <c r="AC241" s="406">
        <f t="shared" ref="AC241" si="312">L241*M241+L241*N241+L241*O241+L241*P241+L241*Q241+L241*R241+L241*S241+L241*U241+L241*V241+L241*W241+L241*X241+L241*Y241+L241*T241+(L241*Z241*1.1)+(L241*AA241*1.1)</f>
        <v>0</v>
      </c>
      <c r="AD241" s="702" t="str">
        <f>IF(B241="New","Yes","No")</f>
        <v>No</v>
      </c>
      <c r="AE241" s="905" t="str">
        <f t="shared" ref="AE241:AE244" si="313">IF(SUM(M241:AB241)&gt;0,"Yes","No")</f>
        <v>No</v>
      </c>
      <c r="AG241" s="715">
        <v>2</v>
      </c>
      <c r="AH241" s="717">
        <f t="shared" ref="AH241:AH243" si="314">AG241*M241+AG241*N241+AG241*O241+AG241*P241+AG241*Q241+AG241*R241+AG241*S241+AG241*U241+AG241*V241+AG241*W241+AG241*X241+AG241*Y241+AG241*T241+AG241*Z241+AG241*AA241</f>
        <v>0</v>
      </c>
      <c r="AI241" s="334"/>
      <c r="AJ241" s="334"/>
      <c r="AK241" s="814">
        <v>15</v>
      </c>
      <c r="AL241" s="815">
        <f>SUM(M241:AB241)*AK241</f>
        <v>0</v>
      </c>
      <c r="AM241" s="816"/>
      <c r="AN241" s="432">
        <f>M241*I241</f>
        <v>0</v>
      </c>
      <c r="AO241" s="432">
        <f>N241*I241</f>
        <v>0</v>
      </c>
      <c r="AP241" s="432">
        <f>O241*I241</f>
        <v>0</v>
      </c>
      <c r="AQ241" s="432">
        <f>P241*I241</f>
        <v>0</v>
      </c>
      <c r="AR241" s="432">
        <f>Q241*I241</f>
        <v>0</v>
      </c>
      <c r="AS241" s="432">
        <f>R241*I241</f>
        <v>0</v>
      </c>
      <c r="AT241" s="432">
        <f>S241*I241</f>
        <v>0</v>
      </c>
      <c r="AU241" s="432">
        <f>I241*T241</f>
        <v>0</v>
      </c>
      <c r="AV241" s="432">
        <f>U241*I241</f>
        <v>0</v>
      </c>
      <c r="AW241" s="432">
        <f>V241*I241</f>
        <v>0</v>
      </c>
      <c r="AX241" s="432">
        <f>W241*I241</f>
        <v>0</v>
      </c>
      <c r="AY241" s="432">
        <f>X241*I241</f>
        <v>0</v>
      </c>
      <c r="AZ241" s="432">
        <f>Y241*I241</f>
        <v>0</v>
      </c>
      <c r="BA241" s="689">
        <f t="shared" si="264"/>
        <v>0</v>
      </c>
      <c r="BB241" s="689">
        <f t="shared" si="265"/>
        <v>0</v>
      </c>
      <c r="BC241" s="817"/>
      <c r="BD241" s="818">
        <v>2</v>
      </c>
      <c r="BE241" s="432"/>
      <c r="BF241" s="957">
        <v>12</v>
      </c>
      <c r="BG241" s="361"/>
      <c r="BH241" s="957"/>
      <c r="BI241" s="361"/>
      <c r="BJ241" s="957"/>
      <c r="BK241" s="361"/>
      <c r="BL241" s="957"/>
      <c r="BM241" s="361"/>
      <c r="BN241" s="957"/>
      <c r="BO241" s="361"/>
      <c r="BP241" s="957"/>
      <c r="BQ241" s="361"/>
      <c r="BR241" s="957"/>
      <c r="BS241" s="361"/>
      <c r="BT241" s="957"/>
      <c r="BU241" s="361"/>
      <c r="BV241" s="957"/>
      <c r="BW241" s="361"/>
      <c r="BX241" s="432"/>
      <c r="BY241" s="432"/>
      <c r="BZ241" s="432">
        <f>I241</f>
        <v>1</v>
      </c>
      <c r="CA241" s="432"/>
      <c r="CB241" s="432">
        <v>0</v>
      </c>
      <c r="CC241" s="432"/>
      <c r="CD241" s="432">
        <v>15</v>
      </c>
      <c r="CE241" s="432">
        <v>500</v>
      </c>
      <c r="CF241" s="432">
        <f t="shared" si="310"/>
        <v>50</v>
      </c>
      <c r="CG241" s="432">
        <f t="shared" si="311"/>
        <v>15</v>
      </c>
      <c r="CH241" s="964">
        <f t="shared" si="293"/>
        <v>0</v>
      </c>
    </row>
    <row r="242" spans="1:86" s="334" customFormat="1" ht="65.25" customHeight="1">
      <c r="A242" s="1"/>
      <c r="B242" s="628"/>
      <c r="D242" s="599" t="s">
        <v>627</v>
      </c>
      <c r="E242" s="829"/>
      <c r="F242" s="368" t="s">
        <v>97</v>
      </c>
      <c r="G242" s="334" t="s">
        <v>238</v>
      </c>
      <c r="H242" s="368" t="s">
        <v>286</v>
      </c>
      <c r="I242" s="334">
        <v>1</v>
      </c>
      <c r="J242" s="334">
        <v>14</v>
      </c>
      <c r="K242" s="334" t="s">
        <v>100</v>
      </c>
      <c r="L242" s="756">
        <v>312.78480000000002</v>
      </c>
      <c r="M242" s="547"/>
      <c r="N242" s="547"/>
      <c r="O242" s="547"/>
      <c r="P242" s="547"/>
      <c r="Q242" s="547"/>
      <c r="R242" s="379"/>
      <c r="S242" s="656"/>
      <c r="T242" s="656"/>
      <c r="U242" s="656"/>
      <c r="V242" s="656"/>
      <c r="W242" s="656"/>
      <c r="X242" s="656"/>
      <c r="Y242" s="656"/>
      <c r="Z242" s="912"/>
      <c r="AA242" s="912"/>
      <c r="AB242" s="913" t="s">
        <v>101</v>
      </c>
      <c r="AC242" s="425">
        <f t="shared" ref="AC242:AC243" si="315">L242*M242+L242*N242+L242*O242+L242*P242+L242*Q242+L242*R242+L242*S242+L242*U242+L242*V242+L242*W242+L242*X242+L242*Y242+L242*T242+(L242*Z242*1.1)+(L242*AA242*1.1)</f>
        <v>0</v>
      </c>
      <c r="AD242" s="410" t="str">
        <f>IF(B242="New","Yes","No")</f>
        <v>No</v>
      </c>
      <c r="AE242" s="902" t="str">
        <f t="shared" si="313"/>
        <v>No</v>
      </c>
      <c r="AF242" s="1"/>
      <c r="AG242" s="716">
        <v>2</v>
      </c>
      <c r="AH242" s="717">
        <f t="shared" si="314"/>
        <v>0</v>
      </c>
      <c r="AK242" s="814">
        <v>11</v>
      </c>
      <c r="AL242" s="815">
        <f>SUM(M242:AB242)*AK242</f>
        <v>0</v>
      </c>
      <c r="AM242" s="816"/>
      <c r="AN242" s="432">
        <f>M242*I242</f>
        <v>0</v>
      </c>
      <c r="AO242" s="432">
        <f>N242*I242</f>
        <v>0</v>
      </c>
      <c r="AP242" s="432">
        <f>O242*I242</f>
        <v>0</v>
      </c>
      <c r="AQ242" s="432">
        <f>P242*I242</f>
        <v>0</v>
      </c>
      <c r="AR242" s="432">
        <f>Q242*I242</f>
        <v>0</v>
      </c>
      <c r="AS242" s="432">
        <f>R242*I242</f>
        <v>0</v>
      </c>
      <c r="AT242" s="432">
        <f>S242*I242</f>
        <v>0</v>
      </c>
      <c r="AU242" s="432">
        <f>I242*T242</f>
        <v>0</v>
      </c>
      <c r="AV242" s="432">
        <f>U242*I242</f>
        <v>0</v>
      </c>
      <c r="AW242" s="432">
        <f>V242*I242</f>
        <v>0</v>
      </c>
      <c r="AX242" s="432">
        <f>W242*I242</f>
        <v>0</v>
      </c>
      <c r="AY242" s="432">
        <f>X242*I242</f>
        <v>0</v>
      </c>
      <c r="AZ242" s="432">
        <f>Y242*I242</f>
        <v>0</v>
      </c>
      <c r="BA242" s="689">
        <f t="shared" si="264"/>
        <v>0</v>
      </c>
      <c r="BB242" s="689">
        <f t="shared" si="265"/>
        <v>0</v>
      </c>
      <c r="BC242" s="817"/>
      <c r="BD242" s="818">
        <v>2</v>
      </c>
      <c r="BE242" s="432"/>
      <c r="BF242" s="955">
        <v>8</v>
      </c>
      <c r="BH242" s="955"/>
      <c r="BJ242" s="955"/>
      <c r="BL242" s="955"/>
      <c r="BN242" s="955"/>
      <c r="BP242" s="955"/>
      <c r="BR242" s="955"/>
      <c r="BT242" s="955"/>
      <c r="BV242" s="955"/>
      <c r="BX242" s="432"/>
      <c r="BY242" s="432"/>
      <c r="BZ242" s="432">
        <f>I242</f>
        <v>1</v>
      </c>
      <c r="CA242" s="432"/>
      <c r="CB242" s="432">
        <v>1</v>
      </c>
      <c r="CC242" s="432"/>
      <c r="CD242" s="432">
        <v>15</v>
      </c>
      <c r="CE242" s="432">
        <v>400</v>
      </c>
      <c r="CF242" s="432">
        <f t="shared" si="310"/>
        <v>40</v>
      </c>
      <c r="CG242" s="432">
        <f t="shared" si="311"/>
        <v>12</v>
      </c>
      <c r="CH242" s="964">
        <f t="shared" si="293"/>
        <v>0</v>
      </c>
    </row>
    <row r="243" spans="1:86" s="1" customFormat="1" ht="65.25" customHeight="1">
      <c r="B243" s="846"/>
      <c r="D243" s="617" t="s">
        <v>628</v>
      </c>
      <c r="E243" s="835" t="s">
        <v>629</v>
      </c>
      <c r="F243" s="513" t="s">
        <v>97</v>
      </c>
      <c r="G243" s="512" t="s">
        <v>238</v>
      </c>
      <c r="H243" s="513" t="s">
        <v>286</v>
      </c>
      <c r="I243" s="512">
        <v>1</v>
      </c>
      <c r="J243" s="512">
        <v>8</v>
      </c>
      <c r="K243" s="512" t="s">
        <v>100</v>
      </c>
      <c r="L243" s="754">
        <v>338.85019999999997</v>
      </c>
      <c r="M243" s="542"/>
      <c r="N243" s="542"/>
      <c r="O243" s="542"/>
      <c r="P243" s="542"/>
      <c r="Q243" s="542"/>
      <c r="R243" s="755"/>
      <c r="S243" s="705"/>
      <c r="T243" s="705"/>
      <c r="U243" s="705"/>
      <c r="V243" s="705"/>
      <c r="W243" s="705"/>
      <c r="X243" s="705"/>
      <c r="Y243" s="705"/>
      <c r="Z243" s="907"/>
      <c r="AA243" s="907"/>
      <c r="AB243" s="901" t="s">
        <v>101</v>
      </c>
      <c r="AC243" s="406">
        <f t="shared" si="315"/>
        <v>0</v>
      </c>
      <c r="AD243" s="543" t="str">
        <f>IF(B243="New","Yes","No")</f>
        <v>No</v>
      </c>
      <c r="AE243" s="544" t="str">
        <f t="shared" si="313"/>
        <v>No</v>
      </c>
      <c r="AG243" s="716">
        <v>2</v>
      </c>
      <c r="AH243" s="717">
        <f t="shared" si="314"/>
        <v>0</v>
      </c>
      <c r="AI243" s="334"/>
      <c r="AJ243" s="334"/>
      <c r="AK243" s="814">
        <v>11</v>
      </c>
      <c r="AL243" s="815">
        <f>SUM(M243:AB243)*AK243</f>
        <v>0</v>
      </c>
      <c r="AM243" s="816"/>
      <c r="AN243" s="432">
        <f>M243*I243</f>
        <v>0</v>
      </c>
      <c r="AO243" s="432">
        <f>N243*I243</f>
        <v>0</v>
      </c>
      <c r="AP243" s="432">
        <f>O243*I243</f>
        <v>0</v>
      </c>
      <c r="AQ243" s="432">
        <f>P243*I243</f>
        <v>0</v>
      </c>
      <c r="AR243" s="432">
        <f>Q243*I243</f>
        <v>0</v>
      </c>
      <c r="AS243" s="432">
        <f>R243*I243</f>
        <v>0</v>
      </c>
      <c r="AT243" s="432">
        <f>S243*I243</f>
        <v>0</v>
      </c>
      <c r="AU243" s="432">
        <f>I243*T243</f>
        <v>0</v>
      </c>
      <c r="AV243" s="432">
        <f>U243*I243</f>
        <v>0</v>
      </c>
      <c r="AW243" s="432">
        <f>V243*I243</f>
        <v>0</v>
      </c>
      <c r="AX243" s="432">
        <f>W243*I243</f>
        <v>0</v>
      </c>
      <c r="AY243" s="432">
        <f>X243*I243</f>
        <v>0</v>
      </c>
      <c r="AZ243" s="432">
        <f>Y243*I243</f>
        <v>0</v>
      </c>
      <c r="BA243" s="689">
        <f t="shared" si="264"/>
        <v>0</v>
      </c>
      <c r="BB243" s="689">
        <f t="shared" si="265"/>
        <v>0</v>
      </c>
      <c r="BC243" s="817"/>
      <c r="BD243" s="818">
        <v>2</v>
      </c>
      <c r="BE243" s="432"/>
      <c r="BF243" s="955">
        <v>12</v>
      </c>
      <c r="BG243" s="512"/>
      <c r="BH243" s="955"/>
      <c r="BI243" s="512"/>
      <c r="BJ243" s="955"/>
      <c r="BK243" s="512"/>
      <c r="BL243" s="955"/>
      <c r="BM243" s="512"/>
      <c r="BN243" s="955"/>
      <c r="BO243" s="512"/>
      <c r="BP243" s="955"/>
      <c r="BQ243" s="512"/>
      <c r="BR243" s="955"/>
      <c r="BS243" s="512"/>
      <c r="BT243" s="955"/>
      <c r="BU243" s="512"/>
      <c r="BV243" s="955"/>
      <c r="BW243" s="512"/>
      <c r="BX243" s="432"/>
      <c r="BY243" s="432"/>
      <c r="BZ243" s="432">
        <f>I243</f>
        <v>1</v>
      </c>
      <c r="CA243" s="432"/>
      <c r="CB243" s="432">
        <v>1</v>
      </c>
      <c r="CC243" s="432"/>
      <c r="CD243" s="432">
        <v>15</v>
      </c>
      <c r="CE243" s="432">
        <v>300</v>
      </c>
      <c r="CF243" s="432">
        <f t="shared" si="310"/>
        <v>30</v>
      </c>
      <c r="CG243" s="432">
        <f t="shared" si="311"/>
        <v>9</v>
      </c>
      <c r="CH243" s="964">
        <f t="shared" si="293"/>
        <v>0</v>
      </c>
    </row>
    <row r="244" spans="1:86" s="1" customFormat="1" ht="65.25" customHeight="1">
      <c r="B244" s="836"/>
      <c r="C244" s="120"/>
      <c r="D244" s="609" t="s">
        <v>630</v>
      </c>
      <c r="E244" s="848"/>
      <c r="F244" s="519" t="s">
        <v>97</v>
      </c>
      <c r="G244" s="518" t="s">
        <v>109</v>
      </c>
      <c r="H244" s="519" t="s">
        <v>631</v>
      </c>
      <c r="I244" s="518">
        <v>1</v>
      </c>
      <c r="J244" s="518">
        <v>0</v>
      </c>
      <c r="K244" s="518" t="s">
        <v>100</v>
      </c>
      <c r="L244" s="872">
        <v>155.184</v>
      </c>
      <c r="M244" s="667"/>
      <c r="N244" s="1014" t="s">
        <v>632</v>
      </c>
      <c r="O244" s="1014" t="s">
        <v>101</v>
      </c>
      <c r="P244" s="1014" t="s">
        <v>101</v>
      </c>
      <c r="Q244" s="1016"/>
      <c r="R244" s="1017" t="s">
        <v>101</v>
      </c>
      <c r="S244" s="1018"/>
      <c r="T244" s="1019" t="s">
        <v>101</v>
      </c>
      <c r="U244" s="1019" t="s">
        <v>101</v>
      </c>
      <c r="V244" s="1019" t="s">
        <v>101</v>
      </c>
      <c r="W244" s="1019" t="s">
        <v>101</v>
      </c>
      <c r="X244" s="1019" t="s">
        <v>101</v>
      </c>
      <c r="Y244" s="1019" t="s">
        <v>101</v>
      </c>
      <c r="Z244" s="1019" t="s">
        <v>101</v>
      </c>
      <c r="AA244" s="1019" t="s">
        <v>101</v>
      </c>
      <c r="AB244" s="1019" t="s">
        <v>101</v>
      </c>
      <c r="AC244" s="1002">
        <f>L244*M244+L244*Q244+L244*S244</f>
        <v>0</v>
      </c>
      <c r="AD244" s="400" t="str">
        <f>IF(B244="New","Yes","No")</f>
        <v>No</v>
      </c>
      <c r="AE244" s="978" t="str">
        <f t="shared" si="313"/>
        <v>No</v>
      </c>
      <c r="AG244" s="718">
        <v>1</v>
      </c>
      <c r="AH244" s="429">
        <f>AG244*M244+Q244*AG244+AG244*S244</f>
        <v>0</v>
      </c>
      <c r="AI244" s="334"/>
      <c r="AJ244" s="334"/>
      <c r="AK244" s="814">
        <v>11</v>
      </c>
      <c r="AL244" s="815">
        <f>SUM(M244:AB244)*AK244</f>
        <v>0</v>
      </c>
      <c r="AM244" s="816"/>
      <c r="AN244" s="432">
        <f>M244*I244</f>
        <v>0</v>
      </c>
      <c r="AO244" s="432"/>
      <c r="AP244" s="432"/>
      <c r="AQ244" s="432"/>
      <c r="AR244" s="432">
        <f>Q244*I244</f>
        <v>0</v>
      </c>
      <c r="AS244" s="432"/>
      <c r="AT244" s="432">
        <f>S244*I244</f>
        <v>0</v>
      </c>
      <c r="AU244" s="432"/>
      <c r="AV244" s="432"/>
      <c r="AW244" s="432"/>
      <c r="AX244" s="432"/>
      <c r="AY244" s="432"/>
      <c r="AZ244" s="432"/>
      <c r="BA244" s="689"/>
      <c r="BB244" s="689"/>
      <c r="BC244" s="817"/>
      <c r="BD244" s="818">
        <v>1</v>
      </c>
      <c r="BE244" s="432"/>
      <c r="BF244" s="958">
        <v>6</v>
      </c>
      <c r="BG244" s="518"/>
      <c r="BH244" s="958"/>
      <c r="BI244" s="518"/>
      <c r="BJ244" s="958"/>
      <c r="BK244" s="518"/>
      <c r="BL244" s="958"/>
      <c r="BM244" s="518"/>
      <c r="BN244" s="958"/>
      <c r="BO244" s="518"/>
      <c r="BP244" s="958"/>
      <c r="BQ244" s="518"/>
      <c r="BR244" s="958"/>
      <c r="BS244" s="518"/>
      <c r="BT244" s="958"/>
      <c r="BU244" s="518"/>
      <c r="BV244" s="958"/>
      <c r="BW244" s="518"/>
      <c r="BX244" s="432"/>
      <c r="BY244" s="432">
        <f>I244</f>
        <v>1</v>
      </c>
      <c r="BZ244" s="432"/>
      <c r="CA244" s="432"/>
      <c r="CB244" s="432">
        <v>0</v>
      </c>
      <c r="CC244" s="432"/>
      <c r="CD244" s="432">
        <v>8</v>
      </c>
      <c r="CE244" s="432">
        <v>200</v>
      </c>
      <c r="CF244" s="432">
        <f t="shared" si="310"/>
        <v>20</v>
      </c>
      <c r="CG244" s="432">
        <f t="shared" si="311"/>
        <v>6</v>
      </c>
      <c r="CH244" s="964">
        <f t="shared" si="293"/>
        <v>0</v>
      </c>
    </row>
    <row r="245" spans="1:86">
      <c r="B245" s="1009"/>
      <c r="D245" s="528"/>
      <c r="H245" s="546"/>
      <c r="AG245"/>
      <c r="AH245"/>
      <c r="BE245" s="483"/>
      <c r="BX245" s="483"/>
      <c r="BY245" s="488"/>
      <c r="BZ245" s="488"/>
      <c r="CA245" s="488"/>
      <c r="CB245" s="488"/>
      <c r="CC245" s="488"/>
      <c r="CD245" s="488"/>
      <c r="CE245" s="488"/>
      <c r="CF245" s="488"/>
      <c r="CG245" s="488"/>
    </row>
    <row r="246" spans="1:86">
      <c r="B246" s="1009"/>
      <c r="D246" s="528"/>
      <c r="H246" s="546"/>
      <c r="AG246"/>
      <c r="AH246"/>
      <c r="BE246" s="483"/>
      <c r="BX246" s="483"/>
      <c r="BY246" s="488"/>
      <c r="BZ246" s="488"/>
      <c r="CA246" s="488"/>
      <c r="CB246" s="488"/>
      <c r="CC246" s="488"/>
      <c r="CD246" s="488"/>
      <c r="CE246" s="488"/>
      <c r="CF246" s="488"/>
      <c r="CG246" s="488"/>
    </row>
    <row r="247" spans="1:86">
      <c r="B247" s="1009"/>
      <c r="D247" s="528"/>
      <c r="H247" s="546"/>
      <c r="AG247"/>
      <c r="AH247"/>
      <c r="BE247" s="483"/>
      <c r="BX247" s="483"/>
      <c r="BY247" s="488"/>
      <c r="BZ247" s="488"/>
      <c r="CA247" s="488"/>
      <c r="CB247" s="488"/>
      <c r="CC247" s="488"/>
      <c r="CD247" s="488"/>
      <c r="CE247" s="488"/>
      <c r="CF247" s="488"/>
      <c r="CG247" s="488"/>
    </row>
    <row r="248" spans="1:86">
      <c r="B248" s="1009"/>
      <c r="D248" s="528"/>
      <c r="H248" s="546"/>
      <c r="AG248"/>
      <c r="AH248"/>
      <c r="BE248" s="483"/>
      <c r="BX248" s="483"/>
      <c r="BY248" s="488"/>
      <c r="BZ248" s="488"/>
      <c r="CA248" s="488"/>
      <c r="CB248" s="488"/>
      <c r="CC248" s="488"/>
      <c r="CD248" s="488"/>
      <c r="CE248" s="488"/>
      <c r="CF248" s="488"/>
      <c r="CG248" s="488"/>
    </row>
    <row r="249" spans="1:86">
      <c r="B249" s="1009"/>
      <c r="D249" s="528"/>
      <c r="H249" s="546"/>
      <c r="AG249"/>
      <c r="AH249"/>
      <c r="BE249" s="483"/>
      <c r="BX249" s="483"/>
      <c r="BY249" s="488"/>
      <c r="BZ249" s="488"/>
      <c r="CA249" s="488"/>
      <c r="CB249" s="488"/>
      <c r="CC249" s="488"/>
      <c r="CD249" s="488"/>
      <c r="CE249" s="488"/>
      <c r="CF249" s="488"/>
      <c r="CG249" s="488"/>
    </row>
    <row r="250" spans="1:86">
      <c r="B250" s="1009"/>
      <c r="D250" s="528"/>
      <c r="H250" s="546"/>
      <c r="AG250"/>
      <c r="AH250"/>
      <c r="BE250" s="483"/>
      <c r="BX250" s="483"/>
      <c r="BY250" s="488"/>
      <c r="BZ250" s="488"/>
      <c r="CA250" s="488"/>
      <c r="CB250" s="488"/>
      <c r="CC250" s="488"/>
      <c r="CD250" s="488"/>
      <c r="CE250" s="488"/>
      <c r="CF250" s="488"/>
      <c r="CG250" s="488"/>
    </row>
    <row r="251" spans="1:86">
      <c r="B251" s="1009"/>
      <c r="D251" s="528"/>
      <c r="H251" s="546"/>
      <c r="AG251"/>
      <c r="AH251"/>
      <c r="BE251" s="483"/>
      <c r="BX251" s="483"/>
      <c r="BY251" s="488"/>
      <c r="BZ251" s="488"/>
      <c r="CA251" s="488"/>
      <c r="CB251" s="488"/>
      <c r="CC251" s="488"/>
      <c r="CD251" s="488"/>
      <c r="CE251" s="488"/>
      <c r="CF251" s="488"/>
      <c r="CG251" s="488"/>
    </row>
    <row r="252" spans="1:86">
      <c r="B252" s="1009"/>
      <c r="D252" s="528"/>
      <c r="H252" s="546"/>
      <c r="AG252"/>
      <c r="AH252"/>
      <c r="BE252" s="483"/>
      <c r="BX252" s="483"/>
      <c r="BY252" s="488"/>
      <c r="BZ252" s="488"/>
      <c r="CA252" s="488"/>
      <c r="CB252" s="488"/>
      <c r="CC252" s="488"/>
      <c r="CD252" s="488"/>
      <c r="CE252" s="488"/>
      <c r="CF252" s="488"/>
      <c r="CG252" s="488"/>
    </row>
    <row r="253" spans="1:86">
      <c r="B253" s="1009"/>
      <c r="D253" s="528"/>
      <c r="H253" s="546"/>
      <c r="AG253"/>
      <c r="AH253"/>
      <c r="BE253" s="483"/>
      <c r="BX253" s="483"/>
      <c r="BY253" s="488"/>
      <c r="BZ253" s="488"/>
      <c r="CA253" s="488"/>
      <c r="CB253" s="488"/>
      <c r="CC253" s="488"/>
      <c r="CD253" s="488"/>
      <c r="CE253" s="488"/>
      <c r="CF253" s="488"/>
      <c r="CG253" s="488"/>
    </row>
    <row r="254" spans="1:86">
      <c r="B254" s="1009"/>
      <c r="D254" s="528"/>
      <c r="H254" s="546"/>
      <c r="AG254"/>
      <c r="AH254"/>
      <c r="BE254" s="483"/>
      <c r="BX254" s="483"/>
      <c r="BY254" s="488"/>
      <c r="BZ254" s="488"/>
      <c r="CA254" s="488"/>
      <c r="CB254" s="488"/>
      <c r="CC254" s="488"/>
      <c r="CD254" s="488"/>
      <c r="CE254" s="488"/>
      <c r="CF254" s="488"/>
      <c r="CG254" s="488"/>
    </row>
    <row r="255" spans="1:86">
      <c r="B255" s="1009"/>
      <c r="D255" s="528"/>
      <c r="H255" s="546"/>
      <c r="AG255"/>
      <c r="AH255"/>
      <c r="BE255" s="483"/>
      <c r="BX255" s="483"/>
      <c r="BY255" s="488"/>
      <c r="BZ255" s="488"/>
      <c r="CA255" s="488"/>
      <c r="CB255" s="488"/>
      <c r="CC255" s="488"/>
      <c r="CD255" s="488"/>
      <c r="CE255" s="488"/>
      <c r="CF255" s="488"/>
      <c r="CG255" s="488"/>
    </row>
    <row r="256" spans="1:86">
      <c r="B256" s="1009"/>
      <c r="D256" s="528"/>
      <c r="H256" s="546"/>
      <c r="AG256"/>
      <c r="AH256"/>
      <c r="BE256" s="483"/>
      <c r="BX256" s="483"/>
      <c r="BY256" s="488"/>
      <c r="BZ256" s="488"/>
      <c r="CA256" s="488"/>
      <c r="CB256" s="488"/>
      <c r="CC256" s="488"/>
      <c r="CD256" s="488"/>
      <c r="CE256" s="488"/>
      <c r="CF256" s="488"/>
      <c r="CG256" s="488"/>
    </row>
    <row r="257" spans="2:85">
      <c r="B257" s="1009"/>
      <c r="D257" s="528"/>
      <c r="H257" s="546"/>
      <c r="AG257"/>
      <c r="AH257"/>
      <c r="BE257" s="483"/>
      <c r="BX257" s="483"/>
      <c r="BY257" s="488"/>
      <c r="BZ257" s="488"/>
      <c r="CA257" s="488"/>
      <c r="CB257" s="488"/>
      <c r="CC257" s="488"/>
      <c r="CD257" s="488"/>
      <c r="CE257" s="488"/>
      <c r="CF257" s="488"/>
      <c r="CG257" s="488"/>
    </row>
    <row r="258" spans="2:85">
      <c r="B258" s="1009"/>
      <c r="D258" s="528"/>
      <c r="H258" s="546"/>
      <c r="AG258"/>
      <c r="AH258"/>
      <c r="BE258" s="483"/>
      <c r="BX258" s="483"/>
      <c r="BY258" s="488"/>
      <c r="BZ258" s="488"/>
      <c r="CA258" s="488"/>
      <c r="CB258" s="488"/>
      <c r="CC258" s="488"/>
      <c r="CD258" s="488"/>
      <c r="CE258" s="488"/>
      <c r="CF258" s="488"/>
      <c r="CG258" s="488"/>
    </row>
    <row r="259" spans="2:85">
      <c r="B259" s="1009"/>
      <c r="D259" s="528"/>
      <c r="H259" s="546"/>
      <c r="AG259"/>
      <c r="AH259"/>
      <c r="BE259" s="483"/>
      <c r="BX259" s="483"/>
      <c r="BY259" s="488"/>
      <c r="BZ259" s="488"/>
      <c r="CA259" s="488"/>
      <c r="CB259" s="488"/>
      <c r="CC259" s="488"/>
      <c r="CD259" s="488"/>
      <c r="CE259" s="488"/>
      <c r="CF259" s="488"/>
      <c r="CG259" s="488"/>
    </row>
    <row r="260" spans="2:85">
      <c r="B260" s="1009"/>
      <c r="D260" s="528"/>
      <c r="H260" s="546"/>
      <c r="AG260"/>
      <c r="AH260"/>
      <c r="BE260" s="483"/>
      <c r="BX260" s="483"/>
      <c r="BY260" s="488"/>
      <c r="BZ260" s="488"/>
      <c r="CA260" s="488"/>
      <c r="CB260" s="488"/>
      <c r="CC260" s="488"/>
      <c r="CD260" s="488"/>
      <c r="CE260" s="488"/>
      <c r="CF260" s="488"/>
      <c r="CG260" s="488"/>
    </row>
    <row r="261" spans="2:85">
      <c r="B261" s="1009"/>
      <c r="D261" s="528"/>
      <c r="H261" s="546"/>
      <c r="AG261"/>
      <c r="AH261"/>
      <c r="BE261" s="483"/>
      <c r="BX261" s="483"/>
      <c r="BY261" s="488"/>
      <c r="BZ261" s="488"/>
      <c r="CA261" s="488"/>
      <c r="CB261" s="488"/>
      <c r="CC261" s="488"/>
      <c r="CD261" s="488"/>
      <c r="CE261" s="488"/>
      <c r="CF261" s="488"/>
      <c r="CG261" s="488"/>
    </row>
    <row r="262" spans="2:85">
      <c r="B262" s="1009"/>
      <c r="D262" s="528"/>
      <c r="H262" s="546"/>
      <c r="AG262"/>
      <c r="AH262"/>
      <c r="BE262" s="483"/>
      <c r="BX262" s="483"/>
      <c r="BY262" s="488"/>
      <c r="BZ262" s="488"/>
      <c r="CA262" s="488"/>
      <c r="CB262" s="488"/>
      <c r="CC262" s="488"/>
      <c r="CD262" s="488"/>
      <c r="CE262" s="488"/>
      <c r="CF262" s="488"/>
      <c r="CG262" s="488"/>
    </row>
    <row r="263" spans="2:85">
      <c r="B263" s="1009"/>
      <c r="D263" s="528"/>
      <c r="H263" s="546"/>
      <c r="AG263"/>
      <c r="AH263"/>
      <c r="BE263" s="483"/>
      <c r="BX263" s="483"/>
      <c r="BY263" s="488"/>
      <c r="BZ263" s="488"/>
      <c r="CA263" s="488"/>
      <c r="CB263" s="488"/>
      <c r="CC263" s="488"/>
      <c r="CD263" s="488"/>
      <c r="CE263" s="488"/>
      <c r="CF263" s="488"/>
      <c r="CG263" s="488"/>
    </row>
    <row r="264" spans="2:85">
      <c r="B264" s="1009"/>
      <c r="D264" s="528"/>
      <c r="H264" s="546"/>
      <c r="AG264"/>
      <c r="AH264"/>
      <c r="BE264" s="483"/>
      <c r="BX264" s="483"/>
      <c r="BY264" s="488"/>
      <c r="BZ264" s="488"/>
      <c r="CA264" s="488"/>
      <c r="CB264" s="488"/>
      <c r="CC264" s="488"/>
      <c r="CD264" s="488"/>
      <c r="CE264" s="488"/>
      <c r="CF264" s="488"/>
      <c r="CG264" s="488"/>
    </row>
    <row r="265" spans="2:85">
      <c r="B265" s="1009"/>
      <c r="D265" s="528"/>
      <c r="H265" s="546"/>
      <c r="AG265"/>
      <c r="AH265"/>
      <c r="BE265" s="483"/>
      <c r="BX265" s="483"/>
      <c r="BY265" s="488"/>
      <c r="BZ265" s="488"/>
      <c r="CA265" s="488"/>
      <c r="CB265" s="488"/>
      <c r="CC265" s="488"/>
      <c r="CD265" s="488"/>
      <c r="CE265" s="488"/>
      <c r="CF265" s="488"/>
      <c r="CG265" s="488"/>
    </row>
    <row r="266" spans="2:85">
      <c r="B266" s="1009"/>
      <c r="D266" s="528"/>
      <c r="H266" s="546"/>
      <c r="AG266"/>
      <c r="AH266"/>
      <c r="BE266" s="483"/>
      <c r="BX266" s="483"/>
      <c r="BY266" s="488"/>
      <c r="BZ266" s="488"/>
      <c r="CA266" s="488"/>
      <c r="CB266" s="488"/>
      <c r="CC266" s="488"/>
      <c r="CD266" s="488"/>
      <c r="CE266" s="488"/>
      <c r="CF266" s="488"/>
      <c r="CG266" s="488"/>
    </row>
    <row r="267" spans="2:85">
      <c r="B267" s="1009"/>
      <c r="D267" s="528"/>
      <c r="H267" s="546"/>
      <c r="AG267"/>
      <c r="AH267"/>
      <c r="BE267" s="483"/>
      <c r="BX267" s="483"/>
      <c r="BY267" s="488"/>
      <c r="BZ267" s="488"/>
      <c r="CA267" s="488"/>
      <c r="CB267" s="488"/>
      <c r="CC267" s="488"/>
      <c r="CD267" s="488"/>
      <c r="CE267" s="488"/>
      <c r="CF267" s="488"/>
      <c r="CG267" s="488"/>
    </row>
    <row r="268" spans="2:85">
      <c r="B268" s="1009"/>
      <c r="D268" s="528"/>
      <c r="H268" s="546"/>
      <c r="AG268"/>
      <c r="AH268"/>
      <c r="BE268" s="483"/>
      <c r="BX268" s="483"/>
      <c r="BY268" s="488"/>
      <c r="BZ268" s="488"/>
      <c r="CA268" s="488"/>
      <c r="CB268" s="488"/>
      <c r="CC268" s="488"/>
      <c r="CD268" s="488"/>
      <c r="CE268" s="488"/>
      <c r="CF268" s="488"/>
      <c r="CG268" s="488"/>
    </row>
    <row r="269" spans="2:85">
      <c r="B269" s="1009"/>
      <c r="D269" s="528"/>
      <c r="H269" s="546"/>
      <c r="AG269"/>
      <c r="AH269"/>
      <c r="BE269" s="483"/>
      <c r="BX269" s="483"/>
      <c r="BY269" s="488"/>
      <c r="BZ269" s="488"/>
      <c r="CA269" s="488"/>
      <c r="CB269" s="488"/>
      <c r="CC269" s="488"/>
      <c r="CD269" s="488"/>
      <c r="CE269" s="488"/>
      <c r="CF269" s="488"/>
      <c r="CG269" s="488"/>
    </row>
    <row r="270" spans="2:85">
      <c r="B270" s="1009"/>
      <c r="D270" s="528"/>
      <c r="H270" s="546"/>
      <c r="AG270"/>
      <c r="AH270"/>
      <c r="BE270" s="483"/>
      <c r="BX270" s="483"/>
      <c r="BY270" s="488"/>
      <c r="BZ270" s="488"/>
      <c r="CA270" s="488"/>
      <c r="CB270" s="488"/>
      <c r="CC270" s="488"/>
      <c r="CD270" s="488"/>
      <c r="CE270" s="488"/>
      <c r="CF270" s="488"/>
      <c r="CG270" s="488"/>
    </row>
    <row r="271" spans="2:85">
      <c r="B271" s="1009"/>
      <c r="D271" s="528"/>
      <c r="H271" s="546"/>
      <c r="AG271"/>
      <c r="AH271"/>
      <c r="BE271" s="483"/>
      <c r="BX271" s="483"/>
      <c r="BY271" s="488"/>
      <c r="BZ271" s="488"/>
      <c r="CA271" s="488"/>
      <c r="CB271" s="488"/>
      <c r="CC271" s="488"/>
      <c r="CD271" s="488"/>
      <c r="CE271" s="488"/>
      <c r="CF271" s="488"/>
      <c r="CG271" s="488"/>
    </row>
    <row r="272" spans="2:85">
      <c r="B272" s="1009"/>
      <c r="D272" s="528"/>
      <c r="H272" s="546"/>
      <c r="AG272"/>
      <c r="AH272"/>
      <c r="BE272" s="483"/>
      <c r="BX272" s="483"/>
      <c r="BY272" s="488"/>
      <c r="BZ272" s="488"/>
      <c r="CA272" s="488"/>
      <c r="CB272" s="488"/>
      <c r="CC272" s="488"/>
      <c r="CD272" s="488"/>
      <c r="CE272" s="488"/>
      <c r="CF272" s="488"/>
      <c r="CG272" s="488"/>
    </row>
    <row r="273" spans="2:85">
      <c r="B273" s="1009"/>
      <c r="D273" s="528"/>
      <c r="H273" s="546"/>
      <c r="AG273"/>
      <c r="AH273"/>
      <c r="BE273" s="483"/>
      <c r="BX273" s="483"/>
      <c r="BY273" s="488"/>
      <c r="BZ273" s="488"/>
      <c r="CA273" s="488"/>
      <c r="CB273" s="488"/>
      <c r="CC273" s="488"/>
      <c r="CD273" s="488"/>
      <c r="CE273" s="488"/>
      <c r="CF273" s="488"/>
      <c r="CG273" s="488"/>
    </row>
    <row r="274" spans="2:85">
      <c r="B274" s="1009"/>
      <c r="D274" s="528"/>
      <c r="H274" s="546"/>
      <c r="AG274"/>
      <c r="AH274"/>
      <c r="BE274" s="483"/>
      <c r="BX274" s="483"/>
      <c r="BY274" s="488"/>
      <c r="BZ274" s="488"/>
      <c r="CA274" s="488"/>
      <c r="CB274" s="488"/>
      <c r="CC274" s="488"/>
      <c r="CD274" s="488"/>
      <c r="CE274" s="488"/>
      <c r="CF274" s="488"/>
      <c r="CG274" s="488"/>
    </row>
    <row r="275" spans="2:85">
      <c r="B275" s="1009"/>
      <c r="D275" s="528"/>
      <c r="H275" s="546"/>
      <c r="AG275"/>
      <c r="AH275"/>
      <c r="BE275" s="483"/>
      <c r="BX275" s="483"/>
      <c r="BY275" s="488"/>
      <c r="BZ275" s="488"/>
      <c r="CA275" s="488"/>
      <c r="CB275" s="488"/>
      <c r="CC275" s="488"/>
      <c r="CD275" s="488"/>
      <c r="CE275" s="488"/>
      <c r="CF275" s="488"/>
      <c r="CG275" s="488"/>
    </row>
    <row r="276" spans="2:85">
      <c r="B276" s="1009"/>
      <c r="D276" s="528"/>
      <c r="H276" s="546"/>
      <c r="AG276"/>
      <c r="AH276"/>
      <c r="BE276" s="483"/>
      <c r="BX276" s="483"/>
      <c r="BY276" s="488"/>
      <c r="BZ276" s="488"/>
      <c r="CA276" s="488"/>
      <c r="CB276" s="488"/>
      <c r="CC276" s="488"/>
      <c r="CD276" s="488"/>
      <c r="CE276" s="488"/>
      <c r="CF276" s="488"/>
      <c r="CG276" s="488"/>
    </row>
    <row r="277" spans="2:85">
      <c r="B277" s="1009"/>
      <c r="D277" s="528"/>
      <c r="H277" s="546"/>
      <c r="AG277"/>
      <c r="AH277"/>
      <c r="BE277" s="483"/>
      <c r="BX277" s="483"/>
      <c r="BY277" s="488"/>
      <c r="BZ277" s="488"/>
      <c r="CA277" s="488"/>
      <c r="CB277" s="488"/>
      <c r="CC277" s="488"/>
      <c r="CD277" s="488"/>
      <c r="CE277" s="488"/>
      <c r="CF277" s="488"/>
      <c r="CG277" s="488"/>
    </row>
    <row r="278" spans="2:85">
      <c r="B278" s="1009"/>
      <c r="D278" s="528"/>
      <c r="H278" s="546"/>
      <c r="AG278"/>
      <c r="AH278"/>
      <c r="BE278" s="483"/>
      <c r="BX278" s="483"/>
      <c r="BY278" s="488"/>
      <c r="BZ278" s="488"/>
      <c r="CA278" s="488"/>
      <c r="CB278" s="488"/>
      <c r="CC278" s="488"/>
      <c r="CD278" s="488"/>
      <c r="CE278" s="488"/>
      <c r="CF278" s="488"/>
      <c r="CG278" s="488"/>
    </row>
    <row r="279" spans="2:85">
      <c r="B279" s="1009"/>
      <c r="D279" s="528"/>
      <c r="H279" s="546"/>
      <c r="AG279"/>
      <c r="AH279"/>
      <c r="BE279" s="483"/>
      <c r="BX279" s="483"/>
      <c r="BY279" s="488"/>
      <c r="BZ279" s="488"/>
      <c r="CA279" s="488"/>
      <c r="CB279" s="488"/>
      <c r="CC279" s="488"/>
      <c r="CD279" s="488"/>
      <c r="CE279" s="488"/>
      <c r="CF279" s="488"/>
      <c r="CG279" s="488"/>
    </row>
    <row r="280" spans="2:85">
      <c r="B280" s="1009"/>
      <c r="D280" s="528"/>
      <c r="H280" s="546"/>
      <c r="AG280"/>
      <c r="AH280"/>
      <c r="BE280" s="483"/>
      <c r="BX280" s="483"/>
      <c r="BY280" s="488"/>
      <c r="BZ280" s="488"/>
      <c r="CA280" s="488"/>
      <c r="CB280" s="488"/>
      <c r="CC280" s="488"/>
      <c r="CD280" s="488"/>
      <c r="CE280" s="488"/>
      <c r="CF280" s="488"/>
      <c r="CG280" s="488"/>
    </row>
    <row r="281" spans="2:85">
      <c r="B281" s="1009"/>
      <c r="D281" s="528"/>
      <c r="H281" s="546"/>
      <c r="AG281"/>
      <c r="AH281"/>
      <c r="BE281" s="483"/>
      <c r="BX281" s="483"/>
      <c r="BY281" s="488"/>
      <c r="BZ281" s="488"/>
      <c r="CA281" s="488"/>
      <c r="CB281" s="488"/>
      <c r="CC281" s="488"/>
      <c r="CD281" s="488"/>
      <c r="CE281" s="488"/>
      <c r="CF281" s="488"/>
      <c r="CG281" s="488"/>
    </row>
    <row r="282" spans="2:85">
      <c r="B282" s="1009"/>
      <c r="D282" s="528"/>
      <c r="H282" s="546"/>
      <c r="AG282"/>
      <c r="AH282"/>
      <c r="BE282" s="483"/>
      <c r="BX282" s="483"/>
      <c r="BY282" s="488"/>
      <c r="BZ282" s="488"/>
      <c r="CA282" s="488"/>
      <c r="CB282" s="488"/>
      <c r="CC282" s="488"/>
      <c r="CD282" s="488"/>
      <c r="CE282" s="488"/>
      <c r="CF282" s="488"/>
      <c r="CG282" s="488"/>
    </row>
    <row r="283" spans="2:85">
      <c r="B283" s="1009"/>
      <c r="D283" s="528"/>
      <c r="H283" s="546"/>
      <c r="AG283"/>
      <c r="AH283"/>
      <c r="BE283" s="483"/>
      <c r="BX283" s="483"/>
      <c r="BY283" s="488"/>
      <c r="BZ283" s="488"/>
      <c r="CA283" s="488"/>
      <c r="CB283" s="488"/>
      <c r="CC283" s="488"/>
      <c r="CD283" s="488"/>
      <c r="CE283" s="488"/>
      <c r="CF283" s="488"/>
      <c r="CG283" s="488"/>
    </row>
    <row r="284" spans="2:85">
      <c r="B284" s="1009"/>
      <c r="D284" s="528"/>
      <c r="H284" s="546"/>
      <c r="AG284"/>
      <c r="AH284"/>
      <c r="BE284" s="483"/>
      <c r="BX284" s="483"/>
      <c r="BY284" s="488"/>
      <c r="BZ284" s="488"/>
      <c r="CA284" s="488"/>
      <c r="CB284" s="488"/>
      <c r="CC284" s="488"/>
      <c r="CD284" s="488"/>
      <c r="CE284" s="488"/>
      <c r="CF284" s="488"/>
      <c r="CG284" s="488"/>
    </row>
    <row r="285" spans="2:85">
      <c r="B285" s="1009"/>
      <c r="D285" s="528"/>
      <c r="H285" s="546"/>
      <c r="AG285"/>
      <c r="AH285"/>
      <c r="BE285" s="483"/>
      <c r="BX285" s="483"/>
      <c r="BY285" s="488"/>
      <c r="BZ285" s="488"/>
      <c r="CA285" s="488"/>
      <c r="CB285" s="488"/>
      <c r="CC285" s="488"/>
      <c r="CD285" s="488"/>
      <c r="CE285" s="488"/>
      <c r="CF285" s="488"/>
      <c r="CG285" s="488"/>
    </row>
    <row r="286" spans="2:85">
      <c r="B286" s="1009"/>
      <c r="D286" s="528"/>
      <c r="H286" s="546"/>
      <c r="AG286"/>
      <c r="AH286"/>
      <c r="BE286" s="483"/>
      <c r="BX286" s="483"/>
      <c r="BY286" s="488"/>
      <c r="BZ286" s="488"/>
      <c r="CA286" s="488"/>
      <c r="CB286" s="488"/>
      <c r="CC286" s="488"/>
      <c r="CD286" s="488"/>
      <c r="CE286" s="488"/>
      <c r="CF286" s="488"/>
      <c r="CG286" s="488"/>
    </row>
    <row r="287" spans="2:85">
      <c r="B287" s="1009"/>
      <c r="D287" s="528"/>
      <c r="H287" s="546"/>
      <c r="AG287"/>
      <c r="AH287"/>
      <c r="BE287" s="483"/>
      <c r="BX287" s="483"/>
      <c r="BY287" s="488"/>
      <c r="BZ287" s="488"/>
      <c r="CA287" s="488"/>
      <c r="CB287" s="488"/>
      <c r="CC287" s="488"/>
      <c r="CD287" s="488"/>
      <c r="CE287" s="488"/>
      <c r="CF287" s="488"/>
      <c r="CG287" s="488"/>
    </row>
    <row r="288" spans="2:85">
      <c r="B288" s="1009"/>
      <c r="D288" s="528"/>
      <c r="H288" s="546"/>
      <c r="AG288"/>
      <c r="AH288"/>
      <c r="BE288" s="483"/>
      <c r="BX288" s="483"/>
      <c r="BY288" s="488"/>
      <c r="BZ288" s="488"/>
      <c r="CA288" s="488"/>
      <c r="CB288" s="488"/>
      <c r="CC288" s="488"/>
      <c r="CD288" s="488"/>
      <c r="CE288" s="488"/>
      <c r="CF288" s="488"/>
      <c r="CG288" s="488"/>
    </row>
    <row r="289" spans="2:85">
      <c r="B289" s="1009"/>
      <c r="D289" s="528"/>
      <c r="H289" s="546"/>
      <c r="AG289"/>
      <c r="AH289"/>
      <c r="BE289" s="483"/>
      <c r="BX289" s="483"/>
      <c r="BY289" s="488"/>
      <c r="BZ289" s="488"/>
      <c r="CA289" s="488"/>
      <c r="CB289" s="488"/>
      <c r="CC289" s="488"/>
      <c r="CD289" s="488"/>
      <c r="CE289" s="488"/>
      <c r="CF289" s="488"/>
      <c r="CG289" s="488"/>
    </row>
    <row r="290" spans="2:85">
      <c r="B290" s="1009"/>
      <c r="D290" s="528"/>
      <c r="H290" s="546"/>
      <c r="AG290"/>
      <c r="AH290"/>
      <c r="BE290" s="483"/>
      <c r="BX290" s="483"/>
      <c r="BY290" s="488"/>
      <c r="BZ290" s="488"/>
      <c r="CA290" s="488"/>
      <c r="CB290" s="488"/>
      <c r="CC290" s="488"/>
      <c r="CD290" s="488"/>
      <c r="CE290" s="488"/>
      <c r="CF290" s="488"/>
      <c r="CG290" s="488"/>
    </row>
    <row r="291" spans="2:85">
      <c r="B291" s="1009"/>
      <c r="D291" s="528"/>
      <c r="H291" s="546"/>
      <c r="AG291"/>
      <c r="AH291"/>
      <c r="BE291" s="483"/>
      <c r="BX291" s="483"/>
      <c r="BY291" s="488"/>
      <c r="BZ291" s="488"/>
      <c r="CA291" s="488"/>
      <c r="CB291" s="488"/>
      <c r="CC291" s="488"/>
      <c r="CD291" s="488"/>
      <c r="CE291" s="488"/>
      <c r="CF291" s="488"/>
      <c r="CG291" s="488"/>
    </row>
    <row r="292" spans="2:85">
      <c r="B292" s="1009"/>
      <c r="D292" s="528"/>
      <c r="H292" s="546"/>
      <c r="AG292"/>
      <c r="AH292"/>
      <c r="BE292" s="483"/>
      <c r="BX292" s="483"/>
      <c r="BY292" s="488"/>
      <c r="BZ292" s="488"/>
      <c r="CA292" s="488"/>
      <c r="CB292" s="488"/>
      <c r="CC292" s="488"/>
      <c r="CD292" s="488"/>
      <c r="CE292" s="488"/>
      <c r="CF292" s="488"/>
      <c r="CG292" s="488"/>
    </row>
    <row r="293" spans="2:85">
      <c r="B293" s="1009"/>
      <c r="D293" s="528"/>
      <c r="H293" s="546"/>
      <c r="AG293"/>
      <c r="AH293"/>
      <c r="BE293" s="483"/>
      <c r="BX293" s="483"/>
      <c r="BY293" s="488"/>
      <c r="BZ293" s="488"/>
      <c r="CA293" s="488"/>
      <c r="CB293" s="488"/>
      <c r="CC293" s="488"/>
      <c r="CD293" s="488"/>
      <c r="CE293" s="488"/>
      <c r="CF293" s="488"/>
      <c r="CG293" s="488"/>
    </row>
    <row r="294" spans="2:85">
      <c r="B294" s="1009"/>
      <c r="D294" s="528"/>
      <c r="H294" s="546"/>
      <c r="AG294"/>
      <c r="AH294"/>
      <c r="BE294" s="483"/>
      <c r="BX294" s="483"/>
      <c r="BY294" s="488"/>
      <c r="BZ294" s="488"/>
      <c r="CA294" s="488"/>
      <c r="CB294" s="488"/>
      <c r="CC294" s="488"/>
      <c r="CD294" s="488"/>
      <c r="CE294" s="488"/>
      <c r="CF294" s="488"/>
      <c r="CG294" s="488"/>
    </row>
    <row r="295" spans="2:85">
      <c r="B295" s="1009"/>
      <c r="D295" s="528"/>
      <c r="H295" s="546"/>
      <c r="AG295"/>
      <c r="AH295"/>
      <c r="BE295" s="483"/>
      <c r="BX295" s="483"/>
      <c r="BY295" s="488"/>
      <c r="BZ295" s="488"/>
      <c r="CA295" s="488"/>
      <c r="CB295" s="488"/>
      <c r="CC295" s="488"/>
      <c r="CD295" s="488"/>
      <c r="CE295" s="488"/>
      <c r="CF295" s="488"/>
      <c r="CG295" s="488"/>
    </row>
    <row r="296" spans="2:85">
      <c r="B296" s="1009"/>
      <c r="D296" s="528"/>
      <c r="H296" s="546"/>
      <c r="AG296"/>
      <c r="AH296"/>
      <c r="BE296" s="483"/>
      <c r="BX296" s="483"/>
      <c r="BY296" s="488"/>
      <c r="BZ296" s="488"/>
      <c r="CA296" s="488"/>
      <c r="CB296" s="488"/>
      <c r="CC296" s="488"/>
      <c r="CD296" s="488"/>
      <c r="CE296" s="488"/>
      <c r="CF296" s="488"/>
      <c r="CG296" s="488"/>
    </row>
    <row r="297" spans="2:85">
      <c r="B297" s="1009"/>
      <c r="D297" s="528"/>
      <c r="H297" s="546"/>
      <c r="AG297"/>
      <c r="AH297"/>
      <c r="BE297" s="483"/>
      <c r="BX297" s="483"/>
      <c r="BY297" s="488"/>
      <c r="BZ297" s="488"/>
      <c r="CA297" s="488"/>
      <c r="CB297" s="488"/>
      <c r="CC297" s="488"/>
      <c r="CD297" s="488"/>
      <c r="CE297" s="488"/>
      <c r="CF297" s="488"/>
      <c r="CG297" s="488"/>
    </row>
    <row r="298" spans="2:85">
      <c r="B298" s="1009"/>
      <c r="D298" s="528"/>
      <c r="H298" s="546"/>
      <c r="AG298"/>
      <c r="AH298"/>
      <c r="BE298" s="483"/>
      <c r="BX298" s="483"/>
      <c r="BY298" s="488"/>
      <c r="BZ298" s="488"/>
      <c r="CA298" s="488"/>
      <c r="CB298" s="488"/>
      <c r="CC298" s="488"/>
      <c r="CD298" s="488"/>
      <c r="CE298" s="488"/>
      <c r="CF298" s="488"/>
      <c r="CG298" s="488"/>
    </row>
    <row r="299" spans="2:85">
      <c r="B299" s="1009"/>
      <c r="D299" s="528"/>
      <c r="H299" s="546"/>
      <c r="AG299"/>
      <c r="AH299"/>
      <c r="BE299" s="483"/>
      <c r="BX299" s="483"/>
      <c r="BY299" s="488"/>
      <c r="BZ299" s="488"/>
      <c r="CA299" s="488"/>
      <c r="CB299" s="488"/>
      <c r="CC299" s="488"/>
      <c r="CD299" s="488"/>
      <c r="CE299" s="488"/>
      <c r="CF299" s="488"/>
      <c r="CG299" s="488"/>
    </row>
    <row r="300" spans="2:85">
      <c r="B300" s="1009"/>
      <c r="D300" s="528"/>
      <c r="H300" s="546"/>
      <c r="AG300"/>
      <c r="AH300"/>
      <c r="BE300" s="483"/>
      <c r="BX300" s="483"/>
      <c r="BY300" s="488"/>
      <c r="BZ300" s="488"/>
      <c r="CA300" s="488"/>
      <c r="CB300" s="488"/>
      <c r="CC300" s="488"/>
      <c r="CD300" s="488"/>
      <c r="CE300" s="488"/>
      <c r="CF300" s="488"/>
      <c r="CG300" s="488"/>
    </row>
    <row r="301" spans="2:85">
      <c r="B301" s="1009"/>
      <c r="D301" s="528"/>
      <c r="H301" s="546"/>
      <c r="AG301"/>
      <c r="AH301"/>
      <c r="BE301" s="483"/>
      <c r="BX301" s="483"/>
      <c r="BY301" s="488"/>
      <c r="BZ301" s="488"/>
      <c r="CA301" s="488"/>
      <c r="CB301" s="488"/>
      <c r="CC301" s="488"/>
      <c r="CD301" s="488"/>
      <c r="CE301" s="488"/>
      <c r="CF301" s="488"/>
      <c r="CG301" s="488"/>
    </row>
    <row r="302" spans="2:85">
      <c r="B302" s="1009"/>
      <c r="D302" s="528"/>
      <c r="H302" s="546"/>
      <c r="AG302"/>
      <c r="AH302"/>
      <c r="BE302" s="483"/>
      <c r="BX302" s="483"/>
      <c r="BY302" s="488"/>
      <c r="BZ302" s="488"/>
      <c r="CA302" s="488"/>
      <c r="CB302" s="488"/>
      <c r="CC302" s="488"/>
      <c r="CD302" s="488"/>
      <c r="CE302" s="488"/>
      <c r="CF302" s="488"/>
      <c r="CG302" s="488"/>
    </row>
    <row r="303" spans="2:85">
      <c r="B303" s="1009"/>
      <c r="D303" s="528"/>
      <c r="H303" s="546"/>
      <c r="AG303"/>
      <c r="AH303"/>
      <c r="BE303" s="483"/>
      <c r="BX303" s="483"/>
      <c r="BY303" s="488"/>
      <c r="BZ303" s="488"/>
      <c r="CA303" s="488"/>
      <c r="CB303" s="488"/>
      <c r="CC303" s="488"/>
      <c r="CD303" s="488"/>
      <c r="CE303" s="488"/>
      <c r="CF303" s="488"/>
      <c r="CG303" s="488"/>
    </row>
    <row r="304" spans="2:85">
      <c r="B304" s="1009"/>
      <c r="D304" s="528"/>
      <c r="H304" s="546"/>
      <c r="AG304"/>
      <c r="AH304"/>
      <c r="BE304" s="483"/>
      <c r="BX304" s="483"/>
      <c r="BY304" s="488"/>
      <c r="BZ304" s="488"/>
      <c r="CA304" s="488"/>
      <c r="CB304" s="488"/>
      <c r="CC304" s="488"/>
      <c r="CD304" s="488"/>
      <c r="CE304" s="488"/>
      <c r="CF304" s="488"/>
      <c r="CG304" s="488"/>
    </row>
    <row r="305" spans="2:85">
      <c r="B305" s="1009"/>
      <c r="D305" s="528"/>
      <c r="H305" s="546"/>
      <c r="AG305"/>
      <c r="AH305"/>
      <c r="BE305" s="483"/>
      <c r="BX305" s="483"/>
      <c r="BY305" s="488"/>
      <c r="BZ305" s="488"/>
      <c r="CA305" s="488"/>
      <c r="CB305" s="488"/>
      <c r="CC305" s="488"/>
      <c r="CD305" s="488"/>
      <c r="CE305" s="488"/>
      <c r="CF305" s="488"/>
      <c r="CG305" s="488"/>
    </row>
    <row r="306" spans="2:85">
      <c r="B306" s="1009"/>
      <c r="D306" s="528"/>
      <c r="H306" s="546"/>
      <c r="AG306"/>
      <c r="AH306"/>
      <c r="BE306" s="483"/>
      <c r="BX306" s="483"/>
      <c r="BY306" s="488"/>
      <c r="BZ306" s="488"/>
      <c r="CA306" s="488"/>
      <c r="CB306" s="488"/>
      <c r="CC306" s="488"/>
      <c r="CD306" s="488"/>
      <c r="CE306" s="488"/>
      <c r="CF306" s="488"/>
      <c r="CG306" s="488"/>
    </row>
    <row r="307" spans="2:85">
      <c r="B307" s="1009"/>
      <c r="D307" s="528"/>
      <c r="H307" s="546"/>
      <c r="AG307"/>
      <c r="AH307"/>
      <c r="BE307" s="483"/>
      <c r="BX307" s="483"/>
      <c r="BY307" s="488"/>
      <c r="BZ307" s="488"/>
      <c r="CA307" s="488"/>
      <c r="CB307" s="488"/>
      <c r="CC307" s="488"/>
      <c r="CD307" s="488"/>
      <c r="CE307" s="488"/>
      <c r="CF307" s="488"/>
      <c r="CG307" s="488"/>
    </row>
    <row r="308" spans="2:85">
      <c r="B308" s="1009"/>
      <c r="D308" s="528"/>
      <c r="H308" s="546"/>
      <c r="AG308"/>
      <c r="AH308"/>
      <c r="BE308" s="483"/>
      <c r="BX308" s="483"/>
      <c r="BY308" s="488"/>
      <c r="BZ308" s="488"/>
      <c r="CA308" s="488"/>
      <c r="CB308" s="488"/>
      <c r="CC308" s="488"/>
      <c r="CD308" s="488"/>
      <c r="CE308" s="488"/>
      <c r="CF308" s="488"/>
      <c r="CG308" s="488"/>
    </row>
    <row r="309" spans="2:85">
      <c r="B309" s="1009"/>
      <c r="D309" s="528"/>
      <c r="H309" s="546"/>
      <c r="AG309"/>
      <c r="AH309"/>
      <c r="BE309" s="483"/>
      <c r="BX309" s="483"/>
      <c r="BY309" s="488"/>
      <c r="BZ309" s="488"/>
      <c r="CA309" s="488"/>
      <c r="CB309" s="488"/>
      <c r="CC309" s="488"/>
      <c r="CD309" s="488"/>
      <c r="CE309" s="488"/>
      <c r="CF309" s="488"/>
      <c r="CG309" s="488"/>
    </row>
    <row r="310" spans="2:85">
      <c r="B310" s="1009"/>
      <c r="D310" s="528"/>
      <c r="H310" s="546"/>
      <c r="AG310"/>
      <c r="AH310"/>
      <c r="BE310" s="483"/>
      <c r="BX310" s="483"/>
      <c r="BY310" s="488"/>
      <c r="BZ310" s="488"/>
      <c r="CA310" s="488"/>
      <c r="CB310" s="488"/>
      <c r="CC310" s="488"/>
      <c r="CD310" s="488"/>
      <c r="CE310" s="488"/>
      <c r="CF310" s="488"/>
      <c r="CG310" s="488"/>
    </row>
    <row r="311" spans="2:85">
      <c r="B311" s="1009"/>
      <c r="D311" s="528"/>
      <c r="H311" s="546"/>
      <c r="AG311"/>
      <c r="AH311"/>
      <c r="BE311" s="483"/>
      <c r="BX311" s="483"/>
      <c r="BY311" s="488"/>
      <c r="BZ311" s="488"/>
      <c r="CA311" s="488"/>
      <c r="CB311" s="488"/>
      <c r="CC311" s="488"/>
      <c r="CD311" s="488"/>
      <c r="CE311" s="488"/>
      <c r="CF311" s="488"/>
      <c r="CG311" s="488"/>
    </row>
    <row r="312" spans="2:85">
      <c r="B312" s="1009"/>
      <c r="D312" s="528"/>
      <c r="H312" s="546"/>
      <c r="AG312"/>
      <c r="AH312"/>
      <c r="BE312" s="483"/>
      <c r="BX312" s="483"/>
      <c r="BY312" s="488"/>
      <c r="BZ312" s="488"/>
      <c r="CA312" s="488"/>
      <c r="CB312" s="488"/>
      <c r="CC312" s="488"/>
      <c r="CD312" s="488"/>
      <c r="CE312" s="488"/>
      <c r="CF312" s="488"/>
      <c r="CG312" s="488"/>
    </row>
    <row r="313" spans="2:85">
      <c r="B313" s="1009"/>
      <c r="D313" s="528"/>
      <c r="H313" s="546"/>
      <c r="AG313"/>
      <c r="AH313"/>
      <c r="BE313" s="483"/>
      <c r="BX313" s="483"/>
      <c r="BY313" s="488"/>
      <c r="BZ313" s="488"/>
      <c r="CA313" s="488"/>
      <c r="CB313" s="488"/>
      <c r="CC313" s="488"/>
      <c r="CD313" s="488"/>
      <c r="CE313" s="488"/>
      <c r="CF313" s="488"/>
      <c r="CG313" s="488"/>
    </row>
    <row r="314" spans="2:85">
      <c r="B314" s="1009"/>
      <c r="D314" s="528"/>
      <c r="H314" s="546"/>
      <c r="AG314"/>
      <c r="AH314"/>
      <c r="BE314" s="483"/>
      <c r="BX314" s="483"/>
      <c r="BY314" s="488"/>
      <c r="BZ314" s="488"/>
      <c r="CA314" s="488"/>
      <c r="CB314" s="488"/>
      <c r="CC314" s="488"/>
      <c r="CD314" s="488"/>
      <c r="CE314" s="488"/>
      <c r="CF314" s="488"/>
      <c r="CG314" s="488"/>
    </row>
    <row r="315" spans="2:85">
      <c r="B315" s="1009"/>
      <c r="D315" s="528"/>
      <c r="H315" s="546"/>
      <c r="AG315"/>
      <c r="AH315"/>
      <c r="BE315" s="483"/>
      <c r="BX315" s="483"/>
      <c r="BY315" s="488"/>
      <c r="BZ315" s="488"/>
      <c r="CA315" s="488"/>
      <c r="CB315" s="488"/>
      <c r="CC315" s="488"/>
      <c r="CD315" s="488"/>
      <c r="CE315" s="488"/>
      <c r="CF315" s="488"/>
      <c r="CG315" s="488"/>
    </row>
    <row r="316" spans="2:85">
      <c r="B316" s="1009"/>
      <c r="D316" s="528"/>
      <c r="H316" s="546"/>
      <c r="AG316"/>
      <c r="AH316"/>
      <c r="BE316" s="483"/>
      <c r="BX316" s="483"/>
      <c r="BY316" s="488"/>
      <c r="BZ316" s="488"/>
      <c r="CA316" s="488"/>
      <c r="CB316" s="488"/>
      <c r="CC316" s="488"/>
      <c r="CD316" s="488"/>
      <c r="CE316" s="488"/>
      <c r="CF316" s="488"/>
      <c r="CG316" s="488"/>
    </row>
    <row r="317" spans="2:85">
      <c r="B317" s="1009"/>
      <c r="D317" s="528"/>
      <c r="H317" s="546"/>
      <c r="AG317"/>
      <c r="AH317"/>
      <c r="BE317" s="483"/>
      <c r="BX317" s="483"/>
      <c r="BY317" s="488"/>
      <c r="BZ317" s="488"/>
      <c r="CA317" s="488"/>
      <c r="CB317" s="488"/>
      <c r="CC317" s="488"/>
      <c r="CD317" s="488"/>
      <c r="CE317" s="488"/>
      <c r="CF317" s="488"/>
      <c r="CG317" s="488"/>
    </row>
    <row r="318" spans="2:85">
      <c r="B318" s="1009"/>
      <c r="D318" s="528"/>
      <c r="H318" s="546"/>
      <c r="AG318"/>
      <c r="AH318"/>
      <c r="BE318" s="483"/>
      <c r="BX318" s="483"/>
      <c r="BY318" s="488"/>
      <c r="BZ318" s="488"/>
      <c r="CA318" s="488"/>
      <c r="CB318" s="488"/>
      <c r="CC318" s="488"/>
      <c r="CD318" s="488"/>
      <c r="CE318" s="488"/>
      <c r="CF318" s="488"/>
      <c r="CG318" s="488"/>
    </row>
    <row r="319" spans="2:85">
      <c r="B319" s="1009"/>
      <c r="D319" s="528"/>
      <c r="H319" s="546"/>
      <c r="AG319"/>
      <c r="AH319"/>
      <c r="BE319" s="483"/>
      <c r="BX319" s="483"/>
      <c r="BY319" s="488"/>
      <c r="BZ319" s="488"/>
      <c r="CA319" s="488"/>
      <c r="CB319" s="488"/>
      <c r="CC319" s="488"/>
      <c r="CD319" s="488"/>
      <c r="CE319" s="488"/>
      <c r="CF319" s="488"/>
      <c r="CG319" s="488"/>
    </row>
    <row r="320" spans="2:85">
      <c r="B320" s="1009"/>
      <c r="D320" s="528"/>
      <c r="H320" s="546"/>
      <c r="AG320"/>
      <c r="AH320"/>
      <c r="BE320" s="483"/>
      <c r="BX320" s="483"/>
      <c r="BY320" s="488"/>
      <c r="BZ320" s="488"/>
      <c r="CA320" s="488"/>
      <c r="CB320" s="488"/>
      <c r="CC320" s="488"/>
      <c r="CD320" s="488"/>
      <c r="CE320" s="488"/>
      <c r="CF320" s="488"/>
      <c r="CG320" s="488"/>
    </row>
    <row r="321" spans="2:85">
      <c r="B321" s="1009"/>
      <c r="D321" s="528"/>
      <c r="H321" s="546"/>
      <c r="AG321"/>
      <c r="AH321"/>
      <c r="BE321" s="483"/>
      <c r="BX321" s="483"/>
      <c r="BY321" s="488"/>
      <c r="BZ321" s="488"/>
      <c r="CA321" s="488"/>
      <c r="CB321" s="488"/>
      <c r="CC321" s="488"/>
      <c r="CD321" s="488"/>
      <c r="CE321" s="488"/>
      <c r="CF321" s="488"/>
      <c r="CG321" s="488"/>
    </row>
    <row r="322" spans="2:85">
      <c r="B322" s="1009"/>
      <c r="D322" s="528"/>
      <c r="H322" s="546"/>
      <c r="AG322"/>
      <c r="AH322"/>
      <c r="BE322" s="483"/>
      <c r="BX322" s="483"/>
      <c r="BY322" s="488"/>
      <c r="BZ322" s="488"/>
      <c r="CA322" s="488"/>
      <c r="CB322" s="488"/>
      <c r="CC322" s="488"/>
      <c r="CD322" s="488"/>
      <c r="CE322" s="488"/>
      <c r="CF322" s="488"/>
      <c r="CG322" s="488"/>
    </row>
    <row r="323" spans="2:85">
      <c r="B323" s="1009"/>
      <c r="D323" s="528"/>
      <c r="H323" s="546"/>
      <c r="AG323"/>
      <c r="AH323"/>
      <c r="BE323" s="483"/>
      <c r="BX323" s="483"/>
      <c r="BY323" s="488"/>
      <c r="BZ323" s="488"/>
      <c r="CA323" s="488"/>
      <c r="CB323" s="488"/>
      <c r="CC323" s="488"/>
      <c r="CD323" s="488"/>
      <c r="CE323" s="488"/>
      <c r="CF323" s="488"/>
      <c r="CG323" s="488"/>
    </row>
    <row r="324" spans="2:85">
      <c r="B324" s="1009"/>
      <c r="D324" s="528"/>
      <c r="H324" s="546"/>
      <c r="AG324"/>
      <c r="AH324"/>
      <c r="BE324" s="483"/>
      <c r="BX324" s="483"/>
      <c r="BY324" s="488"/>
      <c r="BZ324" s="488"/>
      <c r="CA324" s="488"/>
      <c r="CB324" s="488"/>
      <c r="CC324" s="488"/>
      <c r="CD324" s="488"/>
      <c r="CE324" s="488"/>
      <c r="CF324" s="488"/>
      <c r="CG324" s="488"/>
    </row>
    <row r="325" spans="2:85">
      <c r="B325" s="1009"/>
      <c r="D325" s="528"/>
      <c r="H325" s="546"/>
      <c r="AG325"/>
      <c r="AH325"/>
      <c r="BE325" s="483"/>
      <c r="BX325" s="483"/>
      <c r="BY325" s="488"/>
      <c r="BZ325" s="488"/>
      <c r="CA325" s="488"/>
      <c r="CB325" s="488"/>
      <c r="CC325" s="488"/>
      <c r="CD325" s="488"/>
      <c r="CE325" s="488"/>
      <c r="CF325" s="488"/>
      <c r="CG325" s="488"/>
    </row>
    <row r="326" spans="2:85">
      <c r="B326" s="1009"/>
      <c r="D326" s="528"/>
      <c r="H326" s="546"/>
      <c r="AG326"/>
      <c r="AH326"/>
      <c r="BE326" s="483"/>
      <c r="BX326" s="483"/>
      <c r="BY326" s="488"/>
      <c r="BZ326" s="488"/>
      <c r="CA326" s="488"/>
      <c r="CB326" s="488"/>
      <c r="CC326" s="488"/>
      <c r="CD326" s="488"/>
      <c r="CE326" s="488"/>
      <c r="CF326" s="488"/>
      <c r="CG326" s="488"/>
    </row>
    <row r="327" spans="2:85">
      <c r="B327" s="1009"/>
      <c r="D327" s="528"/>
      <c r="H327" s="546"/>
      <c r="AG327"/>
      <c r="AH327"/>
      <c r="BE327" s="483"/>
      <c r="BX327" s="483"/>
      <c r="BY327" s="488"/>
      <c r="BZ327" s="488"/>
      <c r="CA327" s="488"/>
      <c r="CB327" s="488"/>
      <c r="CC327" s="488"/>
      <c r="CD327" s="488"/>
      <c r="CE327" s="488"/>
      <c r="CF327" s="488"/>
      <c r="CG327" s="488"/>
    </row>
    <row r="328" spans="2:85">
      <c r="B328" s="1009"/>
      <c r="D328" s="528"/>
      <c r="H328" s="546"/>
      <c r="AG328"/>
      <c r="AH328"/>
      <c r="BE328" s="483"/>
      <c r="BX328" s="483"/>
      <c r="BY328" s="488"/>
      <c r="BZ328" s="488"/>
      <c r="CA328" s="488"/>
      <c r="CB328" s="488"/>
      <c r="CC328" s="488"/>
      <c r="CD328" s="488"/>
      <c r="CE328" s="488"/>
      <c r="CF328" s="488"/>
      <c r="CG328" s="488"/>
    </row>
    <row r="329" spans="2:85">
      <c r="B329" s="1009"/>
      <c r="D329" s="528"/>
      <c r="H329" s="546"/>
      <c r="AG329"/>
      <c r="AH329"/>
      <c r="BE329" s="483"/>
      <c r="BX329" s="483"/>
      <c r="BY329" s="488"/>
      <c r="BZ329" s="488"/>
      <c r="CA329" s="488"/>
      <c r="CB329" s="488"/>
      <c r="CC329" s="488"/>
      <c r="CD329" s="488"/>
      <c r="CE329" s="488"/>
      <c r="CF329" s="488"/>
      <c r="CG329" s="488"/>
    </row>
    <row r="330" spans="2:85">
      <c r="B330" s="1009"/>
      <c r="D330" s="528"/>
      <c r="H330" s="546"/>
      <c r="AG330"/>
      <c r="AH330"/>
      <c r="BE330" s="483"/>
      <c r="BX330" s="483"/>
      <c r="BY330" s="488"/>
      <c r="BZ330" s="488"/>
      <c r="CA330" s="488"/>
      <c r="CB330" s="488"/>
      <c r="CC330" s="488"/>
      <c r="CD330" s="488"/>
      <c r="CE330" s="488"/>
      <c r="CF330" s="488"/>
      <c r="CG330" s="488"/>
    </row>
    <row r="331" spans="2:85">
      <c r="B331" s="1009"/>
      <c r="D331" s="528"/>
      <c r="H331" s="546"/>
      <c r="AG331"/>
      <c r="AH331"/>
      <c r="BE331" s="483"/>
      <c r="BX331" s="483"/>
      <c r="BY331" s="488"/>
      <c r="BZ331" s="488"/>
      <c r="CA331" s="488"/>
      <c r="CB331" s="488"/>
      <c r="CC331" s="488"/>
      <c r="CD331" s="488"/>
      <c r="CE331" s="488"/>
      <c r="CF331" s="488"/>
      <c r="CG331" s="488"/>
    </row>
    <row r="332" spans="2:85">
      <c r="B332" s="1009"/>
      <c r="D332" s="528"/>
      <c r="H332" s="546"/>
      <c r="AG332"/>
      <c r="AH332"/>
      <c r="BE332" s="483"/>
      <c r="BX332" s="483"/>
      <c r="BY332" s="488"/>
      <c r="BZ332" s="488"/>
      <c r="CA332" s="488"/>
      <c r="CB332" s="488"/>
      <c r="CC332" s="488"/>
      <c r="CD332" s="488"/>
      <c r="CE332" s="488"/>
      <c r="CF332" s="488"/>
      <c r="CG332" s="488"/>
    </row>
    <row r="333" spans="2:85">
      <c r="B333" s="1009"/>
      <c r="D333" s="528"/>
      <c r="H333" s="546"/>
      <c r="AG333"/>
      <c r="AH333"/>
      <c r="BE333" s="483"/>
      <c r="BX333" s="483"/>
      <c r="BY333" s="488"/>
      <c r="BZ333" s="488"/>
      <c r="CA333" s="488"/>
      <c r="CB333" s="488"/>
      <c r="CC333" s="488"/>
      <c r="CD333" s="488"/>
      <c r="CE333" s="488"/>
      <c r="CF333" s="488"/>
      <c r="CG333" s="488"/>
    </row>
    <row r="334" spans="2:85">
      <c r="B334" s="1009"/>
      <c r="D334" s="528"/>
      <c r="H334" s="546"/>
      <c r="AG334"/>
      <c r="AH334"/>
      <c r="BE334" s="483"/>
      <c r="BX334" s="483"/>
      <c r="BY334" s="488"/>
      <c r="BZ334" s="488"/>
      <c r="CA334" s="488"/>
      <c r="CB334" s="488"/>
      <c r="CC334" s="488"/>
      <c r="CD334" s="488"/>
      <c r="CE334" s="488"/>
      <c r="CF334" s="488"/>
      <c r="CG334" s="488"/>
    </row>
    <row r="335" spans="2:85">
      <c r="B335" s="1009"/>
      <c r="D335" s="528"/>
      <c r="H335" s="546"/>
      <c r="AG335"/>
      <c r="AH335"/>
      <c r="BE335" s="483"/>
      <c r="BX335" s="483"/>
      <c r="BY335" s="488"/>
      <c r="BZ335" s="488"/>
      <c r="CA335" s="488"/>
      <c r="CB335" s="488"/>
      <c r="CC335" s="488"/>
      <c r="CD335" s="488"/>
      <c r="CE335" s="488"/>
      <c r="CF335" s="488"/>
      <c r="CG335" s="488"/>
    </row>
    <row r="336" spans="2:85">
      <c r="B336" s="1009"/>
      <c r="D336" s="528"/>
      <c r="H336" s="546"/>
      <c r="AG336"/>
      <c r="AH336"/>
      <c r="BE336" s="483"/>
      <c r="BX336" s="483"/>
      <c r="BY336" s="488"/>
      <c r="BZ336" s="488"/>
      <c r="CA336" s="488"/>
      <c r="CB336" s="488"/>
      <c r="CC336" s="488"/>
      <c r="CD336" s="488"/>
      <c r="CE336" s="488"/>
      <c r="CF336" s="488"/>
      <c r="CG336" s="488"/>
    </row>
    <row r="337" spans="2:85">
      <c r="B337" s="1009"/>
      <c r="D337" s="528"/>
      <c r="H337" s="546"/>
      <c r="AG337"/>
      <c r="AH337"/>
      <c r="BE337" s="483"/>
      <c r="BX337" s="483"/>
      <c r="BY337" s="488"/>
      <c r="BZ337" s="488"/>
      <c r="CA337" s="488"/>
      <c r="CB337" s="488"/>
      <c r="CC337" s="488"/>
      <c r="CD337" s="488"/>
      <c r="CE337" s="488"/>
      <c r="CF337" s="488"/>
      <c r="CG337" s="488"/>
    </row>
    <row r="338" spans="2:85">
      <c r="B338" s="1009"/>
      <c r="D338" s="528"/>
      <c r="H338" s="546"/>
      <c r="AG338"/>
      <c r="AH338"/>
      <c r="BE338" s="483"/>
      <c r="BX338" s="483"/>
      <c r="BY338" s="488"/>
      <c r="BZ338" s="488"/>
      <c r="CA338" s="488"/>
      <c r="CB338" s="488"/>
      <c r="CC338" s="488"/>
      <c r="CD338" s="488"/>
      <c r="CE338" s="488"/>
      <c r="CF338" s="488"/>
      <c r="CG338" s="488"/>
    </row>
    <row r="339" spans="2:85">
      <c r="B339" s="1009"/>
      <c r="D339" s="528"/>
      <c r="H339" s="546"/>
      <c r="AG339"/>
      <c r="AH339"/>
      <c r="BE339" s="483"/>
      <c r="BX339" s="483"/>
      <c r="BY339" s="488"/>
      <c r="BZ339" s="488"/>
      <c r="CA339" s="488"/>
      <c r="CB339" s="488"/>
      <c r="CC339" s="488"/>
      <c r="CD339" s="488"/>
      <c r="CE339" s="488"/>
      <c r="CF339" s="488"/>
      <c r="CG339" s="488"/>
    </row>
    <row r="340" spans="2:85">
      <c r="B340" s="1009"/>
      <c r="D340" s="528"/>
      <c r="H340" s="546"/>
      <c r="AG340"/>
      <c r="AH340"/>
      <c r="BE340" s="483"/>
      <c r="BX340" s="483"/>
      <c r="BY340" s="488"/>
      <c r="BZ340" s="488"/>
      <c r="CA340" s="488"/>
      <c r="CB340" s="488"/>
      <c r="CC340" s="488"/>
      <c r="CD340" s="488"/>
      <c r="CE340" s="488"/>
      <c r="CF340" s="488"/>
      <c r="CG340" s="488"/>
    </row>
    <row r="341" spans="2:85">
      <c r="B341" s="1009"/>
      <c r="D341" s="528"/>
      <c r="H341" s="546"/>
      <c r="AG341"/>
      <c r="AH341"/>
      <c r="BE341" s="483"/>
      <c r="BX341" s="483"/>
      <c r="BY341" s="488"/>
      <c r="BZ341" s="488"/>
      <c r="CA341" s="488"/>
      <c r="CB341" s="488"/>
      <c r="CC341" s="488"/>
      <c r="CD341" s="488"/>
      <c r="CE341" s="488"/>
      <c r="CF341" s="488"/>
      <c r="CG341" s="488"/>
    </row>
    <row r="342" spans="2:85">
      <c r="B342" s="1009"/>
      <c r="D342" s="528"/>
      <c r="H342" s="546"/>
      <c r="AG342"/>
      <c r="AH342"/>
      <c r="BE342" s="483"/>
      <c r="BX342" s="483"/>
      <c r="BY342" s="488"/>
      <c r="BZ342" s="488"/>
      <c r="CA342" s="488"/>
      <c r="CB342" s="488"/>
      <c r="CC342" s="488"/>
      <c r="CD342" s="488"/>
      <c r="CE342" s="488"/>
      <c r="CF342" s="488"/>
      <c r="CG342" s="488"/>
    </row>
    <row r="343" spans="2:85">
      <c r="B343" s="1009"/>
      <c r="D343" s="528"/>
      <c r="H343" s="546"/>
      <c r="AG343"/>
      <c r="AH343"/>
      <c r="BE343" s="483"/>
      <c r="BX343" s="483"/>
      <c r="BY343" s="488"/>
      <c r="BZ343" s="488"/>
      <c r="CA343" s="488"/>
      <c r="CB343" s="488"/>
      <c r="CC343" s="488"/>
      <c r="CD343" s="488"/>
      <c r="CE343" s="488"/>
      <c r="CF343" s="488"/>
      <c r="CG343" s="488"/>
    </row>
    <row r="344" spans="2:85">
      <c r="B344" s="1009"/>
      <c r="D344" s="528"/>
      <c r="H344" s="546"/>
      <c r="AG344"/>
      <c r="AH344"/>
      <c r="BE344" s="483"/>
      <c r="BX344" s="483"/>
      <c r="BY344" s="488"/>
      <c r="BZ344" s="488"/>
      <c r="CA344" s="488"/>
      <c r="CB344" s="488"/>
      <c r="CC344" s="488"/>
      <c r="CD344" s="488"/>
      <c r="CE344" s="488"/>
      <c r="CF344" s="488"/>
      <c r="CG344" s="488"/>
    </row>
    <row r="345" spans="2:85">
      <c r="B345" s="1009"/>
      <c r="D345" s="528"/>
      <c r="H345" s="546"/>
      <c r="AG345"/>
      <c r="AH345"/>
      <c r="BE345" s="483"/>
      <c r="BX345" s="483"/>
      <c r="BY345" s="488"/>
      <c r="BZ345" s="488"/>
      <c r="CA345" s="488"/>
      <c r="CB345" s="488"/>
      <c r="CC345" s="488"/>
      <c r="CD345" s="488"/>
      <c r="CE345" s="488"/>
      <c r="CF345" s="488"/>
      <c r="CG345" s="488"/>
    </row>
    <row r="346" spans="2:85">
      <c r="B346" s="1009"/>
      <c r="D346" s="528"/>
      <c r="H346" s="546"/>
      <c r="AG346"/>
      <c r="AH346"/>
      <c r="BE346" s="483"/>
      <c r="BX346" s="483"/>
      <c r="BY346" s="488"/>
      <c r="BZ346" s="488"/>
      <c r="CA346" s="488"/>
      <c r="CB346" s="488"/>
      <c r="CC346" s="488"/>
      <c r="CD346" s="488"/>
      <c r="CE346" s="488"/>
      <c r="CF346" s="488"/>
      <c r="CG346" s="488"/>
    </row>
    <row r="347" spans="2:85">
      <c r="B347" s="1009"/>
      <c r="D347" s="528"/>
      <c r="H347" s="546"/>
      <c r="AG347"/>
      <c r="AH347"/>
      <c r="BE347" s="483"/>
      <c r="BX347" s="483"/>
      <c r="BY347" s="488"/>
      <c r="BZ347" s="488"/>
      <c r="CA347" s="488"/>
      <c r="CB347" s="488"/>
      <c r="CC347" s="488"/>
      <c r="CD347" s="488"/>
      <c r="CE347" s="488"/>
      <c r="CF347" s="488"/>
      <c r="CG347" s="488"/>
    </row>
    <row r="348" spans="2:85">
      <c r="B348" s="1009"/>
      <c r="D348" s="528"/>
      <c r="H348" s="546"/>
      <c r="AG348"/>
      <c r="AH348"/>
      <c r="BE348" s="483"/>
      <c r="BX348" s="483"/>
      <c r="BY348" s="488"/>
      <c r="BZ348" s="488"/>
      <c r="CA348" s="488"/>
      <c r="CB348" s="488"/>
      <c r="CC348" s="488"/>
      <c r="CD348" s="488"/>
      <c r="CE348" s="488"/>
      <c r="CF348" s="488"/>
      <c r="CG348" s="488"/>
    </row>
    <row r="349" spans="2:85">
      <c r="B349" s="1009"/>
      <c r="D349" s="528"/>
      <c r="H349" s="546"/>
      <c r="AG349"/>
      <c r="AH349"/>
      <c r="BE349" s="483"/>
      <c r="BX349" s="483"/>
      <c r="BY349" s="488"/>
      <c r="BZ349" s="488"/>
      <c r="CA349" s="488"/>
      <c r="CB349" s="488"/>
      <c r="CC349" s="488"/>
      <c r="CD349" s="488"/>
      <c r="CE349" s="488"/>
      <c r="CF349" s="488"/>
      <c r="CG349" s="488"/>
    </row>
    <row r="350" spans="2:85">
      <c r="B350" s="1009"/>
      <c r="D350" s="528"/>
      <c r="H350" s="546"/>
      <c r="AG350"/>
      <c r="AH350"/>
      <c r="BE350" s="483"/>
      <c r="BX350" s="483"/>
      <c r="BY350" s="488"/>
      <c r="BZ350" s="488"/>
      <c r="CA350" s="488"/>
      <c r="CB350" s="488"/>
      <c r="CC350" s="488"/>
      <c r="CD350" s="488"/>
      <c r="CE350" s="488"/>
      <c r="CF350" s="488"/>
      <c r="CG350" s="488"/>
    </row>
    <row r="351" spans="2:85">
      <c r="B351" s="1009"/>
      <c r="D351" s="528"/>
      <c r="H351" s="546"/>
      <c r="AG351"/>
      <c r="AH351"/>
      <c r="BE351" s="483"/>
      <c r="BX351" s="483"/>
      <c r="BY351" s="488"/>
      <c r="BZ351" s="488"/>
      <c r="CA351" s="488"/>
      <c r="CB351" s="488"/>
      <c r="CC351" s="488"/>
      <c r="CD351" s="488"/>
      <c r="CE351" s="488"/>
      <c r="CF351" s="488"/>
      <c r="CG351" s="488"/>
    </row>
    <row r="352" spans="2:85">
      <c r="B352" s="1009"/>
      <c r="D352" s="528"/>
      <c r="H352" s="546"/>
      <c r="AG352"/>
      <c r="AH352"/>
      <c r="BE352" s="483"/>
      <c r="BX352" s="483"/>
      <c r="BY352" s="488"/>
      <c r="BZ352" s="488"/>
      <c r="CA352" s="488"/>
      <c r="CB352" s="488"/>
      <c r="CC352" s="488"/>
      <c r="CD352" s="488"/>
      <c r="CE352" s="488"/>
      <c r="CF352" s="488"/>
      <c r="CG352" s="488"/>
    </row>
    <row r="353" spans="2:85">
      <c r="B353" s="1009"/>
      <c r="D353" s="528"/>
      <c r="H353" s="546"/>
      <c r="AG353"/>
      <c r="AH353"/>
      <c r="BE353" s="483"/>
      <c r="BX353" s="483"/>
      <c r="BY353" s="488"/>
      <c r="BZ353" s="488"/>
      <c r="CA353" s="488"/>
      <c r="CB353" s="488"/>
      <c r="CC353" s="488"/>
      <c r="CD353" s="488"/>
      <c r="CE353" s="488"/>
      <c r="CF353" s="488"/>
      <c r="CG353" s="488"/>
    </row>
    <row r="354" spans="2:85">
      <c r="B354" s="1009"/>
      <c r="D354" s="528"/>
      <c r="H354" s="546"/>
      <c r="AG354"/>
      <c r="AH354"/>
      <c r="BE354" s="483"/>
      <c r="BX354" s="483"/>
      <c r="BY354" s="488"/>
      <c r="BZ354" s="488"/>
      <c r="CA354" s="488"/>
      <c r="CB354" s="488"/>
      <c r="CC354" s="488"/>
      <c r="CD354" s="488"/>
      <c r="CE354" s="488"/>
      <c r="CF354" s="488"/>
      <c r="CG354" s="488"/>
    </row>
    <row r="355" spans="2:85">
      <c r="B355" s="1009"/>
      <c r="D355" s="528"/>
      <c r="H355" s="546"/>
      <c r="AG355"/>
      <c r="AH355"/>
      <c r="BE355" s="483"/>
      <c r="BX355" s="483"/>
      <c r="BY355" s="488"/>
      <c r="BZ355" s="488"/>
      <c r="CA355" s="488"/>
      <c r="CB355" s="488"/>
      <c r="CC355" s="488"/>
      <c r="CD355" s="488"/>
      <c r="CE355" s="488"/>
      <c r="CF355" s="488"/>
      <c r="CG355" s="488"/>
    </row>
    <row r="356" spans="2:85">
      <c r="B356" s="1009"/>
      <c r="D356" s="528"/>
      <c r="H356" s="546"/>
      <c r="AG356"/>
      <c r="AH356"/>
      <c r="BE356" s="483"/>
      <c r="BX356" s="483"/>
      <c r="BY356" s="488"/>
      <c r="BZ356" s="488"/>
      <c r="CA356" s="488"/>
      <c r="CB356" s="488"/>
      <c r="CC356" s="488"/>
      <c r="CD356" s="488"/>
      <c r="CE356" s="488"/>
      <c r="CF356" s="488"/>
      <c r="CG356" s="488"/>
    </row>
    <row r="357" spans="2:85">
      <c r="B357" s="1009"/>
      <c r="D357" s="528"/>
      <c r="H357" s="546"/>
      <c r="AG357"/>
      <c r="AH357"/>
      <c r="BE357" s="483"/>
      <c r="BX357" s="483"/>
      <c r="BY357" s="488"/>
      <c r="BZ357" s="488"/>
      <c r="CA357" s="488"/>
      <c r="CB357" s="488"/>
      <c r="CC357" s="488"/>
      <c r="CD357" s="488"/>
      <c r="CE357" s="488"/>
      <c r="CF357" s="488"/>
      <c r="CG357" s="488"/>
    </row>
    <row r="358" spans="2:85">
      <c r="B358" s="1009"/>
      <c r="D358" s="528"/>
      <c r="H358" s="546"/>
      <c r="AG358"/>
      <c r="AH358"/>
      <c r="BE358" s="483"/>
      <c r="BX358" s="483"/>
      <c r="BY358" s="488"/>
      <c r="BZ358" s="488"/>
      <c r="CA358" s="488"/>
      <c r="CB358" s="488"/>
      <c r="CC358" s="488"/>
      <c r="CD358" s="488"/>
      <c r="CE358" s="488"/>
      <c r="CF358" s="488"/>
      <c r="CG358" s="488"/>
    </row>
    <row r="359" spans="2:85">
      <c r="B359" s="1009"/>
      <c r="D359" s="528"/>
      <c r="H359" s="546"/>
      <c r="AG359"/>
      <c r="AH359"/>
      <c r="BE359" s="483"/>
      <c r="BX359" s="483"/>
      <c r="BY359" s="488"/>
      <c r="BZ359" s="488"/>
      <c r="CA359" s="488"/>
      <c r="CB359" s="488"/>
      <c r="CC359" s="488"/>
      <c r="CD359" s="488"/>
      <c r="CE359" s="488"/>
      <c r="CF359" s="488"/>
      <c r="CG359" s="488"/>
    </row>
    <row r="360" spans="2:85">
      <c r="B360" s="1009"/>
      <c r="D360" s="528"/>
      <c r="H360" s="546"/>
      <c r="AG360"/>
      <c r="AH360"/>
      <c r="BE360" s="483"/>
      <c r="BX360" s="483"/>
      <c r="BY360" s="488"/>
      <c r="BZ360" s="488"/>
      <c r="CA360" s="488"/>
      <c r="CB360" s="488"/>
      <c r="CC360" s="488"/>
      <c r="CD360" s="488"/>
      <c r="CE360" s="488"/>
      <c r="CF360" s="488"/>
      <c r="CG360" s="488"/>
    </row>
    <row r="361" spans="2:85">
      <c r="B361" s="1009"/>
      <c r="D361" s="528"/>
      <c r="H361" s="546"/>
      <c r="AG361"/>
      <c r="AH361"/>
      <c r="BE361" s="483"/>
      <c r="BX361" s="483"/>
      <c r="BY361" s="488"/>
      <c r="BZ361" s="488"/>
      <c r="CA361" s="488"/>
      <c r="CB361" s="488"/>
      <c r="CC361" s="488"/>
      <c r="CD361" s="488"/>
      <c r="CE361" s="488"/>
      <c r="CF361" s="488"/>
      <c r="CG361" s="488"/>
    </row>
    <row r="362" spans="2:85">
      <c r="B362" s="1009"/>
      <c r="D362" s="528"/>
      <c r="H362" s="546"/>
      <c r="AG362"/>
      <c r="AH362"/>
      <c r="BE362" s="483"/>
      <c r="BX362" s="483"/>
      <c r="BY362" s="488"/>
      <c r="BZ362" s="488"/>
      <c r="CA362" s="488"/>
      <c r="CB362" s="488"/>
      <c r="CC362" s="488"/>
      <c r="CD362" s="488"/>
      <c r="CE362" s="488"/>
      <c r="CF362" s="488"/>
      <c r="CG362" s="488"/>
    </row>
    <row r="363" spans="2:85">
      <c r="B363" s="1009"/>
      <c r="D363" s="528"/>
      <c r="H363" s="546"/>
      <c r="AG363"/>
      <c r="AH363"/>
      <c r="BE363" s="483"/>
      <c r="BX363" s="483"/>
      <c r="BY363" s="488"/>
      <c r="BZ363" s="488"/>
      <c r="CA363" s="488"/>
      <c r="CB363" s="488"/>
      <c r="CC363" s="488"/>
      <c r="CD363" s="488"/>
      <c r="CE363" s="488"/>
      <c r="CF363" s="488"/>
      <c r="CG363" s="488"/>
    </row>
    <row r="364" spans="2:85">
      <c r="B364" s="1009"/>
      <c r="D364" s="528"/>
      <c r="H364" s="546"/>
      <c r="AG364"/>
      <c r="AH364"/>
      <c r="BE364" s="483"/>
      <c r="BX364" s="483"/>
      <c r="BY364" s="488"/>
      <c r="BZ364" s="488"/>
      <c r="CA364" s="488"/>
      <c r="CB364" s="488"/>
      <c r="CC364" s="488"/>
      <c r="CD364" s="488"/>
      <c r="CE364" s="488"/>
      <c r="CF364" s="488"/>
      <c r="CG364" s="488"/>
    </row>
    <row r="365" spans="2:85">
      <c r="B365" s="1009"/>
      <c r="D365" s="528"/>
      <c r="H365" s="546"/>
      <c r="AG365"/>
      <c r="AH365"/>
      <c r="BE365" s="483"/>
      <c r="BX365" s="483"/>
      <c r="BY365" s="488"/>
      <c r="BZ365" s="488"/>
      <c r="CA365" s="488"/>
      <c r="CB365" s="488"/>
      <c r="CC365" s="488"/>
      <c r="CD365" s="488"/>
      <c r="CE365" s="488"/>
      <c r="CF365" s="488"/>
      <c r="CG365" s="488"/>
    </row>
    <row r="366" spans="2:85">
      <c r="B366" s="1009"/>
      <c r="D366" s="528"/>
      <c r="H366" s="546"/>
      <c r="AG366"/>
      <c r="AH366"/>
      <c r="BE366" s="483"/>
      <c r="BX366" s="483"/>
      <c r="BY366" s="488"/>
      <c r="BZ366" s="488"/>
      <c r="CA366" s="488"/>
      <c r="CB366" s="488"/>
      <c r="CC366" s="488"/>
      <c r="CD366" s="488"/>
      <c r="CE366" s="488"/>
      <c r="CF366" s="488"/>
      <c r="CG366" s="488"/>
    </row>
    <row r="367" spans="2:85">
      <c r="B367" s="1009"/>
      <c r="D367" s="528"/>
      <c r="H367" s="546"/>
      <c r="AG367"/>
      <c r="AH367"/>
      <c r="BE367" s="483"/>
      <c r="BX367" s="483"/>
      <c r="BY367" s="488"/>
      <c r="BZ367" s="488"/>
      <c r="CA367" s="488"/>
      <c r="CB367" s="488"/>
      <c r="CC367" s="488"/>
      <c r="CD367" s="488"/>
      <c r="CE367" s="488"/>
      <c r="CF367" s="488"/>
      <c r="CG367" s="488"/>
    </row>
    <row r="368" spans="2:85">
      <c r="B368" s="1009"/>
      <c r="D368" s="528"/>
      <c r="H368" s="546"/>
      <c r="AG368"/>
      <c r="AH368"/>
      <c r="BE368" s="483"/>
      <c r="BX368" s="483"/>
      <c r="BY368" s="488"/>
      <c r="BZ368" s="488"/>
      <c r="CA368" s="488"/>
      <c r="CB368" s="488"/>
      <c r="CC368" s="488"/>
      <c r="CD368" s="488"/>
      <c r="CE368" s="488"/>
      <c r="CF368" s="488"/>
      <c r="CG368" s="488"/>
    </row>
    <row r="369" spans="2:85">
      <c r="B369" s="1009"/>
      <c r="D369" s="528"/>
      <c r="H369" s="546"/>
      <c r="AG369"/>
      <c r="AH369"/>
      <c r="BE369" s="483"/>
      <c r="BX369" s="483"/>
      <c r="BY369" s="488"/>
      <c r="BZ369" s="488"/>
      <c r="CA369" s="488"/>
      <c r="CB369" s="488"/>
      <c r="CC369" s="488"/>
      <c r="CD369" s="488"/>
      <c r="CE369" s="488"/>
      <c r="CF369" s="488"/>
      <c r="CG369" s="488"/>
    </row>
    <row r="370" spans="2:85">
      <c r="B370" s="1009"/>
      <c r="D370" s="528"/>
      <c r="H370" s="546"/>
      <c r="AG370"/>
      <c r="AH370"/>
      <c r="BE370" s="483"/>
      <c r="BX370" s="483"/>
      <c r="BY370" s="488"/>
      <c r="BZ370" s="488"/>
      <c r="CA370" s="488"/>
      <c r="CB370" s="488"/>
      <c r="CC370" s="488"/>
      <c r="CD370" s="488"/>
      <c r="CE370" s="488"/>
      <c r="CF370" s="488"/>
      <c r="CG370" s="488"/>
    </row>
    <row r="371" spans="2:85">
      <c r="B371" s="1009"/>
      <c r="D371" s="528"/>
      <c r="H371" s="546"/>
      <c r="AG371"/>
      <c r="AH371"/>
      <c r="BE371" s="483"/>
      <c r="BX371" s="483"/>
      <c r="BY371" s="488"/>
      <c r="BZ371" s="488"/>
      <c r="CA371" s="488"/>
      <c r="CB371" s="488"/>
      <c r="CC371" s="488"/>
      <c r="CD371" s="488"/>
      <c r="CE371" s="488"/>
      <c r="CF371" s="488"/>
      <c r="CG371" s="488"/>
    </row>
    <row r="372" spans="2:85">
      <c r="B372" s="1009"/>
      <c r="D372" s="528"/>
      <c r="H372" s="546"/>
      <c r="AG372"/>
      <c r="AH372"/>
      <c r="BE372" s="483"/>
      <c r="BX372" s="483"/>
      <c r="BY372" s="488"/>
      <c r="BZ372" s="488"/>
      <c r="CA372" s="488"/>
      <c r="CB372" s="488"/>
      <c r="CC372" s="488"/>
      <c r="CD372" s="488"/>
      <c r="CE372" s="488"/>
      <c r="CF372" s="488"/>
      <c r="CG372" s="488"/>
    </row>
    <row r="373" spans="2:85">
      <c r="B373" s="1009"/>
      <c r="D373" s="528"/>
      <c r="H373" s="546"/>
      <c r="AG373"/>
      <c r="AH373"/>
      <c r="BE373" s="483"/>
      <c r="BX373" s="483"/>
      <c r="BY373" s="488"/>
      <c r="BZ373" s="488"/>
      <c r="CA373" s="488"/>
      <c r="CB373" s="488"/>
      <c r="CC373" s="488"/>
      <c r="CD373" s="488"/>
      <c r="CE373" s="488"/>
      <c r="CF373" s="488"/>
      <c r="CG373" s="488"/>
    </row>
    <row r="374" spans="2:85">
      <c r="B374" s="1009"/>
      <c r="D374" s="528"/>
      <c r="H374" s="546"/>
      <c r="AG374"/>
      <c r="AH374"/>
      <c r="BE374" s="483"/>
      <c r="BX374" s="483"/>
      <c r="BY374" s="488"/>
      <c r="BZ374" s="488"/>
      <c r="CA374" s="488"/>
      <c r="CB374" s="488"/>
      <c r="CC374" s="488"/>
      <c r="CD374" s="488"/>
      <c r="CE374" s="488"/>
      <c r="CF374" s="488"/>
      <c r="CG374" s="488"/>
    </row>
    <row r="375" spans="2:85">
      <c r="B375" s="1009"/>
      <c r="D375" s="528"/>
      <c r="H375" s="546"/>
      <c r="AG375"/>
      <c r="AH375"/>
      <c r="BE375" s="483"/>
      <c r="BX375" s="483"/>
      <c r="BY375" s="488"/>
      <c r="BZ375" s="488"/>
      <c r="CA375" s="488"/>
      <c r="CB375" s="488"/>
      <c r="CC375" s="488"/>
      <c r="CD375" s="488"/>
      <c r="CE375" s="488"/>
      <c r="CF375" s="488"/>
      <c r="CG375" s="488"/>
    </row>
    <row r="376" spans="2:85">
      <c r="B376" s="1009"/>
      <c r="D376" s="528"/>
      <c r="H376" s="546"/>
      <c r="AG376"/>
      <c r="AH376"/>
      <c r="BE376" s="483"/>
      <c r="BX376" s="483"/>
      <c r="BY376" s="488"/>
      <c r="BZ376" s="488"/>
      <c r="CA376" s="488"/>
      <c r="CB376" s="488"/>
      <c r="CC376" s="488"/>
      <c r="CD376" s="488"/>
      <c r="CE376" s="488"/>
      <c r="CF376" s="488"/>
      <c r="CG376" s="488"/>
    </row>
    <row r="377" spans="2:85">
      <c r="B377" s="1009"/>
      <c r="D377" s="528"/>
      <c r="H377" s="546"/>
      <c r="AG377"/>
      <c r="AH377"/>
      <c r="BE377" s="483"/>
      <c r="BX377" s="483"/>
      <c r="BY377" s="488"/>
      <c r="BZ377" s="488"/>
      <c r="CA377" s="488"/>
      <c r="CB377" s="488"/>
      <c r="CC377" s="488"/>
      <c r="CD377" s="488"/>
      <c r="CE377" s="488"/>
      <c r="CF377" s="488"/>
      <c r="CG377" s="488"/>
    </row>
    <row r="378" spans="2:85">
      <c r="B378" s="1009"/>
      <c r="D378" s="528"/>
      <c r="H378" s="546"/>
      <c r="AG378"/>
      <c r="AH378"/>
      <c r="BE378" s="483"/>
      <c r="BX378" s="483"/>
      <c r="BY378" s="488"/>
      <c r="BZ378" s="488"/>
      <c r="CA378" s="488"/>
      <c r="CB378" s="488"/>
      <c r="CC378" s="488"/>
      <c r="CD378" s="488"/>
      <c r="CE378" s="488"/>
      <c r="CF378" s="488"/>
      <c r="CG378" s="488"/>
    </row>
    <row r="379" spans="2:85">
      <c r="B379" s="1009"/>
      <c r="D379" s="528"/>
      <c r="H379" s="546"/>
      <c r="AG379"/>
      <c r="AH379"/>
      <c r="BE379" s="483"/>
      <c r="BX379" s="483"/>
      <c r="BY379" s="488"/>
      <c r="BZ379" s="488"/>
      <c r="CA379" s="488"/>
      <c r="CB379" s="488"/>
      <c r="CC379" s="488"/>
      <c r="CD379" s="488"/>
      <c r="CE379" s="488"/>
      <c r="CF379" s="488"/>
      <c r="CG379" s="488"/>
    </row>
    <row r="380" spans="2:85">
      <c r="B380" s="1009"/>
      <c r="D380" s="528"/>
      <c r="H380" s="546"/>
      <c r="AG380"/>
      <c r="AH380"/>
      <c r="BE380" s="483"/>
      <c r="BX380" s="483"/>
      <c r="BY380" s="488"/>
      <c r="BZ380" s="488"/>
      <c r="CA380" s="488"/>
      <c r="CB380" s="488"/>
      <c r="CC380" s="488"/>
      <c r="CD380" s="488"/>
      <c r="CE380" s="488"/>
      <c r="CF380" s="488"/>
      <c r="CG380" s="488"/>
    </row>
    <row r="381" spans="2:85">
      <c r="B381" s="1009"/>
      <c r="D381" s="528"/>
      <c r="H381" s="546"/>
      <c r="AG381"/>
      <c r="AH381"/>
      <c r="BE381" s="483"/>
      <c r="BX381" s="483"/>
      <c r="BY381" s="488"/>
      <c r="BZ381" s="488"/>
      <c r="CA381" s="488"/>
      <c r="CB381" s="488"/>
      <c r="CC381" s="488"/>
      <c r="CD381" s="488"/>
      <c r="CE381" s="488"/>
      <c r="CF381" s="488"/>
      <c r="CG381" s="488"/>
    </row>
    <row r="382" spans="2:85">
      <c r="B382" s="1009"/>
      <c r="D382" s="528"/>
      <c r="H382" s="546"/>
      <c r="AG382"/>
      <c r="AH382"/>
      <c r="BE382" s="483"/>
      <c r="BX382" s="483"/>
      <c r="BY382" s="488"/>
      <c r="BZ382" s="488"/>
      <c r="CA382" s="488"/>
      <c r="CB382" s="488"/>
      <c r="CC382" s="488"/>
      <c r="CD382" s="488"/>
      <c r="CE382" s="488"/>
      <c r="CF382" s="488"/>
      <c r="CG382" s="488"/>
    </row>
    <row r="383" spans="2:85">
      <c r="B383" s="1009"/>
      <c r="D383" s="528"/>
      <c r="H383" s="546"/>
      <c r="AG383"/>
      <c r="AH383"/>
      <c r="BE383" s="483"/>
      <c r="BX383" s="483"/>
      <c r="BY383" s="488"/>
      <c r="BZ383" s="488"/>
      <c r="CA383" s="488"/>
      <c r="CB383" s="488"/>
      <c r="CC383" s="488"/>
      <c r="CD383" s="488"/>
      <c r="CE383" s="488"/>
      <c r="CF383" s="488"/>
      <c r="CG383" s="488"/>
    </row>
    <row r="384" spans="2:85">
      <c r="B384" s="1009"/>
      <c r="D384" s="528"/>
      <c r="H384" s="546"/>
      <c r="AG384"/>
      <c r="AH384"/>
      <c r="BE384" s="483"/>
      <c r="BX384" s="483"/>
      <c r="BY384" s="488"/>
      <c r="BZ384" s="488"/>
      <c r="CA384" s="488"/>
      <c r="CB384" s="488"/>
      <c r="CC384" s="488"/>
      <c r="CD384" s="488"/>
      <c r="CE384" s="488"/>
      <c r="CF384" s="488"/>
      <c r="CG384" s="488"/>
    </row>
    <row r="385" spans="2:85">
      <c r="B385" s="1009"/>
      <c r="D385" s="528"/>
      <c r="H385" s="546"/>
      <c r="AG385"/>
      <c r="AH385"/>
      <c r="BE385" s="483"/>
      <c r="BX385" s="483"/>
      <c r="BY385" s="488"/>
      <c r="BZ385" s="488"/>
      <c r="CA385" s="488"/>
      <c r="CB385" s="488"/>
      <c r="CC385" s="488"/>
      <c r="CD385" s="488"/>
      <c r="CE385" s="488"/>
      <c r="CF385" s="488"/>
      <c r="CG385" s="488"/>
    </row>
    <row r="386" spans="2:85">
      <c r="B386" s="1009"/>
      <c r="D386" s="528"/>
      <c r="H386" s="546"/>
      <c r="AG386"/>
      <c r="AH386"/>
      <c r="BE386" s="483"/>
      <c r="BX386" s="483"/>
      <c r="BY386" s="488"/>
      <c r="BZ386" s="488"/>
      <c r="CA386" s="488"/>
      <c r="CB386" s="488"/>
      <c r="CC386" s="488"/>
      <c r="CD386" s="488"/>
      <c r="CE386" s="488"/>
      <c r="CF386" s="488"/>
      <c r="CG386" s="488"/>
    </row>
    <row r="387" spans="2:85">
      <c r="B387" s="1009"/>
      <c r="D387" s="528"/>
      <c r="H387" s="546"/>
      <c r="AG387"/>
      <c r="AH387"/>
      <c r="BE387" s="483"/>
      <c r="BX387" s="483"/>
      <c r="BY387" s="488"/>
      <c r="BZ387" s="488"/>
      <c r="CA387" s="488"/>
      <c r="CB387" s="488"/>
      <c r="CC387" s="488"/>
      <c r="CD387" s="488"/>
      <c r="CE387" s="488"/>
      <c r="CF387" s="488"/>
      <c r="CG387" s="488"/>
    </row>
    <row r="388" spans="2:85">
      <c r="B388" s="1009"/>
      <c r="D388" s="528"/>
      <c r="H388" s="546"/>
      <c r="AG388"/>
      <c r="AH388"/>
      <c r="BE388" s="483"/>
      <c r="BX388" s="483"/>
      <c r="BY388" s="488"/>
      <c r="BZ388" s="488"/>
      <c r="CA388" s="488"/>
      <c r="CB388" s="488"/>
      <c r="CC388" s="488"/>
      <c r="CD388" s="488"/>
      <c r="CE388" s="488"/>
      <c r="CF388" s="488"/>
      <c r="CG388" s="488"/>
    </row>
    <row r="389" spans="2:85">
      <c r="B389" s="1009"/>
      <c r="D389" s="528"/>
      <c r="H389" s="546"/>
      <c r="AG389"/>
      <c r="AH389"/>
      <c r="BE389" s="483"/>
      <c r="BX389" s="483"/>
      <c r="BY389" s="488"/>
      <c r="BZ389" s="488"/>
      <c r="CA389" s="488"/>
      <c r="CB389" s="488"/>
      <c r="CC389" s="488"/>
      <c r="CD389" s="488"/>
      <c r="CE389" s="488"/>
      <c r="CF389" s="488"/>
      <c r="CG389" s="488"/>
    </row>
    <row r="390" spans="2:85">
      <c r="B390" s="1009"/>
      <c r="D390" s="528"/>
      <c r="H390" s="546"/>
      <c r="AG390"/>
      <c r="AH390"/>
      <c r="BE390" s="483"/>
      <c r="BX390" s="483"/>
      <c r="BY390" s="488"/>
      <c r="BZ390" s="488"/>
      <c r="CA390" s="488"/>
      <c r="CB390" s="488"/>
      <c r="CC390" s="488"/>
      <c r="CD390" s="488"/>
      <c r="CE390" s="488"/>
      <c r="CF390" s="488"/>
      <c r="CG390" s="488"/>
    </row>
    <row r="391" spans="2:85">
      <c r="B391" s="1009"/>
      <c r="D391" s="528"/>
      <c r="H391" s="546"/>
      <c r="AG391"/>
      <c r="AH391"/>
      <c r="BE391" s="483"/>
      <c r="BX391" s="483"/>
      <c r="BY391" s="488"/>
      <c r="BZ391" s="488"/>
      <c r="CA391" s="488"/>
      <c r="CB391" s="488"/>
      <c r="CC391" s="488"/>
      <c r="CD391" s="488"/>
      <c r="CE391" s="488"/>
      <c r="CF391" s="488"/>
      <c r="CG391" s="488"/>
    </row>
    <row r="392" spans="2:85">
      <c r="B392" s="1009"/>
      <c r="D392" s="528"/>
      <c r="H392" s="546"/>
      <c r="AG392"/>
      <c r="AH392"/>
      <c r="BE392" s="483"/>
      <c r="BX392" s="483"/>
      <c r="BY392" s="488"/>
      <c r="BZ392" s="488"/>
      <c r="CA392" s="488"/>
      <c r="CB392" s="488"/>
      <c r="CC392" s="488"/>
      <c r="CD392" s="488"/>
      <c r="CE392" s="488"/>
      <c r="CF392" s="488"/>
      <c r="CG392" s="488"/>
    </row>
    <row r="393" spans="2:85">
      <c r="B393" s="1009"/>
      <c r="D393" s="528"/>
      <c r="H393" s="546"/>
      <c r="AG393"/>
      <c r="AH393"/>
      <c r="BE393" s="483"/>
      <c r="BX393" s="483"/>
      <c r="BY393" s="488"/>
      <c r="BZ393" s="488"/>
      <c r="CA393" s="488"/>
      <c r="CB393" s="488"/>
      <c r="CC393" s="488"/>
      <c r="CD393" s="488"/>
      <c r="CE393" s="488"/>
      <c r="CF393" s="488"/>
      <c r="CG393" s="488"/>
    </row>
    <row r="394" spans="2:85">
      <c r="B394" s="1009"/>
      <c r="D394" s="528"/>
      <c r="H394" s="546"/>
      <c r="AG394"/>
      <c r="AH394"/>
      <c r="BE394" s="483"/>
      <c r="BX394" s="483"/>
      <c r="BY394" s="488"/>
      <c r="BZ394" s="488"/>
      <c r="CA394" s="488"/>
      <c r="CB394" s="488"/>
      <c r="CC394" s="488"/>
      <c r="CD394" s="488"/>
      <c r="CE394" s="488"/>
      <c r="CF394" s="488"/>
      <c r="CG394" s="488"/>
    </row>
    <row r="395" spans="2:85">
      <c r="B395" s="1009"/>
      <c r="D395" s="528"/>
      <c r="H395" s="546"/>
      <c r="AG395"/>
      <c r="AH395"/>
      <c r="BE395" s="483"/>
      <c r="BX395" s="483"/>
      <c r="BY395" s="488"/>
      <c r="BZ395" s="488"/>
      <c r="CA395" s="488"/>
      <c r="CB395" s="488"/>
      <c r="CC395" s="488"/>
      <c r="CD395" s="488"/>
      <c r="CE395" s="488"/>
      <c r="CF395" s="488"/>
      <c r="CG395" s="488"/>
    </row>
    <row r="396" spans="2:85">
      <c r="B396" s="1009"/>
      <c r="D396" s="528"/>
      <c r="H396" s="546"/>
      <c r="AG396"/>
      <c r="AH396"/>
      <c r="BE396" s="483"/>
      <c r="BX396" s="483"/>
      <c r="BY396" s="488"/>
      <c r="BZ396" s="488"/>
      <c r="CA396" s="488"/>
      <c r="CB396" s="488"/>
      <c r="CC396" s="488"/>
      <c r="CD396" s="488"/>
      <c r="CE396" s="488"/>
      <c r="CF396" s="488"/>
      <c r="CG396" s="488"/>
    </row>
    <row r="397" spans="2:85">
      <c r="B397" s="1009"/>
      <c r="D397" s="528"/>
      <c r="H397" s="546"/>
      <c r="AG397"/>
      <c r="AH397"/>
      <c r="BE397" s="483"/>
      <c r="BX397" s="483"/>
      <c r="BY397" s="488"/>
      <c r="BZ397" s="488"/>
      <c r="CA397" s="488"/>
      <c r="CB397" s="488"/>
      <c r="CC397" s="488"/>
      <c r="CD397" s="488"/>
      <c r="CE397" s="488"/>
      <c r="CF397" s="488"/>
      <c r="CG397" s="488"/>
    </row>
    <row r="398" spans="2:85">
      <c r="B398" s="1009"/>
      <c r="D398" s="528"/>
      <c r="H398" s="546"/>
      <c r="AG398"/>
      <c r="AH398"/>
      <c r="BE398" s="483"/>
      <c r="BX398" s="483"/>
      <c r="BY398" s="488"/>
      <c r="BZ398" s="488"/>
      <c r="CA398" s="488"/>
      <c r="CB398" s="488"/>
      <c r="CC398" s="488"/>
      <c r="CD398" s="488"/>
      <c r="CE398" s="488"/>
      <c r="CF398" s="488"/>
      <c r="CG398" s="488"/>
    </row>
    <row r="399" spans="2:85">
      <c r="B399" s="1009"/>
      <c r="D399" s="528"/>
      <c r="H399" s="546"/>
      <c r="AG399"/>
      <c r="AH399"/>
      <c r="BE399" s="483"/>
      <c r="BX399" s="483"/>
      <c r="BY399" s="488"/>
      <c r="BZ399" s="488"/>
      <c r="CA399" s="488"/>
      <c r="CB399" s="488"/>
      <c r="CC399" s="488"/>
      <c r="CD399" s="488"/>
      <c r="CE399" s="488"/>
      <c r="CF399" s="488"/>
      <c r="CG399" s="488"/>
    </row>
    <row r="400" spans="2:85">
      <c r="B400" s="1009"/>
      <c r="D400" s="528"/>
      <c r="H400" s="546"/>
      <c r="AG400"/>
      <c r="AH400"/>
      <c r="BE400" s="483"/>
      <c r="BX400" s="483"/>
      <c r="BY400" s="488"/>
      <c r="BZ400" s="488"/>
      <c r="CA400" s="488"/>
      <c r="CB400" s="488"/>
      <c r="CC400" s="488"/>
      <c r="CD400" s="488"/>
      <c r="CE400" s="488"/>
      <c r="CF400" s="488"/>
      <c r="CG400" s="488"/>
    </row>
    <row r="401" spans="2:85">
      <c r="B401" s="1009"/>
      <c r="D401" s="528"/>
      <c r="H401" s="546"/>
      <c r="AG401"/>
      <c r="AH401"/>
      <c r="BE401" s="483"/>
      <c r="BX401" s="483"/>
      <c r="BY401" s="488"/>
      <c r="BZ401" s="488"/>
      <c r="CA401" s="488"/>
      <c r="CB401" s="488"/>
      <c r="CC401" s="488"/>
      <c r="CD401" s="488"/>
      <c r="CE401" s="488"/>
      <c r="CF401" s="488"/>
      <c r="CG401" s="488"/>
    </row>
    <row r="402" spans="2:85">
      <c r="B402" s="1009"/>
      <c r="D402" s="528"/>
      <c r="H402" s="546"/>
      <c r="AG402"/>
      <c r="AH402"/>
      <c r="BE402" s="483"/>
      <c r="BX402" s="483"/>
      <c r="BY402" s="488"/>
      <c r="BZ402" s="488"/>
      <c r="CA402" s="488"/>
      <c r="CB402" s="488"/>
      <c r="CC402" s="488"/>
      <c r="CD402" s="488"/>
      <c r="CE402" s="488"/>
      <c r="CF402" s="488"/>
      <c r="CG402" s="488"/>
    </row>
    <row r="403" spans="2:85">
      <c r="B403" s="1009"/>
      <c r="D403" s="528"/>
      <c r="H403" s="546"/>
      <c r="AG403"/>
      <c r="AH403"/>
      <c r="BE403" s="483"/>
      <c r="BX403" s="483"/>
      <c r="BY403" s="488"/>
      <c r="BZ403" s="488"/>
      <c r="CA403" s="488"/>
      <c r="CB403" s="488"/>
      <c r="CC403" s="488"/>
      <c r="CD403" s="488"/>
      <c r="CE403" s="488"/>
      <c r="CF403" s="488"/>
      <c r="CG403" s="488"/>
    </row>
    <row r="404" spans="2:85">
      <c r="B404" s="1009"/>
      <c r="D404" s="528"/>
      <c r="H404" s="546"/>
      <c r="AG404"/>
      <c r="AH404"/>
      <c r="BE404" s="483"/>
      <c r="BX404" s="483"/>
      <c r="BY404" s="488"/>
      <c r="BZ404" s="488"/>
      <c r="CA404" s="488"/>
      <c r="CB404" s="488"/>
      <c r="CC404" s="488"/>
      <c r="CD404" s="488"/>
      <c r="CE404" s="488"/>
      <c r="CF404" s="488"/>
      <c r="CG404" s="488"/>
    </row>
    <row r="405" spans="2:85">
      <c r="B405" s="1009"/>
      <c r="D405" s="528"/>
      <c r="H405" s="546"/>
      <c r="AG405"/>
      <c r="AH405"/>
      <c r="BE405" s="483"/>
      <c r="BX405" s="483"/>
      <c r="BY405" s="488"/>
      <c r="BZ405" s="488"/>
      <c r="CA405" s="488"/>
      <c r="CB405" s="488"/>
      <c r="CC405" s="488"/>
      <c r="CD405" s="488"/>
      <c r="CE405" s="488"/>
      <c r="CF405" s="488"/>
      <c r="CG405" s="488"/>
    </row>
    <row r="406" spans="2:85">
      <c r="B406" s="1009"/>
      <c r="D406" s="528"/>
      <c r="H406" s="546"/>
      <c r="AG406"/>
      <c r="AH406"/>
      <c r="BE406" s="483"/>
      <c r="BX406" s="483"/>
      <c r="BY406" s="488"/>
      <c r="BZ406" s="488"/>
      <c r="CA406" s="488"/>
      <c r="CB406" s="488"/>
      <c r="CC406" s="488"/>
      <c r="CD406" s="488"/>
      <c r="CE406" s="488"/>
      <c r="CF406" s="488"/>
      <c r="CG406" s="488"/>
    </row>
    <row r="407" spans="2:85">
      <c r="B407" s="1009"/>
      <c r="D407" s="528"/>
      <c r="H407" s="546"/>
      <c r="AG407"/>
      <c r="AH407"/>
      <c r="BE407" s="483"/>
      <c r="BX407" s="483"/>
      <c r="BY407" s="488"/>
      <c r="BZ407" s="488"/>
      <c r="CA407" s="488"/>
      <c r="CB407" s="488"/>
      <c r="CC407" s="488"/>
      <c r="CD407" s="488"/>
      <c r="CE407" s="488"/>
      <c r="CF407" s="488"/>
      <c r="CG407" s="488"/>
    </row>
    <row r="408" spans="2:85">
      <c r="B408" s="1009"/>
      <c r="D408" s="528"/>
      <c r="H408" s="546"/>
      <c r="AG408"/>
      <c r="AH408"/>
      <c r="BE408" s="483"/>
      <c r="BX408" s="483"/>
      <c r="BY408" s="488"/>
      <c r="BZ408" s="488"/>
      <c r="CA408" s="488"/>
      <c r="CB408" s="488"/>
      <c r="CC408" s="488"/>
      <c r="CD408" s="488"/>
      <c r="CE408" s="488"/>
      <c r="CF408" s="488"/>
      <c r="CG408" s="488"/>
    </row>
    <row r="409" spans="2:85">
      <c r="B409" s="1009"/>
      <c r="D409" s="528"/>
      <c r="H409" s="546"/>
      <c r="AG409"/>
      <c r="AH409"/>
      <c r="BE409" s="483"/>
      <c r="BX409" s="483"/>
      <c r="BY409" s="488"/>
      <c r="BZ409" s="488"/>
      <c r="CA409" s="488"/>
      <c r="CB409" s="488"/>
      <c r="CC409" s="488"/>
      <c r="CD409" s="488"/>
      <c r="CE409" s="488"/>
      <c r="CF409" s="488"/>
      <c r="CG409" s="488"/>
    </row>
    <row r="410" spans="2:85">
      <c r="B410" s="1009"/>
      <c r="D410" s="528"/>
      <c r="H410" s="546"/>
      <c r="AG410"/>
      <c r="AH410"/>
      <c r="BE410" s="483"/>
      <c r="BX410" s="483"/>
      <c r="BY410" s="488"/>
      <c r="BZ410" s="488"/>
      <c r="CA410" s="488"/>
      <c r="CB410" s="488"/>
      <c r="CC410" s="488"/>
      <c r="CD410" s="488"/>
      <c r="CE410" s="488"/>
      <c r="CF410" s="488"/>
      <c r="CG410" s="488"/>
    </row>
    <row r="411" spans="2:85">
      <c r="B411" s="1009"/>
      <c r="D411" s="528"/>
      <c r="H411" s="546"/>
      <c r="AG411"/>
      <c r="AH411"/>
      <c r="BE411" s="483"/>
      <c r="BX411" s="483"/>
      <c r="BY411" s="488"/>
      <c r="BZ411" s="488"/>
      <c r="CA411" s="488"/>
      <c r="CB411" s="488"/>
      <c r="CC411" s="488"/>
      <c r="CD411" s="488"/>
      <c r="CE411" s="488"/>
      <c r="CF411" s="488"/>
      <c r="CG411" s="488"/>
    </row>
    <row r="412" spans="2:85">
      <c r="B412" s="1009"/>
      <c r="D412" s="528"/>
      <c r="H412" s="546"/>
      <c r="AG412"/>
      <c r="AH412"/>
      <c r="BE412" s="483"/>
      <c r="BX412" s="483"/>
      <c r="BY412" s="488"/>
      <c r="BZ412" s="488"/>
      <c r="CA412" s="488"/>
      <c r="CB412" s="488"/>
      <c r="CC412" s="488"/>
      <c r="CD412" s="488"/>
      <c r="CE412" s="488"/>
      <c r="CF412" s="488"/>
      <c r="CG412" s="488"/>
    </row>
    <row r="413" spans="2:85">
      <c r="B413" s="1009"/>
      <c r="D413" s="528"/>
      <c r="H413" s="546"/>
      <c r="AG413"/>
      <c r="AH413"/>
      <c r="BE413" s="483"/>
      <c r="BX413" s="483"/>
      <c r="BY413" s="488"/>
      <c r="BZ413" s="488"/>
      <c r="CA413" s="488"/>
      <c r="CB413" s="488"/>
      <c r="CC413" s="488"/>
      <c r="CD413" s="488"/>
      <c r="CE413" s="488"/>
      <c r="CF413" s="488"/>
      <c r="CG413" s="488"/>
    </row>
    <row r="414" spans="2:85">
      <c r="B414" s="1009"/>
      <c r="D414" s="528"/>
      <c r="H414" s="546"/>
      <c r="AG414"/>
      <c r="AH414"/>
      <c r="BE414" s="483"/>
      <c r="BX414" s="483"/>
      <c r="BY414" s="488"/>
      <c r="BZ414" s="488"/>
      <c r="CA414" s="488"/>
      <c r="CB414" s="488"/>
      <c r="CC414" s="488"/>
      <c r="CD414" s="488"/>
      <c r="CE414" s="488"/>
      <c r="CF414" s="488"/>
      <c r="CG414" s="488"/>
    </row>
    <row r="415" spans="2:85">
      <c r="B415" s="1009"/>
      <c r="D415" s="528"/>
      <c r="H415" s="546"/>
      <c r="AG415"/>
      <c r="AH415"/>
      <c r="BE415" s="483"/>
      <c r="BX415" s="483"/>
      <c r="BY415" s="488"/>
      <c r="BZ415" s="488"/>
      <c r="CA415" s="488"/>
      <c r="CB415" s="488"/>
      <c r="CC415" s="488"/>
      <c r="CD415" s="488"/>
      <c r="CE415" s="488"/>
      <c r="CF415" s="488"/>
      <c r="CG415" s="488"/>
    </row>
    <row r="416" spans="2:85">
      <c r="B416" s="1009"/>
      <c r="D416" s="528"/>
      <c r="H416" s="546"/>
      <c r="AG416"/>
      <c r="AH416"/>
      <c r="BE416" s="483"/>
      <c r="BX416" s="483"/>
      <c r="BY416" s="488"/>
      <c r="BZ416" s="488"/>
      <c r="CA416" s="488"/>
      <c r="CB416" s="488"/>
      <c r="CC416" s="488"/>
      <c r="CD416" s="488"/>
      <c r="CE416" s="488"/>
      <c r="CF416" s="488"/>
      <c r="CG416" s="488"/>
    </row>
    <row r="417" spans="2:85">
      <c r="B417" s="1009"/>
      <c r="D417" s="528"/>
      <c r="H417" s="546"/>
      <c r="AG417"/>
      <c r="AH417"/>
      <c r="BE417" s="483"/>
      <c r="BX417" s="483"/>
      <c r="BY417" s="488"/>
      <c r="BZ417" s="488"/>
      <c r="CA417" s="488"/>
      <c r="CB417" s="488"/>
      <c r="CC417" s="488"/>
      <c r="CD417" s="488"/>
      <c r="CE417" s="488"/>
      <c r="CF417" s="488"/>
      <c r="CG417" s="488"/>
    </row>
    <row r="418" spans="2:85">
      <c r="B418" s="1009"/>
      <c r="D418" s="528"/>
      <c r="H418" s="546"/>
      <c r="AG418"/>
      <c r="AH418"/>
      <c r="BE418" s="483"/>
      <c r="BX418" s="483"/>
      <c r="BY418" s="488"/>
      <c r="BZ418" s="488"/>
      <c r="CA418" s="488"/>
      <c r="CB418" s="488"/>
      <c r="CC418" s="488"/>
      <c r="CD418" s="488"/>
      <c r="CE418" s="488"/>
      <c r="CF418" s="488"/>
      <c r="CG418" s="488"/>
    </row>
    <row r="419" spans="2:85">
      <c r="B419" s="1009"/>
      <c r="D419" s="528"/>
      <c r="H419" s="546"/>
      <c r="AG419"/>
      <c r="AH419"/>
      <c r="BE419" s="483"/>
      <c r="BX419" s="483"/>
      <c r="BY419" s="488"/>
      <c r="BZ419" s="488"/>
      <c r="CA419" s="488"/>
      <c r="CB419" s="488"/>
      <c r="CC419" s="488"/>
      <c r="CD419" s="488"/>
      <c r="CE419" s="488"/>
      <c r="CF419" s="488"/>
      <c r="CG419" s="488"/>
    </row>
    <row r="420" spans="2:85">
      <c r="B420" s="1009"/>
      <c r="D420" s="528"/>
      <c r="H420" s="546"/>
      <c r="AG420"/>
      <c r="AH420"/>
      <c r="BE420" s="483"/>
      <c r="BX420" s="483"/>
      <c r="BY420" s="488"/>
      <c r="BZ420" s="488"/>
      <c r="CA420" s="488"/>
      <c r="CB420" s="488"/>
      <c r="CC420" s="488"/>
      <c r="CD420" s="488"/>
      <c r="CE420" s="488"/>
      <c r="CF420" s="488"/>
      <c r="CG420" s="488"/>
    </row>
    <row r="421" spans="2:85">
      <c r="B421" s="1009"/>
      <c r="D421" s="528"/>
      <c r="H421" s="546"/>
      <c r="AG421"/>
      <c r="AH421"/>
      <c r="BE421" s="483"/>
      <c r="BX421" s="483"/>
      <c r="BY421" s="488"/>
      <c r="BZ421" s="488"/>
      <c r="CA421" s="488"/>
      <c r="CB421" s="488"/>
      <c r="CC421" s="488"/>
      <c r="CD421" s="488"/>
      <c r="CE421" s="488"/>
      <c r="CF421" s="488"/>
      <c r="CG421" s="488"/>
    </row>
    <row r="422" spans="2:85">
      <c r="B422" s="1009"/>
      <c r="D422" s="528"/>
      <c r="H422" s="546"/>
      <c r="AG422"/>
      <c r="AH422"/>
      <c r="BE422" s="483"/>
      <c r="BX422" s="483"/>
      <c r="BY422" s="488"/>
      <c r="BZ422" s="488"/>
      <c r="CA422" s="488"/>
      <c r="CB422" s="488"/>
      <c r="CC422" s="488"/>
      <c r="CD422" s="488"/>
      <c r="CE422" s="488"/>
      <c r="CF422" s="488"/>
      <c r="CG422" s="488"/>
    </row>
    <row r="423" spans="2:85">
      <c r="B423" s="1009"/>
      <c r="D423" s="528"/>
      <c r="H423" s="546"/>
      <c r="AG423"/>
      <c r="AH423"/>
      <c r="BE423" s="483"/>
      <c r="BX423" s="483"/>
      <c r="BY423" s="488"/>
      <c r="BZ423" s="488"/>
      <c r="CA423" s="488"/>
      <c r="CB423" s="488"/>
      <c r="CC423" s="488"/>
      <c r="CD423" s="488"/>
      <c r="CE423" s="488"/>
      <c r="CF423" s="488"/>
      <c r="CG423" s="488"/>
    </row>
    <row r="424" spans="2:85">
      <c r="B424" s="1009"/>
      <c r="D424" s="528"/>
      <c r="H424" s="546"/>
      <c r="AG424"/>
      <c r="AH424"/>
      <c r="BE424" s="483"/>
      <c r="BX424" s="483"/>
      <c r="BY424" s="488"/>
      <c r="BZ424" s="488"/>
      <c r="CA424" s="488"/>
      <c r="CB424" s="488"/>
      <c r="CC424" s="488"/>
      <c r="CD424" s="488"/>
      <c r="CE424" s="488"/>
      <c r="CF424" s="488"/>
      <c r="CG424" s="488"/>
    </row>
    <row r="425" spans="2:85">
      <c r="B425" s="1009"/>
      <c r="D425" s="528"/>
      <c r="H425" s="546"/>
      <c r="AG425"/>
      <c r="AH425"/>
      <c r="BE425" s="483"/>
      <c r="BX425" s="483"/>
      <c r="BY425" s="488"/>
      <c r="BZ425" s="488"/>
      <c r="CA425" s="488"/>
      <c r="CB425" s="488"/>
      <c r="CC425" s="488"/>
      <c r="CD425" s="488"/>
      <c r="CE425" s="488"/>
      <c r="CF425" s="488"/>
      <c r="CG425" s="488"/>
    </row>
    <row r="426" spans="2:85">
      <c r="B426" s="1009"/>
      <c r="D426" s="528"/>
      <c r="H426" s="546"/>
      <c r="AG426"/>
      <c r="AH426"/>
      <c r="BE426" s="483"/>
      <c r="BX426" s="483"/>
      <c r="BY426" s="488"/>
      <c r="BZ426" s="488"/>
      <c r="CA426" s="488"/>
      <c r="CB426" s="488"/>
      <c r="CC426" s="488"/>
      <c r="CD426" s="488"/>
      <c r="CE426" s="488"/>
      <c r="CF426" s="488"/>
      <c r="CG426" s="488"/>
    </row>
    <row r="427" spans="2:85">
      <c r="B427" s="1009"/>
      <c r="D427" s="528"/>
      <c r="H427" s="546"/>
      <c r="AG427"/>
      <c r="AH427"/>
      <c r="BE427" s="483"/>
      <c r="BX427" s="483"/>
      <c r="BY427" s="488"/>
      <c r="BZ427" s="488"/>
      <c r="CA427" s="488"/>
      <c r="CB427" s="488"/>
      <c r="CC427" s="488"/>
      <c r="CD427" s="488"/>
      <c r="CE427" s="488"/>
      <c r="CF427" s="488"/>
      <c r="CG427" s="488"/>
    </row>
    <row r="428" spans="2:85">
      <c r="B428" s="1009"/>
      <c r="D428" s="528"/>
      <c r="H428" s="546"/>
      <c r="AG428"/>
      <c r="AH428"/>
      <c r="BE428" s="483"/>
      <c r="BX428" s="483"/>
      <c r="BY428" s="488"/>
      <c r="BZ428" s="488"/>
      <c r="CA428" s="488"/>
      <c r="CB428" s="488"/>
      <c r="CC428" s="488"/>
      <c r="CD428" s="488"/>
      <c r="CE428" s="488"/>
      <c r="CF428" s="488"/>
      <c r="CG428" s="488"/>
    </row>
    <row r="429" spans="2:85">
      <c r="B429" s="1009"/>
      <c r="D429" s="528"/>
      <c r="H429" s="546"/>
      <c r="AG429"/>
      <c r="AH429"/>
      <c r="BE429" s="483"/>
      <c r="BX429" s="483"/>
      <c r="BY429" s="488"/>
      <c r="BZ429" s="488"/>
      <c r="CA429" s="488"/>
      <c r="CB429" s="488"/>
      <c r="CC429" s="488"/>
      <c r="CD429" s="488"/>
      <c r="CE429" s="488"/>
      <c r="CF429" s="488"/>
      <c r="CG429" s="488"/>
    </row>
    <row r="430" spans="2:85">
      <c r="B430" s="1009"/>
      <c r="D430" s="528"/>
      <c r="H430" s="546"/>
      <c r="AG430"/>
      <c r="AH430"/>
      <c r="BE430" s="483"/>
      <c r="BX430" s="483"/>
      <c r="BY430" s="488"/>
      <c r="BZ430" s="488"/>
      <c r="CA430" s="488"/>
      <c r="CB430" s="488"/>
      <c r="CC430" s="488"/>
      <c r="CD430" s="488"/>
      <c r="CE430" s="488"/>
      <c r="CF430" s="488"/>
      <c r="CG430" s="488"/>
    </row>
    <row r="431" spans="2:85">
      <c r="B431" s="1009"/>
      <c r="D431" s="528"/>
      <c r="H431" s="546"/>
      <c r="AG431"/>
      <c r="AH431"/>
      <c r="BE431" s="483"/>
      <c r="BX431" s="483"/>
      <c r="BY431" s="488"/>
      <c r="BZ431" s="488"/>
      <c r="CA431" s="488"/>
      <c r="CB431" s="488"/>
      <c r="CC431" s="488"/>
      <c r="CD431" s="488"/>
      <c r="CE431" s="488"/>
      <c r="CF431" s="488"/>
      <c r="CG431" s="488"/>
    </row>
    <row r="432" spans="2:85">
      <c r="B432" s="1009"/>
      <c r="D432" s="528"/>
      <c r="H432" s="546"/>
      <c r="AG432"/>
      <c r="AH432"/>
      <c r="BE432" s="483"/>
      <c r="BX432" s="483"/>
      <c r="BY432" s="488"/>
      <c r="BZ432" s="488"/>
      <c r="CA432" s="488"/>
      <c r="CB432" s="488"/>
      <c r="CC432" s="488"/>
      <c r="CD432" s="488"/>
      <c r="CE432" s="488"/>
      <c r="CF432" s="488"/>
      <c r="CG432" s="488"/>
    </row>
    <row r="433" spans="2:85">
      <c r="B433" s="1009"/>
      <c r="D433" s="528"/>
      <c r="H433" s="546"/>
      <c r="AG433"/>
      <c r="AH433"/>
      <c r="BE433" s="483"/>
      <c r="BX433" s="483"/>
      <c r="BY433" s="488"/>
      <c r="BZ433" s="488"/>
      <c r="CA433" s="488"/>
      <c r="CB433" s="488"/>
      <c r="CC433" s="488"/>
      <c r="CD433" s="488"/>
      <c r="CE433" s="488"/>
      <c r="CF433" s="488"/>
      <c r="CG433" s="488"/>
    </row>
    <row r="434" spans="2:85">
      <c r="B434" s="1009"/>
      <c r="D434" s="528"/>
      <c r="H434" s="546"/>
      <c r="AG434"/>
      <c r="AH434"/>
      <c r="BE434" s="483"/>
      <c r="BX434" s="483"/>
      <c r="BY434" s="488"/>
      <c r="BZ434" s="488"/>
      <c r="CA434" s="488"/>
      <c r="CB434" s="488"/>
      <c r="CC434" s="488"/>
      <c r="CD434" s="488"/>
      <c r="CE434" s="488"/>
      <c r="CF434" s="488"/>
      <c r="CG434" s="488"/>
    </row>
    <row r="435" spans="2:85">
      <c r="B435" s="1009"/>
      <c r="D435" s="528"/>
      <c r="H435" s="546"/>
      <c r="AG435"/>
      <c r="AH435"/>
      <c r="BE435" s="483"/>
      <c r="BX435" s="483"/>
      <c r="BY435" s="488"/>
      <c r="BZ435" s="488"/>
      <c r="CA435" s="488"/>
      <c r="CB435" s="488"/>
      <c r="CC435" s="488"/>
      <c r="CD435" s="488"/>
      <c r="CE435" s="488"/>
      <c r="CF435" s="488"/>
      <c r="CG435" s="488"/>
    </row>
    <row r="436" spans="2:85">
      <c r="B436" s="1009"/>
      <c r="D436" s="528"/>
      <c r="H436" s="546"/>
      <c r="AG436"/>
      <c r="AH436"/>
      <c r="BE436" s="483"/>
      <c r="BX436" s="483"/>
      <c r="BY436" s="488"/>
      <c r="BZ436" s="488"/>
      <c r="CA436" s="488"/>
      <c r="CB436" s="488"/>
      <c r="CC436" s="488"/>
      <c r="CD436" s="488"/>
      <c r="CE436" s="488"/>
      <c r="CF436" s="488"/>
      <c r="CG436" s="488"/>
    </row>
    <row r="437" spans="2:85">
      <c r="B437" s="1009"/>
      <c r="D437" s="528"/>
      <c r="H437" s="546"/>
      <c r="AG437"/>
      <c r="AH437"/>
      <c r="BE437" s="483"/>
      <c r="BX437" s="483"/>
      <c r="BY437" s="488"/>
      <c r="BZ437" s="488"/>
      <c r="CA437" s="488"/>
      <c r="CB437" s="488"/>
      <c r="CC437" s="488"/>
      <c r="CD437" s="488"/>
      <c r="CE437" s="488"/>
      <c r="CF437" s="488"/>
      <c r="CG437" s="488"/>
    </row>
    <row r="438" spans="2:85">
      <c r="B438" s="1009"/>
      <c r="D438" s="528"/>
      <c r="H438" s="546"/>
      <c r="AG438"/>
      <c r="AH438"/>
      <c r="BE438" s="483"/>
      <c r="BX438" s="483"/>
      <c r="BY438" s="488"/>
      <c r="BZ438" s="488"/>
      <c r="CA438" s="488"/>
      <c r="CB438" s="488"/>
      <c r="CC438" s="488"/>
      <c r="CD438" s="488"/>
      <c r="CE438" s="488"/>
      <c r="CF438" s="488"/>
      <c r="CG438" s="488"/>
    </row>
    <row r="439" spans="2:85">
      <c r="B439" s="1009"/>
      <c r="D439" s="528"/>
      <c r="H439" s="546"/>
      <c r="AG439"/>
      <c r="AH439"/>
      <c r="BE439" s="483"/>
      <c r="BX439" s="483"/>
      <c r="BY439" s="488"/>
      <c r="BZ439" s="488"/>
      <c r="CA439" s="488"/>
      <c r="CB439" s="488"/>
      <c r="CC439" s="488"/>
      <c r="CD439" s="488"/>
      <c r="CE439" s="488"/>
      <c r="CF439" s="488"/>
      <c r="CG439" s="488"/>
    </row>
    <row r="440" spans="2:85">
      <c r="B440" s="1009"/>
      <c r="D440" s="528"/>
      <c r="H440" s="546"/>
      <c r="AG440"/>
      <c r="AH440"/>
      <c r="BE440" s="483"/>
      <c r="BX440" s="483"/>
      <c r="BY440" s="488"/>
      <c r="BZ440" s="488"/>
      <c r="CA440" s="488"/>
      <c r="CB440" s="488"/>
      <c r="CC440" s="488"/>
      <c r="CD440" s="488"/>
      <c r="CE440" s="488"/>
      <c r="CF440" s="488"/>
      <c r="CG440" s="488"/>
    </row>
    <row r="441" spans="2:85">
      <c r="B441" s="1009"/>
      <c r="D441" s="528"/>
      <c r="H441" s="546"/>
      <c r="AG441"/>
      <c r="AH441"/>
      <c r="BE441" s="483"/>
      <c r="BX441" s="483"/>
      <c r="BY441" s="488"/>
      <c r="BZ441" s="488"/>
      <c r="CA441" s="488"/>
      <c r="CB441" s="488"/>
      <c r="CC441" s="488"/>
      <c r="CD441" s="488"/>
      <c r="CE441" s="488"/>
      <c r="CF441" s="488"/>
      <c r="CG441" s="488"/>
    </row>
    <row r="442" spans="2:85">
      <c r="B442" s="1009"/>
      <c r="D442" s="528"/>
      <c r="H442" s="546"/>
      <c r="AG442"/>
      <c r="AH442"/>
      <c r="BE442" s="483"/>
      <c r="BX442" s="483"/>
      <c r="BY442" s="488"/>
      <c r="BZ442" s="488"/>
      <c r="CA442" s="488"/>
      <c r="CB442" s="488"/>
      <c r="CC442" s="488"/>
      <c r="CD442" s="488"/>
      <c r="CE442" s="488"/>
      <c r="CF442" s="488"/>
      <c r="CG442" s="488"/>
    </row>
    <row r="443" spans="2:85">
      <c r="B443" s="1009"/>
      <c r="D443" s="528"/>
      <c r="H443" s="546"/>
      <c r="AG443"/>
      <c r="AH443"/>
      <c r="BE443" s="483"/>
      <c r="BX443" s="483"/>
      <c r="BY443" s="488"/>
      <c r="BZ443" s="488"/>
      <c r="CA443" s="488"/>
      <c r="CB443" s="488"/>
      <c r="CC443" s="488"/>
      <c r="CD443" s="488"/>
      <c r="CE443" s="488"/>
      <c r="CF443" s="488"/>
      <c r="CG443" s="488"/>
    </row>
    <row r="444" spans="2:85">
      <c r="B444" s="1009"/>
      <c r="D444" s="528"/>
      <c r="H444" s="546"/>
      <c r="AG444"/>
      <c r="AH444"/>
      <c r="BE444" s="483"/>
      <c r="BX444" s="483"/>
      <c r="BY444" s="488"/>
      <c r="BZ444" s="488"/>
      <c r="CA444" s="488"/>
      <c r="CB444" s="488"/>
      <c r="CC444" s="488"/>
      <c r="CD444" s="488"/>
      <c r="CE444" s="488"/>
      <c r="CF444" s="488"/>
      <c r="CG444" s="488"/>
    </row>
    <row r="445" spans="2:85">
      <c r="B445" s="1009"/>
      <c r="D445" s="528"/>
      <c r="H445" s="546"/>
      <c r="AG445"/>
      <c r="AH445"/>
      <c r="BE445" s="483"/>
      <c r="BX445" s="483"/>
      <c r="BY445" s="488"/>
      <c r="BZ445" s="488"/>
      <c r="CA445" s="488"/>
      <c r="CB445" s="488"/>
      <c r="CC445" s="488"/>
      <c r="CD445" s="488"/>
      <c r="CE445" s="488"/>
      <c r="CF445" s="488"/>
      <c r="CG445" s="488"/>
    </row>
    <row r="446" spans="2:85">
      <c r="B446" s="1009"/>
      <c r="D446" s="528"/>
      <c r="H446" s="546"/>
      <c r="AG446"/>
      <c r="AH446"/>
      <c r="BE446" s="483"/>
      <c r="BX446" s="483"/>
      <c r="BY446" s="488"/>
      <c r="BZ446" s="488"/>
      <c r="CA446" s="488"/>
      <c r="CB446" s="488"/>
      <c r="CC446" s="488"/>
      <c r="CD446" s="488"/>
      <c r="CE446" s="488"/>
      <c r="CF446" s="488"/>
      <c r="CG446" s="488"/>
    </row>
    <row r="447" spans="2:85">
      <c r="B447" s="1009"/>
      <c r="D447" s="528"/>
      <c r="H447" s="546"/>
      <c r="AG447"/>
      <c r="AH447"/>
      <c r="BE447" s="483"/>
      <c r="BX447" s="483"/>
      <c r="BY447" s="488"/>
      <c r="BZ447" s="488"/>
      <c r="CA447" s="488"/>
      <c r="CB447" s="488"/>
      <c r="CC447" s="488"/>
      <c r="CD447" s="488"/>
      <c r="CE447" s="488"/>
      <c r="CF447" s="488"/>
      <c r="CG447" s="488"/>
    </row>
    <row r="448" spans="2:85">
      <c r="B448" s="1009"/>
      <c r="D448" s="528"/>
      <c r="H448" s="546"/>
      <c r="AG448"/>
      <c r="AH448"/>
      <c r="BE448" s="483"/>
      <c r="BX448" s="483"/>
      <c r="BY448" s="488"/>
      <c r="BZ448" s="488"/>
      <c r="CA448" s="488"/>
      <c r="CB448" s="488"/>
      <c r="CC448" s="488"/>
      <c r="CD448" s="488"/>
      <c r="CE448" s="488"/>
      <c r="CF448" s="488"/>
      <c r="CG448" s="488"/>
    </row>
    <row r="449" spans="2:85">
      <c r="B449" s="1009"/>
      <c r="D449" s="528"/>
      <c r="H449" s="546"/>
      <c r="AG449"/>
      <c r="AH449"/>
      <c r="BE449" s="483"/>
      <c r="BX449" s="483"/>
      <c r="BY449" s="488"/>
      <c r="BZ449" s="488"/>
      <c r="CA449" s="488"/>
      <c r="CB449" s="488"/>
      <c r="CC449" s="488"/>
      <c r="CD449" s="488"/>
      <c r="CE449" s="488"/>
      <c r="CF449" s="488"/>
      <c r="CG449" s="488"/>
    </row>
    <row r="450" spans="2:85">
      <c r="B450" s="1009"/>
      <c r="D450" s="528"/>
      <c r="H450" s="546"/>
      <c r="AG450"/>
      <c r="AH450"/>
      <c r="BE450" s="483"/>
      <c r="BX450" s="483"/>
      <c r="BY450" s="488"/>
      <c r="BZ450" s="488"/>
      <c r="CA450" s="488"/>
      <c r="CB450" s="488"/>
      <c r="CC450" s="488"/>
      <c r="CD450" s="488"/>
      <c r="CE450" s="488"/>
      <c r="CF450" s="488"/>
      <c r="CG450" s="488"/>
    </row>
    <row r="451" spans="2:85">
      <c r="B451" s="1009"/>
      <c r="D451" s="528"/>
      <c r="H451" s="546"/>
      <c r="AG451"/>
      <c r="AH451"/>
      <c r="BE451" s="483"/>
      <c r="BX451" s="483"/>
      <c r="BY451" s="488"/>
      <c r="BZ451" s="488"/>
      <c r="CA451" s="488"/>
      <c r="CB451" s="488"/>
      <c r="CC451" s="488"/>
      <c r="CD451" s="488"/>
      <c r="CE451" s="488"/>
      <c r="CF451" s="488"/>
      <c r="CG451" s="488"/>
    </row>
    <row r="452" spans="2:85">
      <c r="B452" s="1009"/>
      <c r="D452" s="528"/>
      <c r="H452" s="546"/>
      <c r="AG452"/>
      <c r="AH452"/>
      <c r="BE452" s="483"/>
      <c r="BX452" s="483"/>
      <c r="BY452" s="488"/>
      <c r="BZ452" s="488"/>
      <c r="CA452" s="488"/>
      <c r="CB452" s="488"/>
      <c r="CC452" s="488"/>
      <c r="CD452" s="488"/>
      <c r="CE452" s="488"/>
      <c r="CF452" s="488"/>
      <c r="CG452" s="488"/>
    </row>
    <row r="453" spans="2:85">
      <c r="B453" s="1009"/>
      <c r="D453" s="528"/>
      <c r="H453" s="546"/>
      <c r="AG453"/>
      <c r="AH453"/>
      <c r="BE453" s="483"/>
      <c r="BX453" s="483"/>
      <c r="BY453" s="488"/>
      <c r="BZ453" s="488"/>
      <c r="CA453" s="488"/>
      <c r="CB453" s="488"/>
      <c r="CC453" s="488"/>
      <c r="CD453" s="488"/>
      <c r="CE453" s="488"/>
      <c r="CF453" s="488"/>
      <c r="CG453" s="488"/>
    </row>
    <row r="454" spans="2:85">
      <c r="B454" s="1009"/>
      <c r="D454" s="528"/>
      <c r="H454" s="546"/>
      <c r="AG454"/>
      <c r="AH454"/>
      <c r="BE454" s="483"/>
      <c r="BX454" s="483"/>
      <c r="BY454" s="488"/>
      <c r="BZ454" s="488"/>
      <c r="CA454" s="488"/>
      <c r="CB454" s="488"/>
      <c r="CC454" s="488"/>
      <c r="CD454" s="488"/>
      <c r="CE454" s="488"/>
      <c r="CF454" s="488"/>
      <c r="CG454" s="488"/>
    </row>
    <row r="455" spans="2:85">
      <c r="B455" s="1009"/>
      <c r="D455" s="528"/>
      <c r="H455" s="546"/>
      <c r="AG455"/>
      <c r="AH455"/>
      <c r="BE455" s="483"/>
      <c r="BX455" s="483"/>
      <c r="BY455" s="488"/>
      <c r="BZ455" s="488"/>
      <c r="CA455" s="488"/>
      <c r="CB455" s="488"/>
      <c r="CC455" s="488"/>
      <c r="CD455" s="488"/>
      <c r="CE455" s="488"/>
      <c r="CF455" s="488"/>
      <c r="CG455" s="488"/>
    </row>
    <row r="456" spans="2:85">
      <c r="B456" s="1009"/>
      <c r="D456" s="528"/>
      <c r="H456" s="546"/>
      <c r="AG456"/>
      <c r="AH456"/>
      <c r="BE456" s="483"/>
      <c r="BX456" s="483"/>
      <c r="BY456" s="488"/>
      <c r="BZ456" s="488"/>
      <c r="CA456" s="488"/>
      <c r="CB456" s="488"/>
      <c r="CC456" s="488"/>
      <c r="CD456" s="488"/>
      <c r="CE456" s="488"/>
      <c r="CF456" s="488"/>
      <c r="CG456" s="488"/>
    </row>
    <row r="457" spans="2:85">
      <c r="B457" s="1009"/>
      <c r="D457" s="528"/>
      <c r="H457" s="546"/>
      <c r="AG457"/>
      <c r="AH457"/>
      <c r="BE457" s="483"/>
      <c r="BX457" s="483"/>
      <c r="BY457" s="488"/>
      <c r="BZ457" s="488"/>
      <c r="CA457" s="488"/>
      <c r="CB457" s="488"/>
      <c r="CC457" s="488"/>
      <c r="CD457" s="488"/>
      <c r="CE457" s="488"/>
      <c r="CF457" s="488"/>
      <c r="CG457" s="488"/>
    </row>
    <row r="458" spans="2:85">
      <c r="B458" s="1009"/>
      <c r="D458" s="528"/>
      <c r="H458" s="546"/>
      <c r="AG458"/>
      <c r="AH458"/>
      <c r="BE458" s="483"/>
      <c r="BX458" s="483"/>
      <c r="BY458" s="488"/>
      <c r="BZ458" s="488"/>
      <c r="CA458" s="488"/>
      <c r="CB458" s="488"/>
      <c r="CC458" s="488"/>
      <c r="CD458" s="488"/>
      <c r="CE458" s="488"/>
      <c r="CF458" s="488"/>
      <c r="CG458" s="488"/>
    </row>
    <row r="459" spans="2:85">
      <c r="B459" s="1009"/>
      <c r="D459" s="528"/>
      <c r="H459" s="546"/>
      <c r="AG459"/>
      <c r="AH459"/>
      <c r="BE459" s="483"/>
      <c r="BX459" s="483"/>
      <c r="BY459" s="488"/>
      <c r="BZ459" s="488"/>
      <c r="CA459" s="488"/>
      <c r="CB459" s="488"/>
      <c r="CC459" s="488"/>
      <c r="CD459" s="488"/>
      <c r="CE459" s="488"/>
      <c r="CF459" s="488"/>
      <c r="CG459" s="488"/>
    </row>
    <row r="460" spans="2:85">
      <c r="B460" s="1009"/>
      <c r="D460" s="528"/>
      <c r="H460" s="546"/>
      <c r="AG460"/>
      <c r="AH460"/>
      <c r="BE460" s="483"/>
      <c r="BX460" s="483"/>
      <c r="BY460" s="488"/>
      <c r="BZ460" s="488"/>
      <c r="CA460" s="488"/>
      <c r="CB460" s="488"/>
      <c r="CC460" s="488"/>
      <c r="CD460" s="488"/>
      <c r="CE460" s="488"/>
      <c r="CF460" s="488"/>
      <c r="CG460" s="488"/>
    </row>
    <row r="461" spans="2:85">
      <c r="B461" s="1009"/>
      <c r="D461" s="528"/>
      <c r="H461" s="546"/>
      <c r="AG461"/>
      <c r="AH461"/>
      <c r="BE461" s="483"/>
      <c r="BX461" s="483"/>
      <c r="BY461" s="488"/>
      <c r="BZ461" s="488"/>
      <c r="CA461" s="488"/>
      <c r="CB461" s="488"/>
      <c r="CC461" s="488"/>
      <c r="CD461" s="488"/>
      <c r="CE461" s="488"/>
      <c r="CF461" s="488"/>
      <c r="CG461" s="488"/>
    </row>
    <row r="462" spans="2:85">
      <c r="B462" s="1009"/>
      <c r="D462" s="528"/>
      <c r="H462" s="546"/>
      <c r="AG462"/>
      <c r="AH462"/>
      <c r="BE462" s="483"/>
      <c r="BX462" s="483"/>
      <c r="BY462" s="488"/>
      <c r="BZ462" s="488"/>
      <c r="CA462" s="488"/>
      <c r="CB462" s="488"/>
      <c r="CC462" s="488"/>
      <c r="CD462" s="488"/>
      <c r="CE462" s="488"/>
      <c r="CF462" s="488"/>
      <c r="CG462" s="488"/>
    </row>
    <row r="463" spans="2:85">
      <c r="B463" s="1009"/>
      <c r="D463" s="528"/>
      <c r="H463" s="546"/>
      <c r="AG463"/>
      <c r="AH463"/>
      <c r="BE463" s="483"/>
      <c r="BX463" s="483"/>
      <c r="BY463" s="488"/>
      <c r="BZ463" s="488"/>
      <c r="CA463" s="488"/>
      <c r="CB463" s="488"/>
      <c r="CC463" s="488"/>
      <c r="CD463" s="488"/>
      <c r="CE463" s="488"/>
      <c r="CF463" s="488"/>
      <c r="CG463" s="488"/>
    </row>
    <row r="464" spans="2:85">
      <c r="B464" s="1009"/>
      <c r="D464" s="528"/>
      <c r="H464" s="546"/>
      <c r="AG464"/>
      <c r="AH464"/>
      <c r="BE464" s="483"/>
      <c r="BX464" s="483"/>
      <c r="BY464" s="488"/>
      <c r="BZ464" s="488"/>
      <c r="CA464" s="488"/>
      <c r="CB464" s="488"/>
      <c r="CC464" s="488"/>
      <c r="CD464" s="488"/>
      <c r="CE464" s="488"/>
      <c r="CF464" s="488"/>
      <c r="CG464" s="488"/>
    </row>
    <row r="465" spans="2:85">
      <c r="B465" s="1009"/>
      <c r="D465" s="528"/>
      <c r="H465" s="546"/>
      <c r="AG465"/>
      <c r="AH465"/>
      <c r="BE465" s="483"/>
      <c r="BX465" s="483"/>
      <c r="BY465" s="488"/>
      <c r="BZ465" s="488"/>
      <c r="CA465" s="488"/>
      <c r="CB465" s="488"/>
      <c r="CC465" s="488"/>
      <c r="CD465" s="488"/>
      <c r="CE465" s="488"/>
      <c r="CF465" s="488"/>
      <c r="CG465" s="488"/>
    </row>
    <row r="466" spans="2:85">
      <c r="B466" s="1009"/>
      <c r="D466" s="528"/>
      <c r="H466" s="546"/>
      <c r="AG466"/>
      <c r="AH466"/>
      <c r="BE466" s="483"/>
      <c r="BX466" s="483"/>
      <c r="BY466" s="488"/>
      <c r="BZ466" s="488"/>
      <c r="CA466" s="488"/>
      <c r="CB466" s="488"/>
      <c r="CC466" s="488"/>
      <c r="CD466" s="488"/>
      <c r="CE466" s="488"/>
      <c r="CF466" s="488"/>
      <c r="CG466" s="488"/>
    </row>
    <row r="467" spans="2:85">
      <c r="B467" s="1009"/>
      <c r="D467" s="528"/>
      <c r="H467" s="546"/>
      <c r="AG467"/>
      <c r="AH467"/>
      <c r="BE467" s="483"/>
      <c r="BX467" s="483"/>
      <c r="BY467" s="488"/>
      <c r="BZ467" s="488"/>
      <c r="CA467" s="488"/>
      <c r="CB467" s="488"/>
      <c r="CC467" s="488"/>
      <c r="CD467" s="488"/>
      <c r="CE467" s="488"/>
      <c r="CF467" s="488"/>
      <c r="CG467" s="488"/>
    </row>
    <row r="468" spans="2:85">
      <c r="B468" s="1009"/>
      <c r="D468" s="528"/>
      <c r="H468" s="546"/>
      <c r="AG468"/>
      <c r="AH468"/>
      <c r="BE468" s="483"/>
      <c r="BX468" s="483"/>
      <c r="BY468" s="488"/>
      <c r="BZ468" s="488"/>
      <c r="CA468" s="488"/>
      <c r="CB468" s="488"/>
      <c r="CC468" s="488"/>
      <c r="CD468" s="488"/>
      <c r="CE468" s="488"/>
      <c r="CF468" s="488"/>
      <c r="CG468" s="488"/>
    </row>
    <row r="469" spans="2:85">
      <c r="B469" s="1009"/>
      <c r="D469" s="528"/>
      <c r="H469" s="546"/>
      <c r="AG469"/>
      <c r="AH469"/>
      <c r="BE469" s="483"/>
      <c r="BX469" s="483"/>
      <c r="BY469" s="488"/>
      <c r="BZ469" s="488"/>
      <c r="CA469" s="488"/>
      <c r="CB469" s="488"/>
      <c r="CC469" s="488"/>
      <c r="CD469" s="488"/>
      <c r="CE469" s="488"/>
      <c r="CF469" s="488"/>
      <c r="CG469" s="488"/>
    </row>
    <row r="470" spans="2:85">
      <c r="B470" s="1009"/>
      <c r="D470" s="528"/>
      <c r="H470" s="546"/>
      <c r="AG470"/>
      <c r="AH470"/>
      <c r="BE470" s="483"/>
      <c r="BX470" s="483"/>
      <c r="BY470" s="488"/>
      <c r="BZ470" s="488"/>
      <c r="CA470" s="488"/>
      <c r="CB470" s="488"/>
      <c r="CC470" s="488"/>
      <c r="CD470" s="488"/>
      <c r="CE470" s="488"/>
      <c r="CF470" s="488"/>
      <c r="CG470" s="488"/>
    </row>
    <row r="471" spans="2:85">
      <c r="B471" s="1009"/>
      <c r="D471" s="528"/>
      <c r="H471" s="546"/>
      <c r="AG471"/>
      <c r="AH471"/>
      <c r="BE471" s="483"/>
      <c r="BX471" s="483"/>
      <c r="BY471" s="488"/>
      <c r="BZ471" s="488"/>
      <c r="CA471" s="488"/>
      <c r="CB471" s="488"/>
      <c r="CC471" s="488"/>
      <c r="CD471" s="488"/>
      <c r="CE471" s="488"/>
      <c r="CF471" s="488"/>
      <c r="CG471" s="488"/>
    </row>
    <row r="472" spans="2:85">
      <c r="B472" s="1009"/>
      <c r="D472" s="528"/>
      <c r="H472" s="546"/>
      <c r="AG472"/>
      <c r="AH472"/>
      <c r="BE472" s="483"/>
      <c r="BX472" s="483"/>
      <c r="BY472" s="488"/>
      <c r="BZ472" s="488"/>
      <c r="CA472" s="488"/>
      <c r="CB472" s="488"/>
      <c r="CC472" s="488"/>
      <c r="CD472" s="488"/>
      <c r="CE472" s="488"/>
      <c r="CF472" s="488"/>
      <c r="CG472" s="488"/>
    </row>
    <row r="473" spans="2:85">
      <c r="B473" s="1009"/>
      <c r="D473" s="528"/>
      <c r="H473" s="546"/>
      <c r="AG473"/>
      <c r="AH473"/>
      <c r="BE473" s="483"/>
      <c r="BX473" s="483"/>
      <c r="BY473" s="488"/>
      <c r="BZ473" s="488"/>
      <c r="CA473" s="488"/>
      <c r="CB473" s="488"/>
      <c r="CC473" s="488"/>
      <c r="CD473" s="488"/>
      <c r="CE473" s="488"/>
      <c r="CF473" s="488"/>
      <c r="CG473" s="488"/>
    </row>
    <row r="474" spans="2:85">
      <c r="B474" s="1009"/>
      <c r="D474" s="528"/>
      <c r="H474" s="546"/>
      <c r="AG474"/>
      <c r="AH474"/>
      <c r="BE474" s="483"/>
      <c r="BX474" s="483"/>
      <c r="BY474" s="488"/>
      <c r="BZ474" s="488"/>
      <c r="CA474" s="488"/>
      <c r="CB474" s="488"/>
      <c r="CC474" s="488"/>
      <c r="CD474" s="488"/>
      <c r="CE474" s="488"/>
      <c r="CF474" s="488"/>
      <c r="CG474" s="488"/>
    </row>
    <row r="475" spans="2:85">
      <c r="B475" s="1009"/>
      <c r="D475" s="528"/>
      <c r="H475" s="546"/>
      <c r="AG475"/>
      <c r="AH475"/>
      <c r="BE475" s="483"/>
      <c r="BX475" s="483"/>
      <c r="BY475" s="488"/>
      <c r="BZ475" s="488"/>
      <c r="CA475" s="488"/>
      <c r="CB475" s="488"/>
      <c r="CC475" s="488"/>
      <c r="CD475" s="488"/>
      <c r="CE475" s="488"/>
      <c r="CF475" s="488"/>
      <c r="CG475" s="488"/>
    </row>
    <row r="476" spans="2:85">
      <c r="B476" s="1009"/>
      <c r="D476" s="528"/>
      <c r="H476" s="546"/>
      <c r="AG476"/>
      <c r="AH476"/>
      <c r="BE476" s="483"/>
      <c r="BX476" s="483"/>
      <c r="BY476" s="488"/>
      <c r="BZ476" s="488"/>
      <c r="CA476" s="488"/>
      <c r="CB476" s="488"/>
      <c r="CC476" s="488"/>
      <c r="CD476" s="488"/>
      <c r="CE476" s="488"/>
      <c r="CF476" s="488"/>
      <c r="CG476" s="488"/>
    </row>
    <row r="477" spans="2:85">
      <c r="B477" s="1009"/>
      <c r="D477" s="528"/>
      <c r="H477" s="546"/>
      <c r="AG477"/>
      <c r="AH477"/>
      <c r="BE477" s="483"/>
      <c r="BX477" s="483"/>
      <c r="BY477" s="488"/>
      <c r="BZ477" s="488"/>
      <c r="CA477" s="488"/>
      <c r="CB477" s="488"/>
      <c r="CC477" s="488"/>
      <c r="CD477" s="488"/>
      <c r="CE477" s="488"/>
      <c r="CF477" s="488"/>
      <c r="CG477" s="488"/>
    </row>
    <row r="478" spans="2:85">
      <c r="B478" s="1009"/>
      <c r="D478" s="528"/>
      <c r="H478" s="546"/>
      <c r="AG478"/>
      <c r="AH478"/>
      <c r="BE478" s="483"/>
      <c r="BX478" s="483"/>
      <c r="BY478" s="488"/>
      <c r="BZ478" s="488"/>
      <c r="CA478" s="488"/>
      <c r="CB478" s="488"/>
      <c r="CC478" s="488"/>
      <c r="CD478" s="488"/>
      <c r="CE478" s="488"/>
      <c r="CF478" s="488"/>
      <c r="CG478" s="488"/>
    </row>
    <row r="479" spans="2:85">
      <c r="B479" s="1009"/>
      <c r="D479" s="528"/>
      <c r="H479" s="546"/>
      <c r="AG479"/>
      <c r="AH479"/>
      <c r="BE479" s="483"/>
      <c r="BX479" s="483"/>
      <c r="BY479" s="488"/>
      <c r="BZ479" s="488"/>
      <c r="CA479" s="488"/>
      <c r="CB479" s="488"/>
      <c r="CC479" s="488"/>
      <c r="CD479" s="488"/>
      <c r="CE479" s="488"/>
      <c r="CF479" s="488"/>
      <c r="CG479" s="488"/>
    </row>
    <row r="480" spans="2:85">
      <c r="B480" s="1009"/>
      <c r="D480" s="528"/>
      <c r="H480" s="546"/>
      <c r="AG480"/>
      <c r="AH480"/>
      <c r="BE480" s="483"/>
      <c r="BX480" s="483"/>
      <c r="BY480" s="488"/>
      <c r="BZ480" s="488"/>
      <c r="CA480" s="488"/>
      <c r="CB480" s="488"/>
      <c r="CC480" s="488"/>
      <c r="CD480" s="488"/>
      <c r="CE480" s="488"/>
      <c r="CF480" s="488"/>
      <c r="CG480" s="488"/>
    </row>
    <row r="481" spans="2:85">
      <c r="B481" s="1009"/>
      <c r="D481" s="528"/>
      <c r="H481" s="546"/>
      <c r="AG481"/>
      <c r="AH481"/>
      <c r="BE481" s="483"/>
      <c r="BX481" s="483"/>
      <c r="BY481" s="488"/>
      <c r="BZ481" s="488"/>
      <c r="CA481" s="488"/>
      <c r="CB481" s="488"/>
      <c r="CC481" s="488"/>
      <c r="CD481" s="488"/>
      <c r="CE481" s="488"/>
      <c r="CF481" s="488"/>
      <c r="CG481" s="488"/>
    </row>
    <row r="482" spans="2:85">
      <c r="B482" s="1009"/>
      <c r="D482" s="528"/>
      <c r="H482" s="546"/>
      <c r="AG482"/>
      <c r="AH482"/>
      <c r="BE482" s="483"/>
      <c r="BX482" s="483"/>
      <c r="BY482" s="488"/>
      <c r="BZ482" s="488"/>
      <c r="CA482" s="488"/>
      <c r="CB482" s="488"/>
      <c r="CC482" s="488"/>
      <c r="CD482" s="488"/>
      <c r="CE482" s="488"/>
      <c r="CF482" s="488"/>
      <c r="CG482" s="488"/>
    </row>
    <row r="483" spans="2:85">
      <c r="B483" s="1009"/>
      <c r="D483" s="528"/>
      <c r="H483" s="546"/>
      <c r="AG483"/>
      <c r="AH483"/>
      <c r="BE483" s="483"/>
      <c r="BX483" s="483"/>
      <c r="BY483" s="488"/>
      <c r="BZ483" s="488"/>
      <c r="CA483" s="488"/>
      <c r="CB483" s="488"/>
      <c r="CC483" s="488"/>
      <c r="CD483" s="488"/>
      <c r="CE483" s="488"/>
      <c r="CF483" s="488"/>
      <c r="CG483" s="488"/>
    </row>
    <row r="484" spans="2:85">
      <c r="B484" s="1009"/>
      <c r="D484" s="528"/>
      <c r="H484" s="546"/>
      <c r="AG484"/>
      <c r="AH484"/>
      <c r="BE484" s="483"/>
      <c r="BX484" s="483"/>
      <c r="BY484" s="488"/>
      <c r="BZ484" s="488"/>
      <c r="CA484" s="488"/>
      <c r="CB484" s="488"/>
      <c r="CC484" s="488"/>
      <c r="CD484" s="488"/>
      <c r="CE484" s="488"/>
      <c r="CF484" s="488"/>
      <c r="CG484" s="488"/>
    </row>
    <row r="485" spans="2:85">
      <c r="B485" s="1009"/>
      <c r="D485" s="528"/>
      <c r="H485" s="546"/>
      <c r="AG485"/>
      <c r="AH485"/>
      <c r="BE485" s="483"/>
      <c r="BX485" s="483"/>
      <c r="BY485" s="488"/>
      <c r="BZ485" s="488"/>
      <c r="CA485" s="488"/>
      <c r="CB485" s="488"/>
      <c r="CC485" s="488"/>
      <c r="CD485" s="488"/>
      <c r="CE485" s="488"/>
      <c r="CF485" s="488"/>
      <c r="CG485" s="488"/>
    </row>
    <row r="486" spans="2:85">
      <c r="B486" s="1009"/>
      <c r="D486" s="528"/>
      <c r="H486" s="546"/>
      <c r="AG486"/>
      <c r="AH486"/>
      <c r="BE486" s="483"/>
      <c r="BX486" s="483"/>
      <c r="BY486" s="488"/>
      <c r="BZ486" s="488"/>
      <c r="CA486" s="488"/>
      <c r="CB486" s="488"/>
      <c r="CC486" s="488"/>
      <c r="CD486" s="488"/>
      <c r="CE486" s="488"/>
      <c r="CF486" s="488"/>
      <c r="CG486" s="488"/>
    </row>
    <row r="487" spans="2:85">
      <c r="B487" s="1009"/>
      <c r="D487" s="528"/>
      <c r="H487" s="546"/>
      <c r="AG487"/>
      <c r="AH487"/>
      <c r="BE487" s="483"/>
      <c r="BX487" s="483"/>
      <c r="BY487" s="488"/>
      <c r="BZ487" s="488"/>
      <c r="CA487" s="488"/>
      <c r="CB487" s="488"/>
      <c r="CC487" s="488"/>
      <c r="CD487" s="488"/>
      <c r="CE487" s="488"/>
      <c r="CF487" s="488"/>
      <c r="CG487" s="488"/>
    </row>
    <row r="488" spans="2:85">
      <c r="B488" s="1009"/>
      <c r="D488" s="528"/>
      <c r="H488" s="546"/>
      <c r="AG488"/>
      <c r="AH488"/>
      <c r="BE488" s="483"/>
      <c r="BX488" s="483"/>
      <c r="BY488" s="488"/>
      <c r="BZ488" s="488"/>
      <c r="CA488" s="488"/>
      <c r="CB488" s="488"/>
      <c r="CC488" s="488"/>
      <c r="CD488" s="488"/>
      <c r="CE488" s="488"/>
      <c r="CF488" s="488"/>
      <c r="CG488" s="488"/>
    </row>
    <row r="489" spans="2:85">
      <c r="B489" s="1009"/>
      <c r="D489" s="528"/>
      <c r="H489" s="546"/>
      <c r="AG489"/>
      <c r="AH489"/>
      <c r="BE489" s="483"/>
      <c r="BX489" s="483"/>
      <c r="BY489" s="488"/>
      <c r="BZ489" s="488"/>
      <c r="CA489" s="488"/>
      <c r="CB489" s="488"/>
      <c r="CC489" s="488"/>
      <c r="CD489" s="488"/>
      <c r="CE489" s="488"/>
      <c r="CF489" s="488"/>
      <c r="CG489" s="488"/>
    </row>
    <row r="490" spans="2:85">
      <c r="B490" s="1009"/>
      <c r="D490" s="528"/>
      <c r="H490" s="546"/>
      <c r="AG490"/>
      <c r="AH490"/>
      <c r="BE490" s="483"/>
      <c r="BX490" s="483"/>
      <c r="BY490" s="488"/>
      <c r="BZ490" s="488"/>
      <c r="CA490" s="488"/>
      <c r="CB490" s="488"/>
      <c r="CC490" s="488"/>
      <c r="CD490" s="488"/>
      <c r="CE490" s="488"/>
      <c r="CF490" s="488"/>
      <c r="CG490" s="488"/>
    </row>
    <row r="491" spans="2:85">
      <c r="B491" s="1009"/>
      <c r="D491" s="528"/>
      <c r="H491" s="546"/>
      <c r="AG491"/>
      <c r="AH491"/>
      <c r="BE491" s="483"/>
      <c r="BX491" s="483"/>
      <c r="BY491" s="488"/>
      <c r="BZ491" s="488"/>
      <c r="CA491" s="488"/>
      <c r="CB491" s="488"/>
      <c r="CC491" s="488"/>
      <c r="CD491" s="488"/>
      <c r="CE491" s="488"/>
      <c r="CF491" s="488"/>
      <c r="CG491" s="488"/>
    </row>
    <row r="492" spans="2:85">
      <c r="B492" s="1009"/>
      <c r="D492" s="528"/>
      <c r="H492" s="546"/>
      <c r="AG492"/>
      <c r="AH492"/>
      <c r="BE492" s="483"/>
      <c r="BX492" s="483"/>
      <c r="BY492" s="488"/>
      <c r="BZ492" s="488"/>
      <c r="CA492" s="488"/>
      <c r="CB492" s="488"/>
      <c r="CC492" s="488"/>
      <c r="CD492" s="488"/>
      <c r="CE492" s="488"/>
      <c r="CF492" s="488"/>
      <c r="CG492" s="488"/>
    </row>
    <row r="493" spans="2:85">
      <c r="B493" s="1009"/>
      <c r="D493" s="528"/>
      <c r="H493" s="546"/>
      <c r="AG493"/>
      <c r="AH493"/>
      <c r="BE493" s="483"/>
      <c r="BX493" s="483"/>
      <c r="BY493" s="488"/>
      <c r="BZ493" s="488"/>
      <c r="CA493" s="488"/>
      <c r="CB493" s="488"/>
      <c r="CC493" s="488"/>
      <c r="CD493" s="488"/>
      <c r="CE493" s="488"/>
      <c r="CF493" s="488"/>
      <c r="CG493" s="488"/>
    </row>
    <row r="494" spans="2:85">
      <c r="B494" s="1009"/>
      <c r="D494" s="528"/>
      <c r="H494" s="546"/>
      <c r="AG494"/>
      <c r="AH494"/>
      <c r="BE494" s="483"/>
      <c r="BX494" s="483"/>
      <c r="BY494" s="488"/>
      <c r="BZ494" s="488"/>
      <c r="CA494" s="488"/>
      <c r="CB494" s="488"/>
      <c r="CC494" s="488"/>
      <c r="CD494" s="488"/>
      <c r="CE494" s="488"/>
      <c r="CF494" s="488"/>
      <c r="CG494" s="488"/>
    </row>
    <row r="495" spans="2:85">
      <c r="B495" s="1009"/>
      <c r="D495" s="528"/>
      <c r="H495" s="546"/>
      <c r="AG495"/>
      <c r="AH495"/>
      <c r="BE495" s="483"/>
      <c r="BX495" s="483"/>
      <c r="BY495" s="488"/>
      <c r="BZ495" s="488"/>
      <c r="CA495" s="488"/>
      <c r="CB495" s="488"/>
      <c r="CC495" s="488"/>
      <c r="CD495" s="488"/>
      <c r="CE495" s="488"/>
      <c r="CF495" s="488"/>
      <c r="CG495" s="488"/>
    </row>
    <row r="496" spans="2:85">
      <c r="B496" s="1009"/>
      <c r="D496" s="528"/>
      <c r="H496" s="546"/>
      <c r="AG496"/>
      <c r="AH496"/>
      <c r="BE496" s="483"/>
      <c r="BX496" s="483"/>
      <c r="BY496" s="488"/>
      <c r="BZ496" s="488"/>
      <c r="CA496" s="488"/>
      <c r="CB496" s="488"/>
      <c r="CC496" s="488"/>
      <c r="CD496" s="488"/>
      <c r="CE496" s="488"/>
      <c r="CF496" s="488"/>
      <c r="CG496" s="488"/>
    </row>
    <row r="497" spans="2:85">
      <c r="B497" s="1009"/>
      <c r="D497" s="528"/>
      <c r="H497" s="546"/>
      <c r="AG497"/>
      <c r="AH497"/>
      <c r="BE497" s="483"/>
      <c r="BX497" s="483"/>
      <c r="BY497" s="488"/>
      <c r="BZ497" s="488"/>
      <c r="CA497" s="488"/>
      <c r="CB497" s="488"/>
      <c r="CC497" s="488"/>
      <c r="CD497" s="488"/>
      <c r="CE497" s="488"/>
      <c r="CF497" s="488"/>
      <c r="CG497" s="488"/>
    </row>
    <row r="498" spans="2:85">
      <c r="B498" s="1009"/>
      <c r="D498" s="528"/>
      <c r="H498" s="546"/>
      <c r="AG498"/>
      <c r="AH498"/>
      <c r="BE498" s="483"/>
      <c r="BX498" s="483"/>
      <c r="BY498" s="488"/>
      <c r="BZ498" s="488"/>
      <c r="CA498" s="488"/>
      <c r="CB498" s="488"/>
      <c r="CC498" s="488"/>
      <c r="CD498" s="488"/>
      <c r="CE498" s="488"/>
      <c r="CF498" s="488"/>
      <c r="CG498" s="488"/>
    </row>
    <row r="499" spans="2:85">
      <c r="B499" s="1009"/>
      <c r="D499" s="528"/>
      <c r="H499" s="546"/>
      <c r="AG499"/>
      <c r="AH499"/>
      <c r="BE499" s="483"/>
      <c r="BX499" s="483"/>
      <c r="BY499" s="488"/>
      <c r="BZ499" s="488"/>
      <c r="CA499" s="488"/>
      <c r="CB499" s="488"/>
      <c r="CC499" s="488"/>
      <c r="CD499" s="488"/>
      <c r="CE499" s="488"/>
      <c r="CF499" s="488"/>
      <c r="CG499" s="488"/>
    </row>
    <row r="500" spans="2:85">
      <c r="B500" s="1009"/>
      <c r="D500" s="528"/>
      <c r="H500" s="546"/>
      <c r="AG500"/>
      <c r="AH500"/>
      <c r="BE500" s="483"/>
      <c r="BX500" s="483"/>
      <c r="BY500" s="488"/>
      <c r="BZ500" s="488"/>
      <c r="CA500" s="488"/>
      <c r="CB500" s="488"/>
      <c r="CC500" s="488"/>
      <c r="CD500" s="488"/>
      <c r="CE500" s="488"/>
      <c r="CF500" s="488"/>
      <c r="CG500" s="488"/>
    </row>
    <row r="501" spans="2:85">
      <c r="B501" s="1009"/>
      <c r="D501" s="528"/>
      <c r="H501" s="546"/>
      <c r="AG501"/>
      <c r="AH501"/>
      <c r="BE501" s="483"/>
      <c r="BX501" s="483"/>
      <c r="BY501" s="488"/>
      <c r="BZ501" s="488"/>
      <c r="CA501" s="488"/>
      <c r="CB501" s="488"/>
      <c r="CC501" s="488"/>
      <c r="CD501" s="488"/>
      <c r="CE501" s="488"/>
      <c r="CF501" s="488"/>
      <c r="CG501" s="488"/>
    </row>
    <row r="502" spans="2:85">
      <c r="B502" s="1009"/>
      <c r="D502" s="528"/>
      <c r="H502" s="546"/>
      <c r="AG502"/>
      <c r="AH502"/>
      <c r="BE502" s="483"/>
      <c r="BX502" s="483"/>
      <c r="BY502" s="488"/>
      <c r="BZ502" s="488"/>
      <c r="CA502" s="488"/>
      <c r="CB502" s="488"/>
      <c r="CC502" s="488"/>
      <c r="CD502" s="488"/>
      <c r="CE502" s="488"/>
      <c r="CF502" s="488"/>
      <c r="CG502" s="488"/>
    </row>
    <row r="503" spans="2:85">
      <c r="B503" s="1009"/>
      <c r="D503" s="528"/>
      <c r="H503" s="546"/>
      <c r="AG503"/>
      <c r="AH503"/>
      <c r="BE503" s="483"/>
      <c r="BX503" s="483"/>
      <c r="BY503" s="488"/>
      <c r="BZ503" s="488"/>
      <c r="CA503" s="488"/>
      <c r="CB503" s="488"/>
      <c r="CC503" s="488"/>
      <c r="CD503" s="488"/>
      <c r="CE503" s="488"/>
      <c r="CF503" s="488"/>
      <c r="CG503" s="488"/>
    </row>
    <row r="504" spans="2:85">
      <c r="B504" s="1009"/>
      <c r="D504" s="528"/>
      <c r="H504" s="546"/>
      <c r="AG504"/>
      <c r="AH504"/>
      <c r="BE504" s="483"/>
      <c r="BX504" s="483"/>
      <c r="BY504" s="488"/>
      <c r="BZ504" s="488"/>
      <c r="CA504" s="488"/>
      <c r="CB504" s="488"/>
      <c r="CC504" s="488"/>
      <c r="CD504" s="488"/>
      <c r="CE504" s="488"/>
      <c r="CF504" s="488"/>
      <c r="CG504" s="488"/>
    </row>
    <row r="505" spans="2:85">
      <c r="B505" s="1009"/>
      <c r="D505" s="528"/>
      <c r="H505" s="546"/>
      <c r="AG505"/>
      <c r="AH505"/>
      <c r="BE505" s="483"/>
      <c r="BX505" s="483"/>
      <c r="BY505" s="488"/>
      <c r="BZ505" s="488"/>
      <c r="CA505" s="488"/>
      <c r="CB505" s="488"/>
      <c r="CC505" s="488"/>
      <c r="CD505" s="488"/>
      <c r="CE505" s="488"/>
      <c r="CF505" s="488"/>
      <c r="CG505" s="488"/>
    </row>
    <row r="506" spans="2:85">
      <c r="B506" s="1009"/>
      <c r="D506" s="528"/>
      <c r="H506" s="546"/>
      <c r="AG506"/>
      <c r="AH506"/>
      <c r="BE506" s="483"/>
      <c r="BX506" s="483"/>
      <c r="BY506" s="488"/>
      <c r="BZ506" s="488"/>
      <c r="CA506" s="488"/>
      <c r="CB506" s="488"/>
      <c r="CC506" s="488"/>
      <c r="CD506" s="488"/>
      <c r="CE506" s="488"/>
      <c r="CF506" s="488"/>
      <c r="CG506" s="488"/>
    </row>
    <row r="507" spans="2:85">
      <c r="B507" s="1009"/>
      <c r="D507" s="528"/>
      <c r="H507" s="546"/>
      <c r="AG507"/>
      <c r="AH507"/>
      <c r="BE507" s="483"/>
      <c r="BX507" s="483"/>
      <c r="BY507" s="488"/>
      <c r="BZ507" s="488"/>
      <c r="CA507" s="488"/>
      <c r="CB507" s="488"/>
      <c r="CC507" s="488"/>
      <c r="CD507" s="488"/>
      <c r="CE507" s="488"/>
      <c r="CF507" s="488"/>
      <c r="CG507" s="488"/>
    </row>
    <row r="508" spans="2:85">
      <c r="B508" s="1009"/>
      <c r="D508" s="528"/>
      <c r="H508" s="546"/>
      <c r="AG508"/>
      <c r="AH508"/>
      <c r="BE508" s="483"/>
      <c r="BX508" s="483"/>
      <c r="BY508" s="488"/>
      <c r="BZ508" s="488"/>
      <c r="CA508" s="488"/>
      <c r="CB508" s="488"/>
      <c r="CC508" s="488"/>
      <c r="CD508" s="488"/>
      <c r="CE508" s="488"/>
      <c r="CF508" s="488"/>
      <c r="CG508" s="488"/>
    </row>
    <row r="509" spans="2:85">
      <c r="B509" s="1009"/>
      <c r="D509" s="528"/>
      <c r="H509" s="546"/>
      <c r="AG509"/>
      <c r="AH509"/>
      <c r="BE509" s="483"/>
      <c r="BX509" s="483"/>
      <c r="BY509" s="488"/>
      <c r="BZ509" s="488"/>
      <c r="CA509" s="488"/>
      <c r="CB509" s="488"/>
      <c r="CC509" s="488"/>
      <c r="CD509" s="488"/>
      <c r="CE509" s="488"/>
      <c r="CF509" s="488"/>
      <c r="CG509" s="488"/>
    </row>
    <row r="510" spans="2:85">
      <c r="B510" s="1009"/>
      <c r="D510" s="528"/>
      <c r="H510" s="546"/>
      <c r="AG510"/>
      <c r="AH510"/>
      <c r="BE510" s="483"/>
      <c r="BX510" s="483"/>
      <c r="BY510" s="488"/>
      <c r="BZ510" s="488"/>
      <c r="CA510" s="488"/>
      <c r="CB510" s="488"/>
      <c r="CC510" s="488"/>
      <c r="CD510" s="488"/>
      <c r="CE510" s="488"/>
      <c r="CF510" s="488"/>
      <c r="CG510" s="488"/>
    </row>
    <row r="511" spans="2:85">
      <c r="B511" s="1009"/>
      <c r="D511" s="528"/>
      <c r="H511" s="546"/>
      <c r="AG511"/>
      <c r="AH511"/>
      <c r="BE511" s="483"/>
      <c r="BX511" s="483"/>
      <c r="BY511" s="488"/>
      <c r="BZ511" s="488"/>
      <c r="CA511" s="488"/>
      <c r="CB511" s="488"/>
      <c r="CC511" s="488"/>
      <c r="CD511" s="488"/>
      <c r="CE511" s="488"/>
      <c r="CF511" s="488"/>
      <c r="CG511" s="488"/>
    </row>
    <row r="512" spans="2:85">
      <c r="B512" s="1009"/>
      <c r="D512" s="528"/>
      <c r="H512" s="546"/>
      <c r="AG512"/>
      <c r="AH512"/>
      <c r="BE512" s="483"/>
      <c r="BX512" s="483"/>
      <c r="BY512" s="488"/>
      <c r="BZ512" s="488"/>
      <c r="CA512" s="488"/>
      <c r="CB512" s="488"/>
      <c r="CC512" s="488"/>
      <c r="CD512" s="488"/>
      <c r="CE512" s="488"/>
      <c r="CF512" s="488"/>
      <c r="CG512" s="488"/>
    </row>
    <row r="513" spans="2:85">
      <c r="B513" s="1009"/>
      <c r="D513" s="528"/>
      <c r="H513" s="546"/>
      <c r="AG513"/>
      <c r="AH513"/>
      <c r="BE513" s="483"/>
      <c r="BX513" s="483"/>
      <c r="BY513" s="488"/>
      <c r="BZ513" s="488"/>
      <c r="CA513" s="488"/>
      <c r="CB513" s="488"/>
      <c r="CC513" s="488"/>
      <c r="CD513" s="488"/>
      <c r="CE513" s="488"/>
      <c r="CF513" s="488"/>
      <c r="CG513" s="488"/>
    </row>
    <row r="514" spans="2:85">
      <c r="B514" s="1009"/>
      <c r="D514" s="528"/>
      <c r="H514" s="546"/>
      <c r="AG514"/>
      <c r="AH514"/>
      <c r="BE514" s="483"/>
      <c r="BX514" s="483"/>
      <c r="BY514" s="488"/>
      <c r="BZ514" s="488"/>
      <c r="CA514" s="488"/>
      <c r="CB514" s="488"/>
      <c r="CC514" s="488"/>
      <c r="CD514" s="488"/>
      <c r="CE514" s="488"/>
      <c r="CF514" s="488"/>
      <c r="CG514" s="488"/>
    </row>
    <row r="515" spans="2:85">
      <c r="B515" s="1009"/>
      <c r="D515" s="528"/>
      <c r="H515" s="546"/>
      <c r="AG515"/>
      <c r="AH515"/>
      <c r="BE515" s="483"/>
      <c r="BX515" s="483"/>
      <c r="BY515" s="488"/>
      <c r="BZ515" s="488"/>
      <c r="CA515" s="488"/>
      <c r="CB515" s="488"/>
      <c r="CC515" s="488"/>
      <c r="CD515" s="488"/>
      <c r="CE515" s="488"/>
      <c r="CF515" s="488"/>
      <c r="CG515" s="488"/>
    </row>
    <row r="516" spans="2:85">
      <c r="B516" s="1009"/>
      <c r="D516" s="528"/>
      <c r="H516" s="546"/>
      <c r="AG516"/>
      <c r="AH516"/>
      <c r="BE516" s="483"/>
      <c r="BX516" s="483"/>
      <c r="BY516" s="488"/>
      <c r="BZ516" s="488"/>
      <c r="CA516" s="488"/>
      <c r="CB516" s="488"/>
      <c r="CC516" s="488"/>
      <c r="CD516" s="488"/>
      <c r="CE516" s="488"/>
      <c r="CF516" s="488"/>
      <c r="CG516" s="488"/>
    </row>
    <row r="517" spans="2:85">
      <c r="B517" s="1009"/>
      <c r="D517" s="528"/>
      <c r="H517" s="546"/>
      <c r="AG517"/>
      <c r="AH517"/>
      <c r="BE517" s="483"/>
      <c r="BX517" s="483"/>
      <c r="BY517" s="488"/>
      <c r="BZ517" s="488"/>
      <c r="CA517" s="488"/>
      <c r="CB517" s="488"/>
      <c r="CC517" s="488"/>
      <c r="CD517" s="488"/>
      <c r="CE517" s="488"/>
      <c r="CF517" s="488"/>
      <c r="CG517" s="488"/>
    </row>
    <row r="518" spans="2:85">
      <c r="B518" s="1009"/>
      <c r="D518" s="528"/>
      <c r="H518" s="546"/>
      <c r="AG518"/>
      <c r="AH518"/>
      <c r="BE518" s="483"/>
      <c r="BX518" s="483"/>
      <c r="BY518" s="488"/>
      <c r="BZ518" s="488"/>
      <c r="CA518" s="488"/>
      <c r="CB518" s="488"/>
      <c r="CC518" s="488"/>
      <c r="CD518" s="488"/>
      <c r="CE518" s="488"/>
      <c r="CF518" s="488"/>
      <c r="CG518" s="488"/>
    </row>
    <row r="519" spans="2:85">
      <c r="B519" s="1009"/>
      <c r="D519" s="528"/>
      <c r="H519" s="546"/>
      <c r="AG519"/>
      <c r="AH519"/>
      <c r="BE519" s="483"/>
      <c r="BX519" s="483"/>
      <c r="BY519" s="488"/>
      <c r="BZ519" s="488"/>
      <c r="CA519" s="488"/>
      <c r="CB519" s="488"/>
      <c r="CC519" s="488"/>
      <c r="CD519" s="488"/>
      <c r="CE519" s="488"/>
      <c r="CF519" s="488"/>
      <c r="CG519" s="488"/>
    </row>
    <row r="520" spans="2:85">
      <c r="B520" s="1009"/>
      <c r="D520" s="528"/>
      <c r="H520" s="546"/>
      <c r="AG520"/>
      <c r="AH520"/>
      <c r="BE520" s="483"/>
      <c r="BX520" s="483"/>
      <c r="BY520" s="488"/>
      <c r="BZ520" s="488"/>
      <c r="CA520" s="488"/>
      <c r="CB520" s="488"/>
      <c r="CC520" s="488"/>
      <c r="CD520" s="488"/>
      <c r="CE520" s="488"/>
      <c r="CF520" s="488"/>
      <c r="CG520" s="488"/>
    </row>
    <row r="521" spans="2:85">
      <c r="B521" s="1009"/>
      <c r="D521" s="528"/>
      <c r="H521" s="546"/>
      <c r="AG521"/>
      <c r="AH521"/>
      <c r="BE521" s="483"/>
      <c r="BX521" s="483"/>
      <c r="BY521" s="488"/>
      <c r="BZ521" s="488"/>
      <c r="CA521" s="488"/>
      <c r="CB521" s="488"/>
      <c r="CC521" s="488"/>
      <c r="CD521" s="488"/>
      <c r="CE521" s="488"/>
      <c r="CF521" s="488"/>
      <c r="CG521" s="488"/>
    </row>
    <row r="522" spans="2:85">
      <c r="B522" s="1009"/>
      <c r="D522" s="528"/>
      <c r="H522" s="546"/>
      <c r="AG522"/>
      <c r="AH522"/>
      <c r="BE522" s="483"/>
      <c r="BX522" s="483"/>
      <c r="BY522" s="488"/>
      <c r="BZ522" s="488"/>
      <c r="CA522" s="488"/>
      <c r="CB522" s="488"/>
      <c r="CC522" s="488"/>
      <c r="CD522" s="488"/>
      <c r="CE522" s="488"/>
      <c r="CF522" s="488"/>
      <c r="CG522" s="488"/>
    </row>
    <row r="523" spans="2:85">
      <c r="B523" s="1009"/>
      <c r="D523" s="528"/>
      <c r="H523" s="546"/>
      <c r="AG523"/>
      <c r="AH523"/>
      <c r="BE523" s="483"/>
      <c r="BX523" s="483"/>
      <c r="BY523" s="488"/>
      <c r="BZ523" s="488"/>
      <c r="CA523" s="488"/>
      <c r="CB523" s="488"/>
      <c r="CC523" s="488"/>
      <c r="CD523" s="488"/>
      <c r="CE523" s="488"/>
      <c r="CF523" s="488"/>
      <c r="CG523" s="488"/>
    </row>
    <row r="524" spans="2:85">
      <c r="B524" s="1009"/>
      <c r="D524" s="528"/>
      <c r="H524" s="546"/>
      <c r="AG524"/>
      <c r="AH524"/>
      <c r="BE524" s="483"/>
      <c r="BX524" s="483"/>
      <c r="BY524" s="488"/>
      <c r="BZ524" s="488"/>
      <c r="CA524" s="488"/>
      <c r="CB524" s="488"/>
      <c r="CC524" s="488"/>
      <c r="CD524" s="488"/>
      <c r="CE524" s="488"/>
      <c r="CF524" s="488"/>
      <c r="CG524" s="488"/>
    </row>
    <row r="525" spans="2:85">
      <c r="B525" s="1009"/>
      <c r="D525" s="528"/>
      <c r="H525" s="546"/>
      <c r="AG525"/>
      <c r="AH525"/>
      <c r="BE525" s="483"/>
      <c r="BX525" s="483"/>
      <c r="BY525" s="488"/>
      <c r="BZ525" s="488"/>
      <c r="CA525" s="488"/>
      <c r="CB525" s="488"/>
      <c r="CC525" s="488"/>
      <c r="CD525" s="488"/>
      <c r="CE525" s="488"/>
      <c r="CF525" s="488"/>
      <c r="CG525" s="488"/>
    </row>
    <row r="526" spans="2:85">
      <c r="B526" s="1009"/>
      <c r="D526" s="528"/>
      <c r="H526" s="546"/>
      <c r="AG526"/>
      <c r="AH526"/>
      <c r="BE526" s="483"/>
      <c r="BX526" s="483"/>
      <c r="BY526" s="488"/>
      <c r="BZ526" s="488"/>
      <c r="CA526" s="488"/>
      <c r="CB526" s="488"/>
      <c r="CC526" s="488"/>
      <c r="CD526" s="488"/>
      <c r="CE526" s="488"/>
      <c r="CF526" s="488"/>
      <c r="CG526" s="488"/>
    </row>
    <row r="527" spans="2:85">
      <c r="B527" s="1009"/>
      <c r="D527" s="528"/>
      <c r="H527" s="546"/>
      <c r="AG527"/>
      <c r="AH527"/>
      <c r="BE527" s="483"/>
      <c r="BX527" s="483"/>
      <c r="BY527" s="488"/>
      <c r="BZ527" s="488"/>
      <c r="CA527" s="488"/>
      <c r="CB527" s="488"/>
      <c r="CC527" s="488"/>
      <c r="CD527" s="488"/>
      <c r="CE527" s="488"/>
      <c r="CF527" s="488"/>
      <c r="CG527" s="488"/>
    </row>
    <row r="528" spans="2:85">
      <c r="B528" s="1009"/>
      <c r="D528" s="528"/>
      <c r="H528" s="546"/>
      <c r="AG528"/>
      <c r="AH528"/>
      <c r="BE528" s="483"/>
      <c r="BX528" s="483"/>
      <c r="BY528" s="488"/>
      <c r="BZ528" s="488"/>
      <c r="CA528" s="488"/>
      <c r="CB528" s="488"/>
      <c r="CC528" s="488"/>
      <c r="CD528" s="488"/>
      <c r="CE528" s="488"/>
      <c r="CF528" s="488"/>
      <c r="CG528" s="488"/>
    </row>
    <row r="529" spans="2:85">
      <c r="B529" s="1009"/>
      <c r="D529" s="528"/>
      <c r="H529" s="546"/>
      <c r="AG529"/>
      <c r="AH529"/>
      <c r="BE529" s="483"/>
      <c r="BX529" s="483"/>
      <c r="BY529" s="488"/>
      <c r="BZ529" s="488"/>
      <c r="CA529" s="488"/>
      <c r="CB529" s="488"/>
      <c r="CC529" s="488"/>
      <c r="CD529" s="488"/>
      <c r="CE529" s="488"/>
      <c r="CF529" s="488"/>
      <c r="CG529" s="488"/>
    </row>
    <row r="530" spans="2:85">
      <c r="B530" s="1009"/>
      <c r="D530" s="528"/>
      <c r="H530" s="546"/>
      <c r="AG530"/>
      <c r="AH530"/>
      <c r="BE530" s="483"/>
      <c r="BX530" s="483"/>
      <c r="BY530" s="488"/>
      <c r="BZ530" s="488"/>
      <c r="CA530" s="488"/>
      <c r="CB530" s="488"/>
      <c r="CC530" s="488"/>
      <c r="CD530" s="488"/>
      <c r="CE530" s="488"/>
      <c r="CF530" s="488"/>
      <c r="CG530" s="488"/>
    </row>
    <row r="531" spans="2:85">
      <c r="B531" s="1009"/>
      <c r="D531" s="528"/>
      <c r="H531" s="546"/>
      <c r="AG531"/>
      <c r="AH531"/>
      <c r="BE531" s="483"/>
      <c r="BX531" s="483"/>
      <c r="BY531" s="488"/>
      <c r="BZ531" s="488"/>
      <c r="CA531" s="488"/>
      <c r="CB531" s="488"/>
      <c r="CC531" s="488"/>
      <c r="CD531" s="488"/>
      <c r="CE531" s="488"/>
      <c r="CF531" s="488"/>
      <c r="CG531" s="488"/>
    </row>
    <row r="532" spans="2:85">
      <c r="B532" s="1009"/>
      <c r="D532" s="528"/>
      <c r="H532" s="546"/>
      <c r="AG532"/>
      <c r="AH532"/>
      <c r="BE532" s="483"/>
      <c r="BX532" s="483"/>
      <c r="BY532" s="488"/>
      <c r="BZ532" s="488"/>
      <c r="CA532" s="488"/>
      <c r="CB532" s="488"/>
      <c r="CC532" s="488"/>
      <c r="CD532" s="488"/>
      <c r="CE532" s="488"/>
      <c r="CF532" s="488"/>
      <c r="CG532" s="488"/>
    </row>
    <row r="533" spans="2:85">
      <c r="B533" s="1009"/>
      <c r="D533" s="528"/>
      <c r="H533" s="546"/>
      <c r="AG533"/>
      <c r="AH533"/>
      <c r="BE533" s="483"/>
      <c r="BX533" s="483"/>
      <c r="BY533" s="488"/>
      <c r="BZ533" s="488"/>
      <c r="CA533" s="488"/>
      <c r="CB533" s="488"/>
      <c r="CC533" s="488"/>
      <c r="CD533" s="488"/>
      <c r="CE533" s="488"/>
      <c r="CF533" s="488"/>
      <c r="CG533" s="488"/>
    </row>
    <row r="534" spans="2:85">
      <c r="B534" s="1009"/>
      <c r="D534" s="528"/>
      <c r="H534" s="546"/>
      <c r="AG534"/>
      <c r="AH534"/>
      <c r="BE534" s="483"/>
      <c r="BX534" s="483"/>
      <c r="BY534" s="488"/>
      <c r="BZ534" s="488"/>
      <c r="CA534" s="488"/>
      <c r="CB534" s="488"/>
      <c r="CC534" s="488"/>
      <c r="CD534" s="488"/>
      <c r="CE534" s="488"/>
      <c r="CF534" s="488"/>
      <c r="CG534" s="488"/>
    </row>
    <row r="535" spans="2:85">
      <c r="B535" s="1009"/>
      <c r="D535" s="528"/>
      <c r="H535" s="546"/>
      <c r="AG535"/>
      <c r="AH535"/>
      <c r="BE535" s="483"/>
      <c r="BX535" s="483"/>
      <c r="BY535" s="488"/>
      <c r="BZ535" s="488"/>
      <c r="CA535" s="488"/>
      <c r="CB535" s="488"/>
      <c r="CC535" s="488"/>
      <c r="CD535" s="488"/>
      <c r="CE535" s="488"/>
      <c r="CF535" s="488"/>
      <c r="CG535" s="488"/>
    </row>
    <row r="536" spans="2:85">
      <c r="B536" s="1009"/>
      <c r="D536" s="528"/>
      <c r="H536" s="546"/>
      <c r="AG536"/>
      <c r="AH536"/>
      <c r="BE536" s="483"/>
      <c r="BX536" s="483"/>
      <c r="BY536" s="488"/>
      <c r="BZ536" s="488"/>
      <c r="CA536" s="488"/>
      <c r="CB536" s="488"/>
      <c r="CC536" s="488"/>
      <c r="CD536" s="488"/>
      <c r="CE536" s="488"/>
      <c r="CF536" s="488"/>
      <c r="CG536" s="488"/>
    </row>
    <row r="537" spans="2:85">
      <c r="B537" s="1009"/>
      <c r="D537" s="528"/>
      <c r="H537" s="546"/>
      <c r="AG537"/>
      <c r="AH537"/>
      <c r="BE537" s="483"/>
      <c r="BX537" s="483"/>
      <c r="BY537" s="488"/>
      <c r="BZ537" s="488"/>
      <c r="CA537" s="488"/>
      <c r="CB537" s="488"/>
      <c r="CC537" s="488"/>
      <c r="CD537" s="488"/>
      <c r="CE537" s="488"/>
      <c r="CF537" s="488"/>
      <c r="CG537" s="488"/>
    </row>
    <row r="538" spans="2:85">
      <c r="B538" s="1009"/>
      <c r="D538" s="528"/>
      <c r="H538" s="546"/>
      <c r="AG538"/>
      <c r="AH538"/>
      <c r="BE538" s="483"/>
      <c r="BX538" s="483"/>
      <c r="BY538" s="488"/>
      <c r="BZ538" s="488"/>
      <c r="CA538" s="488"/>
      <c r="CB538" s="488"/>
      <c r="CC538" s="488"/>
      <c r="CD538" s="488"/>
      <c r="CE538" s="488"/>
      <c r="CF538" s="488"/>
      <c r="CG538" s="488"/>
    </row>
    <row r="539" spans="2:85">
      <c r="B539" s="1009"/>
      <c r="D539" s="528"/>
      <c r="H539" s="546"/>
      <c r="AG539"/>
      <c r="AH539"/>
      <c r="BE539" s="483"/>
      <c r="BX539" s="483"/>
      <c r="BY539" s="488"/>
      <c r="BZ539" s="488"/>
      <c r="CA539" s="488"/>
      <c r="CB539" s="488"/>
      <c r="CC539" s="488"/>
      <c r="CD539" s="488"/>
      <c r="CE539" s="488"/>
      <c r="CF539" s="488"/>
      <c r="CG539" s="488"/>
    </row>
    <row r="540" spans="2:85">
      <c r="B540" s="1009"/>
      <c r="D540" s="528"/>
      <c r="H540" s="546"/>
      <c r="AG540"/>
      <c r="AH540"/>
      <c r="BE540" s="483"/>
      <c r="BX540" s="483"/>
      <c r="BY540" s="488"/>
      <c r="BZ540" s="488"/>
      <c r="CA540" s="488"/>
      <c r="CB540" s="488"/>
      <c r="CC540" s="488"/>
      <c r="CD540" s="488"/>
      <c r="CE540" s="488"/>
      <c r="CF540" s="488"/>
      <c r="CG540" s="488"/>
    </row>
    <row r="541" spans="2:85">
      <c r="B541" s="1009"/>
      <c r="D541" s="528"/>
      <c r="H541" s="546"/>
      <c r="AG541"/>
      <c r="AH541"/>
      <c r="BE541" s="483"/>
      <c r="BX541" s="483"/>
      <c r="BY541" s="488"/>
      <c r="BZ541" s="488"/>
      <c r="CA541" s="488"/>
      <c r="CB541" s="488"/>
      <c r="CC541" s="488"/>
      <c r="CD541" s="488"/>
      <c r="CE541" s="488"/>
      <c r="CF541" s="488"/>
      <c r="CG541" s="488"/>
    </row>
    <row r="542" spans="2:85">
      <c r="B542" s="1009"/>
      <c r="D542" s="528"/>
      <c r="H542" s="546"/>
      <c r="AG542"/>
      <c r="AH542"/>
      <c r="BE542" s="483"/>
      <c r="BX542" s="483"/>
      <c r="BY542" s="488"/>
      <c r="BZ542" s="488"/>
      <c r="CA542" s="488"/>
      <c r="CB542" s="488"/>
      <c r="CC542" s="488"/>
      <c r="CD542" s="488"/>
      <c r="CE542" s="488"/>
      <c r="CF542" s="488"/>
      <c r="CG542" s="488"/>
    </row>
    <row r="543" spans="2:85">
      <c r="B543" s="1009"/>
      <c r="D543" s="528"/>
      <c r="H543" s="546"/>
      <c r="AG543"/>
      <c r="AH543"/>
      <c r="BE543" s="483"/>
      <c r="BX543" s="483"/>
      <c r="BY543" s="488"/>
      <c r="BZ543" s="488"/>
      <c r="CA543" s="488"/>
      <c r="CB543" s="488"/>
      <c r="CC543" s="488"/>
      <c r="CD543" s="488"/>
      <c r="CE543" s="488"/>
      <c r="CF543" s="488"/>
      <c r="CG543" s="488"/>
    </row>
    <row r="544" spans="2:85">
      <c r="B544" s="1009"/>
      <c r="D544" s="528"/>
      <c r="H544" s="546"/>
      <c r="AG544"/>
      <c r="AH544"/>
      <c r="BE544" s="483"/>
      <c r="BX544" s="483"/>
      <c r="BY544" s="488"/>
      <c r="BZ544" s="488"/>
      <c r="CA544" s="488"/>
      <c r="CB544" s="488"/>
      <c r="CC544" s="488"/>
      <c r="CD544" s="488"/>
      <c r="CE544" s="488"/>
      <c r="CF544" s="488"/>
      <c r="CG544" s="488"/>
    </row>
    <row r="545" spans="2:85">
      <c r="B545" s="1009"/>
      <c r="D545" s="528"/>
      <c r="H545" s="546"/>
      <c r="AG545"/>
      <c r="AH545"/>
      <c r="BE545" s="483"/>
      <c r="BX545" s="483"/>
      <c r="BY545" s="488"/>
      <c r="BZ545" s="488"/>
      <c r="CA545" s="488"/>
      <c r="CB545" s="488"/>
      <c r="CC545" s="488"/>
      <c r="CD545" s="488"/>
      <c r="CE545" s="488"/>
      <c r="CF545" s="488"/>
      <c r="CG545" s="488"/>
    </row>
    <row r="546" spans="2:85">
      <c r="B546" s="1009"/>
      <c r="D546" s="528"/>
      <c r="H546" s="546"/>
      <c r="AG546"/>
      <c r="AH546"/>
      <c r="BE546" s="483"/>
      <c r="BX546" s="483"/>
      <c r="BY546" s="488"/>
      <c r="BZ546" s="488"/>
      <c r="CA546" s="488"/>
      <c r="CB546" s="488"/>
      <c r="CC546" s="488"/>
      <c r="CD546" s="488"/>
      <c r="CE546" s="488"/>
      <c r="CF546" s="488"/>
      <c r="CG546" s="488"/>
    </row>
    <row r="547" spans="2:85">
      <c r="B547" s="1009"/>
      <c r="D547" s="528"/>
      <c r="H547" s="546"/>
      <c r="AG547"/>
      <c r="AH547"/>
      <c r="BE547" s="483"/>
      <c r="BX547" s="483"/>
      <c r="BY547" s="488"/>
      <c r="BZ547" s="488"/>
      <c r="CA547" s="488"/>
      <c r="CB547" s="488"/>
      <c r="CC547" s="488"/>
      <c r="CD547" s="488"/>
      <c r="CE547" s="488"/>
      <c r="CF547" s="488"/>
      <c r="CG547" s="488"/>
    </row>
    <row r="548" spans="2:85">
      <c r="B548" s="1009"/>
      <c r="D548" s="528"/>
      <c r="H548" s="546"/>
      <c r="AG548"/>
      <c r="AH548"/>
      <c r="BE548" s="483"/>
      <c r="BX548" s="483"/>
      <c r="BY548" s="488"/>
      <c r="BZ548" s="488"/>
      <c r="CA548" s="488"/>
      <c r="CB548" s="488"/>
      <c r="CC548" s="488"/>
      <c r="CD548" s="488"/>
      <c r="CE548" s="488"/>
      <c r="CF548" s="488"/>
      <c r="CG548" s="488"/>
    </row>
    <row r="549" spans="2:85">
      <c r="B549" s="1009"/>
      <c r="D549" s="528"/>
      <c r="H549" s="546"/>
      <c r="AG549"/>
      <c r="AH549"/>
      <c r="BE549" s="483"/>
      <c r="BX549" s="483"/>
      <c r="BY549" s="488"/>
      <c r="BZ549" s="488"/>
      <c r="CA549" s="488"/>
      <c r="CB549" s="488"/>
      <c r="CC549" s="488"/>
      <c r="CD549" s="488"/>
      <c r="CE549" s="488"/>
      <c r="CF549" s="488"/>
      <c r="CG549" s="488"/>
    </row>
    <row r="550" spans="2:85">
      <c r="B550" s="1009"/>
      <c r="D550" s="528"/>
      <c r="H550" s="546"/>
      <c r="AG550"/>
      <c r="AH550"/>
      <c r="BE550" s="483"/>
      <c r="BX550" s="483"/>
      <c r="BY550" s="488"/>
      <c r="BZ550" s="488"/>
      <c r="CA550" s="488"/>
      <c r="CB550" s="488"/>
      <c r="CC550" s="488"/>
      <c r="CD550" s="488"/>
      <c r="CE550" s="488"/>
      <c r="CF550" s="488"/>
      <c r="CG550" s="488"/>
    </row>
    <row r="551" spans="2:85">
      <c r="B551" s="1009"/>
      <c r="D551" s="528"/>
      <c r="H551" s="546"/>
      <c r="AG551"/>
      <c r="AH551"/>
      <c r="BE551" s="483"/>
      <c r="BX551" s="483"/>
      <c r="BY551" s="488"/>
      <c r="BZ551" s="488"/>
      <c r="CA551" s="488"/>
      <c r="CB551" s="488"/>
      <c r="CC551" s="488"/>
      <c r="CD551" s="488"/>
      <c r="CE551" s="488"/>
      <c r="CF551" s="488"/>
      <c r="CG551" s="488"/>
    </row>
    <row r="552" spans="2:85">
      <c r="B552" s="1009"/>
      <c r="D552" s="528"/>
      <c r="H552" s="546"/>
      <c r="AG552"/>
      <c r="AH552"/>
      <c r="BE552" s="483"/>
      <c r="BX552" s="483"/>
      <c r="BY552" s="488"/>
      <c r="BZ552" s="488"/>
      <c r="CA552" s="488"/>
      <c r="CB552" s="488"/>
      <c r="CC552" s="488"/>
      <c r="CD552" s="488"/>
      <c r="CE552" s="488"/>
      <c r="CF552" s="488"/>
      <c r="CG552" s="488"/>
    </row>
    <row r="553" spans="2:85">
      <c r="B553" s="1009"/>
      <c r="D553" s="528"/>
      <c r="H553" s="546"/>
      <c r="AG553"/>
      <c r="AH553"/>
      <c r="BE553" s="483"/>
      <c r="BX553" s="483"/>
      <c r="BY553" s="488"/>
      <c r="BZ553" s="488"/>
      <c r="CA553" s="488"/>
      <c r="CB553" s="488"/>
      <c r="CC553" s="488"/>
      <c r="CD553" s="488"/>
      <c r="CE553" s="488"/>
      <c r="CF553" s="488"/>
      <c r="CG553" s="488"/>
    </row>
    <row r="554" spans="2:85">
      <c r="B554" s="1009"/>
      <c r="D554" s="528"/>
      <c r="H554" s="546"/>
      <c r="AG554"/>
      <c r="AH554"/>
      <c r="BE554" s="483"/>
      <c r="BX554" s="483"/>
      <c r="BY554" s="488"/>
      <c r="BZ554" s="488"/>
      <c r="CA554" s="488"/>
      <c r="CB554" s="488"/>
      <c r="CC554" s="488"/>
      <c r="CD554" s="488"/>
      <c r="CE554" s="488"/>
      <c r="CF554" s="488"/>
      <c r="CG554" s="488"/>
    </row>
    <row r="555" spans="2:85">
      <c r="B555" s="1009"/>
      <c r="D555" s="528"/>
      <c r="H555" s="546"/>
      <c r="AG555"/>
      <c r="AH555"/>
      <c r="BE555" s="483"/>
      <c r="BX555" s="483"/>
      <c r="BY555" s="488"/>
      <c r="BZ555" s="488"/>
      <c r="CA555" s="488"/>
      <c r="CB555" s="488"/>
      <c r="CC555" s="488"/>
      <c r="CD555" s="488"/>
      <c r="CE555" s="488"/>
      <c r="CF555" s="488"/>
      <c r="CG555" s="488"/>
    </row>
    <row r="556" spans="2:85">
      <c r="B556" s="1009"/>
      <c r="D556" s="528"/>
      <c r="H556" s="546"/>
      <c r="AG556"/>
      <c r="AH556"/>
      <c r="BE556" s="483"/>
      <c r="BX556" s="483"/>
      <c r="BY556" s="488"/>
      <c r="BZ556" s="488"/>
      <c r="CA556" s="488"/>
      <c r="CB556" s="488"/>
      <c r="CC556" s="488"/>
      <c r="CD556" s="488"/>
      <c r="CE556" s="488"/>
      <c r="CF556" s="488"/>
      <c r="CG556" s="488"/>
    </row>
    <row r="557" spans="2:85">
      <c r="B557" s="1009"/>
      <c r="D557" s="528"/>
      <c r="H557" s="546"/>
      <c r="AG557"/>
      <c r="AH557"/>
      <c r="BE557" s="483"/>
      <c r="BX557" s="483"/>
      <c r="BY557" s="488"/>
      <c r="BZ557" s="488"/>
      <c r="CA557" s="488"/>
      <c r="CB557" s="488"/>
      <c r="CC557" s="488"/>
      <c r="CD557" s="488"/>
      <c r="CE557" s="488"/>
      <c r="CF557" s="488"/>
      <c r="CG557" s="488"/>
    </row>
    <row r="558" spans="2:85">
      <c r="B558" s="1009"/>
      <c r="D558" s="528"/>
      <c r="H558" s="546"/>
      <c r="AG558"/>
      <c r="AH558"/>
      <c r="BE558" s="483"/>
      <c r="BX558" s="483"/>
      <c r="BY558" s="488"/>
      <c r="BZ558" s="488"/>
      <c r="CA558" s="488"/>
      <c r="CB558" s="488"/>
      <c r="CC558" s="488"/>
      <c r="CD558" s="488"/>
      <c r="CE558" s="488"/>
      <c r="CF558" s="488"/>
      <c r="CG558" s="488"/>
    </row>
    <row r="559" spans="2:85">
      <c r="B559" s="1009"/>
      <c r="D559" s="528"/>
      <c r="H559" s="546"/>
      <c r="AG559"/>
      <c r="AH559"/>
      <c r="BE559" s="483"/>
      <c r="BX559" s="483"/>
      <c r="BY559" s="488"/>
      <c r="BZ559" s="488"/>
      <c r="CA559" s="488"/>
      <c r="CB559" s="488"/>
      <c r="CC559" s="488"/>
      <c r="CD559" s="488"/>
      <c r="CE559" s="488"/>
      <c r="CF559" s="488"/>
      <c r="CG559" s="488"/>
    </row>
    <row r="560" spans="2:85">
      <c r="B560" s="1009"/>
      <c r="D560" s="528"/>
      <c r="H560" s="546"/>
      <c r="AG560"/>
      <c r="AH560"/>
      <c r="BE560" s="483"/>
      <c r="BX560" s="483"/>
      <c r="BY560" s="488"/>
      <c r="BZ560" s="488"/>
      <c r="CA560" s="488"/>
      <c r="CB560" s="488"/>
      <c r="CC560" s="488"/>
      <c r="CD560" s="488"/>
      <c r="CE560" s="488"/>
      <c r="CF560" s="488"/>
      <c r="CG560" s="488"/>
    </row>
    <row r="561" spans="2:85">
      <c r="B561" s="1009"/>
      <c r="D561" s="528"/>
      <c r="H561" s="546"/>
      <c r="AG561"/>
      <c r="AH561"/>
      <c r="BE561" s="483"/>
      <c r="BX561" s="483"/>
      <c r="BY561" s="488"/>
      <c r="BZ561" s="488"/>
      <c r="CA561" s="488"/>
      <c r="CB561" s="488"/>
      <c r="CC561" s="488"/>
      <c r="CD561" s="488"/>
      <c r="CE561" s="488"/>
      <c r="CF561" s="488"/>
      <c r="CG561" s="488"/>
    </row>
    <row r="562" spans="2:85">
      <c r="B562" s="1009"/>
      <c r="D562" s="528"/>
      <c r="H562" s="546"/>
      <c r="AG562"/>
      <c r="AH562"/>
      <c r="BE562" s="483"/>
      <c r="BX562" s="483"/>
      <c r="BY562" s="488"/>
      <c r="BZ562" s="488"/>
      <c r="CA562" s="488"/>
      <c r="CB562" s="488"/>
      <c r="CC562" s="488"/>
      <c r="CD562" s="488"/>
      <c r="CE562" s="488"/>
      <c r="CF562" s="488"/>
      <c r="CG562" s="488"/>
    </row>
    <row r="563" spans="2:85">
      <c r="B563" s="1009"/>
      <c r="D563" s="528"/>
      <c r="H563" s="546"/>
      <c r="AG563"/>
      <c r="AH563"/>
      <c r="BE563" s="483"/>
      <c r="BX563" s="483"/>
      <c r="BY563" s="488"/>
      <c r="BZ563" s="488"/>
      <c r="CA563" s="488"/>
      <c r="CB563" s="488"/>
      <c r="CC563" s="488"/>
      <c r="CD563" s="488"/>
      <c r="CE563" s="488"/>
      <c r="CF563" s="488"/>
      <c r="CG563" s="488"/>
    </row>
    <row r="564" spans="2:85">
      <c r="B564" s="1009"/>
      <c r="D564" s="528"/>
      <c r="H564" s="546"/>
      <c r="AG564"/>
      <c r="AH564"/>
      <c r="BE564" s="483"/>
      <c r="BX564" s="483"/>
      <c r="BY564" s="488"/>
      <c r="BZ564" s="488"/>
      <c r="CA564" s="488"/>
      <c r="CB564" s="488"/>
      <c r="CC564" s="488"/>
      <c r="CD564" s="488"/>
      <c r="CE564" s="488"/>
      <c r="CF564" s="488"/>
      <c r="CG564" s="488"/>
    </row>
    <row r="565" spans="2:85">
      <c r="B565" s="1009"/>
      <c r="D565" s="528"/>
      <c r="H565" s="546"/>
      <c r="AG565"/>
      <c r="AH565"/>
      <c r="BE565" s="483"/>
      <c r="BX565" s="483"/>
      <c r="BY565" s="488"/>
      <c r="BZ565" s="488"/>
      <c r="CA565" s="488"/>
      <c r="CB565" s="488"/>
      <c r="CC565" s="488"/>
      <c r="CD565" s="488"/>
      <c r="CE565" s="488"/>
      <c r="CF565" s="488"/>
      <c r="CG565" s="488"/>
    </row>
    <row r="566" spans="2:85">
      <c r="B566" s="1009"/>
      <c r="D566" s="528"/>
      <c r="H566" s="546"/>
      <c r="AG566"/>
      <c r="AH566"/>
      <c r="BE566" s="483"/>
      <c r="BX566" s="483"/>
      <c r="BY566" s="488"/>
      <c r="BZ566" s="488"/>
      <c r="CA566" s="488"/>
      <c r="CB566" s="488"/>
      <c r="CC566" s="488"/>
      <c r="CD566" s="488"/>
      <c r="CE566" s="488"/>
      <c r="CF566" s="488"/>
      <c r="CG566" s="488"/>
    </row>
    <row r="567" spans="2:85">
      <c r="B567" s="1009"/>
      <c r="D567" s="528"/>
      <c r="H567" s="546"/>
      <c r="AG567"/>
      <c r="AH567"/>
      <c r="BE567" s="483"/>
      <c r="BX567" s="483"/>
      <c r="BY567" s="488"/>
      <c r="BZ567" s="488"/>
      <c r="CA567" s="488"/>
      <c r="CB567" s="488"/>
      <c r="CC567" s="488"/>
      <c r="CD567" s="488"/>
      <c r="CE567" s="488"/>
      <c r="CF567" s="488"/>
      <c r="CG567" s="488"/>
    </row>
    <row r="568" spans="2:85">
      <c r="B568" s="1009"/>
      <c r="D568" s="528"/>
      <c r="H568" s="546"/>
      <c r="AG568"/>
      <c r="AH568"/>
      <c r="BE568" s="483"/>
      <c r="BX568" s="483"/>
      <c r="BY568" s="488"/>
      <c r="BZ568" s="488"/>
      <c r="CA568" s="488"/>
      <c r="CB568" s="488"/>
      <c r="CC568" s="488"/>
      <c r="CD568" s="488"/>
      <c r="CE568" s="488"/>
      <c r="CF568" s="488"/>
      <c r="CG568" s="488"/>
    </row>
    <row r="569" spans="2:85">
      <c r="B569" s="1009"/>
      <c r="D569" s="528"/>
      <c r="H569" s="546"/>
      <c r="AG569"/>
      <c r="AH569"/>
      <c r="BE569" s="483"/>
      <c r="BX569" s="483"/>
      <c r="BY569" s="488"/>
      <c r="BZ569" s="488"/>
      <c r="CA569" s="488"/>
      <c r="CB569" s="488"/>
      <c r="CC569" s="488"/>
      <c r="CD569" s="488"/>
      <c r="CE569" s="488"/>
      <c r="CF569" s="488"/>
      <c r="CG569" s="488"/>
    </row>
    <row r="570" spans="2:85">
      <c r="B570" s="1009"/>
      <c r="D570" s="528"/>
      <c r="H570" s="546"/>
      <c r="AG570"/>
      <c r="AH570"/>
      <c r="BE570" s="483"/>
      <c r="BX570" s="483"/>
      <c r="BY570" s="488"/>
      <c r="BZ570" s="488"/>
      <c r="CA570" s="488"/>
      <c r="CB570" s="488"/>
      <c r="CC570" s="488"/>
      <c r="CD570" s="488"/>
      <c r="CE570" s="488"/>
      <c r="CF570" s="488"/>
      <c r="CG570" s="488"/>
    </row>
    <row r="571" spans="2:85">
      <c r="B571" s="1009"/>
      <c r="D571" s="528"/>
      <c r="H571" s="546"/>
      <c r="AG571"/>
      <c r="AH571"/>
      <c r="BE571" s="483"/>
      <c r="BX571" s="483"/>
      <c r="BY571" s="488"/>
      <c r="BZ571" s="488"/>
      <c r="CA571" s="488"/>
      <c r="CB571" s="488"/>
      <c r="CC571" s="488"/>
      <c r="CD571" s="488"/>
      <c r="CE571" s="488"/>
      <c r="CF571" s="488"/>
      <c r="CG571" s="488"/>
    </row>
    <row r="572" spans="2:85">
      <c r="B572" s="1009"/>
      <c r="D572" s="528"/>
      <c r="H572" s="546"/>
      <c r="AG572"/>
      <c r="AH572"/>
      <c r="BE572" s="483"/>
      <c r="BX572" s="483"/>
      <c r="BY572" s="488"/>
      <c r="BZ572" s="488"/>
      <c r="CA572" s="488"/>
      <c r="CB572" s="488"/>
      <c r="CC572" s="488"/>
      <c r="CD572" s="488"/>
      <c r="CE572" s="488"/>
      <c r="CF572" s="488"/>
      <c r="CG572" s="488"/>
    </row>
    <row r="573" spans="2:85">
      <c r="B573" s="1009"/>
      <c r="D573" s="528"/>
      <c r="H573" s="546"/>
      <c r="AG573"/>
      <c r="AH573"/>
      <c r="BE573" s="483"/>
      <c r="BX573" s="483"/>
      <c r="BY573" s="488"/>
      <c r="BZ573" s="488"/>
      <c r="CA573" s="488"/>
      <c r="CB573" s="488"/>
      <c r="CC573" s="488"/>
      <c r="CD573" s="488"/>
      <c r="CE573" s="488"/>
      <c r="CF573" s="488"/>
      <c r="CG573" s="488"/>
    </row>
    <row r="574" spans="2:85">
      <c r="B574" s="1009"/>
      <c r="D574" s="528"/>
      <c r="H574" s="546"/>
      <c r="AG574"/>
      <c r="AH574"/>
      <c r="BE574" s="483"/>
      <c r="BX574" s="483"/>
      <c r="BY574" s="488"/>
      <c r="BZ574" s="488"/>
      <c r="CA574" s="488"/>
      <c r="CB574" s="488"/>
      <c r="CC574" s="488"/>
      <c r="CD574" s="488"/>
      <c r="CE574" s="488"/>
      <c r="CF574" s="488"/>
      <c r="CG574" s="488"/>
    </row>
    <row r="575" spans="2:85">
      <c r="B575" s="1009"/>
      <c r="D575" s="528"/>
      <c r="H575" s="546"/>
      <c r="AG575"/>
      <c r="AH575"/>
      <c r="BE575" s="483"/>
      <c r="BX575" s="483"/>
      <c r="BY575" s="488"/>
      <c r="BZ575" s="488"/>
      <c r="CA575" s="488"/>
      <c r="CB575" s="488"/>
      <c r="CC575" s="488"/>
      <c r="CD575" s="488"/>
      <c r="CE575" s="488"/>
      <c r="CF575" s="488"/>
      <c r="CG575" s="488"/>
    </row>
    <row r="576" spans="2:85">
      <c r="B576" s="1009"/>
      <c r="D576" s="528"/>
      <c r="H576" s="546"/>
      <c r="AG576"/>
      <c r="AH576"/>
      <c r="BE576" s="483"/>
      <c r="BX576" s="483"/>
      <c r="BY576" s="488"/>
      <c r="BZ576" s="488"/>
      <c r="CA576" s="488"/>
      <c r="CB576" s="488"/>
      <c r="CC576" s="488"/>
      <c r="CD576" s="488"/>
      <c r="CE576" s="488"/>
      <c r="CF576" s="488"/>
      <c r="CG576" s="488"/>
    </row>
    <row r="577" spans="2:85">
      <c r="B577" s="1009"/>
      <c r="D577" s="528"/>
      <c r="H577" s="546"/>
      <c r="AG577"/>
      <c r="AH577"/>
      <c r="BE577" s="483"/>
      <c r="BX577" s="483"/>
      <c r="BY577" s="488"/>
      <c r="BZ577" s="488"/>
      <c r="CA577" s="488"/>
      <c r="CB577" s="488"/>
      <c r="CC577" s="488"/>
      <c r="CD577" s="488"/>
      <c r="CE577" s="488"/>
      <c r="CF577" s="488"/>
      <c r="CG577" s="488"/>
    </row>
    <row r="578" spans="2:85">
      <c r="B578" s="1009"/>
      <c r="D578" s="528"/>
      <c r="H578" s="546"/>
      <c r="AG578"/>
      <c r="AH578"/>
      <c r="BE578" s="483"/>
      <c r="BX578" s="483"/>
      <c r="BY578" s="488"/>
      <c r="BZ578" s="488"/>
      <c r="CA578" s="488"/>
      <c r="CB578" s="488"/>
      <c r="CC578" s="488"/>
      <c r="CD578" s="488"/>
      <c r="CE578" s="488"/>
      <c r="CF578" s="488"/>
      <c r="CG578" s="488"/>
    </row>
    <row r="579" spans="2:85">
      <c r="B579" s="1009"/>
      <c r="D579" s="528"/>
      <c r="H579" s="546"/>
      <c r="AG579"/>
      <c r="AH579"/>
      <c r="BE579" s="483"/>
      <c r="BX579" s="483"/>
      <c r="BY579" s="488"/>
      <c r="BZ579" s="488"/>
      <c r="CA579" s="488"/>
      <c r="CB579" s="488"/>
      <c r="CC579" s="488"/>
      <c r="CD579" s="488"/>
      <c r="CE579" s="488"/>
      <c r="CF579" s="488"/>
      <c r="CG579" s="488"/>
    </row>
    <row r="580" spans="2:85">
      <c r="B580" s="1009"/>
      <c r="D580" s="528"/>
      <c r="H580" s="546"/>
      <c r="AG580"/>
      <c r="AH580"/>
      <c r="BE580" s="483"/>
      <c r="BX580" s="483"/>
      <c r="BY580" s="488"/>
      <c r="BZ580" s="488"/>
      <c r="CA580" s="488"/>
      <c r="CB580" s="488"/>
      <c r="CC580" s="488"/>
      <c r="CD580" s="488"/>
      <c r="CE580" s="488"/>
      <c r="CF580" s="488"/>
      <c r="CG580" s="488"/>
    </row>
    <row r="581" spans="2:85">
      <c r="B581" s="1009"/>
      <c r="D581" s="528"/>
      <c r="H581" s="546"/>
      <c r="AG581"/>
      <c r="AH581"/>
      <c r="BE581" s="483"/>
      <c r="BX581" s="483"/>
      <c r="BY581" s="488"/>
      <c r="BZ581" s="488"/>
      <c r="CA581" s="488"/>
      <c r="CB581" s="488"/>
      <c r="CC581" s="488"/>
      <c r="CD581" s="488"/>
      <c r="CE581" s="488"/>
      <c r="CF581" s="488"/>
      <c r="CG581" s="488"/>
    </row>
    <row r="582" spans="2:85">
      <c r="B582" s="1009"/>
      <c r="D582" s="528"/>
      <c r="H582" s="546"/>
      <c r="AG582"/>
      <c r="AH582"/>
      <c r="BE582" s="483"/>
      <c r="BX582" s="483"/>
      <c r="BY582" s="488"/>
      <c r="BZ582" s="488"/>
      <c r="CA582" s="488"/>
      <c r="CB582" s="488"/>
      <c r="CC582" s="488"/>
      <c r="CD582" s="488"/>
      <c r="CE582" s="488"/>
      <c r="CF582" s="488"/>
      <c r="CG582" s="488"/>
    </row>
    <row r="583" spans="2:85">
      <c r="B583" s="1009"/>
      <c r="D583" s="528"/>
      <c r="H583" s="546"/>
      <c r="AG583"/>
      <c r="AH583"/>
      <c r="BE583" s="483"/>
      <c r="BX583" s="483"/>
      <c r="BY583" s="488"/>
      <c r="BZ583" s="488"/>
      <c r="CA583" s="488"/>
      <c r="CB583" s="488"/>
      <c r="CC583" s="488"/>
      <c r="CD583" s="488"/>
      <c r="CE583" s="488"/>
      <c r="CF583" s="488"/>
      <c r="CG583" s="488"/>
    </row>
    <row r="584" spans="2:85">
      <c r="B584" s="1009"/>
      <c r="D584" s="528"/>
      <c r="H584" s="546"/>
      <c r="AG584"/>
      <c r="AH584"/>
      <c r="BE584" s="483"/>
      <c r="BX584" s="483"/>
      <c r="BY584" s="488"/>
      <c r="BZ584" s="488"/>
      <c r="CA584" s="488"/>
      <c r="CB584" s="488"/>
      <c r="CC584" s="488"/>
      <c r="CD584" s="488"/>
      <c r="CE584" s="488"/>
      <c r="CF584" s="488"/>
      <c r="CG584" s="488"/>
    </row>
    <row r="585" spans="2:85">
      <c r="B585" s="1009"/>
      <c r="D585" s="528"/>
      <c r="H585" s="546"/>
      <c r="AG585"/>
      <c r="AH585"/>
      <c r="BE585" s="483"/>
      <c r="BX585" s="483"/>
      <c r="BY585" s="488"/>
      <c r="BZ585" s="488"/>
      <c r="CA585" s="488"/>
      <c r="CB585" s="488"/>
      <c r="CC585" s="488"/>
      <c r="CD585" s="488"/>
      <c r="CE585" s="488"/>
      <c r="CF585" s="488"/>
      <c r="CG585" s="488"/>
    </row>
    <row r="586" spans="2:85">
      <c r="B586" s="1009"/>
      <c r="D586" s="528"/>
      <c r="H586" s="546"/>
      <c r="AG586"/>
      <c r="AH586"/>
      <c r="BE586" s="483"/>
      <c r="BX586" s="483"/>
      <c r="BY586" s="488"/>
      <c r="BZ586" s="488"/>
      <c r="CA586" s="488"/>
      <c r="CB586" s="488"/>
      <c r="CC586" s="488"/>
      <c r="CD586" s="488"/>
      <c r="CE586" s="488"/>
      <c r="CF586" s="488"/>
      <c r="CG586" s="488"/>
    </row>
    <row r="587" spans="2:85">
      <c r="B587" s="1009"/>
      <c r="D587" s="528"/>
      <c r="H587" s="546"/>
      <c r="AG587"/>
      <c r="AH587"/>
      <c r="BE587" s="483"/>
      <c r="BX587" s="483"/>
      <c r="BY587" s="488"/>
      <c r="BZ587" s="488"/>
      <c r="CA587" s="488"/>
      <c r="CB587" s="488"/>
      <c r="CC587" s="488"/>
      <c r="CD587" s="488"/>
      <c r="CE587" s="488"/>
      <c r="CF587" s="488"/>
      <c r="CG587" s="488"/>
    </row>
    <row r="588" spans="2:85">
      <c r="B588" s="1009"/>
      <c r="D588" s="528"/>
      <c r="H588" s="546"/>
      <c r="AG588"/>
      <c r="AH588"/>
      <c r="BE588" s="483"/>
      <c r="BX588" s="483"/>
      <c r="BY588" s="488"/>
      <c r="BZ588" s="488"/>
      <c r="CA588" s="488"/>
      <c r="CB588" s="488"/>
      <c r="CC588" s="488"/>
      <c r="CD588" s="488"/>
      <c r="CE588" s="488"/>
      <c r="CF588" s="488"/>
      <c r="CG588" s="488"/>
    </row>
    <row r="589" spans="2:85">
      <c r="B589" s="1009"/>
      <c r="D589" s="528"/>
      <c r="H589" s="546"/>
      <c r="AG589"/>
      <c r="AH589"/>
      <c r="BE589" s="483"/>
      <c r="BX589" s="483"/>
      <c r="BY589" s="488"/>
      <c r="BZ589" s="488"/>
      <c r="CA589" s="488"/>
      <c r="CB589" s="488"/>
      <c r="CC589" s="488"/>
      <c r="CD589" s="488"/>
      <c r="CE589" s="488"/>
      <c r="CF589" s="488"/>
      <c r="CG589" s="488"/>
    </row>
    <row r="590" spans="2:85">
      <c r="B590" s="1009"/>
      <c r="D590" s="528"/>
      <c r="H590" s="546"/>
      <c r="AG590"/>
      <c r="AH590"/>
      <c r="BE590" s="483"/>
      <c r="BX590" s="483"/>
      <c r="BY590" s="488"/>
      <c r="BZ590" s="488"/>
      <c r="CA590" s="488"/>
      <c r="CB590" s="488"/>
      <c r="CC590" s="488"/>
      <c r="CD590" s="488"/>
      <c r="CE590" s="488"/>
      <c r="CF590" s="488"/>
      <c r="CG590" s="488"/>
    </row>
    <row r="591" spans="2:85">
      <c r="B591" s="1009"/>
      <c r="D591" s="528"/>
      <c r="H591" s="546"/>
      <c r="AG591"/>
      <c r="AH591"/>
      <c r="BE591" s="483"/>
      <c r="BX591" s="483"/>
      <c r="BY591" s="488"/>
      <c r="BZ591" s="488"/>
      <c r="CA591" s="488"/>
      <c r="CB591" s="488"/>
      <c r="CC591" s="488"/>
      <c r="CD591" s="488"/>
      <c r="CE591" s="488"/>
      <c r="CF591" s="488"/>
      <c r="CG591" s="488"/>
    </row>
    <row r="592" spans="2:85">
      <c r="B592" s="1009"/>
      <c r="D592" s="528"/>
      <c r="H592" s="546"/>
      <c r="AG592"/>
      <c r="AH592"/>
      <c r="BE592" s="483"/>
      <c r="BX592" s="483"/>
      <c r="BY592" s="488"/>
      <c r="BZ592" s="488"/>
      <c r="CA592" s="488"/>
      <c r="CB592" s="488"/>
      <c r="CC592" s="488"/>
      <c r="CD592" s="488"/>
      <c r="CE592" s="488"/>
      <c r="CF592" s="488"/>
      <c r="CG592" s="488"/>
    </row>
    <row r="593" spans="2:85">
      <c r="B593" s="1009"/>
      <c r="D593" s="528"/>
      <c r="H593" s="546"/>
      <c r="AG593"/>
      <c r="AH593"/>
      <c r="BE593" s="483"/>
      <c r="BX593" s="483"/>
      <c r="BY593" s="488"/>
      <c r="BZ593" s="488"/>
      <c r="CA593" s="488"/>
      <c r="CB593" s="488"/>
      <c r="CC593" s="488"/>
      <c r="CD593" s="488"/>
      <c r="CE593" s="488"/>
      <c r="CF593" s="488"/>
      <c r="CG593" s="488"/>
    </row>
    <row r="594" spans="2:85">
      <c r="B594" s="1009"/>
      <c r="D594" s="528"/>
      <c r="H594" s="546"/>
      <c r="AG594"/>
      <c r="AH594"/>
      <c r="BE594" s="483"/>
      <c r="BX594" s="483"/>
      <c r="BY594" s="488"/>
      <c r="BZ594" s="488"/>
      <c r="CA594" s="488"/>
      <c r="CB594" s="488"/>
      <c r="CC594" s="488"/>
      <c r="CD594" s="488"/>
      <c r="CE594" s="488"/>
      <c r="CF594" s="488"/>
      <c r="CG594" s="488"/>
    </row>
    <row r="595" spans="2:85">
      <c r="B595" s="1009"/>
      <c r="D595" s="528"/>
      <c r="H595" s="546"/>
      <c r="AG595"/>
      <c r="AH595"/>
      <c r="BE595" s="483"/>
      <c r="BX595" s="483"/>
      <c r="BY595" s="488"/>
      <c r="BZ595" s="488"/>
      <c r="CA595" s="488"/>
      <c r="CB595" s="488"/>
      <c r="CC595" s="488"/>
      <c r="CD595" s="488"/>
      <c r="CE595" s="488"/>
      <c r="CF595" s="488"/>
      <c r="CG595" s="488"/>
    </row>
    <row r="596" spans="2:85">
      <c r="B596" s="1009"/>
      <c r="D596" s="528"/>
      <c r="H596" s="546"/>
      <c r="AG596"/>
      <c r="AH596"/>
      <c r="BE596" s="483"/>
      <c r="BX596" s="483"/>
      <c r="BY596" s="488"/>
      <c r="BZ596" s="488"/>
      <c r="CA596" s="488"/>
      <c r="CB596" s="488"/>
      <c r="CC596" s="488"/>
      <c r="CD596" s="488"/>
      <c r="CE596" s="488"/>
      <c r="CF596" s="488"/>
      <c r="CG596" s="488"/>
    </row>
    <row r="597" spans="2:85">
      <c r="B597" s="1009"/>
      <c r="D597" s="528"/>
      <c r="H597" s="546"/>
      <c r="AG597"/>
      <c r="AH597"/>
      <c r="BE597" s="483"/>
      <c r="BX597" s="483"/>
      <c r="BY597" s="488"/>
      <c r="BZ597" s="488"/>
      <c r="CA597" s="488"/>
      <c r="CB597" s="488"/>
      <c r="CC597" s="488"/>
      <c r="CD597" s="488"/>
      <c r="CE597" s="488"/>
      <c r="CF597" s="488"/>
      <c r="CG597" s="488"/>
    </row>
    <row r="598" spans="2:85">
      <c r="B598" s="1009"/>
      <c r="D598" s="528"/>
      <c r="H598" s="546"/>
      <c r="AG598"/>
      <c r="AH598"/>
      <c r="BE598" s="483"/>
      <c r="BX598" s="483"/>
      <c r="BY598" s="488"/>
      <c r="BZ598" s="488"/>
      <c r="CA598" s="488"/>
      <c r="CB598" s="488"/>
      <c r="CC598" s="488"/>
      <c r="CD598" s="488"/>
      <c r="CE598" s="488"/>
      <c r="CF598" s="488"/>
      <c r="CG598" s="488"/>
    </row>
    <row r="599" spans="2:85">
      <c r="B599" s="1009"/>
      <c r="D599" s="528"/>
      <c r="H599" s="546"/>
      <c r="AG599"/>
      <c r="AH599"/>
      <c r="BE599" s="483"/>
      <c r="BX599" s="483"/>
      <c r="BY599" s="488"/>
      <c r="BZ599" s="488"/>
      <c r="CA599" s="488"/>
      <c r="CB599" s="488"/>
      <c r="CC599" s="488"/>
      <c r="CD599" s="488"/>
      <c r="CE599" s="488"/>
      <c r="CF599" s="488"/>
      <c r="CG599" s="488"/>
    </row>
    <row r="600" spans="2:85">
      <c r="B600" s="1009"/>
      <c r="D600" s="528"/>
      <c r="H600" s="546"/>
      <c r="AG600"/>
      <c r="AH600"/>
      <c r="BE600" s="483"/>
      <c r="BX600" s="483"/>
      <c r="BY600" s="488"/>
      <c r="BZ600" s="488"/>
      <c r="CA600" s="488"/>
      <c r="CB600" s="488"/>
      <c r="CC600" s="488"/>
      <c r="CD600" s="488"/>
      <c r="CE600" s="488"/>
      <c r="CF600" s="488"/>
      <c r="CG600" s="488"/>
    </row>
    <row r="601" spans="2:85">
      <c r="B601" s="1009"/>
      <c r="D601" s="528"/>
      <c r="H601" s="546"/>
      <c r="AG601"/>
      <c r="AH601"/>
      <c r="BE601" s="483"/>
      <c r="BX601" s="483"/>
      <c r="BY601" s="488"/>
      <c r="BZ601" s="488"/>
      <c r="CA601" s="488"/>
      <c r="CB601" s="488"/>
      <c r="CC601" s="488"/>
      <c r="CD601" s="488"/>
      <c r="CE601" s="488"/>
      <c r="CF601" s="488"/>
      <c r="CG601" s="488"/>
    </row>
    <row r="602" spans="2:85">
      <c r="B602" s="1009"/>
      <c r="D602" s="528"/>
      <c r="H602" s="546"/>
      <c r="AG602"/>
      <c r="AH602"/>
      <c r="BE602" s="483"/>
      <c r="BX602" s="483"/>
      <c r="BY602" s="488"/>
      <c r="BZ602" s="488"/>
      <c r="CA602" s="488"/>
      <c r="CB602" s="488"/>
      <c r="CC602" s="488"/>
      <c r="CD602" s="488"/>
      <c r="CE602" s="488"/>
      <c r="CF602" s="488"/>
      <c r="CG602" s="488"/>
    </row>
    <row r="603" spans="2:85">
      <c r="B603" s="1009"/>
      <c r="D603" s="528"/>
      <c r="H603" s="546"/>
      <c r="AG603"/>
      <c r="AH603"/>
      <c r="BE603" s="483"/>
      <c r="BX603" s="483"/>
      <c r="BY603" s="488"/>
      <c r="BZ603" s="488"/>
      <c r="CA603" s="488"/>
      <c r="CB603" s="488"/>
      <c r="CC603" s="488"/>
      <c r="CD603" s="488"/>
      <c r="CE603" s="488"/>
      <c r="CF603" s="488"/>
      <c r="CG603" s="488"/>
    </row>
    <row r="604" spans="2:85">
      <c r="B604" s="1009"/>
      <c r="D604" s="528"/>
      <c r="H604" s="546"/>
      <c r="AG604"/>
      <c r="AH604"/>
      <c r="BE604" s="483"/>
      <c r="BX604" s="483"/>
      <c r="BY604" s="488"/>
      <c r="BZ604" s="488"/>
      <c r="CA604" s="488"/>
      <c r="CB604" s="488"/>
      <c r="CC604" s="488"/>
      <c r="CD604" s="488"/>
      <c r="CE604" s="488"/>
      <c r="CF604" s="488"/>
      <c r="CG604" s="488"/>
    </row>
    <row r="605" spans="2:85">
      <c r="B605" s="1009"/>
      <c r="D605" s="528"/>
      <c r="H605" s="546"/>
      <c r="AG605"/>
      <c r="AH605"/>
      <c r="BE605" s="483"/>
      <c r="BX605" s="483"/>
      <c r="BY605" s="488"/>
      <c r="BZ605" s="488"/>
      <c r="CA605" s="488"/>
      <c r="CB605" s="488"/>
      <c r="CC605" s="488"/>
      <c r="CD605" s="488"/>
      <c r="CE605" s="488"/>
      <c r="CF605" s="488"/>
      <c r="CG605" s="488"/>
    </row>
    <row r="606" spans="2:85">
      <c r="B606" s="1009"/>
      <c r="D606" s="528"/>
      <c r="H606" s="546"/>
      <c r="AG606"/>
      <c r="AH606"/>
      <c r="BE606" s="483"/>
      <c r="BX606" s="483"/>
      <c r="BY606" s="488"/>
      <c r="BZ606" s="488"/>
      <c r="CA606" s="488"/>
      <c r="CB606" s="488"/>
      <c r="CC606" s="488"/>
      <c r="CD606" s="488"/>
      <c r="CE606" s="488"/>
      <c r="CF606" s="488"/>
      <c r="CG606" s="488"/>
    </row>
    <row r="607" spans="2:85">
      <c r="B607" s="1009"/>
      <c r="D607" s="528"/>
      <c r="H607" s="546"/>
      <c r="AG607"/>
      <c r="AH607"/>
      <c r="BE607" s="483"/>
      <c r="BX607" s="483"/>
      <c r="BY607" s="488"/>
      <c r="BZ607" s="488"/>
      <c r="CA607" s="488"/>
      <c r="CB607" s="488"/>
      <c r="CC607" s="488"/>
      <c r="CD607" s="488"/>
      <c r="CE607" s="488"/>
      <c r="CF607" s="488"/>
      <c r="CG607" s="488"/>
    </row>
    <row r="608" spans="2:85">
      <c r="B608" s="1009"/>
      <c r="D608" s="528"/>
      <c r="H608" s="546"/>
      <c r="AG608"/>
      <c r="AH608"/>
      <c r="BE608" s="483"/>
      <c r="BX608" s="483"/>
      <c r="BY608" s="488"/>
      <c r="BZ608" s="488"/>
      <c r="CA608" s="488"/>
      <c r="CB608" s="488"/>
      <c r="CC608" s="488"/>
      <c r="CD608" s="488"/>
      <c r="CE608" s="488"/>
      <c r="CF608" s="488"/>
      <c r="CG608" s="488"/>
    </row>
    <row r="609" spans="2:85">
      <c r="B609" s="1009"/>
      <c r="D609" s="528"/>
      <c r="H609" s="546"/>
      <c r="AG609"/>
      <c r="AH609"/>
      <c r="BE609" s="483"/>
      <c r="BX609" s="483"/>
      <c r="BY609" s="488"/>
      <c r="BZ609" s="488"/>
      <c r="CA609" s="488"/>
      <c r="CB609" s="488"/>
      <c r="CC609" s="488"/>
      <c r="CD609" s="488"/>
      <c r="CE609" s="488"/>
      <c r="CF609" s="488"/>
      <c r="CG609" s="488"/>
    </row>
    <row r="610" spans="2:85">
      <c r="B610" s="1009"/>
      <c r="D610" s="528"/>
      <c r="H610" s="546"/>
      <c r="AG610"/>
      <c r="AH610"/>
      <c r="BE610" s="483"/>
      <c r="BX610" s="483"/>
      <c r="BY610" s="488"/>
      <c r="BZ610" s="488"/>
      <c r="CA610" s="488"/>
      <c r="CB610" s="488"/>
      <c r="CC610" s="488"/>
      <c r="CD610" s="488"/>
      <c r="CE610" s="488"/>
      <c r="CF610" s="488"/>
      <c r="CG610" s="488"/>
    </row>
    <row r="611" spans="2:85">
      <c r="B611" s="1009"/>
      <c r="D611" s="528"/>
      <c r="H611" s="546"/>
      <c r="AG611"/>
      <c r="AH611"/>
      <c r="BE611" s="483"/>
      <c r="BX611" s="483"/>
      <c r="BY611" s="488"/>
      <c r="BZ611" s="488"/>
      <c r="CA611" s="488"/>
      <c r="CB611" s="488"/>
      <c r="CC611" s="488"/>
      <c r="CD611" s="488"/>
      <c r="CE611" s="488"/>
      <c r="CF611" s="488"/>
      <c r="CG611" s="488"/>
    </row>
    <row r="612" spans="2:85">
      <c r="B612" s="1009"/>
      <c r="D612" s="528"/>
      <c r="H612" s="546"/>
      <c r="AG612"/>
      <c r="AH612"/>
      <c r="BE612" s="483"/>
      <c r="BX612" s="483"/>
      <c r="BY612" s="488"/>
      <c r="BZ612" s="488"/>
      <c r="CA612" s="488"/>
      <c r="CB612" s="488"/>
      <c r="CC612" s="488"/>
      <c r="CD612" s="488"/>
      <c r="CE612" s="488"/>
      <c r="CF612" s="488"/>
      <c r="CG612" s="488"/>
    </row>
    <row r="613" spans="2:85">
      <c r="B613" s="1009"/>
      <c r="D613" s="528"/>
      <c r="H613" s="546"/>
      <c r="AG613"/>
      <c r="AH613"/>
      <c r="BE613" s="483"/>
      <c r="BX613" s="483"/>
      <c r="BY613" s="488"/>
      <c r="BZ613" s="488"/>
      <c r="CA613" s="488"/>
      <c r="CB613" s="488"/>
      <c r="CC613" s="488"/>
      <c r="CD613" s="488"/>
      <c r="CE613" s="488"/>
      <c r="CF613" s="488"/>
      <c r="CG613" s="488"/>
    </row>
    <row r="614" spans="2:85">
      <c r="B614" s="1009"/>
      <c r="D614" s="528"/>
      <c r="H614" s="546"/>
      <c r="AG614"/>
      <c r="AH614"/>
      <c r="BE614" s="483"/>
      <c r="BX614" s="483"/>
      <c r="BY614" s="488"/>
      <c r="BZ614" s="488"/>
      <c r="CA614" s="488"/>
      <c r="CB614" s="488"/>
      <c r="CC614" s="488"/>
      <c r="CD614" s="488"/>
      <c r="CE614" s="488"/>
      <c r="CF614" s="488"/>
      <c r="CG614" s="488"/>
    </row>
    <row r="615" spans="2:85">
      <c r="B615" s="1009"/>
      <c r="D615" s="528"/>
      <c r="H615" s="546"/>
      <c r="AG615"/>
      <c r="AH615"/>
      <c r="BE615" s="483"/>
      <c r="BX615" s="483"/>
      <c r="BY615" s="488"/>
      <c r="BZ615" s="488"/>
      <c r="CA615" s="488"/>
      <c r="CB615" s="488"/>
      <c r="CC615" s="488"/>
      <c r="CD615" s="488"/>
      <c r="CE615" s="488"/>
      <c r="CF615" s="488"/>
      <c r="CG615" s="488"/>
    </row>
    <row r="616" spans="2:85">
      <c r="B616" s="1009"/>
      <c r="D616" s="528"/>
      <c r="H616" s="546"/>
      <c r="AG616"/>
      <c r="AH616"/>
      <c r="BE616" s="483"/>
      <c r="BX616" s="483"/>
      <c r="BY616" s="488"/>
      <c r="BZ616" s="488"/>
      <c r="CA616" s="488"/>
      <c r="CB616" s="488"/>
      <c r="CC616" s="488"/>
      <c r="CD616" s="488"/>
      <c r="CE616" s="488"/>
      <c r="CF616" s="488"/>
      <c r="CG616" s="488"/>
    </row>
    <row r="617" spans="2:85">
      <c r="B617" s="1009"/>
      <c r="D617" s="528"/>
      <c r="H617" s="546"/>
      <c r="AG617"/>
      <c r="AH617"/>
      <c r="BE617" s="483"/>
      <c r="BX617" s="483"/>
      <c r="BY617" s="488"/>
      <c r="BZ617" s="488"/>
      <c r="CA617" s="488"/>
      <c r="CB617" s="488"/>
      <c r="CC617" s="488"/>
      <c r="CD617" s="488"/>
      <c r="CE617" s="488"/>
      <c r="CF617" s="488"/>
      <c r="CG617" s="488"/>
    </row>
    <row r="618" spans="2:85">
      <c r="B618" s="1009"/>
      <c r="D618" s="528"/>
      <c r="H618" s="546"/>
      <c r="AG618"/>
      <c r="AH618"/>
      <c r="BE618" s="483"/>
      <c r="BX618" s="483"/>
      <c r="BY618" s="488"/>
      <c r="BZ618" s="488"/>
      <c r="CA618" s="488"/>
      <c r="CB618" s="488"/>
      <c r="CC618" s="488"/>
      <c r="CD618" s="488"/>
      <c r="CE618" s="488"/>
      <c r="CF618" s="488"/>
      <c r="CG618" s="488"/>
    </row>
    <row r="619" spans="2:85">
      <c r="B619" s="1009"/>
      <c r="D619" s="528"/>
      <c r="H619" s="546"/>
      <c r="AG619"/>
      <c r="AH619"/>
      <c r="BE619" s="483"/>
      <c r="BX619" s="483"/>
      <c r="BY619" s="488"/>
      <c r="BZ619" s="488"/>
      <c r="CA619" s="488"/>
      <c r="CB619" s="488"/>
      <c r="CC619" s="488"/>
      <c r="CD619" s="488"/>
      <c r="CE619" s="488"/>
      <c r="CF619" s="488"/>
      <c r="CG619" s="488"/>
    </row>
    <row r="620" spans="2:85">
      <c r="B620" s="1009"/>
      <c r="D620" s="528"/>
      <c r="H620" s="546"/>
      <c r="AG620"/>
      <c r="AH620"/>
      <c r="BE620" s="483"/>
      <c r="BX620" s="483"/>
      <c r="BY620" s="488"/>
      <c r="BZ620" s="488"/>
      <c r="CA620" s="488"/>
      <c r="CB620" s="488"/>
      <c r="CC620" s="488"/>
      <c r="CD620" s="488"/>
      <c r="CE620" s="488"/>
      <c r="CF620" s="488"/>
      <c r="CG620" s="488"/>
    </row>
    <row r="621" spans="2:85">
      <c r="B621" s="1009"/>
      <c r="D621" s="528"/>
      <c r="H621" s="546"/>
      <c r="AG621"/>
      <c r="AH621"/>
      <c r="BE621" s="483"/>
      <c r="BX621" s="483"/>
      <c r="BY621" s="488"/>
      <c r="BZ621" s="488"/>
      <c r="CA621" s="488"/>
      <c r="CB621" s="488"/>
      <c r="CC621" s="488"/>
      <c r="CD621" s="488"/>
      <c r="CE621" s="488"/>
      <c r="CF621" s="488"/>
      <c r="CG621" s="488"/>
    </row>
    <row r="622" spans="2:85">
      <c r="B622" s="1009"/>
      <c r="D622" s="528"/>
      <c r="H622" s="546"/>
      <c r="AG622"/>
      <c r="AH622"/>
      <c r="BE622" s="483"/>
      <c r="BX622" s="483"/>
      <c r="BY622" s="488"/>
      <c r="BZ622" s="488"/>
      <c r="CA622" s="488"/>
      <c r="CB622" s="488"/>
      <c r="CC622" s="488"/>
      <c r="CD622" s="488"/>
      <c r="CE622" s="488"/>
      <c r="CF622" s="488"/>
      <c r="CG622" s="488"/>
    </row>
    <row r="623" spans="2:85">
      <c r="B623" s="1009"/>
      <c r="D623" s="528"/>
      <c r="H623" s="546"/>
      <c r="AG623"/>
      <c r="AH623"/>
      <c r="BE623" s="483"/>
      <c r="BX623" s="483"/>
      <c r="BY623" s="488"/>
      <c r="BZ623" s="488"/>
      <c r="CA623" s="488"/>
      <c r="CB623" s="488"/>
      <c r="CC623" s="488"/>
      <c r="CD623" s="488"/>
      <c r="CE623" s="488"/>
      <c r="CF623" s="488"/>
      <c r="CG623" s="488"/>
    </row>
    <row r="624" spans="2:85">
      <c r="B624" s="1009"/>
      <c r="D624" s="528"/>
      <c r="H624" s="546"/>
      <c r="AG624"/>
      <c r="AH624"/>
      <c r="BE624" s="483"/>
      <c r="BX624" s="483"/>
      <c r="BY624" s="488"/>
      <c r="BZ624" s="488"/>
      <c r="CA624" s="488"/>
      <c r="CB624" s="488"/>
      <c r="CC624" s="488"/>
      <c r="CD624" s="488"/>
      <c r="CE624" s="488"/>
      <c r="CF624" s="488"/>
      <c r="CG624" s="488"/>
    </row>
    <row r="625" spans="2:85">
      <c r="B625" s="1009"/>
      <c r="D625" s="528"/>
      <c r="H625" s="546"/>
      <c r="AG625"/>
      <c r="AH625"/>
      <c r="BE625" s="483"/>
      <c r="BX625" s="483"/>
      <c r="BY625" s="488"/>
      <c r="BZ625" s="488"/>
      <c r="CA625" s="488"/>
      <c r="CB625" s="488"/>
      <c r="CC625" s="488"/>
      <c r="CD625" s="488"/>
      <c r="CE625" s="488"/>
      <c r="CF625" s="488"/>
      <c r="CG625" s="488"/>
    </row>
    <row r="626" spans="2:85">
      <c r="B626" s="1009"/>
      <c r="D626" s="528"/>
      <c r="H626" s="546"/>
      <c r="AG626"/>
      <c r="AH626"/>
      <c r="BE626" s="483"/>
      <c r="BX626" s="483"/>
      <c r="BY626" s="488"/>
      <c r="BZ626" s="488"/>
      <c r="CA626" s="488"/>
      <c r="CB626" s="488"/>
      <c r="CC626" s="488"/>
      <c r="CD626" s="488"/>
      <c r="CE626" s="488"/>
      <c r="CF626" s="488"/>
      <c r="CG626" s="488"/>
    </row>
    <row r="627" spans="2:85">
      <c r="B627" s="1009"/>
      <c r="D627" s="528"/>
      <c r="H627" s="546"/>
      <c r="AG627"/>
      <c r="AH627"/>
      <c r="BE627" s="483"/>
      <c r="BX627" s="483"/>
      <c r="BY627" s="488"/>
      <c r="BZ627" s="488"/>
      <c r="CA627" s="488"/>
      <c r="CB627" s="488"/>
      <c r="CC627" s="488"/>
      <c r="CD627" s="488"/>
      <c r="CE627" s="488"/>
      <c r="CF627" s="488"/>
      <c r="CG627" s="488"/>
    </row>
    <row r="628" spans="2:85">
      <c r="B628" s="1009"/>
      <c r="D628" s="528"/>
      <c r="H628" s="546"/>
      <c r="AG628"/>
      <c r="AH628"/>
      <c r="BE628" s="483"/>
      <c r="BX628" s="483"/>
      <c r="BY628" s="488"/>
      <c r="BZ628" s="488"/>
      <c r="CA628" s="488"/>
      <c r="CB628" s="488"/>
      <c r="CC628" s="488"/>
      <c r="CD628" s="488"/>
      <c r="CE628" s="488"/>
      <c r="CF628" s="488"/>
      <c r="CG628" s="488"/>
    </row>
    <row r="629" spans="2:85">
      <c r="B629" s="1009"/>
      <c r="D629" s="528"/>
      <c r="H629" s="546"/>
      <c r="AG629"/>
      <c r="AH629"/>
      <c r="BE629" s="483"/>
      <c r="BX629" s="483"/>
      <c r="BY629" s="488"/>
      <c r="BZ629" s="488"/>
      <c r="CA629" s="488"/>
      <c r="CB629" s="488"/>
      <c r="CC629" s="488"/>
      <c r="CD629" s="488"/>
      <c r="CE629" s="488"/>
      <c r="CF629" s="488"/>
      <c r="CG629" s="488"/>
    </row>
    <row r="630" spans="2:85">
      <c r="B630" s="1009"/>
      <c r="D630" s="528"/>
      <c r="H630" s="546"/>
      <c r="AG630"/>
      <c r="AH630"/>
      <c r="BE630" s="483"/>
      <c r="BX630" s="483"/>
      <c r="BY630" s="488"/>
      <c r="BZ630" s="488"/>
      <c r="CA630" s="488"/>
      <c r="CB630" s="488"/>
      <c r="CC630" s="488"/>
      <c r="CD630" s="488"/>
      <c r="CE630" s="488"/>
      <c r="CF630" s="488"/>
      <c r="CG630" s="488"/>
    </row>
    <row r="631" spans="2:85">
      <c r="B631" s="1009"/>
      <c r="D631" s="528"/>
      <c r="H631" s="546"/>
      <c r="AG631"/>
      <c r="AH631"/>
      <c r="BE631" s="483"/>
      <c r="BX631" s="483"/>
      <c r="BY631" s="488"/>
      <c r="BZ631" s="488"/>
      <c r="CA631" s="488"/>
      <c r="CB631" s="488"/>
      <c r="CC631" s="488"/>
      <c r="CD631" s="488"/>
      <c r="CE631" s="488"/>
      <c r="CF631" s="488"/>
      <c r="CG631" s="488"/>
    </row>
    <row r="632" spans="2:85">
      <c r="B632" s="1009"/>
      <c r="D632" s="528"/>
      <c r="H632" s="546"/>
      <c r="AG632"/>
      <c r="AH632"/>
      <c r="BE632" s="483"/>
      <c r="BX632" s="483"/>
      <c r="BY632" s="488"/>
      <c r="BZ632" s="488"/>
      <c r="CA632" s="488"/>
      <c r="CB632" s="488"/>
      <c r="CC632" s="488"/>
      <c r="CD632" s="488"/>
      <c r="CE632" s="488"/>
      <c r="CF632" s="488"/>
      <c r="CG632" s="488"/>
    </row>
    <row r="633" spans="2:85">
      <c r="B633" s="1009"/>
      <c r="D633" s="528"/>
      <c r="H633" s="546"/>
      <c r="AG633"/>
      <c r="AH633"/>
      <c r="BE633" s="483"/>
      <c r="BX633" s="483"/>
      <c r="BY633" s="488"/>
      <c r="BZ633" s="488"/>
      <c r="CA633" s="488"/>
      <c r="CB633" s="488"/>
      <c r="CC633" s="488"/>
      <c r="CD633" s="488"/>
      <c r="CE633" s="488"/>
      <c r="CF633" s="488"/>
      <c r="CG633" s="488"/>
    </row>
    <row r="634" spans="2:85">
      <c r="B634" s="1009"/>
      <c r="D634" s="528"/>
      <c r="H634" s="546"/>
      <c r="AG634"/>
      <c r="AH634"/>
      <c r="BE634" s="483"/>
      <c r="BX634" s="483"/>
      <c r="BY634" s="488"/>
      <c r="BZ634" s="488"/>
      <c r="CA634" s="488"/>
      <c r="CB634" s="488"/>
      <c r="CC634" s="488"/>
      <c r="CD634" s="488"/>
      <c r="CE634" s="488"/>
      <c r="CF634" s="488"/>
      <c r="CG634" s="488"/>
    </row>
    <row r="635" spans="2:85">
      <c r="B635" s="1009"/>
      <c r="D635" s="528"/>
      <c r="H635" s="546"/>
      <c r="AG635"/>
      <c r="AH635"/>
      <c r="BE635" s="483"/>
      <c r="BX635" s="483"/>
      <c r="BY635" s="488"/>
      <c r="BZ635" s="488"/>
      <c r="CA635" s="488"/>
      <c r="CB635" s="488"/>
      <c r="CC635" s="488"/>
      <c r="CD635" s="488"/>
      <c r="CE635" s="488"/>
      <c r="CF635" s="488"/>
      <c r="CG635" s="488"/>
    </row>
    <row r="636" spans="2:85">
      <c r="B636" s="1009"/>
      <c r="D636" s="528"/>
      <c r="H636" s="546"/>
      <c r="AG636"/>
      <c r="AH636"/>
      <c r="BE636" s="483"/>
      <c r="BX636" s="483"/>
      <c r="BY636" s="488"/>
      <c r="BZ636" s="488"/>
      <c r="CA636" s="488"/>
      <c r="CB636" s="488"/>
      <c r="CC636" s="488"/>
      <c r="CD636" s="488"/>
      <c r="CE636" s="488"/>
      <c r="CF636" s="488"/>
      <c r="CG636" s="488"/>
    </row>
    <row r="637" spans="2:85">
      <c r="B637" s="1009"/>
      <c r="D637" s="528"/>
      <c r="H637" s="546"/>
      <c r="AG637"/>
      <c r="AH637"/>
      <c r="BE637" s="483"/>
      <c r="BX637" s="483"/>
      <c r="BY637" s="488"/>
      <c r="BZ637" s="488"/>
      <c r="CA637" s="488"/>
      <c r="CB637" s="488"/>
      <c r="CC637" s="488"/>
      <c r="CD637" s="488"/>
      <c r="CE637" s="488"/>
      <c r="CF637" s="488"/>
      <c r="CG637" s="488"/>
    </row>
    <row r="638" spans="2:85">
      <c r="B638" s="1009"/>
      <c r="D638" s="528"/>
      <c r="H638" s="546"/>
      <c r="AG638"/>
      <c r="AH638"/>
      <c r="BE638" s="483"/>
      <c r="BX638" s="483"/>
      <c r="BY638" s="488"/>
      <c r="BZ638" s="488"/>
      <c r="CA638" s="488"/>
      <c r="CB638" s="488"/>
      <c r="CC638" s="488"/>
      <c r="CD638" s="488"/>
      <c r="CE638" s="488"/>
      <c r="CF638" s="488"/>
      <c r="CG638" s="488"/>
    </row>
    <row r="639" spans="2:85">
      <c r="B639" s="1009"/>
      <c r="D639" s="528"/>
      <c r="H639" s="546"/>
      <c r="AG639"/>
      <c r="AH639"/>
      <c r="BE639" s="483"/>
      <c r="BX639" s="483"/>
      <c r="BY639" s="488"/>
      <c r="BZ639" s="488"/>
      <c r="CA639" s="488"/>
      <c r="CB639" s="488"/>
      <c r="CC639" s="488"/>
      <c r="CD639" s="488"/>
      <c r="CE639" s="488"/>
      <c r="CF639" s="488"/>
      <c r="CG639" s="488"/>
    </row>
    <row r="640" spans="2:85">
      <c r="B640" s="1009"/>
      <c r="D640" s="528"/>
      <c r="H640" s="546"/>
      <c r="AG640"/>
      <c r="AH640"/>
      <c r="BE640" s="483"/>
      <c r="BX640" s="483"/>
      <c r="BY640" s="488"/>
      <c r="BZ640" s="488"/>
      <c r="CA640" s="488"/>
      <c r="CB640" s="488"/>
      <c r="CC640" s="488"/>
      <c r="CD640" s="488"/>
      <c r="CE640" s="488"/>
      <c r="CF640" s="488"/>
      <c r="CG640" s="488"/>
    </row>
    <row r="641" spans="2:85">
      <c r="B641" s="1009"/>
      <c r="D641" s="528"/>
      <c r="H641" s="546"/>
      <c r="AG641"/>
      <c r="AH641"/>
      <c r="BE641" s="483"/>
      <c r="BX641" s="483"/>
      <c r="BY641" s="488"/>
      <c r="BZ641" s="488"/>
      <c r="CA641" s="488"/>
      <c r="CB641" s="488"/>
      <c r="CC641" s="488"/>
      <c r="CD641" s="488"/>
      <c r="CE641" s="488"/>
      <c r="CF641" s="488"/>
      <c r="CG641" s="488"/>
    </row>
    <row r="642" spans="2:85">
      <c r="B642" s="1009"/>
      <c r="D642" s="528"/>
      <c r="H642" s="546"/>
      <c r="AG642"/>
      <c r="AH642"/>
      <c r="BE642" s="483"/>
      <c r="BX642" s="483"/>
      <c r="BY642" s="488"/>
      <c r="BZ642" s="488"/>
      <c r="CA642" s="488"/>
      <c r="CB642" s="488"/>
      <c r="CC642" s="488"/>
      <c r="CD642" s="488"/>
      <c r="CE642" s="488"/>
      <c r="CF642" s="488"/>
      <c r="CG642" s="488"/>
    </row>
    <row r="643" spans="2:85">
      <c r="B643" s="1009"/>
      <c r="D643" s="528"/>
      <c r="H643" s="546"/>
      <c r="AG643"/>
      <c r="AH643"/>
      <c r="BE643" s="483"/>
      <c r="BX643" s="483"/>
      <c r="BY643" s="488"/>
      <c r="BZ643" s="488"/>
      <c r="CA643" s="488"/>
      <c r="CB643" s="488"/>
      <c r="CC643" s="488"/>
      <c r="CD643" s="488"/>
      <c r="CE643" s="488"/>
      <c r="CF643" s="488"/>
      <c r="CG643" s="488"/>
    </row>
    <row r="644" spans="2:85">
      <c r="B644" s="1009"/>
      <c r="D644" s="528"/>
      <c r="H644" s="546"/>
      <c r="AG644"/>
      <c r="AH644"/>
      <c r="BE644" s="483"/>
      <c r="BX644" s="483"/>
      <c r="BY644" s="488"/>
      <c r="BZ644" s="488"/>
      <c r="CA644" s="488"/>
      <c r="CB644" s="488"/>
      <c r="CC644" s="488"/>
      <c r="CD644" s="488"/>
      <c r="CE644" s="488"/>
      <c r="CF644" s="488"/>
      <c r="CG644" s="488"/>
    </row>
    <row r="645" spans="2:85">
      <c r="B645" s="1009"/>
      <c r="D645" s="528"/>
      <c r="H645" s="546"/>
      <c r="AG645"/>
      <c r="AH645"/>
      <c r="BE645" s="483"/>
      <c r="BX645" s="483"/>
      <c r="BY645" s="488"/>
      <c r="BZ645" s="488"/>
      <c r="CA645" s="488"/>
      <c r="CB645" s="488"/>
      <c r="CC645" s="488"/>
      <c r="CD645" s="488"/>
      <c r="CE645" s="488"/>
      <c r="CF645" s="488"/>
      <c r="CG645" s="488"/>
    </row>
    <row r="646" spans="2:85">
      <c r="B646" s="1009"/>
      <c r="D646" s="528"/>
      <c r="H646" s="546"/>
      <c r="AG646"/>
      <c r="AH646"/>
      <c r="BE646" s="483"/>
      <c r="BX646" s="483"/>
      <c r="BY646" s="488"/>
      <c r="BZ646" s="488"/>
      <c r="CA646" s="488"/>
      <c r="CB646" s="488"/>
      <c r="CC646" s="488"/>
      <c r="CD646" s="488"/>
      <c r="CE646" s="488"/>
      <c r="CF646" s="488"/>
      <c r="CG646" s="488"/>
    </row>
    <row r="647" spans="2:85">
      <c r="B647" s="1009"/>
      <c r="D647" s="528"/>
      <c r="H647" s="546"/>
      <c r="AG647"/>
      <c r="AH647"/>
      <c r="BE647" s="483"/>
      <c r="BX647" s="483"/>
      <c r="BY647" s="488"/>
      <c r="BZ647" s="488"/>
      <c r="CA647" s="488"/>
      <c r="CB647" s="488"/>
      <c r="CC647" s="488"/>
      <c r="CD647" s="488"/>
      <c r="CE647" s="488"/>
      <c r="CF647" s="488"/>
      <c r="CG647" s="488"/>
    </row>
    <row r="648" spans="2:85">
      <c r="B648" s="1009"/>
      <c r="D648" s="528"/>
      <c r="H648" s="546"/>
      <c r="AG648"/>
      <c r="AH648"/>
      <c r="BE648" s="483"/>
      <c r="BX648" s="483"/>
      <c r="BY648" s="488"/>
      <c r="BZ648" s="488"/>
      <c r="CA648" s="488"/>
      <c r="CB648" s="488"/>
      <c r="CC648" s="488"/>
      <c r="CD648" s="488"/>
      <c r="CE648" s="488"/>
      <c r="CF648" s="488"/>
      <c r="CG648" s="488"/>
    </row>
    <row r="649" spans="2:85">
      <c r="B649" s="1009"/>
      <c r="D649" s="528"/>
      <c r="H649" s="546"/>
      <c r="AG649"/>
      <c r="AH649"/>
      <c r="BE649" s="483"/>
      <c r="BX649" s="483"/>
      <c r="BY649" s="488"/>
      <c r="BZ649" s="488"/>
      <c r="CA649" s="488"/>
      <c r="CB649" s="488"/>
      <c r="CC649" s="488"/>
      <c r="CD649" s="488"/>
      <c r="CE649" s="488"/>
      <c r="CF649" s="488"/>
      <c r="CG649" s="488"/>
    </row>
    <row r="650" spans="2:85">
      <c r="B650" s="1009"/>
      <c r="D650" s="528"/>
      <c r="H650" s="546"/>
      <c r="AG650"/>
      <c r="AH650"/>
      <c r="BE650" s="483"/>
      <c r="BX650" s="483"/>
      <c r="BY650" s="488"/>
      <c r="BZ650" s="488"/>
      <c r="CA650" s="488"/>
      <c r="CB650" s="488"/>
      <c r="CC650" s="488"/>
      <c r="CD650" s="488"/>
      <c r="CE650" s="488"/>
      <c r="CF650" s="488"/>
      <c r="CG650" s="488"/>
    </row>
    <row r="651" spans="2:85">
      <c r="B651" s="1009"/>
      <c r="D651" s="528"/>
      <c r="H651" s="546"/>
      <c r="AG651"/>
      <c r="AH651"/>
      <c r="BE651" s="483"/>
      <c r="BX651" s="483"/>
      <c r="BY651" s="488"/>
      <c r="BZ651" s="488"/>
      <c r="CA651" s="488"/>
      <c r="CB651" s="488"/>
      <c r="CC651" s="488"/>
      <c r="CD651" s="488"/>
      <c r="CE651" s="488"/>
      <c r="CF651" s="488"/>
      <c r="CG651" s="488"/>
    </row>
    <row r="652" spans="2:85">
      <c r="B652" s="1009"/>
      <c r="D652" s="528"/>
      <c r="H652" s="546"/>
      <c r="AG652"/>
      <c r="AH652"/>
      <c r="BE652" s="483"/>
      <c r="BX652" s="483"/>
      <c r="BY652" s="488"/>
      <c r="BZ652" s="488"/>
      <c r="CA652" s="488"/>
      <c r="CB652" s="488"/>
      <c r="CC652" s="488"/>
      <c r="CD652" s="488"/>
      <c r="CE652" s="488"/>
      <c r="CF652" s="488"/>
      <c r="CG652" s="488"/>
    </row>
    <row r="653" spans="2:85">
      <c r="B653" s="1009"/>
      <c r="D653" s="528"/>
      <c r="H653" s="546"/>
      <c r="AG653"/>
      <c r="AH653"/>
      <c r="BE653" s="483"/>
      <c r="BX653" s="483"/>
      <c r="BY653" s="488"/>
      <c r="BZ653" s="488"/>
      <c r="CA653" s="488"/>
      <c r="CB653" s="488"/>
      <c r="CC653" s="488"/>
      <c r="CD653" s="488"/>
      <c r="CE653" s="488"/>
      <c r="CF653" s="488"/>
      <c r="CG653" s="488"/>
    </row>
    <row r="654" spans="2:85">
      <c r="B654" s="1009"/>
      <c r="D654" s="528"/>
      <c r="H654" s="546"/>
      <c r="AG654"/>
      <c r="AH654"/>
      <c r="BE654" s="483"/>
      <c r="BX654" s="483"/>
      <c r="BY654" s="488"/>
      <c r="BZ654" s="488"/>
      <c r="CA654" s="488"/>
      <c r="CB654" s="488"/>
      <c r="CC654" s="488"/>
      <c r="CD654" s="488"/>
      <c r="CE654" s="488"/>
      <c r="CF654" s="488"/>
      <c r="CG654" s="488"/>
    </row>
    <row r="655" spans="2:85">
      <c r="B655" s="1009"/>
      <c r="D655" s="528"/>
      <c r="H655" s="546"/>
      <c r="AG655"/>
      <c r="AH655"/>
      <c r="BE655" s="483"/>
      <c r="BX655" s="483"/>
      <c r="BY655" s="488"/>
      <c r="BZ655" s="488"/>
      <c r="CA655" s="488"/>
      <c r="CB655" s="488"/>
      <c r="CC655" s="488"/>
      <c r="CD655" s="488"/>
      <c r="CE655" s="488"/>
      <c r="CF655" s="488"/>
      <c r="CG655" s="488"/>
    </row>
    <row r="656" spans="2:85">
      <c r="B656" s="1009"/>
      <c r="D656" s="528"/>
      <c r="H656" s="546"/>
      <c r="AG656"/>
      <c r="AH656"/>
      <c r="BE656" s="483"/>
      <c r="BX656" s="483"/>
      <c r="BY656" s="488"/>
      <c r="BZ656" s="488"/>
      <c r="CA656" s="488"/>
      <c r="CB656" s="488"/>
      <c r="CC656" s="488"/>
      <c r="CD656" s="488"/>
      <c r="CE656" s="488"/>
      <c r="CF656" s="488"/>
      <c r="CG656" s="488"/>
    </row>
    <row r="657" spans="2:85">
      <c r="B657" s="1009"/>
      <c r="D657" s="528"/>
      <c r="H657" s="546"/>
      <c r="AG657"/>
      <c r="AH657"/>
      <c r="BE657" s="483"/>
      <c r="BX657" s="483"/>
      <c r="BY657" s="488"/>
      <c r="BZ657" s="488"/>
      <c r="CA657" s="488"/>
      <c r="CB657" s="488"/>
      <c r="CC657" s="488"/>
      <c r="CD657" s="488"/>
      <c r="CE657" s="488"/>
      <c r="CF657" s="488"/>
      <c r="CG657" s="488"/>
    </row>
    <row r="658" spans="2:85">
      <c r="B658" s="1009"/>
      <c r="D658" s="528"/>
      <c r="H658" s="546"/>
      <c r="AG658"/>
      <c r="AH658"/>
      <c r="BE658" s="483"/>
      <c r="BX658" s="483"/>
      <c r="BY658" s="488"/>
      <c r="BZ658" s="488"/>
      <c r="CA658" s="488"/>
      <c r="CB658" s="488"/>
      <c r="CC658" s="488"/>
      <c r="CD658" s="488"/>
      <c r="CE658" s="488"/>
      <c r="CF658" s="488"/>
      <c r="CG658" s="488"/>
    </row>
    <row r="659" spans="2:85">
      <c r="B659" s="1009"/>
      <c r="D659" s="528"/>
      <c r="H659" s="546"/>
      <c r="AG659"/>
      <c r="AH659"/>
      <c r="BE659" s="483"/>
      <c r="BX659" s="483"/>
      <c r="BY659" s="488"/>
      <c r="BZ659" s="488"/>
      <c r="CA659" s="488"/>
      <c r="CB659" s="488"/>
      <c r="CC659" s="488"/>
      <c r="CD659" s="488"/>
      <c r="CE659" s="488"/>
      <c r="CF659" s="488"/>
      <c r="CG659" s="488"/>
    </row>
    <row r="660" spans="2:85">
      <c r="B660" s="1009"/>
      <c r="D660" s="528"/>
      <c r="H660" s="546"/>
      <c r="AG660"/>
      <c r="AH660"/>
      <c r="BE660" s="483"/>
      <c r="BX660" s="483"/>
      <c r="BY660" s="488"/>
      <c r="BZ660" s="488"/>
      <c r="CA660" s="488"/>
      <c r="CB660" s="488"/>
      <c r="CC660" s="488"/>
      <c r="CD660" s="488"/>
      <c r="CE660" s="488"/>
      <c r="CF660" s="488"/>
      <c r="CG660" s="488"/>
    </row>
    <row r="661" spans="2:85">
      <c r="B661" s="1009"/>
      <c r="D661" s="528"/>
      <c r="H661" s="546"/>
      <c r="AG661"/>
      <c r="AH661"/>
      <c r="BE661" s="483"/>
      <c r="BX661" s="483"/>
      <c r="BY661" s="488"/>
      <c r="BZ661" s="488"/>
      <c r="CA661" s="488"/>
      <c r="CB661" s="488"/>
      <c r="CC661" s="488"/>
      <c r="CD661" s="488"/>
      <c r="CE661" s="488"/>
      <c r="CF661" s="488"/>
      <c r="CG661" s="488"/>
    </row>
    <row r="662" spans="2:85">
      <c r="B662" s="1009"/>
      <c r="D662" s="528"/>
      <c r="H662" s="546"/>
      <c r="AG662"/>
      <c r="AH662"/>
      <c r="BE662" s="483"/>
      <c r="BX662" s="483"/>
      <c r="BY662" s="488"/>
      <c r="BZ662" s="488"/>
      <c r="CA662" s="488"/>
      <c r="CB662" s="488"/>
      <c r="CC662" s="488"/>
      <c r="CD662" s="488"/>
      <c r="CE662" s="488"/>
      <c r="CF662" s="488"/>
      <c r="CG662" s="488"/>
    </row>
    <row r="663" spans="2:85">
      <c r="B663" s="1009"/>
      <c r="D663" s="528"/>
      <c r="H663" s="546"/>
      <c r="AG663"/>
      <c r="AH663"/>
      <c r="BE663" s="483"/>
      <c r="BX663" s="483"/>
      <c r="BY663" s="488"/>
      <c r="BZ663" s="488"/>
      <c r="CA663" s="488"/>
      <c r="CB663" s="488"/>
      <c r="CC663" s="488"/>
      <c r="CD663" s="488"/>
      <c r="CE663" s="488"/>
      <c r="CF663" s="488"/>
      <c r="CG663" s="488"/>
    </row>
    <row r="664" spans="2:85">
      <c r="B664" s="1009"/>
      <c r="D664" s="528"/>
      <c r="H664" s="546"/>
      <c r="AG664"/>
      <c r="AH664"/>
      <c r="BE664" s="483"/>
      <c r="BX664" s="483"/>
      <c r="BY664" s="488"/>
      <c r="BZ664" s="488"/>
      <c r="CA664" s="488"/>
      <c r="CB664" s="488"/>
      <c r="CC664" s="488"/>
      <c r="CD664" s="488"/>
      <c r="CE664" s="488"/>
      <c r="CF664" s="488"/>
      <c r="CG664" s="488"/>
    </row>
    <row r="665" spans="2:85">
      <c r="B665" s="1009"/>
      <c r="D665" s="528"/>
      <c r="H665" s="546"/>
      <c r="AG665"/>
      <c r="AH665"/>
      <c r="BE665" s="483"/>
      <c r="BX665" s="483"/>
      <c r="BY665" s="488"/>
      <c r="BZ665" s="488"/>
      <c r="CA665" s="488"/>
      <c r="CB665" s="488"/>
      <c r="CC665" s="488"/>
      <c r="CD665" s="488"/>
      <c r="CE665" s="488"/>
      <c r="CF665" s="488"/>
      <c r="CG665" s="488"/>
    </row>
    <row r="666" spans="2:85">
      <c r="B666" s="1009"/>
      <c r="D666" s="528"/>
      <c r="H666" s="546"/>
      <c r="AG666"/>
      <c r="AH666"/>
      <c r="BE666" s="483"/>
      <c r="BX666" s="483"/>
      <c r="BY666" s="488"/>
      <c r="BZ666" s="488"/>
      <c r="CA666" s="488"/>
      <c r="CB666" s="488"/>
      <c r="CC666" s="488"/>
      <c r="CD666" s="488"/>
      <c r="CE666" s="488"/>
      <c r="CF666" s="488"/>
      <c r="CG666" s="488"/>
    </row>
    <row r="667" spans="2:85">
      <c r="B667" s="1009"/>
      <c r="D667" s="528"/>
      <c r="H667" s="546"/>
      <c r="AG667"/>
      <c r="AH667"/>
      <c r="BE667" s="483"/>
      <c r="BX667" s="483"/>
      <c r="BY667" s="488"/>
      <c r="BZ667" s="488"/>
      <c r="CA667" s="488"/>
      <c r="CB667" s="488"/>
      <c r="CC667" s="488"/>
      <c r="CD667" s="488"/>
      <c r="CE667" s="488"/>
      <c r="CF667" s="488"/>
      <c r="CG667" s="488"/>
    </row>
    <row r="668" spans="2:85">
      <c r="B668" s="1009"/>
      <c r="D668" s="528"/>
      <c r="H668" s="546"/>
      <c r="AG668"/>
      <c r="AH668"/>
      <c r="BE668" s="483"/>
      <c r="BX668" s="483"/>
      <c r="BY668" s="488"/>
      <c r="BZ668" s="488"/>
      <c r="CA668" s="488"/>
      <c r="CB668" s="488"/>
      <c r="CC668" s="488"/>
      <c r="CD668" s="488"/>
      <c r="CE668" s="488"/>
      <c r="CF668" s="488"/>
      <c r="CG668" s="488"/>
    </row>
    <row r="669" spans="2:85">
      <c r="B669" s="1009"/>
      <c r="D669" s="528"/>
      <c r="H669" s="546"/>
      <c r="AG669"/>
      <c r="AH669"/>
      <c r="BE669" s="483"/>
      <c r="BX669" s="483"/>
      <c r="BY669" s="488"/>
      <c r="BZ669" s="488"/>
      <c r="CA669" s="488"/>
      <c r="CB669" s="488"/>
      <c r="CC669" s="488"/>
      <c r="CD669" s="488"/>
      <c r="CE669" s="488"/>
      <c r="CF669" s="488"/>
      <c r="CG669" s="488"/>
    </row>
    <row r="670" spans="2:85">
      <c r="B670" s="1009"/>
      <c r="D670" s="528"/>
      <c r="H670" s="546"/>
      <c r="AG670"/>
      <c r="AH670"/>
      <c r="BE670" s="483"/>
      <c r="BX670" s="483"/>
      <c r="BY670" s="488"/>
      <c r="BZ670" s="488"/>
      <c r="CA670" s="488"/>
      <c r="CB670" s="488"/>
      <c r="CC670" s="488"/>
      <c r="CD670" s="488"/>
      <c r="CE670" s="488"/>
      <c r="CF670" s="488"/>
      <c r="CG670" s="488"/>
    </row>
    <row r="671" spans="2:85">
      <c r="B671" s="1009"/>
      <c r="D671" s="528"/>
      <c r="H671" s="546"/>
      <c r="AG671"/>
      <c r="AH671"/>
      <c r="BE671" s="483"/>
      <c r="BX671" s="483"/>
      <c r="BY671" s="488"/>
      <c r="BZ671" s="488"/>
      <c r="CA671" s="488"/>
      <c r="CB671" s="488"/>
      <c r="CC671" s="488"/>
      <c r="CD671" s="488"/>
      <c r="CE671" s="488"/>
      <c r="CF671" s="488"/>
      <c r="CG671" s="488"/>
    </row>
    <row r="672" spans="2:85">
      <c r="B672" s="1009"/>
      <c r="D672" s="528"/>
      <c r="H672" s="546"/>
      <c r="AG672"/>
      <c r="AH672"/>
      <c r="BE672" s="483"/>
      <c r="BX672" s="483"/>
      <c r="BY672" s="488"/>
      <c r="BZ672" s="488"/>
      <c r="CA672" s="488"/>
      <c r="CB672" s="488"/>
      <c r="CC672" s="488"/>
      <c r="CD672" s="488"/>
      <c r="CE672" s="488"/>
      <c r="CF672" s="488"/>
      <c r="CG672" s="488"/>
    </row>
    <row r="673" spans="2:85">
      <c r="B673" s="1009"/>
      <c r="D673" s="528"/>
      <c r="H673" s="546"/>
      <c r="AG673"/>
      <c r="AH673"/>
      <c r="BE673" s="483"/>
      <c r="BX673" s="483"/>
      <c r="BY673" s="488"/>
      <c r="BZ673" s="488"/>
      <c r="CA673" s="488"/>
      <c r="CB673" s="488"/>
      <c r="CC673" s="488"/>
      <c r="CD673" s="488"/>
      <c r="CE673" s="488"/>
      <c r="CF673" s="488"/>
      <c r="CG673" s="488"/>
    </row>
    <row r="674" spans="2:85">
      <c r="B674" s="1009"/>
      <c r="D674" s="528"/>
      <c r="H674" s="546"/>
      <c r="AG674"/>
      <c r="AH674"/>
      <c r="BE674" s="483"/>
      <c r="BX674" s="483"/>
      <c r="BY674" s="488"/>
      <c r="BZ674" s="488"/>
      <c r="CA674" s="488"/>
      <c r="CB674" s="488"/>
      <c r="CC674" s="488"/>
      <c r="CD674" s="488"/>
      <c r="CE674" s="488"/>
      <c r="CF674" s="488"/>
      <c r="CG674" s="488"/>
    </row>
    <row r="675" spans="2:85">
      <c r="B675" s="1009"/>
      <c r="D675" s="528"/>
      <c r="H675" s="546"/>
      <c r="AG675"/>
      <c r="AH675"/>
      <c r="BE675" s="483"/>
      <c r="BX675" s="483"/>
      <c r="BY675" s="488"/>
      <c r="BZ675" s="488"/>
      <c r="CA675" s="488"/>
      <c r="CB675" s="488"/>
      <c r="CC675" s="488"/>
      <c r="CD675" s="488"/>
      <c r="CE675" s="488"/>
      <c r="CF675" s="488"/>
      <c r="CG675" s="488"/>
    </row>
    <row r="676" spans="2:85">
      <c r="B676" s="1009"/>
      <c r="D676" s="528"/>
      <c r="H676" s="546"/>
      <c r="AG676"/>
      <c r="AH676"/>
      <c r="BE676" s="483"/>
      <c r="BX676" s="483"/>
      <c r="BY676" s="488"/>
      <c r="BZ676" s="488"/>
      <c r="CA676" s="488"/>
      <c r="CB676" s="488"/>
      <c r="CC676" s="488"/>
      <c r="CD676" s="488"/>
      <c r="CE676" s="488"/>
      <c r="CF676" s="488"/>
      <c r="CG676" s="488"/>
    </row>
    <row r="677" spans="2:85">
      <c r="B677" s="1009"/>
      <c r="D677" s="528"/>
      <c r="H677" s="546"/>
      <c r="AG677"/>
      <c r="AH677"/>
      <c r="BE677" s="483"/>
      <c r="BX677" s="483"/>
      <c r="BY677" s="488"/>
      <c r="BZ677" s="488"/>
      <c r="CA677" s="488"/>
      <c r="CB677" s="488"/>
      <c r="CC677" s="488"/>
      <c r="CD677" s="488"/>
      <c r="CE677" s="488"/>
      <c r="CF677" s="488"/>
      <c r="CG677" s="488"/>
    </row>
    <row r="678" spans="2:85">
      <c r="B678" s="1009"/>
      <c r="D678" s="528"/>
      <c r="H678" s="546"/>
      <c r="AG678"/>
      <c r="AH678"/>
      <c r="BE678" s="483"/>
      <c r="BX678" s="483"/>
      <c r="BY678" s="488"/>
      <c r="BZ678" s="488"/>
      <c r="CA678" s="488"/>
      <c r="CB678" s="488"/>
      <c r="CC678" s="488"/>
      <c r="CD678" s="488"/>
      <c r="CE678" s="488"/>
      <c r="CF678" s="488"/>
      <c r="CG678" s="488"/>
    </row>
    <row r="679" spans="2:85">
      <c r="B679" s="1009"/>
      <c r="D679" s="528"/>
      <c r="H679" s="546"/>
      <c r="AG679"/>
      <c r="AH679"/>
      <c r="BE679" s="483"/>
      <c r="BX679" s="483"/>
      <c r="BY679" s="488"/>
      <c r="BZ679" s="488"/>
      <c r="CA679" s="488"/>
      <c r="CB679" s="488"/>
      <c r="CC679" s="488"/>
      <c r="CD679" s="488"/>
      <c r="CE679" s="488"/>
      <c r="CF679" s="488"/>
      <c r="CG679" s="488"/>
    </row>
    <row r="680" spans="2:85">
      <c r="B680" s="1009"/>
      <c r="D680" s="528"/>
      <c r="H680" s="546"/>
      <c r="AG680"/>
      <c r="AH680"/>
      <c r="BE680" s="483"/>
      <c r="BX680" s="483"/>
      <c r="BY680" s="488"/>
      <c r="BZ680" s="488"/>
      <c r="CA680" s="488"/>
      <c r="CB680" s="488"/>
      <c r="CC680" s="488"/>
      <c r="CD680" s="488"/>
      <c r="CE680" s="488"/>
      <c r="CF680" s="488"/>
      <c r="CG680" s="488"/>
    </row>
    <row r="681" spans="2:85">
      <c r="B681" s="1009"/>
      <c r="D681" s="528"/>
      <c r="H681" s="546"/>
      <c r="AG681"/>
      <c r="AH681"/>
      <c r="BE681" s="483"/>
      <c r="BX681" s="483"/>
      <c r="BY681" s="488"/>
      <c r="BZ681" s="488"/>
      <c r="CA681" s="488"/>
      <c r="CB681" s="488"/>
      <c r="CC681" s="488"/>
      <c r="CD681" s="488"/>
      <c r="CE681" s="488"/>
      <c r="CF681" s="488"/>
      <c r="CG681" s="488"/>
    </row>
    <row r="682" spans="2:85">
      <c r="B682" s="1009"/>
      <c r="D682" s="528"/>
      <c r="H682" s="546"/>
      <c r="AG682"/>
      <c r="AH682"/>
      <c r="BE682" s="483"/>
      <c r="BX682" s="483"/>
      <c r="BY682" s="488"/>
      <c r="BZ682" s="488"/>
      <c r="CA682" s="488"/>
      <c r="CB682" s="488"/>
      <c r="CC682" s="488"/>
      <c r="CD682" s="488"/>
      <c r="CE682" s="488"/>
      <c r="CF682" s="488"/>
      <c r="CG682" s="488"/>
    </row>
    <row r="683" spans="2:85">
      <c r="B683" s="1009"/>
      <c r="D683" s="528"/>
      <c r="H683" s="546"/>
      <c r="AG683"/>
      <c r="AH683"/>
      <c r="BE683" s="483"/>
      <c r="BX683" s="483"/>
      <c r="BY683" s="488"/>
      <c r="BZ683" s="488"/>
      <c r="CA683" s="488"/>
      <c r="CB683" s="488"/>
      <c r="CC683" s="488"/>
      <c r="CD683" s="488"/>
      <c r="CE683" s="488"/>
      <c r="CF683" s="488"/>
      <c r="CG683" s="488"/>
    </row>
    <row r="684" spans="2:85">
      <c r="B684" s="1009"/>
      <c r="D684" s="528"/>
      <c r="H684" s="546"/>
      <c r="AG684"/>
      <c r="AH684"/>
      <c r="BE684" s="483"/>
      <c r="BX684" s="483"/>
      <c r="BY684" s="488"/>
      <c r="BZ684" s="488"/>
      <c r="CA684" s="488"/>
      <c r="CB684" s="488"/>
      <c r="CC684" s="488"/>
      <c r="CD684" s="488"/>
      <c r="CE684" s="488"/>
      <c r="CF684" s="488"/>
      <c r="CG684" s="488"/>
    </row>
    <row r="685" spans="2:85">
      <c r="B685" s="1009"/>
      <c r="D685" s="528"/>
      <c r="H685" s="546"/>
      <c r="AG685"/>
      <c r="AH685"/>
      <c r="BE685" s="483"/>
      <c r="BX685" s="483"/>
      <c r="BY685" s="488"/>
      <c r="BZ685" s="488"/>
      <c r="CA685" s="488"/>
      <c r="CB685" s="488"/>
      <c r="CC685" s="488"/>
      <c r="CD685" s="488"/>
      <c r="CE685" s="488"/>
      <c r="CF685" s="488"/>
      <c r="CG685" s="488"/>
    </row>
    <row r="686" spans="2:85">
      <c r="B686" s="1009"/>
      <c r="D686" s="528"/>
      <c r="H686" s="546"/>
      <c r="AG686"/>
      <c r="AH686"/>
      <c r="BE686" s="483"/>
      <c r="BX686" s="483"/>
      <c r="BY686" s="488"/>
      <c r="BZ686" s="488"/>
      <c r="CA686" s="488"/>
      <c r="CB686" s="488"/>
      <c r="CC686" s="488"/>
      <c r="CD686" s="488"/>
      <c r="CE686" s="488"/>
      <c r="CF686" s="488"/>
      <c r="CG686" s="488"/>
    </row>
    <row r="687" spans="2:85">
      <c r="B687" s="1009"/>
      <c r="D687" s="528"/>
      <c r="H687" s="546"/>
      <c r="AG687"/>
      <c r="AH687"/>
      <c r="BE687" s="483"/>
      <c r="BX687" s="483"/>
      <c r="BY687" s="488"/>
      <c r="BZ687" s="488"/>
      <c r="CA687" s="488"/>
      <c r="CB687" s="488"/>
      <c r="CC687" s="488"/>
      <c r="CD687" s="488"/>
      <c r="CE687" s="488"/>
      <c r="CF687" s="488"/>
      <c r="CG687" s="488"/>
    </row>
    <row r="688" spans="2:85">
      <c r="B688" s="1009"/>
      <c r="D688" s="528"/>
      <c r="H688" s="546"/>
      <c r="AG688"/>
      <c r="AH688"/>
      <c r="BE688" s="483"/>
      <c r="BX688" s="483"/>
      <c r="BY688" s="488"/>
      <c r="BZ688" s="488"/>
      <c r="CA688" s="488"/>
      <c r="CB688" s="488"/>
      <c r="CC688" s="488"/>
      <c r="CD688" s="488"/>
      <c r="CE688" s="488"/>
      <c r="CF688" s="488"/>
      <c r="CG688" s="488"/>
    </row>
    <row r="689" spans="2:85">
      <c r="B689" s="1009"/>
      <c r="D689" s="528"/>
      <c r="H689" s="546"/>
      <c r="AG689"/>
      <c r="AH689"/>
      <c r="BE689" s="483"/>
      <c r="BX689" s="483"/>
      <c r="BY689" s="488"/>
      <c r="BZ689" s="488"/>
      <c r="CA689" s="488"/>
      <c r="CB689" s="488"/>
      <c r="CC689" s="488"/>
      <c r="CD689" s="488"/>
      <c r="CE689" s="488"/>
      <c r="CF689" s="488"/>
      <c r="CG689" s="488"/>
    </row>
    <row r="690" spans="2:85">
      <c r="B690" s="1009"/>
      <c r="D690" s="528"/>
      <c r="H690" s="546"/>
      <c r="AG690"/>
      <c r="AH690"/>
      <c r="BE690" s="483"/>
      <c r="BX690" s="483"/>
      <c r="BY690" s="488"/>
      <c r="BZ690" s="488"/>
      <c r="CA690" s="488"/>
      <c r="CB690" s="488"/>
      <c r="CC690" s="488"/>
      <c r="CD690" s="488"/>
      <c r="CE690" s="488"/>
      <c r="CF690" s="488"/>
      <c r="CG690" s="488"/>
    </row>
    <row r="691" spans="2:85">
      <c r="B691" s="1009"/>
      <c r="D691" s="528"/>
      <c r="H691" s="546"/>
      <c r="AG691"/>
      <c r="AH691"/>
      <c r="BE691" s="483"/>
      <c r="BX691" s="483"/>
      <c r="BY691" s="488"/>
      <c r="BZ691" s="488"/>
      <c r="CA691" s="488"/>
      <c r="CB691" s="488"/>
      <c r="CC691" s="488"/>
      <c r="CD691" s="488"/>
      <c r="CE691" s="488"/>
      <c r="CF691" s="488"/>
      <c r="CG691" s="488"/>
    </row>
    <row r="692" spans="2:85">
      <c r="B692" s="1009"/>
      <c r="D692" s="528"/>
      <c r="H692" s="546"/>
      <c r="AG692"/>
      <c r="AH692"/>
      <c r="BE692" s="483"/>
      <c r="BX692" s="483"/>
      <c r="BY692" s="488"/>
      <c r="BZ692" s="488"/>
      <c r="CA692" s="488"/>
      <c r="CB692" s="488"/>
      <c r="CC692" s="488"/>
      <c r="CD692" s="488"/>
      <c r="CE692" s="488"/>
      <c r="CF692" s="488"/>
      <c r="CG692" s="488"/>
    </row>
    <row r="693" spans="2:85">
      <c r="B693" s="1009"/>
      <c r="D693" s="528"/>
      <c r="H693" s="546"/>
      <c r="AG693"/>
      <c r="AH693"/>
      <c r="BE693" s="483"/>
      <c r="BX693" s="483"/>
      <c r="BY693" s="488"/>
      <c r="BZ693" s="488"/>
      <c r="CA693" s="488"/>
      <c r="CB693" s="488"/>
      <c r="CC693" s="488"/>
      <c r="CD693" s="488"/>
      <c r="CE693" s="488"/>
      <c r="CF693" s="488"/>
      <c r="CG693" s="488"/>
    </row>
    <row r="694" spans="2:85">
      <c r="B694" s="1009"/>
      <c r="D694" s="528"/>
      <c r="H694" s="546"/>
      <c r="AG694"/>
      <c r="AH694"/>
      <c r="BE694" s="483"/>
      <c r="BX694" s="483"/>
      <c r="BY694" s="488"/>
      <c r="BZ694" s="488"/>
      <c r="CA694" s="488"/>
      <c r="CB694" s="488"/>
      <c r="CC694" s="488"/>
      <c r="CD694" s="488"/>
      <c r="CE694" s="488"/>
      <c r="CF694" s="488"/>
      <c r="CG694" s="488"/>
    </row>
    <row r="695" spans="2:85">
      <c r="B695" s="1009"/>
      <c r="D695" s="528"/>
      <c r="H695" s="546"/>
      <c r="AG695"/>
      <c r="AH695"/>
      <c r="BE695" s="483"/>
      <c r="BX695" s="483"/>
      <c r="BY695" s="488"/>
      <c r="BZ695" s="488"/>
      <c r="CA695" s="488"/>
      <c r="CB695" s="488"/>
      <c r="CC695" s="488"/>
      <c r="CD695" s="488"/>
      <c r="CE695" s="488"/>
      <c r="CF695" s="488"/>
      <c r="CG695" s="488"/>
    </row>
    <row r="696" spans="2:85">
      <c r="B696" s="1009"/>
      <c r="D696" s="528"/>
      <c r="H696" s="546"/>
      <c r="AG696"/>
      <c r="AH696"/>
      <c r="BE696" s="483"/>
      <c r="BX696" s="483"/>
      <c r="BY696" s="488"/>
      <c r="BZ696" s="488"/>
      <c r="CA696" s="488"/>
      <c r="CB696" s="488"/>
      <c r="CC696" s="488"/>
      <c r="CD696" s="488"/>
      <c r="CE696" s="488"/>
      <c r="CF696" s="488"/>
      <c r="CG696" s="488"/>
    </row>
    <row r="697" spans="2:85">
      <c r="B697" s="1009"/>
      <c r="D697" s="528"/>
      <c r="H697" s="546"/>
      <c r="AG697"/>
      <c r="AH697"/>
      <c r="BE697" s="483"/>
      <c r="BX697" s="483"/>
      <c r="BY697" s="488"/>
      <c r="BZ697" s="488"/>
      <c r="CA697" s="488"/>
      <c r="CB697" s="488"/>
      <c r="CC697" s="488"/>
      <c r="CD697" s="488"/>
      <c r="CE697" s="488"/>
      <c r="CF697" s="488"/>
      <c r="CG697" s="488"/>
    </row>
    <row r="698" spans="2:85">
      <c r="B698" s="1009"/>
      <c r="D698" s="528"/>
      <c r="H698" s="546"/>
      <c r="AG698"/>
      <c r="AH698"/>
      <c r="BE698" s="483"/>
      <c r="BX698" s="483"/>
      <c r="BY698" s="488"/>
      <c r="BZ698" s="488"/>
      <c r="CA698" s="488"/>
      <c r="CB698" s="488"/>
      <c r="CC698" s="488"/>
      <c r="CD698" s="488"/>
      <c r="CE698" s="488"/>
      <c r="CF698" s="488"/>
      <c r="CG698" s="488"/>
    </row>
    <row r="699" spans="2:85">
      <c r="B699" s="1009"/>
      <c r="D699" s="528"/>
      <c r="H699" s="546"/>
      <c r="AG699"/>
      <c r="AH699"/>
      <c r="BE699" s="483"/>
      <c r="BX699" s="483"/>
      <c r="BY699" s="488"/>
      <c r="BZ699" s="488"/>
      <c r="CA699" s="488"/>
      <c r="CB699" s="488"/>
      <c r="CC699" s="488"/>
      <c r="CD699" s="488"/>
      <c r="CE699" s="488"/>
      <c r="CF699" s="488"/>
      <c r="CG699" s="488"/>
    </row>
    <row r="700" spans="2:85">
      <c r="B700" s="1009"/>
      <c r="D700" s="528"/>
      <c r="H700" s="546"/>
      <c r="AG700"/>
      <c r="AH700"/>
      <c r="BE700" s="483"/>
      <c r="BX700" s="483"/>
      <c r="BY700" s="488"/>
      <c r="BZ700" s="488"/>
      <c r="CA700" s="488"/>
      <c r="CB700" s="488"/>
      <c r="CC700" s="488"/>
      <c r="CD700" s="488"/>
      <c r="CE700" s="488"/>
      <c r="CF700" s="488"/>
      <c r="CG700" s="488"/>
    </row>
    <row r="701" spans="2:85">
      <c r="B701" s="1009"/>
      <c r="D701" s="528"/>
      <c r="H701" s="546"/>
      <c r="AG701"/>
      <c r="AH701"/>
      <c r="BE701" s="483"/>
      <c r="BX701" s="483"/>
      <c r="BY701" s="488"/>
      <c r="BZ701" s="488"/>
      <c r="CA701" s="488"/>
      <c r="CB701" s="488"/>
      <c r="CC701" s="488"/>
      <c r="CD701" s="488"/>
      <c r="CE701" s="488"/>
      <c r="CF701" s="488"/>
      <c r="CG701" s="488"/>
    </row>
    <row r="702" spans="2:85">
      <c r="B702" s="1009"/>
      <c r="D702" s="528"/>
      <c r="H702" s="546"/>
      <c r="AG702"/>
      <c r="AH702"/>
      <c r="BE702" s="483"/>
      <c r="BX702" s="483"/>
      <c r="BY702" s="488"/>
      <c r="BZ702" s="488"/>
      <c r="CA702" s="488"/>
      <c r="CB702" s="488"/>
      <c r="CC702" s="488"/>
      <c r="CD702" s="488"/>
      <c r="CE702" s="488"/>
      <c r="CF702" s="488"/>
      <c r="CG702" s="488"/>
    </row>
    <row r="703" spans="2:85">
      <c r="B703" s="1009"/>
      <c r="D703" s="528"/>
      <c r="H703" s="546"/>
      <c r="AG703"/>
      <c r="AH703"/>
      <c r="BE703" s="483"/>
      <c r="BX703" s="483"/>
      <c r="BY703" s="488"/>
      <c r="BZ703" s="488"/>
      <c r="CA703" s="488"/>
      <c r="CB703" s="488"/>
      <c r="CC703" s="488"/>
      <c r="CD703" s="488"/>
      <c r="CE703" s="488"/>
      <c r="CF703" s="488"/>
      <c r="CG703" s="488"/>
    </row>
    <row r="704" spans="2:85">
      <c r="B704" s="1009"/>
      <c r="D704" s="528"/>
      <c r="H704" s="546"/>
      <c r="AG704"/>
      <c r="AH704"/>
      <c r="BE704" s="483"/>
      <c r="BX704" s="483"/>
      <c r="BY704" s="488"/>
      <c r="BZ704" s="488"/>
      <c r="CA704" s="488"/>
      <c r="CB704" s="488"/>
      <c r="CC704" s="488"/>
      <c r="CD704" s="488"/>
      <c r="CE704" s="488"/>
      <c r="CF704" s="488"/>
      <c r="CG704" s="488"/>
    </row>
    <row r="705" spans="2:85">
      <c r="B705" s="1009"/>
      <c r="D705" s="528"/>
      <c r="H705" s="546"/>
      <c r="AG705"/>
      <c r="AH705"/>
      <c r="BE705" s="483"/>
      <c r="BX705" s="483"/>
      <c r="BY705" s="488"/>
      <c r="BZ705" s="488"/>
      <c r="CA705" s="488"/>
      <c r="CB705" s="488"/>
      <c r="CC705" s="488"/>
      <c r="CD705" s="488"/>
      <c r="CE705" s="488"/>
      <c r="CF705" s="488"/>
      <c r="CG705" s="488"/>
    </row>
    <row r="706" spans="2:85">
      <c r="B706" s="1009"/>
      <c r="D706" s="528"/>
      <c r="H706" s="546"/>
      <c r="AG706"/>
      <c r="AH706"/>
      <c r="BE706" s="483"/>
      <c r="BX706" s="483"/>
      <c r="BY706" s="488"/>
      <c r="BZ706" s="488"/>
      <c r="CA706" s="488"/>
      <c r="CB706" s="488"/>
      <c r="CC706" s="488"/>
      <c r="CD706" s="488"/>
      <c r="CE706" s="488"/>
      <c r="CF706" s="488"/>
      <c r="CG706" s="488"/>
    </row>
    <row r="707" spans="2:85">
      <c r="B707" s="1009"/>
      <c r="D707" s="528"/>
      <c r="H707" s="546"/>
      <c r="AG707"/>
      <c r="AH707"/>
      <c r="BE707" s="483"/>
      <c r="BX707" s="483"/>
      <c r="BY707" s="488"/>
      <c r="BZ707" s="488"/>
      <c r="CA707" s="488"/>
      <c r="CB707" s="488"/>
      <c r="CC707" s="488"/>
      <c r="CD707" s="488"/>
      <c r="CE707" s="488"/>
      <c r="CF707" s="488"/>
      <c r="CG707" s="488"/>
    </row>
    <row r="708" spans="2:85">
      <c r="B708" s="1009"/>
      <c r="D708" s="528"/>
      <c r="H708" s="546"/>
      <c r="AG708"/>
      <c r="AH708"/>
      <c r="BE708" s="483"/>
      <c r="BX708" s="483"/>
      <c r="BY708" s="488"/>
      <c r="BZ708" s="488"/>
      <c r="CA708" s="488"/>
      <c r="CB708" s="488"/>
      <c r="CC708" s="488"/>
      <c r="CD708" s="488"/>
      <c r="CE708" s="488"/>
      <c r="CF708" s="488"/>
      <c r="CG708" s="488"/>
    </row>
    <row r="709" spans="2:85">
      <c r="B709" s="1009"/>
      <c r="D709" s="528"/>
      <c r="H709" s="546"/>
      <c r="AG709"/>
      <c r="AH709"/>
      <c r="BE709" s="483"/>
      <c r="BX709" s="483"/>
      <c r="BY709" s="488"/>
      <c r="BZ709" s="488"/>
      <c r="CA709" s="488"/>
      <c r="CB709" s="488"/>
      <c r="CC709" s="488"/>
      <c r="CD709" s="488"/>
      <c r="CE709" s="488"/>
      <c r="CF709" s="488"/>
      <c r="CG709" s="488"/>
    </row>
    <row r="710" spans="2:85">
      <c r="B710" s="1009"/>
      <c r="D710" s="528"/>
      <c r="H710" s="546"/>
      <c r="AG710"/>
      <c r="AH710"/>
      <c r="BE710" s="483"/>
      <c r="BX710" s="483"/>
      <c r="BY710" s="488"/>
      <c r="BZ710" s="488"/>
      <c r="CA710" s="488"/>
      <c r="CB710" s="488"/>
      <c r="CC710" s="488"/>
      <c r="CD710" s="488"/>
      <c r="CE710" s="488"/>
      <c r="CF710" s="488"/>
      <c r="CG710" s="488"/>
    </row>
    <row r="711" spans="2:85">
      <c r="B711" s="1009"/>
      <c r="D711" s="528"/>
      <c r="H711" s="546"/>
      <c r="AG711"/>
      <c r="AH711"/>
      <c r="BE711" s="483"/>
      <c r="BX711" s="483"/>
      <c r="BY711" s="488"/>
      <c r="BZ711" s="488"/>
      <c r="CA711" s="488"/>
      <c r="CB711" s="488"/>
      <c r="CC711" s="488"/>
      <c r="CD711" s="488"/>
      <c r="CE711" s="488"/>
      <c r="CF711" s="488"/>
      <c r="CG711" s="488"/>
    </row>
    <row r="712" spans="2:85">
      <c r="B712" s="1009"/>
      <c r="D712" s="528"/>
      <c r="H712" s="546"/>
      <c r="AG712"/>
      <c r="AH712"/>
      <c r="BE712" s="483"/>
      <c r="BX712" s="483"/>
      <c r="BY712" s="488"/>
      <c r="BZ712" s="488"/>
      <c r="CA712" s="488"/>
      <c r="CB712" s="488"/>
      <c r="CC712" s="488"/>
      <c r="CD712" s="488"/>
      <c r="CE712" s="488"/>
      <c r="CF712" s="488"/>
      <c r="CG712" s="488"/>
    </row>
    <row r="713" spans="2:85">
      <c r="B713" s="1009"/>
      <c r="D713" s="528"/>
      <c r="H713" s="546"/>
      <c r="AG713"/>
      <c r="AH713"/>
      <c r="BE713" s="483"/>
      <c r="BX713" s="483"/>
      <c r="BY713" s="488"/>
      <c r="BZ713" s="488"/>
      <c r="CA713" s="488"/>
      <c r="CB713" s="488"/>
      <c r="CC713" s="488"/>
      <c r="CD713" s="488"/>
      <c r="CE713" s="488"/>
      <c r="CF713" s="488"/>
      <c r="CG713" s="488"/>
    </row>
    <row r="714" spans="2:85">
      <c r="B714" s="1009"/>
      <c r="D714" s="528"/>
      <c r="H714" s="546"/>
      <c r="AG714"/>
      <c r="AH714"/>
      <c r="BE714" s="483"/>
      <c r="BX714" s="483"/>
      <c r="BY714" s="488"/>
      <c r="BZ714" s="488"/>
      <c r="CA714" s="488"/>
      <c r="CB714" s="488"/>
      <c r="CC714" s="488"/>
      <c r="CD714" s="488"/>
      <c r="CE714" s="488"/>
      <c r="CF714" s="488"/>
      <c r="CG714" s="488"/>
    </row>
    <row r="715" spans="2:85">
      <c r="B715" s="1009"/>
      <c r="D715" s="528"/>
      <c r="H715" s="546"/>
      <c r="AG715"/>
      <c r="AH715"/>
      <c r="BE715" s="483"/>
      <c r="BX715" s="483"/>
      <c r="BY715" s="488"/>
      <c r="BZ715" s="488"/>
      <c r="CA715" s="488"/>
      <c r="CB715" s="488"/>
      <c r="CC715" s="488"/>
      <c r="CD715" s="488"/>
      <c r="CE715" s="488"/>
      <c r="CF715" s="488"/>
      <c r="CG715" s="488"/>
    </row>
    <row r="716" spans="2:85">
      <c r="B716" s="1009"/>
      <c r="D716" s="528"/>
      <c r="H716" s="546"/>
      <c r="AG716"/>
      <c r="AH716"/>
      <c r="BE716" s="483"/>
      <c r="BX716" s="483"/>
      <c r="BY716" s="488"/>
      <c r="BZ716" s="488"/>
      <c r="CA716" s="488"/>
      <c r="CB716" s="488"/>
      <c r="CC716" s="488"/>
      <c r="CD716" s="488"/>
      <c r="CE716" s="488"/>
      <c r="CF716" s="488"/>
      <c r="CG716" s="488"/>
    </row>
    <row r="717" spans="2:85">
      <c r="B717" s="1009"/>
      <c r="D717" s="528"/>
      <c r="H717" s="546"/>
      <c r="AG717"/>
      <c r="AH717"/>
      <c r="BE717" s="483"/>
      <c r="BX717" s="483"/>
      <c r="BY717" s="488"/>
      <c r="BZ717" s="488"/>
      <c r="CA717" s="488"/>
      <c r="CB717" s="488"/>
      <c r="CC717" s="488"/>
      <c r="CD717" s="488"/>
      <c r="CE717" s="488"/>
      <c r="CF717" s="488"/>
      <c r="CG717" s="488"/>
    </row>
    <row r="718" spans="2:85">
      <c r="B718" s="1009"/>
      <c r="D718" s="528"/>
      <c r="H718" s="546"/>
      <c r="AG718"/>
      <c r="AH718"/>
      <c r="BE718" s="483"/>
      <c r="BX718" s="483"/>
      <c r="BY718" s="488"/>
      <c r="BZ718" s="488"/>
      <c r="CA718" s="488"/>
      <c r="CB718" s="488"/>
      <c r="CC718" s="488"/>
      <c r="CD718" s="488"/>
      <c r="CE718" s="488"/>
      <c r="CF718" s="488"/>
      <c r="CG718" s="488"/>
    </row>
    <row r="719" spans="2:85">
      <c r="B719" s="1009"/>
      <c r="D719" s="528"/>
      <c r="H719" s="546"/>
      <c r="AG719"/>
      <c r="AH719"/>
      <c r="BE719" s="483"/>
      <c r="BX719" s="483"/>
      <c r="BY719" s="488"/>
      <c r="BZ719" s="488"/>
      <c r="CA719" s="488"/>
      <c r="CB719" s="488"/>
      <c r="CC719" s="488"/>
      <c r="CD719" s="488"/>
      <c r="CE719" s="488"/>
      <c r="CF719" s="488"/>
      <c r="CG719" s="488"/>
    </row>
    <row r="720" spans="2:85">
      <c r="B720" s="1009"/>
      <c r="D720" s="528"/>
      <c r="H720" s="546"/>
      <c r="AG720"/>
      <c r="AH720"/>
      <c r="BE720" s="483"/>
      <c r="BX720" s="483"/>
      <c r="BY720" s="488"/>
      <c r="BZ720" s="488"/>
      <c r="CA720" s="488"/>
      <c r="CB720" s="488"/>
      <c r="CC720" s="488"/>
      <c r="CD720" s="488"/>
      <c r="CE720" s="488"/>
      <c r="CF720" s="488"/>
      <c r="CG720" s="488"/>
    </row>
    <row r="721" spans="2:85">
      <c r="B721" s="1009"/>
      <c r="D721" s="528"/>
      <c r="H721" s="546"/>
      <c r="AG721"/>
      <c r="AH721"/>
      <c r="BE721" s="483"/>
      <c r="BX721" s="483"/>
      <c r="BY721" s="488"/>
      <c r="BZ721" s="488"/>
      <c r="CA721" s="488"/>
      <c r="CB721" s="488"/>
      <c r="CC721" s="488"/>
      <c r="CD721" s="488"/>
      <c r="CE721" s="488"/>
      <c r="CF721" s="488"/>
      <c r="CG721" s="488"/>
    </row>
    <row r="722" spans="2:85">
      <c r="B722" s="1009"/>
      <c r="D722" s="528"/>
      <c r="H722" s="546"/>
      <c r="AG722"/>
      <c r="AH722"/>
      <c r="BE722" s="483"/>
      <c r="BX722" s="483"/>
      <c r="BY722" s="488"/>
      <c r="BZ722" s="488"/>
      <c r="CA722" s="488"/>
      <c r="CB722" s="488"/>
      <c r="CC722" s="488"/>
      <c r="CD722" s="488"/>
      <c r="CE722" s="488"/>
      <c r="CF722" s="488"/>
      <c r="CG722" s="488"/>
    </row>
    <row r="723" spans="2:85">
      <c r="B723" s="1009"/>
      <c r="D723" s="528"/>
      <c r="H723" s="546"/>
      <c r="AG723"/>
      <c r="AH723"/>
      <c r="BE723" s="483"/>
      <c r="BX723" s="483"/>
      <c r="BY723" s="488"/>
      <c r="BZ723" s="488"/>
      <c r="CA723" s="488"/>
      <c r="CB723" s="488"/>
      <c r="CC723" s="488"/>
      <c r="CD723" s="488"/>
      <c r="CE723" s="488"/>
      <c r="CF723" s="488"/>
      <c r="CG723" s="488"/>
    </row>
    <row r="724" spans="2:85">
      <c r="B724" s="1009"/>
      <c r="D724" s="528"/>
      <c r="H724" s="546"/>
      <c r="AG724"/>
      <c r="AH724"/>
      <c r="BE724" s="483"/>
      <c r="BX724" s="483"/>
      <c r="BY724" s="488"/>
      <c r="BZ724" s="488"/>
      <c r="CA724" s="488"/>
      <c r="CB724" s="488"/>
      <c r="CC724" s="488"/>
      <c r="CD724" s="488"/>
      <c r="CE724" s="488"/>
      <c r="CF724" s="488"/>
      <c r="CG724" s="488"/>
    </row>
    <row r="725" spans="2:85">
      <c r="B725" s="1009"/>
      <c r="D725" s="528"/>
      <c r="H725" s="546"/>
      <c r="AG725"/>
      <c r="AH725"/>
      <c r="BE725" s="483"/>
      <c r="BX725" s="483"/>
      <c r="BY725" s="488"/>
      <c r="BZ725" s="488"/>
      <c r="CA725" s="488"/>
      <c r="CB725" s="488"/>
      <c r="CC725" s="488"/>
      <c r="CD725" s="488"/>
      <c r="CE725" s="488"/>
      <c r="CF725" s="488"/>
      <c r="CG725" s="488"/>
    </row>
    <row r="726" spans="2:85">
      <c r="B726" s="1009"/>
      <c r="D726" s="528"/>
      <c r="H726" s="546"/>
      <c r="AG726"/>
      <c r="AH726"/>
      <c r="BE726" s="483"/>
      <c r="BX726" s="483"/>
      <c r="BY726" s="488"/>
      <c r="BZ726" s="488"/>
      <c r="CA726" s="488"/>
      <c r="CB726" s="488"/>
      <c r="CC726" s="488"/>
      <c r="CD726" s="488"/>
      <c r="CE726" s="488"/>
      <c r="CF726" s="488"/>
      <c r="CG726" s="488"/>
    </row>
    <row r="727" spans="2:85">
      <c r="B727" s="1009"/>
      <c r="D727" s="528"/>
      <c r="H727" s="546"/>
      <c r="AG727"/>
      <c r="AH727"/>
      <c r="BE727" s="483"/>
      <c r="BX727" s="483"/>
      <c r="BY727" s="488"/>
      <c r="BZ727" s="488"/>
      <c r="CA727" s="488"/>
      <c r="CB727" s="488"/>
      <c r="CC727" s="488"/>
      <c r="CD727" s="488"/>
      <c r="CE727" s="488"/>
      <c r="CF727" s="488"/>
      <c r="CG727" s="488"/>
    </row>
    <row r="728" spans="2:85">
      <c r="B728" s="1009"/>
      <c r="D728" s="528"/>
      <c r="H728" s="546"/>
      <c r="AG728"/>
      <c r="AH728"/>
      <c r="BE728" s="483"/>
      <c r="BX728" s="483"/>
      <c r="BY728" s="488"/>
      <c r="BZ728" s="488"/>
      <c r="CA728" s="488"/>
      <c r="CB728" s="488"/>
      <c r="CC728" s="488"/>
      <c r="CD728" s="488"/>
      <c r="CE728" s="488"/>
      <c r="CF728" s="488"/>
      <c r="CG728" s="488"/>
    </row>
    <row r="729" spans="2:85">
      <c r="B729" s="1009"/>
      <c r="D729" s="528"/>
      <c r="H729" s="546"/>
      <c r="AG729"/>
      <c r="AH729"/>
      <c r="BE729" s="483"/>
      <c r="BX729" s="483"/>
      <c r="BY729" s="488"/>
      <c r="BZ729" s="488"/>
      <c r="CA729" s="488"/>
      <c r="CB729" s="488"/>
      <c r="CC729" s="488"/>
      <c r="CD729" s="488"/>
      <c r="CE729" s="488"/>
      <c r="CF729" s="488"/>
      <c r="CG729" s="488"/>
    </row>
    <row r="730" spans="2:85">
      <c r="B730" s="1009"/>
      <c r="D730" s="528"/>
      <c r="H730" s="546"/>
      <c r="AG730"/>
      <c r="AH730"/>
      <c r="BE730" s="483"/>
      <c r="BX730" s="483"/>
      <c r="BY730" s="488"/>
      <c r="BZ730" s="488"/>
      <c r="CA730" s="488"/>
      <c r="CB730" s="488"/>
      <c r="CC730" s="488"/>
      <c r="CD730" s="488"/>
      <c r="CE730" s="488"/>
      <c r="CF730" s="488"/>
      <c r="CG730" s="488"/>
    </row>
    <row r="731" spans="2:85">
      <c r="B731" s="1009"/>
      <c r="D731" s="528"/>
      <c r="H731" s="546"/>
      <c r="AG731"/>
      <c r="AH731"/>
      <c r="BE731" s="483"/>
      <c r="BX731" s="483"/>
      <c r="BY731" s="488"/>
      <c r="BZ731" s="488"/>
      <c r="CA731" s="488"/>
      <c r="CB731" s="488"/>
      <c r="CC731" s="488"/>
      <c r="CD731" s="488"/>
      <c r="CE731" s="488"/>
      <c r="CF731" s="488"/>
      <c r="CG731" s="488"/>
    </row>
    <row r="732" spans="2:85">
      <c r="B732" s="1009"/>
      <c r="D732" s="528"/>
      <c r="H732" s="546"/>
      <c r="AG732"/>
      <c r="AH732"/>
      <c r="BE732" s="483"/>
      <c r="BX732" s="483"/>
      <c r="BY732" s="488"/>
      <c r="BZ732" s="488"/>
      <c r="CA732" s="488"/>
      <c r="CB732" s="488"/>
      <c r="CC732" s="488"/>
      <c r="CD732" s="488"/>
      <c r="CE732" s="488"/>
      <c r="CF732" s="488"/>
      <c r="CG732" s="488"/>
    </row>
    <row r="733" spans="2:85">
      <c r="B733" s="1009"/>
      <c r="D733" s="528"/>
      <c r="H733" s="546"/>
      <c r="AG733"/>
      <c r="AH733"/>
      <c r="BE733" s="483"/>
      <c r="BX733" s="483"/>
      <c r="BY733" s="488"/>
      <c r="BZ733" s="488"/>
      <c r="CA733" s="488"/>
      <c r="CB733" s="488"/>
      <c r="CC733" s="488"/>
      <c r="CD733" s="488"/>
      <c r="CE733" s="488"/>
      <c r="CF733" s="488"/>
      <c r="CG733" s="488"/>
    </row>
    <row r="734" spans="2:85">
      <c r="B734" s="1009"/>
      <c r="D734" s="528"/>
      <c r="H734" s="546"/>
      <c r="AG734"/>
      <c r="AH734"/>
      <c r="BE734" s="483"/>
      <c r="BX734" s="483"/>
      <c r="BY734" s="488"/>
      <c r="BZ734" s="488"/>
      <c r="CA734" s="488"/>
      <c r="CB734" s="488"/>
      <c r="CC734" s="488"/>
      <c r="CD734" s="488"/>
      <c r="CE734" s="488"/>
      <c r="CF734" s="488"/>
      <c r="CG734" s="488"/>
    </row>
    <row r="735" spans="2:85">
      <c r="B735" s="1009"/>
      <c r="D735" s="528"/>
      <c r="H735" s="546"/>
      <c r="AG735"/>
      <c r="AH735"/>
      <c r="BE735" s="483"/>
      <c r="BX735" s="483"/>
      <c r="BY735" s="488"/>
      <c r="BZ735" s="488"/>
      <c r="CA735" s="488"/>
      <c r="CB735" s="488"/>
      <c r="CC735" s="488"/>
      <c r="CD735" s="488"/>
      <c r="CE735" s="488"/>
      <c r="CF735" s="488"/>
      <c r="CG735" s="488"/>
    </row>
    <row r="736" spans="2:85">
      <c r="B736" s="1009"/>
      <c r="D736" s="528"/>
      <c r="H736" s="546"/>
      <c r="AG736"/>
      <c r="AH736"/>
      <c r="BE736" s="483"/>
      <c r="BX736" s="483"/>
      <c r="BY736" s="488"/>
      <c r="BZ736" s="488"/>
      <c r="CA736" s="488"/>
      <c r="CB736" s="488"/>
      <c r="CC736" s="488"/>
      <c r="CD736" s="488"/>
      <c r="CE736" s="488"/>
      <c r="CF736" s="488"/>
      <c r="CG736" s="488"/>
    </row>
    <row r="737" spans="2:85">
      <c r="B737" s="1009"/>
      <c r="D737" s="528"/>
      <c r="H737" s="546"/>
      <c r="AG737"/>
      <c r="AH737"/>
      <c r="BE737" s="483"/>
      <c r="BX737" s="483"/>
      <c r="BY737" s="488"/>
      <c r="BZ737" s="488"/>
      <c r="CA737" s="488"/>
      <c r="CB737" s="488"/>
      <c r="CC737" s="488"/>
      <c r="CD737" s="488"/>
      <c r="CE737" s="488"/>
      <c r="CF737" s="488"/>
      <c r="CG737" s="488"/>
    </row>
    <row r="738" spans="2:85">
      <c r="B738" s="1009"/>
      <c r="D738" s="528"/>
      <c r="H738" s="546"/>
      <c r="AG738"/>
      <c r="AH738"/>
      <c r="BE738" s="483"/>
      <c r="BX738" s="483"/>
      <c r="BY738" s="488"/>
      <c r="BZ738" s="488"/>
      <c r="CA738" s="488"/>
      <c r="CB738" s="488"/>
      <c r="CC738" s="488"/>
      <c r="CD738" s="488"/>
      <c r="CE738" s="488"/>
      <c r="CF738" s="488"/>
      <c r="CG738" s="488"/>
    </row>
    <row r="739" spans="2:85">
      <c r="B739" s="1009"/>
      <c r="D739" s="528"/>
      <c r="H739" s="546"/>
      <c r="AG739"/>
      <c r="AH739"/>
      <c r="BE739" s="483"/>
      <c r="BX739" s="483"/>
      <c r="BY739" s="488"/>
      <c r="BZ739" s="488"/>
      <c r="CA739" s="488"/>
      <c r="CB739" s="488"/>
      <c r="CC739" s="488"/>
      <c r="CD739" s="488"/>
      <c r="CE739" s="488"/>
      <c r="CF739" s="488"/>
      <c r="CG739" s="488"/>
    </row>
    <row r="740" spans="2:85">
      <c r="B740" s="1009"/>
      <c r="D740" s="528"/>
      <c r="H740" s="546"/>
      <c r="AG740"/>
      <c r="AH740"/>
      <c r="BE740" s="483"/>
      <c r="BX740" s="483"/>
      <c r="BY740" s="488"/>
      <c r="BZ740" s="488"/>
      <c r="CA740" s="488"/>
      <c r="CB740" s="488"/>
      <c r="CC740" s="488"/>
      <c r="CD740" s="488"/>
      <c r="CE740" s="488"/>
      <c r="CF740" s="488"/>
      <c r="CG740" s="488"/>
    </row>
    <row r="741" spans="2:85">
      <c r="B741" s="1009"/>
      <c r="D741" s="528"/>
      <c r="H741" s="546"/>
      <c r="AG741"/>
      <c r="AH741"/>
      <c r="BE741" s="483"/>
      <c r="BX741" s="483"/>
      <c r="BY741" s="488"/>
      <c r="BZ741" s="488"/>
      <c r="CA741" s="488"/>
      <c r="CB741" s="488"/>
      <c r="CC741" s="488"/>
      <c r="CD741" s="488"/>
      <c r="CE741" s="488"/>
      <c r="CF741" s="488"/>
      <c r="CG741" s="488"/>
    </row>
    <row r="742" spans="2:85">
      <c r="B742" s="1009"/>
      <c r="D742" s="528"/>
      <c r="H742" s="546"/>
      <c r="AG742"/>
      <c r="AH742"/>
      <c r="BE742" s="483"/>
      <c r="BX742" s="483"/>
      <c r="BY742" s="488"/>
      <c r="BZ742" s="488"/>
      <c r="CA742" s="488"/>
      <c r="CB742" s="488"/>
      <c r="CC742" s="488"/>
      <c r="CD742" s="488"/>
      <c r="CE742" s="488"/>
      <c r="CF742" s="488"/>
      <c r="CG742" s="488"/>
    </row>
    <row r="743" spans="2:85">
      <c r="B743" s="1009"/>
      <c r="D743" s="528"/>
      <c r="H743" s="546"/>
      <c r="AG743"/>
      <c r="AH743"/>
      <c r="BE743" s="483"/>
      <c r="BX743" s="483"/>
      <c r="BY743" s="488"/>
      <c r="BZ743" s="488"/>
      <c r="CA743" s="488"/>
      <c r="CB743" s="488"/>
      <c r="CC743" s="488"/>
      <c r="CD743" s="488"/>
      <c r="CE743" s="488"/>
      <c r="CF743" s="488"/>
      <c r="CG743" s="488"/>
    </row>
    <row r="744" spans="2:85">
      <c r="B744" s="1009"/>
      <c r="D744" s="528"/>
      <c r="H744" s="546"/>
      <c r="AG744"/>
      <c r="AH744"/>
      <c r="BE744" s="483"/>
      <c r="BX744" s="483"/>
      <c r="BY744" s="488"/>
      <c r="BZ744" s="488"/>
      <c r="CA744" s="488"/>
      <c r="CB744" s="488"/>
      <c r="CC744" s="488"/>
      <c r="CD744" s="488"/>
      <c r="CE744" s="488"/>
      <c r="CF744" s="488"/>
      <c r="CG744" s="488"/>
    </row>
    <row r="745" spans="2:85">
      <c r="B745" s="1009"/>
      <c r="D745" s="528"/>
      <c r="H745" s="546"/>
      <c r="AG745"/>
      <c r="AH745"/>
      <c r="BE745" s="483"/>
      <c r="BX745" s="483"/>
      <c r="BY745" s="488"/>
      <c r="BZ745" s="488"/>
      <c r="CA745" s="488"/>
      <c r="CB745" s="488"/>
      <c r="CC745" s="488"/>
      <c r="CD745" s="488"/>
      <c r="CE745" s="488"/>
      <c r="CF745" s="488"/>
      <c r="CG745" s="488"/>
    </row>
    <row r="746" spans="2:85">
      <c r="B746" s="1009"/>
      <c r="D746" s="528"/>
      <c r="H746" s="546"/>
      <c r="AG746"/>
      <c r="AH746"/>
      <c r="BE746" s="483"/>
      <c r="BX746" s="483"/>
      <c r="BY746" s="488"/>
      <c r="BZ746" s="488"/>
      <c r="CA746" s="488"/>
      <c r="CB746" s="488"/>
      <c r="CC746" s="488"/>
      <c r="CD746" s="488"/>
      <c r="CE746" s="488"/>
      <c r="CF746" s="488"/>
      <c r="CG746" s="488"/>
    </row>
    <row r="747" spans="2:85">
      <c r="B747" s="1009"/>
      <c r="D747" s="528"/>
      <c r="H747" s="546"/>
      <c r="AG747"/>
      <c r="AH747"/>
      <c r="BE747" s="483"/>
      <c r="BX747" s="483"/>
      <c r="BY747" s="488"/>
      <c r="BZ747" s="488"/>
      <c r="CA747" s="488"/>
      <c r="CB747" s="488"/>
      <c r="CC747" s="488"/>
      <c r="CD747" s="488"/>
      <c r="CE747" s="488"/>
      <c r="CF747" s="488"/>
      <c r="CG747" s="488"/>
    </row>
    <row r="748" spans="2:85">
      <c r="B748" s="1009"/>
      <c r="D748" s="528"/>
      <c r="H748" s="546"/>
      <c r="AG748"/>
      <c r="AH748"/>
      <c r="BE748" s="483"/>
      <c r="BX748" s="483"/>
      <c r="BY748" s="488"/>
      <c r="BZ748" s="488"/>
      <c r="CA748" s="488"/>
      <c r="CB748" s="488"/>
      <c r="CC748" s="488"/>
      <c r="CD748" s="488"/>
      <c r="CE748" s="488"/>
      <c r="CF748" s="488"/>
      <c r="CG748" s="488"/>
    </row>
    <row r="749" spans="2:85">
      <c r="B749" s="1009"/>
      <c r="D749" s="528"/>
      <c r="H749" s="546"/>
      <c r="AG749"/>
      <c r="AH749"/>
      <c r="BE749" s="483"/>
      <c r="BX749" s="483"/>
      <c r="BY749" s="488"/>
      <c r="BZ749" s="488"/>
      <c r="CA749" s="488"/>
      <c r="CB749" s="488"/>
      <c r="CC749" s="488"/>
      <c r="CD749" s="488"/>
      <c r="CE749" s="488"/>
      <c r="CF749" s="488"/>
      <c r="CG749" s="488"/>
    </row>
    <row r="750" spans="2:85">
      <c r="B750" s="1009"/>
      <c r="D750" s="528"/>
      <c r="H750" s="546"/>
      <c r="AG750"/>
      <c r="AH750"/>
      <c r="BE750" s="483"/>
      <c r="BX750" s="483"/>
      <c r="BY750" s="488"/>
      <c r="BZ750" s="488"/>
      <c r="CA750" s="488"/>
      <c r="CB750" s="488"/>
      <c r="CC750" s="488"/>
      <c r="CD750" s="488"/>
      <c r="CE750" s="488"/>
      <c r="CF750" s="488"/>
      <c r="CG750" s="488"/>
    </row>
    <row r="751" spans="2:85">
      <c r="B751" s="1009"/>
      <c r="D751" s="528"/>
      <c r="H751" s="546"/>
      <c r="AG751"/>
      <c r="AH751"/>
      <c r="BE751" s="483"/>
      <c r="BX751" s="483"/>
      <c r="BY751" s="488"/>
      <c r="BZ751" s="488"/>
      <c r="CA751" s="488"/>
      <c r="CB751" s="488"/>
      <c r="CC751" s="488"/>
      <c r="CD751" s="488"/>
      <c r="CE751" s="488"/>
      <c r="CF751" s="488"/>
      <c r="CG751" s="488"/>
    </row>
    <row r="752" spans="2:85">
      <c r="B752" s="1009"/>
      <c r="D752" s="528"/>
      <c r="H752" s="546"/>
      <c r="AG752"/>
      <c r="AH752"/>
      <c r="BE752" s="483"/>
      <c r="BX752" s="483"/>
      <c r="BY752" s="488"/>
      <c r="BZ752" s="488"/>
      <c r="CA752" s="488"/>
      <c r="CB752" s="488"/>
      <c r="CC752" s="488"/>
      <c r="CD752" s="488"/>
      <c r="CE752" s="488"/>
      <c r="CF752" s="488"/>
      <c r="CG752" s="488"/>
    </row>
    <row r="753" spans="2:85">
      <c r="B753" s="1009"/>
      <c r="D753" s="528"/>
      <c r="H753" s="546"/>
      <c r="AG753"/>
      <c r="AH753"/>
      <c r="BE753" s="483"/>
      <c r="BX753" s="483"/>
      <c r="BY753" s="488"/>
      <c r="BZ753" s="488"/>
      <c r="CA753" s="488"/>
      <c r="CB753" s="488"/>
      <c r="CC753" s="488"/>
      <c r="CD753" s="488"/>
      <c r="CE753" s="488"/>
      <c r="CF753" s="488"/>
      <c r="CG753" s="488"/>
    </row>
    <row r="754" spans="2:85">
      <c r="B754" s="1009"/>
      <c r="D754" s="528"/>
      <c r="H754" s="546"/>
      <c r="AG754"/>
      <c r="AH754"/>
      <c r="BE754" s="483"/>
      <c r="BX754" s="483"/>
      <c r="BY754" s="488"/>
      <c r="BZ754" s="488"/>
      <c r="CA754" s="488"/>
      <c r="CB754" s="488"/>
      <c r="CC754" s="488"/>
      <c r="CD754" s="488"/>
      <c r="CE754" s="488"/>
      <c r="CF754" s="488"/>
      <c r="CG754" s="488"/>
    </row>
    <row r="755" spans="2:85">
      <c r="B755" s="1009"/>
      <c r="D755" s="528"/>
      <c r="H755" s="546"/>
      <c r="AG755"/>
      <c r="AH755"/>
      <c r="BE755" s="483"/>
      <c r="BX755" s="483"/>
      <c r="BY755" s="488"/>
      <c r="BZ755" s="488"/>
      <c r="CA755" s="488"/>
      <c r="CB755" s="488"/>
      <c r="CC755" s="488"/>
      <c r="CD755" s="488"/>
      <c r="CE755" s="488"/>
      <c r="CF755" s="488"/>
      <c r="CG755" s="488"/>
    </row>
    <row r="756" spans="2:85">
      <c r="B756" s="1009"/>
      <c r="D756" s="528"/>
      <c r="H756" s="546"/>
      <c r="AG756"/>
      <c r="AH756"/>
      <c r="BE756" s="483"/>
      <c r="BX756" s="483"/>
      <c r="BY756" s="488"/>
      <c r="BZ756" s="488"/>
      <c r="CA756" s="488"/>
      <c r="CB756" s="488"/>
      <c r="CC756" s="488"/>
      <c r="CD756" s="488"/>
      <c r="CE756" s="488"/>
      <c r="CF756" s="488"/>
      <c r="CG756" s="488"/>
    </row>
    <row r="757" spans="2:85">
      <c r="B757" s="1009"/>
      <c r="D757" s="528"/>
      <c r="H757" s="546"/>
      <c r="AG757"/>
      <c r="AH757"/>
      <c r="BE757" s="483"/>
      <c r="BX757" s="483"/>
      <c r="BY757" s="488"/>
      <c r="BZ757" s="488"/>
      <c r="CA757" s="488"/>
      <c r="CB757" s="488"/>
      <c r="CC757" s="488"/>
      <c r="CD757" s="488"/>
      <c r="CE757" s="488"/>
      <c r="CF757" s="488"/>
      <c r="CG757" s="488"/>
    </row>
    <row r="758" spans="2:85">
      <c r="B758" s="1009"/>
      <c r="D758" s="528"/>
      <c r="H758" s="546"/>
      <c r="AG758"/>
      <c r="AH758"/>
      <c r="BE758" s="483"/>
      <c r="BX758" s="483"/>
      <c r="BY758" s="488"/>
      <c r="BZ758" s="488"/>
      <c r="CA758" s="488"/>
      <c r="CB758" s="488"/>
      <c r="CC758" s="488"/>
      <c r="CD758" s="488"/>
      <c r="CE758" s="488"/>
      <c r="CF758" s="488"/>
      <c r="CG758" s="488"/>
    </row>
    <row r="759" spans="2:85">
      <c r="B759" s="1009"/>
      <c r="D759" s="528"/>
      <c r="H759" s="546"/>
      <c r="AG759"/>
      <c r="AH759"/>
      <c r="BE759" s="483"/>
      <c r="BX759" s="483"/>
      <c r="BY759" s="488"/>
      <c r="BZ759" s="488"/>
      <c r="CA759" s="488"/>
      <c r="CB759" s="488"/>
      <c r="CC759" s="488"/>
      <c r="CD759" s="488"/>
      <c r="CE759" s="488"/>
      <c r="CF759" s="488"/>
      <c r="CG759" s="488"/>
    </row>
    <row r="760" spans="2:85">
      <c r="B760" s="1009"/>
      <c r="D760" s="528"/>
      <c r="H760" s="546"/>
      <c r="AG760"/>
      <c r="AH760"/>
      <c r="BE760" s="483"/>
      <c r="BX760" s="483"/>
      <c r="BY760" s="488"/>
      <c r="BZ760" s="488"/>
      <c r="CA760" s="488"/>
      <c r="CB760" s="488"/>
      <c r="CC760" s="488"/>
      <c r="CD760" s="488"/>
      <c r="CE760" s="488"/>
      <c r="CF760" s="488"/>
      <c r="CG760" s="488"/>
    </row>
    <row r="761" spans="2:85">
      <c r="B761" s="1009"/>
      <c r="D761" s="528"/>
      <c r="H761" s="546"/>
      <c r="AG761"/>
      <c r="AH761"/>
      <c r="BE761" s="483"/>
      <c r="BX761" s="483"/>
      <c r="BY761" s="488"/>
      <c r="BZ761" s="488"/>
      <c r="CA761" s="488"/>
      <c r="CB761" s="488"/>
      <c r="CC761" s="488"/>
      <c r="CD761" s="488"/>
      <c r="CE761" s="488"/>
      <c r="CF761" s="488"/>
      <c r="CG761" s="488"/>
    </row>
    <row r="762" spans="2:85">
      <c r="B762" s="1009"/>
      <c r="D762" s="528"/>
      <c r="H762" s="546"/>
      <c r="AG762"/>
      <c r="AH762"/>
      <c r="BE762" s="483"/>
      <c r="BX762" s="483"/>
      <c r="BY762" s="488"/>
      <c r="BZ762" s="488"/>
      <c r="CA762" s="488"/>
      <c r="CB762" s="488"/>
      <c r="CC762" s="488"/>
      <c r="CD762" s="488"/>
      <c r="CE762" s="488"/>
      <c r="CF762" s="488"/>
      <c r="CG762" s="488"/>
    </row>
    <row r="763" spans="2:85">
      <c r="B763" s="1009"/>
      <c r="D763" s="528"/>
      <c r="H763" s="546"/>
      <c r="AG763"/>
      <c r="AH763"/>
      <c r="BE763" s="483"/>
      <c r="BX763" s="483"/>
      <c r="BY763" s="488"/>
      <c r="BZ763" s="488"/>
      <c r="CA763" s="488"/>
      <c r="CB763" s="488"/>
      <c r="CC763" s="488"/>
      <c r="CD763" s="488"/>
      <c r="CE763" s="488"/>
      <c r="CF763" s="488"/>
      <c r="CG763" s="488"/>
    </row>
    <row r="764" spans="2:85">
      <c r="B764" s="1009"/>
      <c r="D764" s="528"/>
      <c r="H764" s="546"/>
      <c r="AG764"/>
      <c r="AH764"/>
      <c r="BE764" s="483"/>
      <c r="BX764" s="483"/>
      <c r="BY764" s="488"/>
      <c r="BZ764" s="488"/>
      <c r="CA764" s="488"/>
      <c r="CB764" s="488"/>
      <c r="CC764" s="488"/>
      <c r="CD764" s="488"/>
      <c r="CE764" s="488"/>
      <c r="CF764" s="488"/>
      <c r="CG764" s="488"/>
    </row>
    <row r="765" spans="2:85">
      <c r="B765" s="1009"/>
      <c r="D765" s="528"/>
      <c r="H765" s="546"/>
      <c r="AG765"/>
      <c r="AH765"/>
      <c r="BE765" s="483"/>
      <c r="BX765" s="483"/>
      <c r="BY765" s="488"/>
      <c r="BZ765" s="488"/>
      <c r="CA765" s="488"/>
      <c r="CB765" s="488"/>
      <c r="CC765" s="488"/>
      <c r="CD765" s="488"/>
      <c r="CE765" s="488"/>
      <c r="CF765" s="488"/>
      <c r="CG765" s="488"/>
    </row>
    <row r="766" spans="2:85">
      <c r="B766" s="1009"/>
      <c r="D766" s="528"/>
      <c r="H766" s="546"/>
      <c r="AG766"/>
      <c r="AH766"/>
      <c r="BE766" s="483"/>
      <c r="BX766" s="483"/>
      <c r="BY766" s="488"/>
      <c r="BZ766" s="488"/>
      <c r="CA766" s="488"/>
      <c r="CB766" s="488"/>
      <c r="CC766" s="488"/>
      <c r="CD766" s="488"/>
      <c r="CE766" s="488"/>
      <c r="CF766" s="488"/>
      <c r="CG766" s="488"/>
    </row>
    <row r="767" spans="2:85">
      <c r="B767" s="1009"/>
      <c r="D767" s="528"/>
      <c r="H767" s="546"/>
      <c r="AG767"/>
      <c r="AH767"/>
      <c r="BE767" s="483"/>
      <c r="BX767" s="483"/>
      <c r="BY767" s="488"/>
      <c r="BZ767" s="488"/>
      <c r="CA767" s="488"/>
      <c r="CB767" s="488"/>
      <c r="CC767" s="488"/>
      <c r="CD767" s="488"/>
      <c r="CE767" s="488"/>
      <c r="CF767" s="488"/>
      <c r="CG767" s="488"/>
    </row>
    <row r="768" spans="2:85">
      <c r="B768" s="1009"/>
      <c r="D768" s="528"/>
      <c r="H768" s="546"/>
      <c r="AG768"/>
      <c r="AH768"/>
      <c r="BE768" s="483"/>
      <c r="BX768" s="483"/>
      <c r="BY768" s="488"/>
      <c r="BZ768" s="488"/>
      <c r="CA768" s="488"/>
      <c r="CB768" s="488"/>
      <c r="CC768" s="488"/>
      <c r="CD768" s="488"/>
      <c r="CE768" s="488"/>
      <c r="CF768" s="488"/>
      <c r="CG768" s="488"/>
    </row>
    <row r="769" spans="2:85">
      <c r="B769" s="1009"/>
      <c r="D769" s="528"/>
      <c r="H769" s="546"/>
      <c r="AG769"/>
      <c r="AH769"/>
      <c r="BE769" s="483"/>
      <c r="BX769" s="483"/>
      <c r="BY769" s="488"/>
      <c r="BZ769" s="488"/>
      <c r="CA769" s="488"/>
      <c r="CB769" s="488"/>
      <c r="CC769" s="488"/>
      <c r="CD769" s="488"/>
      <c r="CE769" s="488"/>
      <c r="CF769" s="488"/>
      <c r="CG769" s="488"/>
    </row>
    <row r="770" spans="2:85">
      <c r="B770" s="1009"/>
      <c r="D770" s="528"/>
      <c r="H770" s="546"/>
      <c r="AG770"/>
      <c r="AH770"/>
      <c r="BE770" s="483"/>
      <c r="BX770" s="483"/>
      <c r="BY770" s="488"/>
      <c r="BZ770" s="488"/>
      <c r="CA770" s="488"/>
      <c r="CB770" s="488"/>
      <c r="CC770" s="488"/>
      <c r="CD770" s="488"/>
      <c r="CE770" s="488"/>
      <c r="CF770" s="488"/>
      <c r="CG770" s="488"/>
    </row>
    <row r="771" spans="2:85">
      <c r="B771" s="1009"/>
      <c r="D771" s="528"/>
      <c r="H771" s="546"/>
      <c r="AG771"/>
      <c r="AH771"/>
      <c r="BE771" s="483"/>
      <c r="BX771" s="483"/>
      <c r="BY771" s="488"/>
      <c r="BZ771" s="488"/>
      <c r="CA771" s="488"/>
      <c r="CB771" s="488"/>
      <c r="CC771" s="488"/>
      <c r="CD771" s="488"/>
      <c r="CE771" s="488"/>
      <c r="CF771" s="488"/>
      <c r="CG771" s="488"/>
    </row>
    <row r="772" spans="2:85">
      <c r="B772" s="1009"/>
      <c r="D772" s="528"/>
      <c r="H772" s="546"/>
      <c r="AG772"/>
      <c r="AH772"/>
      <c r="BE772" s="483"/>
      <c r="BX772" s="483"/>
      <c r="BY772" s="488"/>
      <c r="BZ772" s="488"/>
      <c r="CA772" s="488"/>
      <c r="CB772" s="488"/>
      <c r="CC772" s="488"/>
      <c r="CD772" s="488"/>
      <c r="CE772" s="488"/>
      <c r="CF772" s="488"/>
      <c r="CG772" s="488"/>
    </row>
    <row r="773" spans="2:85">
      <c r="B773" s="1009"/>
      <c r="D773" s="528"/>
      <c r="H773" s="546"/>
      <c r="AG773"/>
      <c r="AH773"/>
      <c r="BE773" s="483"/>
      <c r="BX773" s="483"/>
      <c r="BY773" s="488"/>
      <c r="BZ773" s="488"/>
      <c r="CA773" s="488"/>
      <c r="CB773" s="488"/>
      <c r="CC773" s="488"/>
      <c r="CD773" s="488"/>
      <c r="CE773" s="488"/>
      <c r="CF773" s="488"/>
      <c r="CG773" s="488"/>
    </row>
    <row r="774" spans="2:85">
      <c r="B774" s="1009"/>
      <c r="D774" s="528"/>
      <c r="H774" s="546"/>
      <c r="AG774"/>
      <c r="AH774"/>
      <c r="BE774" s="483"/>
      <c r="BX774" s="483"/>
      <c r="BY774" s="488"/>
      <c r="BZ774" s="488"/>
      <c r="CA774" s="488"/>
      <c r="CB774" s="488"/>
      <c r="CC774" s="488"/>
      <c r="CD774" s="488"/>
      <c r="CE774" s="488"/>
      <c r="CF774" s="488"/>
      <c r="CG774" s="488"/>
    </row>
    <row r="775" spans="2:85">
      <c r="B775" s="1009"/>
      <c r="D775" s="528"/>
      <c r="H775" s="546"/>
      <c r="AG775"/>
      <c r="AH775"/>
      <c r="BE775" s="483"/>
      <c r="BX775" s="483"/>
      <c r="BY775" s="488"/>
      <c r="BZ775" s="488"/>
      <c r="CA775" s="488"/>
      <c r="CB775" s="488"/>
      <c r="CC775" s="488"/>
      <c r="CD775" s="488"/>
      <c r="CE775" s="488"/>
      <c r="CF775" s="488"/>
      <c r="CG775" s="488"/>
    </row>
    <row r="776" spans="2:85">
      <c r="B776" s="1009"/>
      <c r="D776" s="528"/>
      <c r="H776" s="546"/>
      <c r="AG776"/>
      <c r="AH776"/>
      <c r="BE776" s="483"/>
      <c r="BX776" s="483"/>
      <c r="BY776" s="488"/>
      <c r="BZ776" s="488"/>
      <c r="CA776" s="488"/>
      <c r="CB776" s="488"/>
      <c r="CC776" s="488"/>
      <c r="CD776" s="488"/>
      <c r="CE776" s="488"/>
      <c r="CF776" s="488"/>
      <c r="CG776" s="488"/>
    </row>
    <row r="777" spans="2:85">
      <c r="B777" s="1009"/>
      <c r="D777" s="528"/>
      <c r="H777" s="546"/>
      <c r="AG777"/>
      <c r="AH777"/>
      <c r="BE777" s="483"/>
      <c r="BX777" s="483"/>
      <c r="BY777" s="488"/>
      <c r="BZ777" s="488"/>
      <c r="CA777" s="488"/>
      <c r="CB777" s="488"/>
      <c r="CC777" s="488"/>
      <c r="CD777" s="488"/>
      <c r="CE777" s="488"/>
      <c r="CF777" s="488"/>
      <c r="CG777" s="488"/>
    </row>
    <row r="778" spans="2:85">
      <c r="B778" s="1009"/>
      <c r="D778" s="528"/>
      <c r="H778" s="546"/>
      <c r="AG778"/>
      <c r="AH778"/>
      <c r="BE778" s="483"/>
      <c r="BX778" s="483"/>
      <c r="BY778" s="488"/>
      <c r="BZ778" s="488"/>
      <c r="CA778" s="488"/>
      <c r="CB778" s="488"/>
      <c r="CC778" s="488"/>
      <c r="CD778" s="488"/>
      <c r="CE778" s="488"/>
      <c r="CF778" s="488"/>
      <c r="CG778" s="488"/>
    </row>
    <row r="779" spans="2:85">
      <c r="B779" s="1009"/>
      <c r="D779" s="528"/>
      <c r="H779" s="546"/>
      <c r="AG779"/>
      <c r="AH779"/>
      <c r="BE779" s="483"/>
      <c r="BX779" s="483"/>
      <c r="BY779" s="488"/>
      <c r="BZ779" s="488"/>
      <c r="CA779" s="488"/>
      <c r="CB779" s="488"/>
      <c r="CC779" s="488"/>
      <c r="CD779" s="488"/>
      <c r="CE779" s="488"/>
      <c r="CF779" s="488"/>
      <c r="CG779" s="488"/>
    </row>
    <row r="780" spans="2:85">
      <c r="B780" s="1009"/>
      <c r="D780" s="528"/>
      <c r="H780" s="546"/>
      <c r="AG780"/>
      <c r="AH780"/>
      <c r="BE780" s="483"/>
      <c r="BX780" s="483"/>
      <c r="BY780" s="488"/>
      <c r="BZ780" s="488"/>
      <c r="CA780" s="488"/>
      <c r="CB780" s="488"/>
      <c r="CC780" s="488"/>
      <c r="CD780" s="488"/>
      <c r="CE780" s="488"/>
      <c r="CF780" s="488"/>
      <c r="CG780" s="488"/>
    </row>
    <row r="781" spans="2:85">
      <c r="B781" s="1009"/>
      <c r="D781" s="528"/>
      <c r="H781" s="546"/>
      <c r="AG781"/>
      <c r="AH781"/>
      <c r="BE781" s="483"/>
      <c r="BX781" s="483"/>
      <c r="BY781" s="488"/>
      <c r="BZ781" s="488"/>
      <c r="CA781" s="488"/>
      <c r="CB781" s="488"/>
      <c r="CC781" s="488"/>
      <c r="CD781" s="488"/>
      <c r="CE781" s="488"/>
      <c r="CF781" s="488"/>
      <c r="CG781" s="488"/>
    </row>
    <row r="782" spans="2:85">
      <c r="B782" s="1009"/>
      <c r="D782" s="528"/>
      <c r="H782" s="546"/>
      <c r="AG782"/>
      <c r="AH782"/>
      <c r="BE782" s="483"/>
      <c r="BX782" s="483"/>
      <c r="BY782" s="488"/>
      <c r="BZ782" s="488"/>
      <c r="CA782" s="488"/>
      <c r="CB782" s="488"/>
      <c r="CC782" s="488"/>
      <c r="CD782" s="488"/>
      <c r="CE782" s="488"/>
      <c r="CF782" s="488"/>
      <c r="CG782" s="488"/>
    </row>
    <row r="783" spans="2:85">
      <c r="B783" s="1009"/>
      <c r="D783" s="528"/>
      <c r="H783" s="546"/>
      <c r="AG783"/>
      <c r="AH783"/>
      <c r="BE783" s="483"/>
      <c r="BX783" s="483"/>
      <c r="BY783" s="488"/>
      <c r="BZ783" s="488"/>
      <c r="CA783" s="488"/>
      <c r="CB783" s="488"/>
      <c r="CC783" s="488"/>
      <c r="CD783" s="488"/>
      <c r="CE783" s="488"/>
      <c r="CF783" s="488"/>
      <c r="CG783" s="488"/>
    </row>
    <row r="784" spans="2:85">
      <c r="B784" s="1009"/>
      <c r="D784" s="528"/>
      <c r="H784" s="546"/>
      <c r="AG784"/>
      <c r="AH784"/>
      <c r="BE784" s="483"/>
      <c r="BX784" s="483"/>
      <c r="BY784" s="488"/>
      <c r="BZ784" s="488"/>
      <c r="CA784" s="488"/>
      <c r="CB784" s="488"/>
      <c r="CC784" s="488"/>
      <c r="CD784" s="488"/>
      <c r="CE784" s="488"/>
      <c r="CF784" s="488"/>
      <c r="CG784" s="488"/>
    </row>
    <row r="785" spans="2:85">
      <c r="B785" s="1009"/>
      <c r="D785" s="528"/>
      <c r="H785" s="546"/>
      <c r="AG785"/>
      <c r="AH785"/>
      <c r="BE785" s="483"/>
      <c r="BX785" s="483"/>
      <c r="BY785" s="488"/>
      <c r="BZ785" s="488"/>
      <c r="CA785" s="488"/>
      <c r="CB785" s="488"/>
      <c r="CC785" s="488"/>
      <c r="CD785" s="488"/>
      <c r="CE785" s="488"/>
      <c r="CF785" s="488"/>
      <c r="CG785" s="488"/>
    </row>
    <row r="786" spans="2:85">
      <c r="B786" s="1009"/>
      <c r="D786" s="528"/>
      <c r="H786" s="546"/>
      <c r="AG786"/>
      <c r="AH786"/>
      <c r="BE786" s="483"/>
      <c r="BX786" s="483"/>
      <c r="BY786" s="488"/>
      <c r="BZ786" s="488"/>
      <c r="CA786" s="488"/>
      <c r="CB786" s="488"/>
      <c r="CC786" s="488"/>
      <c r="CD786" s="488"/>
      <c r="CE786" s="488"/>
      <c r="CF786" s="488"/>
      <c r="CG786" s="488"/>
    </row>
    <row r="787" spans="2:85">
      <c r="B787" s="1009"/>
      <c r="D787" s="528"/>
      <c r="H787" s="546"/>
      <c r="AG787"/>
      <c r="AH787"/>
      <c r="BE787" s="483"/>
      <c r="BX787" s="483"/>
      <c r="BY787" s="488"/>
      <c r="BZ787" s="488"/>
      <c r="CA787" s="488"/>
      <c r="CB787" s="488"/>
      <c r="CC787" s="488"/>
      <c r="CD787" s="488"/>
      <c r="CE787" s="488"/>
      <c r="CF787" s="488"/>
      <c r="CG787" s="488"/>
    </row>
    <row r="788" spans="2:85">
      <c r="B788" s="1009"/>
      <c r="D788" s="528"/>
      <c r="H788" s="546"/>
      <c r="AG788"/>
      <c r="AH788"/>
      <c r="BE788" s="483"/>
      <c r="BX788" s="483"/>
      <c r="BY788" s="488"/>
      <c r="BZ788" s="488"/>
      <c r="CA788" s="488"/>
      <c r="CB788" s="488"/>
      <c r="CC788" s="488"/>
      <c r="CD788" s="488"/>
      <c r="CE788" s="488"/>
      <c r="CF788" s="488"/>
      <c r="CG788" s="488"/>
    </row>
    <row r="789" spans="2:85">
      <c r="B789" s="1009"/>
      <c r="D789" s="528"/>
      <c r="H789" s="546"/>
      <c r="AG789"/>
      <c r="AH789"/>
      <c r="BE789" s="483"/>
      <c r="BX789" s="483"/>
      <c r="BY789" s="488"/>
      <c r="BZ789" s="488"/>
      <c r="CA789" s="488"/>
      <c r="CB789" s="488"/>
      <c r="CC789" s="488"/>
      <c r="CD789" s="488"/>
      <c r="CE789" s="488"/>
      <c r="CF789" s="488"/>
      <c r="CG789" s="488"/>
    </row>
    <row r="790" spans="2:85">
      <c r="B790" s="1009"/>
      <c r="D790" s="528"/>
      <c r="H790" s="546"/>
      <c r="AG790"/>
      <c r="AH790"/>
      <c r="BE790" s="483"/>
      <c r="BX790" s="483"/>
      <c r="BY790" s="488"/>
      <c r="BZ790" s="488"/>
      <c r="CA790" s="488"/>
      <c r="CB790" s="488"/>
      <c r="CC790" s="488"/>
      <c r="CD790" s="488"/>
      <c r="CE790" s="488"/>
      <c r="CF790" s="488"/>
      <c r="CG790" s="488"/>
    </row>
    <row r="791" spans="2:85">
      <c r="B791" s="1009"/>
      <c r="D791" s="528"/>
      <c r="H791" s="546"/>
      <c r="AG791"/>
      <c r="AH791"/>
      <c r="BE791" s="483"/>
      <c r="BX791" s="483"/>
      <c r="BY791" s="488"/>
      <c r="BZ791" s="488"/>
      <c r="CA791" s="488"/>
      <c r="CB791" s="488"/>
      <c r="CC791" s="488"/>
      <c r="CD791" s="488"/>
      <c r="CE791" s="488"/>
      <c r="CF791" s="488"/>
      <c r="CG791" s="488"/>
    </row>
    <row r="792" spans="2:85">
      <c r="B792" s="1009"/>
      <c r="D792" s="528"/>
      <c r="H792" s="546"/>
      <c r="AG792"/>
      <c r="AH792"/>
      <c r="BE792" s="483"/>
      <c r="BX792" s="483"/>
      <c r="BY792" s="488"/>
      <c r="BZ792" s="488"/>
      <c r="CA792" s="488"/>
      <c r="CB792" s="488"/>
      <c r="CC792" s="488"/>
      <c r="CD792" s="488"/>
      <c r="CE792" s="488"/>
      <c r="CF792" s="488"/>
      <c r="CG792" s="488"/>
    </row>
    <row r="793" spans="2:85">
      <c r="B793" s="1009"/>
      <c r="D793" s="528"/>
      <c r="H793" s="546"/>
      <c r="AG793"/>
      <c r="AH793"/>
      <c r="BE793" s="483"/>
      <c r="BX793" s="483"/>
      <c r="BY793" s="488"/>
      <c r="BZ793" s="488"/>
      <c r="CA793" s="488"/>
      <c r="CB793" s="488"/>
      <c r="CC793" s="488"/>
      <c r="CD793" s="488"/>
      <c r="CE793" s="488"/>
      <c r="CF793" s="488"/>
      <c r="CG793" s="488"/>
    </row>
    <row r="794" spans="2:85">
      <c r="B794" s="1009"/>
      <c r="D794" s="528"/>
      <c r="H794" s="546"/>
      <c r="AG794"/>
      <c r="AH794"/>
      <c r="BE794" s="483"/>
      <c r="BX794" s="483"/>
      <c r="BY794" s="488"/>
      <c r="BZ794" s="488"/>
      <c r="CA794" s="488"/>
      <c r="CB794" s="488"/>
      <c r="CC794" s="488"/>
      <c r="CD794" s="488"/>
      <c r="CE794" s="488"/>
      <c r="CF794" s="488"/>
      <c r="CG794" s="488"/>
    </row>
    <row r="795" spans="2:85">
      <c r="B795" s="1009"/>
      <c r="D795" s="528"/>
      <c r="H795" s="546"/>
      <c r="AG795"/>
      <c r="AH795"/>
      <c r="BE795" s="483"/>
      <c r="BX795" s="483"/>
      <c r="BY795" s="488"/>
      <c r="BZ795" s="488"/>
      <c r="CA795" s="488"/>
      <c r="CB795" s="488"/>
      <c r="CC795" s="488"/>
      <c r="CD795" s="488"/>
      <c r="CE795" s="488"/>
      <c r="CF795" s="488"/>
      <c r="CG795" s="488"/>
    </row>
    <row r="796" spans="2:85">
      <c r="B796" s="1009"/>
      <c r="D796" s="528"/>
      <c r="H796" s="546"/>
      <c r="AG796"/>
      <c r="AH796"/>
      <c r="BE796" s="483"/>
      <c r="BX796" s="483"/>
      <c r="BY796" s="488"/>
      <c r="BZ796" s="488"/>
      <c r="CA796" s="488"/>
      <c r="CB796" s="488"/>
      <c r="CC796" s="488"/>
      <c r="CD796" s="488"/>
      <c r="CE796" s="488"/>
      <c r="CF796" s="488"/>
      <c r="CG796" s="488"/>
    </row>
    <row r="797" spans="2:85">
      <c r="B797" s="1009"/>
      <c r="D797" s="528"/>
      <c r="H797" s="546"/>
      <c r="AG797"/>
      <c r="AH797"/>
      <c r="BE797" s="483"/>
      <c r="BX797" s="483"/>
      <c r="BY797" s="488"/>
      <c r="BZ797" s="488"/>
      <c r="CA797" s="488"/>
      <c r="CB797" s="488"/>
      <c r="CC797" s="488"/>
      <c r="CD797" s="488"/>
      <c r="CE797" s="488"/>
      <c r="CF797" s="488"/>
      <c r="CG797" s="488"/>
    </row>
    <row r="798" spans="2:85">
      <c r="B798" s="1009"/>
      <c r="D798" s="528"/>
      <c r="H798" s="546"/>
      <c r="AG798"/>
      <c r="AH798"/>
      <c r="BE798" s="483"/>
      <c r="BX798" s="483"/>
      <c r="BY798" s="488"/>
      <c r="BZ798" s="488"/>
      <c r="CA798" s="488"/>
      <c r="CB798" s="488"/>
      <c r="CC798" s="488"/>
      <c r="CD798" s="488"/>
      <c r="CE798" s="488"/>
      <c r="CF798" s="488"/>
      <c r="CG798" s="488"/>
    </row>
    <row r="799" spans="2:85">
      <c r="B799" s="1009"/>
      <c r="D799" s="528"/>
      <c r="H799" s="546"/>
      <c r="AG799"/>
      <c r="AH799"/>
      <c r="BE799" s="483"/>
      <c r="BX799" s="483"/>
      <c r="BY799" s="488"/>
      <c r="BZ799" s="488"/>
      <c r="CA799" s="488"/>
      <c r="CB799" s="488"/>
      <c r="CC799" s="488"/>
      <c r="CD799" s="488"/>
      <c r="CE799" s="488"/>
      <c r="CF799" s="488"/>
      <c r="CG799" s="488"/>
    </row>
    <row r="800" spans="2:85">
      <c r="B800" s="1009"/>
      <c r="D800" s="528"/>
      <c r="H800" s="546"/>
      <c r="AG800"/>
      <c r="AH800"/>
      <c r="BE800" s="483"/>
      <c r="BX800" s="483"/>
      <c r="BY800" s="488"/>
      <c r="BZ800" s="488"/>
      <c r="CA800" s="488"/>
      <c r="CB800" s="488"/>
      <c r="CC800" s="488"/>
      <c r="CD800" s="488"/>
      <c r="CE800" s="488"/>
      <c r="CF800" s="488"/>
      <c r="CG800" s="488"/>
    </row>
    <row r="801" spans="2:85">
      <c r="B801" s="1009"/>
      <c r="D801" s="528"/>
      <c r="H801" s="546"/>
      <c r="AG801"/>
      <c r="AH801"/>
      <c r="BE801" s="483"/>
      <c r="BX801" s="483"/>
      <c r="BY801" s="488"/>
      <c r="BZ801" s="488"/>
      <c r="CA801" s="488"/>
      <c r="CB801" s="488"/>
      <c r="CC801" s="488"/>
      <c r="CD801" s="488"/>
      <c r="CE801" s="488"/>
      <c r="CF801" s="488"/>
      <c r="CG801" s="488"/>
    </row>
    <row r="802" spans="2:85">
      <c r="B802" s="1009"/>
      <c r="D802" s="528"/>
      <c r="H802" s="546"/>
      <c r="AG802"/>
      <c r="AH802"/>
      <c r="BE802" s="483"/>
      <c r="BX802" s="483"/>
      <c r="BY802" s="488"/>
      <c r="BZ802" s="488"/>
      <c r="CA802" s="488"/>
      <c r="CB802" s="488"/>
      <c r="CC802" s="488"/>
      <c r="CD802" s="488"/>
      <c r="CE802" s="488"/>
      <c r="CF802" s="488"/>
      <c r="CG802" s="488"/>
    </row>
    <row r="803" spans="2:85">
      <c r="B803" s="1009"/>
      <c r="D803" s="528"/>
      <c r="H803" s="546"/>
      <c r="AG803"/>
      <c r="AH803"/>
      <c r="BE803" s="483"/>
      <c r="BX803" s="483"/>
      <c r="BY803" s="488"/>
      <c r="BZ803" s="488"/>
      <c r="CA803" s="488"/>
      <c r="CB803" s="488"/>
      <c r="CC803" s="488"/>
      <c r="CD803" s="488"/>
      <c r="CE803" s="488"/>
      <c r="CF803" s="488"/>
      <c r="CG803" s="488"/>
    </row>
    <row r="804" spans="2:85">
      <c r="B804" s="1009"/>
      <c r="D804" s="528"/>
      <c r="H804" s="546"/>
      <c r="AG804"/>
      <c r="AH804"/>
      <c r="BE804" s="483"/>
      <c r="BX804" s="483"/>
      <c r="BY804" s="488"/>
      <c r="BZ804" s="488"/>
      <c r="CA804" s="488"/>
      <c r="CB804" s="488"/>
      <c r="CC804" s="488"/>
      <c r="CD804" s="488"/>
      <c r="CE804" s="488"/>
      <c r="CF804" s="488"/>
      <c r="CG804" s="488"/>
    </row>
    <row r="805" spans="2:85">
      <c r="B805" s="1009"/>
      <c r="D805" s="528"/>
      <c r="H805" s="546"/>
      <c r="AG805"/>
      <c r="AH805"/>
      <c r="BE805" s="483"/>
      <c r="BX805" s="483"/>
      <c r="BY805" s="488"/>
      <c r="BZ805" s="488"/>
      <c r="CA805" s="488"/>
      <c r="CB805" s="488"/>
      <c r="CC805" s="488"/>
      <c r="CD805" s="488"/>
      <c r="CE805" s="488"/>
      <c r="CF805" s="488"/>
      <c r="CG805" s="488"/>
    </row>
    <row r="806" spans="2:85">
      <c r="B806" s="1009"/>
      <c r="D806" s="528"/>
      <c r="H806" s="546"/>
      <c r="AG806"/>
      <c r="AH806"/>
      <c r="BE806" s="483"/>
      <c r="BX806" s="483"/>
      <c r="BY806" s="488"/>
      <c r="BZ806" s="488"/>
      <c r="CA806" s="488"/>
      <c r="CB806" s="488"/>
      <c r="CC806" s="488"/>
      <c r="CD806" s="488"/>
      <c r="CE806" s="488"/>
      <c r="CF806" s="488"/>
      <c r="CG806" s="488"/>
    </row>
    <row r="807" spans="2:85">
      <c r="B807" s="1009"/>
      <c r="D807" s="528"/>
      <c r="H807" s="546"/>
      <c r="AG807"/>
      <c r="AH807"/>
      <c r="BE807" s="483"/>
      <c r="BX807" s="483"/>
      <c r="BY807" s="488"/>
      <c r="BZ807" s="488"/>
      <c r="CA807" s="488"/>
      <c r="CB807" s="488"/>
      <c r="CC807" s="488"/>
      <c r="CD807" s="488"/>
      <c r="CE807" s="488"/>
      <c r="CF807" s="488"/>
      <c r="CG807" s="488"/>
    </row>
    <row r="808" spans="2:85">
      <c r="B808" s="1009"/>
      <c r="D808" s="528"/>
      <c r="H808" s="546"/>
      <c r="AG808"/>
      <c r="AH808"/>
      <c r="BE808" s="483"/>
      <c r="BX808" s="483"/>
      <c r="BY808" s="488"/>
      <c r="BZ808" s="488"/>
      <c r="CA808" s="488"/>
      <c r="CB808" s="488"/>
      <c r="CC808" s="488"/>
      <c r="CD808" s="488"/>
      <c r="CE808" s="488"/>
      <c r="CF808" s="488"/>
      <c r="CG808" s="488"/>
    </row>
    <row r="809" spans="2:85">
      <c r="B809" s="1009"/>
      <c r="D809" s="528"/>
      <c r="H809" s="546"/>
      <c r="AG809"/>
      <c r="AH809"/>
      <c r="BE809" s="483"/>
      <c r="BX809" s="483"/>
      <c r="BY809" s="488"/>
      <c r="BZ809" s="488"/>
      <c r="CA809" s="488"/>
      <c r="CB809" s="488"/>
      <c r="CC809" s="488"/>
      <c r="CD809" s="488"/>
      <c r="CE809" s="488"/>
      <c r="CF809" s="488"/>
      <c r="CG809" s="488"/>
    </row>
    <row r="810" spans="2:85">
      <c r="B810" s="1009"/>
      <c r="D810" s="528"/>
      <c r="H810" s="546"/>
      <c r="AG810"/>
      <c r="AH810"/>
      <c r="BE810" s="483"/>
      <c r="BX810" s="483"/>
      <c r="BY810" s="488"/>
      <c r="BZ810" s="488"/>
      <c r="CA810" s="488"/>
      <c r="CB810" s="488"/>
      <c r="CC810" s="488"/>
      <c r="CD810" s="488"/>
      <c r="CE810" s="488"/>
      <c r="CF810" s="488"/>
      <c r="CG810" s="488"/>
    </row>
    <row r="811" spans="2:85">
      <c r="B811" s="1009"/>
      <c r="D811" s="528"/>
      <c r="H811" s="546"/>
      <c r="AG811"/>
      <c r="AH811"/>
      <c r="BE811" s="483"/>
      <c r="BX811" s="483"/>
      <c r="BY811" s="488"/>
      <c r="BZ811" s="488"/>
      <c r="CA811" s="488"/>
      <c r="CB811" s="488"/>
      <c r="CC811" s="488"/>
      <c r="CD811" s="488"/>
      <c r="CE811" s="488"/>
      <c r="CF811" s="488"/>
      <c r="CG811" s="488"/>
    </row>
    <row r="812" spans="2:85">
      <c r="B812" s="1009"/>
      <c r="D812" s="528"/>
      <c r="H812" s="546"/>
      <c r="AG812"/>
      <c r="AH812"/>
      <c r="BE812" s="483"/>
      <c r="BX812" s="483"/>
      <c r="BY812" s="488"/>
      <c r="BZ812" s="488"/>
      <c r="CA812" s="488"/>
      <c r="CB812" s="488"/>
      <c r="CC812" s="488"/>
      <c r="CD812" s="488"/>
      <c r="CE812" s="488"/>
      <c r="CF812" s="488"/>
      <c r="CG812" s="488"/>
    </row>
    <row r="813" spans="2:85">
      <c r="B813" s="1009"/>
      <c r="D813" s="528"/>
      <c r="H813" s="546"/>
      <c r="AG813"/>
      <c r="AH813"/>
      <c r="BE813" s="483"/>
      <c r="BX813" s="483"/>
      <c r="BY813" s="488"/>
      <c r="BZ813" s="488"/>
      <c r="CA813" s="488"/>
      <c r="CB813" s="488"/>
      <c r="CC813" s="488"/>
      <c r="CD813" s="488"/>
      <c r="CE813" s="488"/>
      <c r="CF813" s="488"/>
      <c r="CG813" s="488"/>
    </row>
    <row r="814" spans="2:85">
      <c r="B814" s="1009"/>
      <c r="D814" s="528"/>
      <c r="H814" s="546"/>
      <c r="AG814"/>
      <c r="AH814"/>
      <c r="BE814" s="483"/>
      <c r="BX814" s="483"/>
      <c r="BY814" s="488"/>
      <c r="BZ814" s="488"/>
      <c r="CA814" s="488"/>
      <c r="CB814" s="488"/>
      <c r="CC814" s="488"/>
      <c r="CD814" s="488"/>
      <c r="CE814" s="488"/>
      <c r="CF814" s="488"/>
      <c r="CG814" s="488"/>
    </row>
    <row r="815" spans="2:85">
      <c r="B815" s="1009"/>
      <c r="D815" s="528"/>
      <c r="H815" s="546"/>
      <c r="AG815"/>
      <c r="AH815"/>
      <c r="BE815" s="483"/>
      <c r="BX815" s="483"/>
      <c r="BY815" s="488"/>
      <c r="BZ815" s="488"/>
      <c r="CA815" s="488"/>
      <c r="CB815" s="488"/>
      <c r="CC815" s="488"/>
      <c r="CD815" s="488"/>
      <c r="CE815" s="488"/>
      <c r="CF815" s="488"/>
      <c r="CG815" s="488"/>
    </row>
    <row r="816" spans="2:85">
      <c r="B816" s="1009"/>
      <c r="D816" s="528"/>
      <c r="H816" s="546"/>
      <c r="AG816"/>
      <c r="AH816"/>
      <c r="BE816" s="483"/>
      <c r="BX816" s="483"/>
      <c r="BY816" s="488"/>
      <c r="BZ816" s="488"/>
      <c r="CA816" s="488"/>
      <c r="CB816" s="488"/>
      <c r="CC816" s="488"/>
      <c r="CD816" s="488"/>
      <c r="CE816" s="488"/>
      <c r="CF816" s="488"/>
      <c r="CG816" s="488"/>
    </row>
    <row r="817" spans="2:85">
      <c r="B817" s="1009"/>
      <c r="D817" s="528"/>
      <c r="H817" s="546"/>
      <c r="AG817"/>
      <c r="AH817"/>
      <c r="BE817" s="483"/>
      <c r="BX817" s="483"/>
      <c r="BY817" s="488"/>
      <c r="BZ817" s="488"/>
      <c r="CA817" s="488"/>
      <c r="CB817" s="488"/>
      <c r="CC817" s="488"/>
      <c r="CD817" s="488"/>
      <c r="CE817" s="488"/>
      <c r="CF817" s="488"/>
      <c r="CG817" s="488"/>
    </row>
    <row r="818" spans="2:85">
      <c r="B818" s="1009"/>
      <c r="D818" s="528"/>
      <c r="H818" s="546"/>
      <c r="AG818"/>
      <c r="AH818"/>
      <c r="BE818" s="483"/>
      <c r="BX818" s="483"/>
      <c r="BY818" s="488"/>
      <c r="BZ818" s="488"/>
      <c r="CA818" s="488"/>
      <c r="CB818" s="488"/>
      <c r="CC818" s="488"/>
      <c r="CD818" s="488"/>
      <c r="CE818" s="488"/>
      <c r="CF818" s="488"/>
      <c r="CG818" s="488"/>
    </row>
    <row r="819" spans="2:85">
      <c r="B819" s="1009"/>
      <c r="D819" s="528"/>
      <c r="H819" s="546"/>
      <c r="AG819"/>
      <c r="AH819"/>
      <c r="BE819" s="483"/>
      <c r="BX819" s="483"/>
      <c r="BY819" s="488"/>
      <c r="BZ819" s="488"/>
      <c r="CA819" s="488"/>
      <c r="CB819" s="488"/>
      <c r="CC819" s="488"/>
      <c r="CD819" s="488"/>
      <c r="CE819" s="488"/>
      <c r="CF819" s="488"/>
      <c r="CG819" s="488"/>
    </row>
    <row r="820" spans="2:85">
      <c r="B820" s="1009"/>
      <c r="D820" s="528"/>
      <c r="H820" s="546"/>
      <c r="AG820"/>
      <c r="AH820"/>
      <c r="BE820" s="483"/>
      <c r="BX820" s="483"/>
      <c r="BY820" s="488"/>
      <c r="BZ820" s="488"/>
      <c r="CA820" s="488"/>
      <c r="CB820" s="488"/>
      <c r="CC820" s="488"/>
      <c r="CD820" s="488"/>
      <c r="CE820" s="488"/>
      <c r="CF820" s="488"/>
      <c r="CG820" s="488"/>
    </row>
    <row r="821" spans="2:85">
      <c r="B821" s="1009"/>
      <c r="D821" s="528"/>
      <c r="H821" s="546"/>
      <c r="AG821"/>
      <c r="AH821"/>
      <c r="BE821" s="483"/>
      <c r="BX821" s="483"/>
      <c r="BY821" s="488"/>
      <c r="BZ821" s="488"/>
      <c r="CA821" s="488"/>
      <c r="CB821" s="488"/>
      <c r="CC821" s="488"/>
      <c r="CD821" s="488"/>
      <c r="CE821" s="488"/>
      <c r="CF821" s="488"/>
      <c r="CG821" s="488"/>
    </row>
    <row r="822" spans="2:85">
      <c r="B822" s="1009"/>
      <c r="D822" s="528"/>
      <c r="H822" s="546"/>
      <c r="AG822"/>
      <c r="AH822"/>
      <c r="BE822" s="483"/>
      <c r="BX822" s="483"/>
      <c r="BY822" s="488"/>
      <c r="BZ822" s="488"/>
      <c r="CA822" s="488"/>
      <c r="CB822" s="488"/>
      <c r="CC822" s="488"/>
      <c r="CD822" s="488"/>
      <c r="CE822" s="488"/>
      <c r="CF822" s="488"/>
      <c r="CG822" s="488"/>
    </row>
    <row r="823" spans="2:85">
      <c r="B823" s="1009"/>
      <c r="D823" s="528"/>
      <c r="H823" s="546"/>
      <c r="AG823"/>
      <c r="AH823"/>
      <c r="BE823" s="483"/>
      <c r="BX823" s="483"/>
      <c r="BY823" s="488"/>
      <c r="BZ823" s="488"/>
      <c r="CA823" s="488"/>
      <c r="CB823" s="488"/>
      <c r="CC823" s="488"/>
      <c r="CD823" s="488"/>
      <c r="CE823" s="488"/>
      <c r="CF823" s="488"/>
      <c r="CG823" s="488"/>
    </row>
    <row r="824" spans="2:85">
      <c r="B824" s="1009"/>
      <c r="D824" s="528"/>
      <c r="H824" s="546"/>
      <c r="AG824"/>
      <c r="AH824"/>
      <c r="BE824" s="483"/>
      <c r="BX824" s="483"/>
      <c r="BY824" s="488"/>
      <c r="BZ824" s="488"/>
      <c r="CA824" s="488"/>
      <c r="CB824" s="488"/>
      <c r="CC824" s="488"/>
      <c r="CD824" s="488"/>
      <c r="CE824" s="488"/>
      <c r="CF824" s="488"/>
      <c r="CG824" s="488"/>
    </row>
    <row r="825" spans="2:85">
      <c r="B825" s="1009"/>
      <c r="D825" s="528"/>
      <c r="H825" s="546"/>
      <c r="AG825"/>
      <c r="AH825"/>
      <c r="BE825" s="483"/>
      <c r="BX825" s="483"/>
      <c r="BY825" s="488"/>
      <c r="BZ825" s="488"/>
      <c r="CA825" s="488"/>
      <c r="CB825" s="488"/>
      <c r="CC825" s="488"/>
      <c r="CD825" s="488"/>
      <c r="CE825" s="488"/>
      <c r="CF825" s="488"/>
      <c r="CG825" s="488"/>
    </row>
    <row r="826" spans="2:85">
      <c r="B826" s="1009"/>
      <c r="D826" s="528"/>
      <c r="H826" s="546"/>
      <c r="AG826"/>
      <c r="AH826"/>
      <c r="BE826" s="483"/>
      <c r="BX826" s="483"/>
      <c r="BY826" s="488"/>
      <c r="BZ826" s="488"/>
      <c r="CA826" s="488"/>
      <c r="CB826" s="488"/>
      <c r="CC826" s="488"/>
      <c r="CD826" s="488"/>
      <c r="CE826" s="488"/>
      <c r="CF826" s="488"/>
      <c r="CG826" s="488"/>
    </row>
    <row r="827" spans="2:85">
      <c r="B827" s="1009"/>
      <c r="D827" s="528"/>
      <c r="H827" s="546"/>
      <c r="AG827"/>
      <c r="AH827"/>
      <c r="BE827" s="483"/>
      <c r="BX827" s="483"/>
      <c r="BY827" s="488"/>
      <c r="BZ827" s="488"/>
      <c r="CA827" s="488"/>
      <c r="CB827" s="488"/>
      <c r="CC827" s="488"/>
      <c r="CD827" s="488"/>
      <c r="CE827" s="488"/>
      <c r="CF827" s="488"/>
      <c r="CG827" s="488"/>
    </row>
    <row r="828" spans="2:85">
      <c r="B828" s="1009"/>
      <c r="D828" s="528"/>
      <c r="H828" s="546"/>
      <c r="AG828"/>
      <c r="AH828"/>
      <c r="BE828" s="483"/>
      <c r="BX828" s="483"/>
      <c r="BY828" s="488"/>
      <c r="BZ828" s="488"/>
      <c r="CA828" s="488"/>
      <c r="CB828" s="488"/>
      <c r="CC828" s="488"/>
      <c r="CD828" s="488"/>
      <c r="CE828" s="488"/>
      <c r="CF828" s="488"/>
      <c r="CG828" s="488"/>
    </row>
    <row r="829" spans="2:85">
      <c r="B829" s="1009"/>
      <c r="D829" s="528"/>
      <c r="H829" s="546"/>
      <c r="AG829"/>
      <c r="AH829"/>
      <c r="BE829" s="483"/>
      <c r="BX829" s="483"/>
      <c r="BY829" s="488"/>
      <c r="BZ829" s="488"/>
      <c r="CA829" s="488"/>
      <c r="CB829" s="488"/>
      <c r="CC829" s="488"/>
      <c r="CD829" s="488"/>
      <c r="CE829" s="488"/>
      <c r="CF829" s="488"/>
      <c r="CG829" s="488"/>
    </row>
    <row r="830" spans="2:85">
      <c r="B830" s="1009"/>
      <c r="D830" s="528"/>
      <c r="H830" s="546"/>
      <c r="AG830"/>
      <c r="AH830"/>
      <c r="BE830" s="483"/>
      <c r="BX830" s="483"/>
      <c r="BY830" s="488"/>
      <c r="BZ830" s="488"/>
      <c r="CA830" s="488"/>
      <c r="CB830" s="488"/>
      <c r="CC830" s="488"/>
      <c r="CD830" s="488"/>
      <c r="CE830" s="488"/>
      <c r="CF830" s="488"/>
      <c r="CG830" s="488"/>
    </row>
    <row r="831" spans="2:85">
      <c r="B831" s="1009"/>
      <c r="D831" s="528"/>
      <c r="H831" s="546"/>
      <c r="AG831"/>
      <c r="AH831"/>
      <c r="BE831" s="483"/>
      <c r="BX831" s="483"/>
      <c r="BY831" s="488"/>
      <c r="BZ831" s="488"/>
      <c r="CA831" s="488"/>
      <c r="CB831" s="488"/>
      <c r="CC831" s="488"/>
      <c r="CD831" s="488"/>
      <c r="CE831" s="488"/>
      <c r="CF831" s="488"/>
      <c r="CG831" s="488"/>
    </row>
    <row r="832" spans="2:85">
      <c r="B832" s="1009"/>
      <c r="D832" s="528"/>
      <c r="H832" s="546"/>
      <c r="AG832"/>
      <c r="AH832"/>
      <c r="BE832" s="483"/>
      <c r="BX832" s="483"/>
      <c r="BY832" s="488"/>
      <c r="BZ832" s="488"/>
      <c r="CA832" s="488"/>
      <c r="CB832" s="488"/>
      <c r="CC832" s="488"/>
      <c r="CD832" s="488"/>
      <c r="CE832" s="488"/>
      <c r="CF832" s="488"/>
      <c r="CG832" s="488"/>
    </row>
  </sheetData>
  <sheetProtection algorithmName="SHA-512" hashValue="1gXD6++VjjhRS0EfrPV+Xkqz6ih0Zebi4IO2yJbY3G3xzzsD2SbDpw0si3w5BlMmFXum1R29URm9XknL421z7g==" saltValue="2kbBIKGFvpoGpXiItYXLAA==" spinCount="100000" sheet="1" sort="0" autoFilter="0"/>
  <autoFilter ref="AD9:AE244" xr:uid="{00000000-0009-0000-0000-000002000000}"/>
  <mergeCells count="31">
    <mergeCell ref="M2:N2"/>
    <mergeCell ref="Q2:W2"/>
    <mergeCell ref="X2:AH2"/>
    <mergeCell ref="M3:N3"/>
    <mergeCell ref="M4:N4"/>
    <mergeCell ref="A13:A15"/>
    <mergeCell ref="A16:A17"/>
    <mergeCell ref="A18:A20"/>
    <mergeCell ref="A41:A47"/>
    <mergeCell ref="A48:A57"/>
    <mergeCell ref="A59:A75"/>
    <mergeCell ref="A76:A82"/>
    <mergeCell ref="A83:A93"/>
    <mergeCell ref="A105:A114"/>
    <mergeCell ref="A116:A120"/>
    <mergeCell ref="A121:A125"/>
    <mergeCell ref="A128:A147"/>
    <mergeCell ref="A148:A167"/>
    <mergeCell ref="A224:A231"/>
    <mergeCell ref="A232:A239"/>
    <mergeCell ref="D2:D6"/>
    <mergeCell ref="H54:H55"/>
    <mergeCell ref="H56:H57"/>
    <mergeCell ref="H72:H73"/>
    <mergeCell ref="H74:H75"/>
    <mergeCell ref="H230:H231"/>
    <mergeCell ref="H117:H118"/>
    <mergeCell ref="H119:H120"/>
    <mergeCell ref="H146:H147"/>
    <mergeCell ref="H164:H165"/>
    <mergeCell ref="H166:H167"/>
  </mergeCells>
  <conditionalFormatting sqref="M12:M20">
    <cfRule type="notContainsBlanks" dxfId="88" priority="65">
      <formula>LEN(TRIM(M12))&gt;0</formula>
    </cfRule>
  </conditionalFormatting>
  <conditionalFormatting sqref="M22:M33">
    <cfRule type="notContainsBlanks" dxfId="87" priority="36">
      <formula>LEN(TRIM(M22))&gt;0</formula>
    </cfRule>
  </conditionalFormatting>
  <conditionalFormatting sqref="M35:M39">
    <cfRule type="notContainsBlanks" dxfId="86" priority="96">
      <formula>LEN(TRIM(M35))&gt;0</formula>
    </cfRule>
  </conditionalFormatting>
  <conditionalFormatting sqref="M41:M93">
    <cfRule type="notContainsBlanks" dxfId="85" priority="22">
      <formula>LEN(TRIM(M41))&gt;0</formula>
    </cfRule>
  </conditionalFormatting>
  <conditionalFormatting sqref="M95:M114">
    <cfRule type="notContainsBlanks" dxfId="84" priority="131">
      <formula>LEN(TRIM(M95))&gt;0</formula>
    </cfRule>
  </conditionalFormatting>
  <conditionalFormatting sqref="M128:M167">
    <cfRule type="notContainsBlanks" dxfId="83" priority="145">
      <formula>LEN(TRIM(M128))&gt;0</formula>
    </cfRule>
  </conditionalFormatting>
  <conditionalFormatting sqref="M169:M172">
    <cfRule type="notContainsBlanks" dxfId="82" priority="50">
      <formula>LEN(TRIM(M169))&gt;0</formula>
    </cfRule>
  </conditionalFormatting>
  <conditionalFormatting sqref="N12:N20">
    <cfRule type="notContainsBlanks" dxfId="81" priority="64">
      <formula>LEN(TRIM(N12))&gt;0</formula>
    </cfRule>
  </conditionalFormatting>
  <conditionalFormatting sqref="N22:N33">
    <cfRule type="notContainsBlanks" dxfId="80" priority="35">
      <formula>LEN(TRIM(N22))&gt;0</formula>
    </cfRule>
  </conditionalFormatting>
  <conditionalFormatting sqref="N35:N39">
    <cfRule type="notContainsBlanks" dxfId="79" priority="95">
      <formula>LEN(TRIM(N35))&gt;0</formula>
    </cfRule>
  </conditionalFormatting>
  <conditionalFormatting sqref="N41:N93">
    <cfRule type="notContainsBlanks" dxfId="78" priority="21">
      <formula>LEN(TRIM(N41))&gt;0</formula>
    </cfRule>
  </conditionalFormatting>
  <conditionalFormatting sqref="N95:N114">
    <cfRule type="notContainsBlanks" dxfId="77" priority="130">
      <formula>LEN(TRIM(N95))&gt;0</formula>
    </cfRule>
  </conditionalFormatting>
  <conditionalFormatting sqref="N128:N167">
    <cfRule type="notContainsBlanks" dxfId="76" priority="144">
      <formula>LEN(TRIM(N128))&gt;0</formula>
    </cfRule>
  </conditionalFormatting>
  <conditionalFormatting sqref="N169:N172">
    <cfRule type="notContainsBlanks" dxfId="75" priority="49">
      <formula>LEN(TRIM(N169))&gt;0</formula>
    </cfRule>
  </conditionalFormatting>
  <conditionalFormatting sqref="O12:O243">
    <cfRule type="notContainsBlanks" dxfId="74" priority="6">
      <formula>LEN(TRIM(O12))&gt;0</formula>
    </cfRule>
  </conditionalFormatting>
  <conditionalFormatting sqref="P12:P243">
    <cfRule type="notContainsBlanks" dxfId="73" priority="4">
      <formula>LEN(TRIM(P12))&gt;0</formula>
    </cfRule>
  </conditionalFormatting>
  <conditionalFormatting sqref="Q12:Q244">
    <cfRule type="notContainsBlanks" dxfId="72" priority="450">
      <formula>LEN(TRIM(Q12))&gt;0</formula>
    </cfRule>
  </conditionalFormatting>
  <conditionalFormatting sqref="R12:R243">
    <cfRule type="notContainsBlanks" dxfId="71" priority="1">
      <formula>LEN(TRIM(R12))&gt;0</formula>
    </cfRule>
  </conditionalFormatting>
  <conditionalFormatting sqref="S12:T20">
    <cfRule type="notContainsBlanks" dxfId="70" priority="66">
      <formula>LEN(TRIM(S12))&gt;0</formula>
    </cfRule>
  </conditionalFormatting>
  <conditionalFormatting sqref="S22:T33">
    <cfRule type="notContainsBlanks" dxfId="69" priority="37">
      <formula>LEN(TRIM(S22))&gt;0</formula>
    </cfRule>
  </conditionalFormatting>
  <conditionalFormatting sqref="S35:T39">
    <cfRule type="notContainsBlanks" dxfId="68" priority="97">
      <formula>LEN(TRIM(S35))&gt;0</formula>
    </cfRule>
  </conditionalFormatting>
  <conditionalFormatting sqref="S41:T93">
    <cfRule type="notContainsBlanks" dxfId="67" priority="9">
      <formula>LEN(TRIM(S41))&gt;0</formula>
    </cfRule>
  </conditionalFormatting>
  <conditionalFormatting sqref="S95:T114">
    <cfRule type="notContainsBlanks" dxfId="66" priority="132">
      <formula>LEN(TRIM(S95))&gt;0</formula>
    </cfRule>
  </conditionalFormatting>
  <conditionalFormatting sqref="S128:T167">
    <cfRule type="notContainsBlanks" dxfId="65" priority="146">
      <formula>LEN(TRIM(S128))&gt;0</formula>
    </cfRule>
  </conditionalFormatting>
  <conditionalFormatting sqref="S169:T172">
    <cfRule type="notContainsBlanks" dxfId="64" priority="51">
      <formula>LEN(TRIM(S169))&gt;0</formula>
    </cfRule>
  </conditionalFormatting>
  <conditionalFormatting sqref="T12:T20">
    <cfRule type="notContainsBlanks" dxfId="63" priority="53">
      <formula>LEN(TRIM(T12))&gt;0</formula>
    </cfRule>
    <cfRule type="notContainsBlanks" dxfId="62" priority="54">
      <formula>LEN(TRIM(T12))&gt;0</formula>
    </cfRule>
  </conditionalFormatting>
  <conditionalFormatting sqref="T22:T33">
    <cfRule type="notContainsBlanks" dxfId="61" priority="24">
      <formula>LEN(TRIM(T22))&gt;0</formula>
    </cfRule>
    <cfRule type="notContainsBlanks" dxfId="60" priority="25">
      <formula>LEN(TRIM(T22))&gt;0</formula>
    </cfRule>
  </conditionalFormatting>
  <conditionalFormatting sqref="T35:T39">
    <cfRule type="notContainsBlanks" dxfId="59" priority="84">
      <formula>LEN(TRIM(T35))&gt;0</formula>
    </cfRule>
    <cfRule type="notContainsBlanks" dxfId="58" priority="85">
      <formula>LEN(TRIM(T35))&gt;0</formula>
    </cfRule>
  </conditionalFormatting>
  <conditionalFormatting sqref="T41:T93">
    <cfRule type="notContainsBlanks" dxfId="57" priority="10">
      <formula>LEN(TRIM(T41))&gt;0</formula>
    </cfRule>
    <cfRule type="notContainsBlanks" dxfId="56" priority="11">
      <formula>LEN(TRIM(T41))&gt;0</formula>
    </cfRule>
  </conditionalFormatting>
  <conditionalFormatting sqref="T95:T114">
    <cfRule type="notContainsBlanks" dxfId="55" priority="119">
      <formula>LEN(TRIM(T95))&gt;0</formula>
    </cfRule>
    <cfRule type="notContainsBlanks" dxfId="54" priority="120">
      <formula>LEN(TRIM(T95))&gt;0</formula>
    </cfRule>
  </conditionalFormatting>
  <conditionalFormatting sqref="T116:T167">
    <cfRule type="notContainsBlanks" dxfId="53" priority="133">
      <formula>LEN(TRIM(T116))&gt;0</formula>
    </cfRule>
  </conditionalFormatting>
  <conditionalFormatting sqref="T128:T167">
    <cfRule type="notContainsBlanks" dxfId="52" priority="134">
      <formula>LEN(TRIM(T128))&gt;0</formula>
    </cfRule>
  </conditionalFormatting>
  <conditionalFormatting sqref="T169:T172">
    <cfRule type="notContainsBlanks" dxfId="51" priority="39">
      <formula>LEN(TRIM(T169))&gt;0</formula>
    </cfRule>
    <cfRule type="notContainsBlanks" dxfId="50" priority="38">
      <formula>LEN(TRIM(T169))&gt;0</formula>
    </cfRule>
  </conditionalFormatting>
  <conditionalFormatting sqref="U12:U243">
    <cfRule type="notContainsBlanks" dxfId="49" priority="446">
      <formula>LEN(TRIM(U12))&gt;0</formula>
    </cfRule>
  </conditionalFormatting>
  <conditionalFormatting sqref="V12:V20">
    <cfRule type="notContainsBlanks" dxfId="48" priority="58">
      <formula>LEN(TRIM(V12))&gt;0</formula>
    </cfRule>
  </conditionalFormatting>
  <conditionalFormatting sqref="V22:V33">
    <cfRule type="notContainsBlanks" dxfId="47" priority="29">
      <formula>LEN(TRIM(V22))&gt;0</formula>
    </cfRule>
  </conditionalFormatting>
  <conditionalFormatting sqref="V35:V39">
    <cfRule type="notContainsBlanks" dxfId="46" priority="89">
      <formula>LEN(TRIM(V35))&gt;0</formula>
    </cfRule>
  </conditionalFormatting>
  <conditionalFormatting sqref="V41:V93">
    <cfRule type="notContainsBlanks" dxfId="45" priority="15">
      <formula>LEN(TRIM(V41))&gt;0</formula>
    </cfRule>
  </conditionalFormatting>
  <conditionalFormatting sqref="V95:V114">
    <cfRule type="notContainsBlanks" dxfId="44" priority="124">
      <formula>LEN(TRIM(V95))&gt;0</formula>
    </cfRule>
  </conditionalFormatting>
  <conditionalFormatting sqref="V128:V167">
    <cfRule type="notContainsBlanks" dxfId="43" priority="138">
      <formula>LEN(TRIM(V128))&gt;0</formula>
    </cfRule>
  </conditionalFormatting>
  <conditionalFormatting sqref="V169:V172">
    <cfRule type="notContainsBlanks" dxfId="42" priority="43">
      <formula>LEN(TRIM(V169))&gt;0</formula>
    </cfRule>
  </conditionalFormatting>
  <conditionalFormatting sqref="W12:W20">
    <cfRule type="notContainsBlanks" dxfId="41" priority="57">
      <formula>LEN(TRIM(W12))&gt;0</formula>
    </cfRule>
  </conditionalFormatting>
  <conditionalFormatting sqref="W22:W33">
    <cfRule type="notContainsBlanks" dxfId="40" priority="28">
      <formula>LEN(TRIM(W22))&gt;0</formula>
    </cfRule>
  </conditionalFormatting>
  <conditionalFormatting sqref="W35:W39">
    <cfRule type="notContainsBlanks" dxfId="39" priority="88">
      <formula>LEN(TRIM(W35))&gt;0</formula>
    </cfRule>
  </conditionalFormatting>
  <conditionalFormatting sqref="W41:W93">
    <cfRule type="notContainsBlanks" dxfId="38" priority="14">
      <formula>LEN(TRIM(W41))&gt;0</formula>
    </cfRule>
  </conditionalFormatting>
  <conditionalFormatting sqref="W95:W114">
    <cfRule type="notContainsBlanks" dxfId="37" priority="123">
      <formula>LEN(TRIM(W95))&gt;0</formula>
    </cfRule>
  </conditionalFormatting>
  <conditionalFormatting sqref="W128:W167">
    <cfRule type="notContainsBlanks" dxfId="36" priority="137">
      <formula>LEN(TRIM(W128))&gt;0</formula>
    </cfRule>
  </conditionalFormatting>
  <conditionalFormatting sqref="W169:W172">
    <cfRule type="notContainsBlanks" dxfId="35" priority="42">
      <formula>LEN(TRIM(W169))&gt;0</formula>
    </cfRule>
  </conditionalFormatting>
  <conditionalFormatting sqref="X12:X20">
    <cfRule type="notContainsBlanks" dxfId="34" priority="56">
      <formula>LEN(TRIM(X12))&gt;0</formula>
    </cfRule>
  </conditionalFormatting>
  <conditionalFormatting sqref="X22:X33">
    <cfRule type="notContainsBlanks" dxfId="33" priority="27">
      <formula>LEN(TRIM(X22))&gt;0</formula>
    </cfRule>
  </conditionalFormatting>
  <conditionalFormatting sqref="X35:X39">
    <cfRule type="notContainsBlanks" dxfId="32" priority="87">
      <formula>LEN(TRIM(X35))&gt;0</formula>
    </cfRule>
  </conditionalFormatting>
  <conditionalFormatting sqref="X41:X93">
    <cfRule type="notContainsBlanks" dxfId="31" priority="13">
      <formula>LEN(TRIM(X41))&gt;0</formula>
    </cfRule>
  </conditionalFormatting>
  <conditionalFormatting sqref="X95:X114">
    <cfRule type="notContainsBlanks" dxfId="30" priority="122">
      <formula>LEN(TRIM(X95))&gt;0</formula>
    </cfRule>
  </conditionalFormatting>
  <conditionalFormatting sqref="X128:X167">
    <cfRule type="notContainsBlanks" dxfId="29" priority="136">
      <formula>LEN(TRIM(X128))&gt;0</formula>
    </cfRule>
  </conditionalFormatting>
  <conditionalFormatting sqref="X169:X172">
    <cfRule type="notContainsBlanks" dxfId="28" priority="41">
      <formula>LEN(TRIM(X169))&gt;0</formula>
    </cfRule>
  </conditionalFormatting>
  <conditionalFormatting sqref="Y12:Y20">
    <cfRule type="notContainsBlanks" dxfId="27" priority="55">
      <formula>LEN(TRIM(Y12))&gt;0</formula>
    </cfRule>
  </conditionalFormatting>
  <conditionalFormatting sqref="Y22:Y33">
    <cfRule type="notContainsBlanks" dxfId="26" priority="26">
      <formula>LEN(TRIM(Y22))&gt;0</formula>
    </cfRule>
  </conditionalFormatting>
  <conditionalFormatting sqref="Y35:Y39">
    <cfRule type="notContainsBlanks" dxfId="25" priority="86">
      <formula>LEN(TRIM(Y35))&gt;0</formula>
    </cfRule>
  </conditionalFormatting>
  <conditionalFormatting sqref="Y41:Y93">
    <cfRule type="notContainsBlanks" dxfId="24" priority="12">
      <formula>LEN(TRIM(Y41))&gt;0</formula>
    </cfRule>
  </conditionalFormatting>
  <conditionalFormatting sqref="Y95:Y114">
    <cfRule type="notContainsBlanks" dxfId="23" priority="121">
      <formula>LEN(TRIM(Y95))&gt;0</formula>
    </cfRule>
  </conditionalFormatting>
  <conditionalFormatting sqref="Y128:Y167">
    <cfRule type="notContainsBlanks" dxfId="22" priority="135">
      <formula>LEN(TRIM(Y128))&gt;0</formula>
    </cfRule>
  </conditionalFormatting>
  <conditionalFormatting sqref="Y169:Y172">
    <cfRule type="notContainsBlanks" dxfId="21" priority="40">
      <formula>LEN(TRIM(Y169))&gt;0</formula>
    </cfRule>
  </conditionalFormatting>
  <conditionalFormatting sqref="AB21">
    <cfRule type="notContainsBlanks" dxfId="20" priority="23">
      <formula>LEN(TRIM(AB21))&gt;0</formula>
    </cfRule>
  </conditionalFormatting>
  <conditionalFormatting sqref="AB34">
    <cfRule type="notContainsBlanks" dxfId="19" priority="83">
      <formula>LEN(TRIM(AB34))&gt;0</formula>
    </cfRule>
  </conditionalFormatting>
  <pageMargins left="0.25" right="0.25" top="0.75" bottom="0.75" header="0.3" footer="0.3"/>
  <pageSetup paperSize="9" scale="10" orientation="portrait"/>
  <rowBreaks count="1" manualBreakCount="1">
    <brk id="245" max="16383" man="1"/>
  </rowBreaks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2">
    <tabColor theme="0" tint="-4.9989318521683403E-2"/>
  </sheetPr>
  <dimension ref="A1:DM165"/>
  <sheetViews>
    <sheetView showGridLines="0" showRowColHeaders="0" zoomScale="70" zoomScaleNormal="70" zoomScalePageLayoutView="75" workbookViewId="0">
      <pane ySplit="10" topLeftCell="A28" activePane="bottomLeft" state="frozen"/>
      <selection pane="bottomLeft" activeCell="K29" sqref="K29"/>
    </sheetView>
  </sheetViews>
  <sheetFormatPr defaultColWidth="11" defaultRowHeight="18.75"/>
  <cols>
    <col min="1" max="1" width="4.875" customWidth="1"/>
    <col min="2" max="2" width="2.5" style="579" customWidth="1"/>
    <col min="3" max="3" width="14.5" customWidth="1"/>
    <col min="4" max="4" width="14.375" style="528" customWidth="1"/>
    <col min="5" max="5" width="3.875" style="335" customWidth="1"/>
    <col min="6" max="6" width="7" customWidth="1"/>
    <col min="7" max="7" width="9.5" style="498" customWidth="1"/>
    <col min="8" max="8" width="9" customWidth="1"/>
    <col min="9" max="9" width="11.25" style="498" customWidth="1"/>
    <col min="10" max="10" width="15.125" customWidth="1"/>
    <col min="11" max="20" width="11" style="1" customWidth="1"/>
    <col min="21" max="21" width="16.25" style="25" customWidth="1"/>
    <col min="22" max="22" width="10.5" customWidth="1"/>
    <col min="23" max="23" width="9" style="335" customWidth="1"/>
    <col min="24" max="24" width="8.875" customWidth="1"/>
    <col min="25" max="25" width="11" style="121" customWidth="1"/>
    <col min="26" max="30" width="11" customWidth="1"/>
    <col min="31" max="32" width="11" hidden="1" customWidth="1"/>
    <col min="33" max="33" width="8" style="580" hidden="1" customWidth="1"/>
    <col min="34" max="34" width="6.5" style="581" hidden="1" customWidth="1"/>
    <col min="35" max="35" width="6.5" style="499" hidden="1" customWidth="1"/>
    <col min="36" max="36" width="5.875" style="499" hidden="1" customWidth="1"/>
    <col min="37" max="37" width="6" style="499" hidden="1" customWidth="1"/>
    <col min="38" max="38" width="4.875" style="499" hidden="1" customWidth="1"/>
    <col min="39" max="39" width="7" style="499" hidden="1" customWidth="1"/>
    <col min="40" max="40" width="5" style="499" hidden="1" customWidth="1"/>
    <col min="41" max="41" width="6" style="499" hidden="1" customWidth="1"/>
    <col min="42" max="42" width="5" style="499" hidden="1" customWidth="1"/>
    <col min="43" max="46" width="7" style="499" hidden="1" customWidth="1"/>
    <col min="47" max="47" width="7.5" style="25" hidden="1" customWidth="1"/>
    <col min="48" max="48" width="8.5" style="582" hidden="1" customWidth="1"/>
    <col min="49" max="49" width="8" style="25" hidden="1" customWidth="1"/>
    <col min="50" max="50" width="8" style="582" hidden="1" customWidth="1"/>
    <col min="51" max="51" width="8" style="25" hidden="1" customWidth="1"/>
    <col min="52" max="52" width="8" style="582" hidden="1" customWidth="1"/>
    <col min="53" max="53" width="8" style="25" hidden="1" customWidth="1"/>
    <col min="54" max="54" width="8" style="582" hidden="1" customWidth="1"/>
    <col min="55" max="55" width="8" style="25" hidden="1" customWidth="1"/>
    <col min="56" max="56" width="8" style="582" hidden="1" customWidth="1"/>
    <col min="57" max="57" width="8" style="25" hidden="1" customWidth="1"/>
    <col min="58" max="58" width="8" style="582" hidden="1" customWidth="1"/>
    <col min="59" max="59" width="8" style="25" hidden="1" customWidth="1"/>
    <col min="60" max="60" width="8" style="582" hidden="1" customWidth="1"/>
    <col min="61" max="61" width="11" style="121" hidden="1" customWidth="1"/>
    <col min="62" max="66" width="11" style="499" hidden="1" customWidth="1"/>
    <col min="67" max="69" width="11" style="121" hidden="1" customWidth="1"/>
    <col min="70" max="70" width="11" customWidth="1"/>
    <col min="71" max="71" width="11" hidden="1" customWidth="1"/>
    <col min="72" max="83" width="11" customWidth="1"/>
  </cols>
  <sheetData>
    <row r="1" spans="2:69" ht="11.25" customHeight="1">
      <c r="AU1" s="726"/>
      <c r="AW1" s="726"/>
      <c r="AY1" s="733"/>
      <c r="BA1" s="733"/>
      <c r="BC1" s="733"/>
      <c r="BE1" s="733"/>
      <c r="BG1" s="733"/>
    </row>
    <row r="2" spans="2:69" ht="18.95" customHeight="1">
      <c r="D2" s="505"/>
      <c r="E2" s="583"/>
      <c r="F2" s="505"/>
      <c r="G2" s="505"/>
      <c r="H2" s="505"/>
      <c r="I2" s="1220" t="s">
        <v>27</v>
      </c>
      <c r="J2" s="1221"/>
      <c r="K2" s="1222">
        <f>SUM(U13:U161)</f>
        <v>0</v>
      </c>
      <c r="L2" s="1222"/>
      <c r="M2" s="631" t="s">
        <v>151</v>
      </c>
      <c r="O2" s="1171" t="s">
        <v>28</v>
      </c>
      <c r="P2" s="1172"/>
      <c r="Q2" s="1174"/>
      <c r="R2" s="1213" t="s">
        <v>152</v>
      </c>
      <c r="S2" s="1214"/>
      <c r="T2" s="1214"/>
      <c r="U2" s="1214"/>
      <c r="V2" s="1214"/>
      <c r="W2" s="1214"/>
      <c r="X2" s="1214"/>
      <c r="Y2" s="1214"/>
      <c r="Z2" s="1214"/>
      <c r="AA2" s="1214"/>
      <c r="AB2" s="1215"/>
      <c r="AC2" s="205"/>
      <c r="AD2" s="205"/>
      <c r="AF2" s="1"/>
      <c r="AH2" s="720"/>
      <c r="AI2" s="570"/>
      <c r="AJ2" s="570"/>
      <c r="AK2" s="570"/>
      <c r="AL2" s="570"/>
      <c r="AM2" s="570"/>
      <c r="AN2" s="570"/>
      <c r="AO2" s="570"/>
      <c r="AP2" s="570"/>
      <c r="AQ2" s="570"/>
      <c r="AR2" s="570"/>
      <c r="AS2" s="570"/>
      <c r="AT2" s="570"/>
      <c r="AU2" s="388"/>
      <c r="AV2" s="727"/>
      <c r="AW2" s="388"/>
      <c r="AX2" s="727"/>
      <c r="AY2" s="388"/>
      <c r="AZ2" s="727"/>
      <c r="BA2" s="388"/>
      <c r="BB2" s="727"/>
      <c r="BC2" s="388"/>
      <c r="BD2" s="727"/>
      <c r="BE2" s="388"/>
      <c r="BF2" s="727"/>
      <c r="BG2" s="388"/>
      <c r="BH2" s="727"/>
    </row>
    <row r="3" spans="2:69" ht="23.1" customHeight="1">
      <c r="C3" s="1219" t="s">
        <v>633</v>
      </c>
      <c r="D3" s="1219"/>
      <c r="E3" s="583"/>
      <c r="F3" s="505"/>
      <c r="G3" s="505"/>
      <c r="H3" s="505"/>
      <c r="I3" s="632"/>
      <c r="J3" s="633" t="s">
        <v>634</v>
      </c>
      <c r="K3" s="1216">
        <f>SUM(K13:T161)</f>
        <v>0</v>
      </c>
      <c r="L3" s="1216"/>
      <c r="M3" s="634"/>
      <c r="O3" s="635" t="s">
        <v>30</v>
      </c>
      <c r="P3" s="394" t="s">
        <v>31</v>
      </c>
      <c r="Q3" s="676" t="s">
        <v>32</v>
      </c>
      <c r="R3" s="677" t="s">
        <v>153</v>
      </c>
      <c r="S3" s="1" t="s">
        <v>154</v>
      </c>
      <c r="T3" s="394" t="s">
        <v>30</v>
      </c>
      <c r="U3" s="1" t="s">
        <v>31</v>
      </c>
      <c r="V3" s="334" t="s">
        <v>155</v>
      </c>
      <c r="W3" s="1" t="s">
        <v>33</v>
      </c>
      <c r="X3" s="1" t="s">
        <v>35</v>
      </c>
      <c r="Y3" s="1" t="s">
        <v>156</v>
      </c>
      <c r="Z3" s="1" t="s">
        <v>157</v>
      </c>
      <c r="AA3" s="1" t="s">
        <v>158</v>
      </c>
      <c r="AB3" s="710" t="s">
        <v>159</v>
      </c>
      <c r="AC3" s="1"/>
      <c r="AD3" s="1"/>
      <c r="AF3" s="1"/>
      <c r="AH3" s="720"/>
      <c r="AI3" s="570"/>
      <c r="AJ3" s="570"/>
      <c r="AK3" s="570"/>
      <c r="AL3" s="570"/>
      <c r="AM3" s="570"/>
      <c r="AN3" s="570"/>
      <c r="AO3" s="570"/>
      <c r="AP3" s="570"/>
      <c r="AQ3" s="570"/>
      <c r="AR3" s="570"/>
      <c r="AS3" s="570"/>
      <c r="AT3" s="570"/>
      <c r="AU3" s="388"/>
      <c r="AV3" s="727"/>
      <c r="AW3" s="388"/>
      <c r="AX3" s="727"/>
      <c r="AY3" s="388"/>
      <c r="AZ3" s="727"/>
      <c r="BA3" s="388"/>
      <c r="BB3" s="727"/>
      <c r="BC3" s="388"/>
      <c r="BD3" s="727"/>
      <c r="BE3" s="388"/>
      <c r="BF3" s="727"/>
      <c r="BG3" s="388"/>
      <c r="BH3" s="727"/>
    </row>
    <row r="4" spans="2:69">
      <c r="C4" s="1219"/>
      <c r="D4" s="1219"/>
      <c r="E4" s="583"/>
      <c r="F4" s="505"/>
      <c r="G4" s="505"/>
      <c r="H4" s="505"/>
      <c r="I4" s="636"/>
      <c r="J4" s="637" t="s">
        <v>635</v>
      </c>
      <c r="K4" s="1223">
        <f>SUM(AI:AI)</f>
        <v>0</v>
      </c>
      <c r="L4" s="1223"/>
      <c r="M4" s="638" t="s">
        <v>57</v>
      </c>
      <c r="O4" s="514">
        <f>SUM(SUMPRODUCT($AU$12:$AU$167,N12:N167)+SUMPRODUCT($AU$12:$AU$167,O12:O167)+SUMPRODUCT($AU$12:$AU$167,Q12:Q167)+SUMPRODUCT($AU$12:$AU$167,R12:R167)+SUMPRODUCT($AU$12:$AU$167,P12:P167)+SUMPRODUCT($AU$12:$AU$167,L12:L167)+SUMPRODUCT($AU$12:$AU$167,M12:M167)+SUMPRODUCT($AU$12:$AU$167,K12:K167)+SUMPRODUCT($AU$12:$AU$167,S12:S167)+SUMPRODUCT($AU$12:$AU$167,T12:T167))</f>
        <v>0</v>
      </c>
      <c r="P4" s="120">
        <f>SUM(SUMPRODUCT($AV$12:$AV$167,N12:N167)+SUMPRODUCT($AV$12:$AV$167,O12:O167)+SUMPRODUCT($AV$12:$AV$167,Q12:Q167)+SUMPRODUCT($AV$12:$AV$167,R12:R167)+SUMPRODUCT($AV$12:$AV$167,P12:P167)+SUMPRODUCT($AV$12:$AV$167,L12:L167)+SUMPRODUCT($AV$12:$AV$167,M12:M167)+SUMPRODUCT($AV$12:$AV$167,K12:K167)+SUMPRODUCT($AV$12:$AV$167,S12:S167)+SUMPRODUCT($AV$12:$AV$167,T12:T167))</f>
        <v>0</v>
      </c>
      <c r="Q4" s="566">
        <f>SUM(SUMPRODUCT($AW$12:$AW$167,N12:N167)+SUMPRODUCT($AW$12:$AW$167,O12:O167)+SUMPRODUCT($AW$12:$AW$167,Q12:Q167)+SUMPRODUCT($AW$12:$AW$167,R12:R167)+SUMPRODUCT($AW$12:$AW$167,P12:P167)+SUMPRODUCT($AW$12:$AW$167,L12:L167)+SUMPRODUCT($AW$12:$AW$167,M12:M167)+SUMPRODUCT($AW$12:$AW$167,K12:K167)+SUMPRODUCT($AW$12:$AW$167,S12:S167)+SUMPRODUCT($AW$12:$AW$167,T12:T167))</f>
        <v>0</v>
      </c>
      <c r="R4" s="514">
        <f>SUM(SUMPRODUCT($AX$12:$AX$167,N12:N167)+SUMPRODUCT($AX$12:$AX$167,O12:O167)+SUMPRODUCT($AX$12:$AX$167,Q12:Q167)+SUMPRODUCT($AX$12:$AX$167,R12:R167)+SUMPRODUCT($AX$12:$AX$167,P12:P167)+SUMPRODUCT($AX$12:$AX$167,L12:L167)+SUMPRODUCT($AX$12:$AX$167,M12:M167)+SUMPRODUCT($AX$12:$AX$167,K12:K167)+SUMPRODUCT($AX$12:$AX$167,S12:S167)+SUMPRODUCT($AX$12:$AX$167,T12:T167))</f>
        <v>0</v>
      </c>
      <c r="S4" s="120">
        <f>SUM(SUMPRODUCT($AY$12:$AY$167,N12:N167)+SUMPRODUCT($AY$12:$AY$167,O12:O167)+SUMPRODUCT($AY$12:$AY$167,Q12:Q167)+SUMPRODUCT($AY$12:$AY$167,R12:R167)+SUMPRODUCT($AY$12:$AY$167,P12:P167)+SUMPRODUCT($AY$12:$AY$167,L12:L167)+SUMPRODUCT($AY$12:$AY$167,M12:M167)+SUMPRODUCT($AY$12:$AY$167,K12:K167)+SUMPRODUCT($AY$12:$AY$167,S12:S167)+SUMPRODUCT($AY$12:$AY$167,T12:T167))</f>
        <v>0</v>
      </c>
      <c r="T4" s="558">
        <f>SUM(SUMPRODUCT($AZ$12:$AZ$167,N12:N167)+SUMPRODUCT($AZ$12:$AZ$167,O12:O167)+SUMPRODUCT($AZ$12:$AZ$167,Q12:Q167)+SUMPRODUCT($AZ$12:$AZ$167,R12:R167)+SUMPRODUCT($AZ$12:$AZ$167,P12:P167)+SUMPRODUCT($AZ$12:$AZ$167,L12:L167)+SUMPRODUCT($AZ$12:$AZ$167,M12:M167)+SUMPRODUCT($AZ$12:$AZ$167,K12:K167)+SUMPRODUCT($AZ$12:$AZ$167,S12:S167)+SUMPRODUCT($AZ$12:$AZ$167,T12:T167))</f>
        <v>0</v>
      </c>
      <c r="U4" s="120">
        <f>SUM(SUMPRODUCT($BA$12:$BA$167,N12:N167)+SUMPRODUCT($BA$12:$BA$167,O12:O167)+SUMPRODUCT($BA$12:$BA$167,Q12:Q167)+SUMPRODUCT($BA$12:$BA$167,R12:R167)+SUMPRODUCT($BA$12:$BA$167,P12:P167)+SUMPRODUCT($BA$12:$BA$167,L12:L167)+SUMPRODUCT($BA$12:$BA$167,M12:M167)+SUMPRODUCT($BA$12:$BA$167,K12:K167)+SUMPRODUCT($BA$12:$BA$167,S12:S167)+SUMPRODUCT($BA$12:$BA$167,T12:T167))</f>
        <v>0</v>
      </c>
      <c r="V4" s="678">
        <f>SUM(SUMPRODUCT($BB$12:$BB$167,N12:N167)+SUMPRODUCT($BB$12:$BB$167,O12:O167)+SUMPRODUCT($BB$12:$BB$167,Q12:Q167)+SUMPRODUCT($BB$12:$BB$167,R12:R167)+SUMPRODUCT($BB$12:$BB$167,P12:P167)+SUMPRODUCT($BB$12:$BB$167,L12:L167)+SUMPRODUCT($BB$12:$BB$167,M12:M167)+SUMPRODUCT($BB$12:$BB$167,K12:K167)+SUMPRODUCT($BB$12:$BB$167,S12:S167)+SUMPRODUCT($BB$12:$BB$167,T12:T167))</f>
        <v>0</v>
      </c>
      <c r="W4" s="120">
        <f>SUM(SUMPRODUCT($BC$12:$BC$167,N12:N167)+SUMPRODUCT($BC$12:$BC$167,O12:O167)+SUMPRODUCT($BC$12:$BC$167,Q12:Q167)+SUMPRODUCT($BC$12:$BC$167,R12:R167)+SUMPRODUCT($BC$12:$BC$167,P12:P167)+SUMPRODUCT($BC$12:$BC$167,L12:L167)+SUMPRODUCT($BC$12:$BC$167,M12:M167)+SUMPRODUCT($BC$12:$BC$167,K12:K167)+SUMPRODUCT($BC$12:$BC$167,S12:S167)+SUMPRODUCT($BC$12:$BC$167,T12:T167))</f>
        <v>0</v>
      </c>
      <c r="X4" s="518">
        <f>SUM(SUMPRODUCT($BD$12:$BD$167,N12:N167)+SUMPRODUCT($BD$12:$BD$167,O12:O167)+SUMPRODUCT($BD$12:$BD$167,Q12:Q167)+SUMPRODUCT($BD$12:$BD$167,R12:R167)+SUMPRODUCT($BD$12:$BD$167,P12:P167)+SUMPRODUCT($BD$12:$BD$167,L12:L167)+SUMPRODUCT($BD$12:$BD$167,M12:M167)+SUMPRODUCT($BD$12:$BD$167,K12:K167)+SUMPRODUCT($BD$12:$BD$167,S12:S167)+SUMPRODUCT($BD$12:$BD$167,T12:T167))</f>
        <v>0</v>
      </c>
      <c r="Y4" s="120">
        <f>SUM(SUMPRODUCT($BE$12:$BE$167,N12:N167)+SUMPRODUCT($BE$12:$BE$167,O12:O167)+SUMPRODUCT($BE$12:$BE$167,Q12:Q167)+SUMPRODUCT($BE$12:$BE$167,R12:R167)+SUMPRODUCT($BE$12:$BE$167,P12:P167)+SUMPRODUCT($BE$12:$BE$167,L12:L167)+SUMPRODUCT($BE$12:$BE$167,M12:M167)+SUMPRODUCT($BE$12:$BE$167,K12:K167)+SUMPRODUCT($BE$12:$BE$167,S12:S167)+SUMPRODUCT($BE$12:$BE$167,T12:T167))</f>
        <v>0</v>
      </c>
      <c r="Z4" s="120">
        <f>SUM(SUMPRODUCT($BF$12:$BF$167,N12:N167)+SUMPRODUCT($BF$12:$BF$167,O12:O167)+SUMPRODUCT($BF$12:$BF$167,Q12:Q167)+SUMPRODUCT($BF$12:$BF$167,R12:R167)+SUMPRODUCT($BF$12:$BF$167,P12:P167)+SUMPRODUCT($BF$12:$BF$167,L12:L167)+SUMPRODUCT($BF$12:$BF$167,M12:M167)+SUMPRODUCT($BF$12:$BF$167,K12:K167)+SUMPRODUCT($BF$12:$BF$167,S12:S167)+SUMPRODUCT($BF$12:$BF$167,T12:T167))</f>
        <v>0</v>
      </c>
      <c r="AA4" s="120">
        <f>SUM(SUMPRODUCT($BG$12:$BG$167,N12:N167)+SUMPRODUCT($BG$12:$BG$167,O12:O167)+SUMPRODUCT($BG$12:$BG$167,Q12:Q167)+SUMPRODUCT($BG$12:$BG$167,R12:R167)+SUMPRODUCT($BG$12:$BG$167,P12:P167)+SUMPRODUCT($BG$12:$BG$167,L12:L167)+SUMPRODUCT($BG$12:$BG$167,M12:M167)+SUMPRODUCT($BG$12:$BG$167,K12:K167)+SUMPRODUCT($BG$12:$BG$167,S12:S167)+SUMPRODUCT($BG$12:$BG$167,T12:T167))</f>
        <v>0</v>
      </c>
      <c r="AB4" s="566">
        <f>SUM(SUMPRODUCT($BH$12:$BH$167,N12:N167)+SUMPRODUCT($BH$12:$BH$167,O12:O167)+SUMPRODUCT($BH$12:$BH$167,Q12:Q167)+SUMPRODUCT($BH$12:$BH$167,R12:R167)+SUMPRODUCT($BH$12:$BH$167,P12:P167)+SUMPRODUCT($BH$12:$BH$167,L12:L167)+SUMPRODUCT($BH$12:$BH$167,M12:M167)+SUMPRODUCT($BH$12:$BH$167,K12:K167)+SUMPRODUCT($BH$12:$BH$167,S12:S167)+SUMPRODUCT($BH$12:$BH$167,T12:T167))</f>
        <v>0</v>
      </c>
      <c r="AC4" s="1"/>
      <c r="AD4" s="1"/>
      <c r="AF4" s="1"/>
      <c r="AH4" s="720"/>
      <c r="AI4" s="570"/>
      <c r="AJ4" s="570"/>
      <c r="AK4" s="570"/>
      <c r="AL4" s="570"/>
      <c r="AM4" s="570"/>
      <c r="AN4" s="570"/>
      <c r="AO4" s="570"/>
      <c r="AP4" s="570"/>
      <c r="AQ4" s="570"/>
      <c r="AR4" s="570"/>
      <c r="AS4" s="570"/>
      <c r="AT4" s="570"/>
      <c r="AU4" s="388"/>
      <c r="AV4" s="727"/>
      <c r="AW4" s="388"/>
      <c r="AX4" s="727"/>
      <c r="AY4" s="388"/>
      <c r="AZ4" s="727"/>
      <c r="BA4" s="388"/>
      <c r="BB4" s="727"/>
      <c r="BC4" s="388"/>
      <c r="BD4" s="727"/>
      <c r="BE4" s="388"/>
      <c r="BF4" s="727"/>
      <c r="BG4" s="388"/>
      <c r="BH4" s="727"/>
    </row>
    <row r="5" spans="2:69" ht="14.1" customHeight="1">
      <c r="C5" s="1219"/>
      <c r="D5" s="1219"/>
      <c r="E5" s="583"/>
      <c r="F5" s="505"/>
      <c r="G5" s="505"/>
      <c r="H5" s="505"/>
      <c r="I5" s="527"/>
      <c r="J5" s="205"/>
      <c r="K5" s="639"/>
      <c r="L5" s="633"/>
      <c r="M5" s="640"/>
      <c r="N5" s="453"/>
      <c r="P5" s="641"/>
      <c r="Q5" s="641"/>
      <c r="R5" s="641"/>
      <c r="S5"/>
      <c r="T5"/>
      <c r="U5" s="498"/>
      <c r="AH5" s="720"/>
      <c r="AI5" s="570"/>
      <c r="AJ5" s="570"/>
      <c r="AK5" s="570"/>
      <c r="AL5" s="570"/>
      <c r="AM5" s="570"/>
      <c r="AN5" s="570"/>
      <c r="AO5" s="570"/>
      <c r="AP5" s="570"/>
      <c r="AQ5" s="570"/>
      <c r="AR5" s="570"/>
      <c r="AS5" s="570"/>
      <c r="AT5" s="570"/>
      <c r="AU5" s="388"/>
      <c r="AV5" s="727"/>
      <c r="AW5" s="388"/>
      <c r="AX5" s="727"/>
      <c r="AY5" s="388"/>
      <c r="AZ5" s="727"/>
      <c r="BA5" s="388"/>
      <c r="BB5" s="727"/>
      <c r="BC5" s="388"/>
      <c r="BD5" s="727"/>
      <c r="BE5" s="388"/>
      <c r="BF5" s="727"/>
      <c r="BG5" s="388"/>
      <c r="BH5" s="727"/>
    </row>
    <row r="6" spans="2:69" ht="12.95" customHeight="1">
      <c r="C6" s="1219"/>
      <c r="D6" s="1219"/>
      <c r="E6" s="583"/>
      <c r="F6" s="505"/>
      <c r="G6" s="505"/>
      <c r="H6" s="505"/>
      <c r="I6" s="527"/>
      <c r="L6" s="205"/>
      <c r="N6" s="451"/>
      <c r="O6" s="530"/>
      <c r="P6"/>
      <c r="Q6"/>
      <c r="R6"/>
      <c r="S6"/>
      <c r="T6"/>
      <c r="U6" s="498"/>
      <c r="AH6" s="720"/>
      <c r="AI6" s="570"/>
      <c r="AJ6" s="570"/>
      <c r="AK6" s="570"/>
      <c r="AL6" s="570"/>
      <c r="AM6" s="570"/>
      <c r="AN6" s="570"/>
      <c r="AO6" s="570"/>
      <c r="AP6" s="570"/>
      <c r="AQ6" s="570"/>
      <c r="AR6" s="570"/>
      <c r="AS6" s="570"/>
      <c r="AT6" s="570"/>
      <c r="AU6" s="388"/>
      <c r="AV6" s="727"/>
      <c r="AW6" s="388"/>
      <c r="AX6" s="727"/>
      <c r="AY6" s="388"/>
      <c r="AZ6" s="727"/>
      <c r="BA6" s="388"/>
      <c r="BB6" s="727"/>
      <c r="BC6" s="388"/>
      <c r="BD6" s="727"/>
      <c r="BE6" s="388"/>
      <c r="BF6" s="727"/>
      <c r="BG6" s="388"/>
      <c r="BH6" s="727"/>
    </row>
    <row r="7" spans="2:69" ht="18.95" customHeight="1">
      <c r="C7" s="498"/>
      <c r="D7" s="498"/>
      <c r="E7" s="583"/>
      <c r="F7" s="505"/>
      <c r="G7" s="546"/>
      <c r="J7" s="1"/>
      <c r="Q7"/>
      <c r="R7"/>
      <c r="S7" s="679"/>
      <c r="T7" s="680"/>
      <c r="U7" s="348" t="s">
        <v>39</v>
      </c>
      <c r="AH7" s="720"/>
      <c r="AI7" s="570"/>
      <c r="AJ7" s="570"/>
      <c r="AK7" s="570"/>
      <c r="AL7" s="570"/>
      <c r="AM7" s="570"/>
      <c r="AN7" s="570"/>
      <c r="AO7" s="570"/>
      <c r="AP7" s="570"/>
      <c r="AQ7" s="570"/>
      <c r="AR7" s="570"/>
      <c r="AS7" s="570"/>
      <c r="AT7" s="570"/>
    </row>
    <row r="8" spans="2:69" hidden="1">
      <c r="BJ8" s="121"/>
      <c r="BK8" s="121"/>
      <c r="BL8" s="121"/>
      <c r="BM8" s="121"/>
      <c r="BN8" s="121"/>
    </row>
    <row r="9" spans="2:69" ht="21.75" customHeight="1">
      <c r="B9" s="584"/>
      <c r="E9" s="585"/>
      <c r="F9" s="344"/>
      <c r="G9" s="507"/>
      <c r="J9" s="210" t="s">
        <v>40</v>
      </c>
      <c r="K9" s="469">
        <f t="shared" ref="K9:T9" si="0">SUM(AJ12:AJ161)</f>
        <v>0</v>
      </c>
      <c r="L9" s="144">
        <f t="shared" si="0"/>
        <v>0</v>
      </c>
      <c r="M9" s="144">
        <f t="shared" si="0"/>
        <v>0</v>
      </c>
      <c r="N9" s="144">
        <f t="shared" si="0"/>
        <v>0</v>
      </c>
      <c r="O9" s="144">
        <f t="shared" si="0"/>
        <v>0</v>
      </c>
      <c r="P9" s="144">
        <f t="shared" si="0"/>
        <v>0</v>
      </c>
      <c r="Q9" s="144">
        <f t="shared" si="0"/>
        <v>0</v>
      </c>
      <c r="R9" s="144">
        <f t="shared" si="0"/>
        <v>0</v>
      </c>
      <c r="S9" s="144">
        <f t="shared" si="0"/>
        <v>0</v>
      </c>
      <c r="T9" s="145">
        <f t="shared" si="0"/>
        <v>0</v>
      </c>
      <c r="U9" s="681">
        <f>SUM(K9:T9)</f>
        <v>0</v>
      </c>
      <c r="V9" s="344"/>
      <c r="W9" s="390"/>
      <c r="Y9" s="711" t="s">
        <v>41</v>
      </c>
      <c r="Z9" s="712">
        <f>SUM(Z13:Z245)</f>
        <v>0</v>
      </c>
      <c r="AA9" s="23"/>
      <c r="AB9" s="23"/>
      <c r="AC9" s="23"/>
      <c r="AD9" s="23"/>
      <c r="AE9" s="23"/>
      <c r="AF9" s="23"/>
      <c r="AG9" s="721"/>
      <c r="AH9" s="722"/>
      <c r="AI9" s="573"/>
      <c r="AJ9" s="573"/>
      <c r="AK9" s="573"/>
      <c r="AL9" s="573"/>
      <c r="AM9" s="573"/>
      <c r="AN9" s="573"/>
      <c r="AO9" s="573"/>
      <c r="AP9" s="573"/>
      <c r="AQ9" s="573"/>
      <c r="AR9" s="573"/>
      <c r="AS9" s="573"/>
      <c r="AT9" s="573"/>
    </row>
    <row r="10" spans="2:69" s="1" customFormat="1" ht="47.45" customHeight="1">
      <c r="B10" s="586" t="s">
        <v>38</v>
      </c>
      <c r="C10" s="144"/>
      <c r="D10" s="346" t="s">
        <v>42</v>
      </c>
      <c r="E10" s="587" t="s">
        <v>636</v>
      </c>
      <c r="F10" s="144" t="s">
        <v>45</v>
      </c>
      <c r="G10" s="346" t="s">
        <v>44</v>
      </c>
      <c r="H10" s="346" t="s">
        <v>47</v>
      </c>
      <c r="I10" s="346" t="s">
        <v>49</v>
      </c>
      <c r="J10" s="346" t="s">
        <v>50</v>
      </c>
      <c r="K10" s="642" t="s">
        <v>637</v>
      </c>
      <c r="L10" s="558" t="s">
        <v>53</v>
      </c>
      <c r="M10" s="643" t="s">
        <v>638</v>
      </c>
      <c r="N10" s="644" t="s">
        <v>639</v>
      </c>
      <c r="O10" s="645" t="s">
        <v>640</v>
      </c>
      <c r="P10" s="457" t="s">
        <v>641</v>
      </c>
      <c r="Q10" s="682" t="s">
        <v>642</v>
      </c>
      <c r="R10" s="683" t="s">
        <v>643</v>
      </c>
      <c r="S10" s="684" t="s">
        <v>171</v>
      </c>
      <c r="T10" s="685" t="s">
        <v>644</v>
      </c>
      <c r="U10" s="1" t="s">
        <v>54</v>
      </c>
      <c r="V10" s="686" t="s">
        <v>38</v>
      </c>
      <c r="W10" s="687" t="s">
        <v>55</v>
      </c>
      <c r="X10"/>
      <c r="Y10" s="713" t="s">
        <v>56</v>
      </c>
      <c r="Z10" s="713" t="s">
        <v>9</v>
      </c>
      <c r="AA10" s="714"/>
      <c r="AB10" s="714"/>
      <c r="AC10" s="714"/>
      <c r="AD10" s="714"/>
      <c r="AE10" s="714"/>
      <c r="AF10" s="714"/>
      <c r="AG10" s="723" t="s">
        <v>645</v>
      </c>
      <c r="AH10" s="724" t="s">
        <v>57</v>
      </c>
      <c r="AI10" s="432" t="s">
        <v>58</v>
      </c>
      <c r="AJ10" s="574" t="s">
        <v>60</v>
      </c>
      <c r="AK10" s="574" t="s">
        <v>61</v>
      </c>
      <c r="AL10" s="574" t="s">
        <v>176</v>
      </c>
      <c r="AM10" s="574" t="s">
        <v>177</v>
      </c>
      <c r="AN10" s="574" t="s">
        <v>178</v>
      </c>
      <c r="AO10" s="574" t="s">
        <v>646</v>
      </c>
      <c r="AP10" s="574" t="s">
        <v>182</v>
      </c>
      <c r="AQ10" s="574" t="s">
        <v>184</v>
      </c>
      <c r="AR10" s="574" t="s">
        <v>647</v>
      </c>
      <c r="AS10" s="574" t="s">
        <v>648</v>
      </c>
      <c r="AT10" s="574" t="s">
        <v>62</v>
      </c>
      <c r="AU10" s="351" t="s">
        <v>63</v>
      </c>
      <c r="AV10" s="728" t="s">
        <v>64</v>
      </c>
      <c r="AW10" s="351" t="s">
        <v>649</v>
      </c>
      <c r="AX10" s="728" t="s">
        <v>70</v>
      </c>
      <c r="AY10" s="351" t="s">
        <v>71</v>
      </c>
      <c r="AZ10" s="728" t="s">
        <v>72</v>
      </c>
      <c r="BA10" s="351" t="s">
        <v>73</v>
      </c>
      <c r="BB10" s="728" t="s">
        <v>74</v>
      </c>
      <c r="BC10" s="351" t="s">
        <v>75</v>
      </c>
      <c r="BD10" s="728" t="s">
        <v>76</v>
      </c>
      <c r="BE10" s="351" t="s">
        <v>77</v>
      </c>
      <c r="BF10" s="728" t="s">
        <v>78</v>
      </c>
      <c r="BG10" s="351" t="s">
        <v>79</v>
      </c>
      <c r="BH10" s="728" t="s">
        <v>80</v>
      </c>
      <c r="BI10" s="334"/>
      <c r="BJ10" s="432" t="s">
        <v>83</v>
      </c>
      <c r="BK10" s="432" t="s">
        <v>84</v>
      </c>
      <c r="BL10" s="432" t="s">
        <v>650</v>
      </c>
      <c r="BM10" s="432" t="s">
        <v>651</v>
      </c>
      <c r="BN10" s="432" t="s">
        <v>652</v>
      </c>
      <c r="BO10" s="334"/>
      <c r="BP10" s="334"/>
      <c r="BQ10" s="334"/>
    </row>
    <row r="11" spans="2:69" s="334" customFormat="1" ht="30" hidden="1" customHeight="1">
      <c r="B11" s="588"/>
      <c r="C11" s="23"/>
      <c r="D11" s="589"/>
      <c r="E11" s="349"/>
      <c r="F11" s="23"/>
      <c r="G11" s="589"/>
      <c r="H11" s="589"/>
      <c r="I11" s="589"/>
      <c r="J11" s="589"/>
      <c r="K11" s="1116" t="s">
        <v>92</v>
      </c>
      <c r="L11" s="1116" t="s">
        <v>93</v>
      </c>
      <c r="M11" s="1116" t="s">
        <v>189</v>
      </c>
      <c r="N11" s="1116" t="s">
        <v>190</v>
      </c>
      <c r="O11" s="1116" t="s">
        <v>191</v>
      </c>
      <c r="P11" s="1116" t="s">
        <v>192</v>
      </c>
      <c r="Q11" s="1116" t="s">
        <v>195</v>
      </c>
      <c r="R11" s="1116" t="s">
        <v>197</v>
      </c>
      <c r="S11" s="1117" t="s">
        <v>198</v>
      </c>
      <c r="T11" s="1116" t="s">
        <v>653</v>
      </c>
      <c r="U11" s="365"/>
      <c r="V11" s="688"/>
      <c r="W11" s="689"/>
      <c r="X11" s="121"/>
      <c r="Y11" s="714"/>
      <c r="Z11" s="714"/>
      <c r="AA11" s="714"/>
      <c r="AB11" s="714"/>
      <c r="AC11" s="714"/>
      <c r="AD11" s="714"/>
      <c r="AE11" s="714"/>
      <c r="AF11" s="714"/>
      <c r="AG11" s="576"/>
      <c r="AH11" s="689"/>
      <c r="AI11" s="432"/>
      <c r="AJ11" s="574"/>
      <c r="AK11" s="574"/>
      <c r="AL11" s="574"/>
      <c r="AM11" s="574"/>
      <c r="AN11" s="574"/>
      <c r="AO11" s="574"/>
      <c r="AP11" s="574"/>
      <c r="AQ11" s="574"/>
      <c r="AR11" s="574"/>
      <c r="AS11" s="574"/>
      <c r="AT11" s="574"/>
      <c r="AU11" s="368"/>
      <c r="AV11" s="368"/>
      <c r="AW11" s="368"/>
      <c r="AX11" s="368"/>
      <c r="AY11" s="368"/>
      <c r="AZ11" s="368"/>
      <c r="BA11" s="368"/>
      <c r="BB11" s="368"/>
      <c r="BC11" s="368"/>
      <c r="BD11" s="368"/>
      <c r="BE11" s="368"/>
      <c r="BF11" s="368"/>
      <c r="BG11" s="368"/>
      <c r="BH11" s="368"/>
      <c r="BJ11" s="432"/>
      <c r="BK11" s="432"/>
      <c r="BL11" s="432"/>
      <c r="BM11" s="432"/>
      <c r="BN11" s="432"/>
    </row>
    <row r="12" spans="2:69" ht="30.95" hidden="1" customHeight="1">
      <c r="B12" s="584"/>
      <c r="E12" s="585"/>
      <c r="F12" s="344"/>
      <c r="G12" s="344"/>
      <c r="J12" s="646" t="s">
        <v>654</v>
      </c>
      <c r="K12" s="344"/>
      <c r="L12" s="647"/>
      <c r="M12" s="344"/>
      <c r="N12" s="344"/>
      <c r="O12" s="344"/>
      <c r="P12" s="344"/>
      <c r="Q12" s="344"/>
      <c r="R12" s="344"/>
      <c r="S12" s="344"/>
      <c r="T12" s="344"/>
      <c r="U12" s="690"/>
      <c r="V12" s="691"/>
      <c r="W12" s="692"/>
      <c r="Y12" s="1"/>
      <c r="Z12" s="1"/>
      <c r="AA12" s="1"/>
      <c r="AB12" s="1"/>
      <c r="AC12" s="1"/>
      <c r="AD12" s="1"/>
      <c r="AE12" s="1"/>
      <c r="AF12" s="1"/>
      <c r="AG12" s="721"/>
      <c r="AH12" s="722"/>
      <c r="AI12" s="432"/>
      <c r="AJ12" s="432"/>
      <c r="AK12" s="432"/>
      <c r="AL12" s="432"/>
      <c r="AM12" s="432"/>
      <c r="AN12" s="432"/>
      <c r="AO12" s="432"/>
      <c r="AP12" s="432"/>
      <c r="AQ12" s="432"/>
      <c r="AR12" s="432"/>
      <c r="AS12" s="432"/>
      <c r="AT12" s="432"/>
      <c r="AV12" s="729"/>
      <c r="AW12" s="1"/>
      <c r="AX12" s="729"/>
      <c r="AY12" s="1"/>
      <c r="AZ12" s="729"/>
      <c r="BA12" s="1"/>
      <c r="BB12" s="729"/>
      <c r="BJ12" s="483"/>
      <c r="BK12" s="483"/>
      <c r="BL12" s="488"/>
      <c r="BM12" s="488"/>
      <c r="BN12" s="488"/>
    </row>
    <row r="13" spans="2:69" ht="57" hidden="1" customHeight="1">
      <c r="B13" s="590" t="s">
        <v>38</v>
      </c>
      <c r="C13" s="496"/>
      <c r="D13" s="591" t="s">
        <v>655</v>
      </c>
      <c r="E13" s="592"/>
      <c r="F13" s="593" t="s">
        <v>109</v>
      </c>
      <c r="G13" s="593" t="s">
        <v>267</v>
      </c>
      <c r="H13" s="593">
        <v>1</v>
      </c>
      <c r="I13" s="648" t="s">
        <v>656</v>
      </c>
      <c r="J13" s="649">
        <v>72</v>
      </c>
      <c r="K13" s="537"/>
      <c r="L13" s="537"/>
      <c r="M13" s="650"/>
      <c r="N13" s="537"/>
      <c r="O13" s="650"/>
      <c r="P13" s="537"/>
      <c r="Q13" s="650"/>
      <c r="R13" s="537"/>
      <c r="S13" s="650"/>
      <c r="T13" s="537"/>
      <c r="U13" s="397">
        <f t="shared" ref="U13:U27" si="1">J13*K13+J13*L13+J13*M13+J13*N13+J13*O13+J13*P13+J13*Q13+J13*R13</f>
        <v>0</v>
      </c>
      <c r="V13" s="397" t="str">
        <f t="shared" ref="V13:V27" si="2">IF(B13="New","Yes","No")</f>
        <v>Yes</v>
      </c>
      <c r="W13" s="693" t="str">
        <f t="shared" ref="W13:W27" si="3">IF(SUM(K13:R13)&gt;0,"Yes","No")</f>
        <v>No</v>
      </c>
      <c r="X13" s="121"/>
      <c r="Y13" s="715">
        <v>1</v>
      </c>
      <c r="Z13" s="564">
        <f t="shared" ref="Z13:Z25" si="4">Y13*K13+Y13*L13+Y13*M13+Y13*N13+Y13*O13+Y13*P13+Y13*Q13+Y13*R13+Y13*S13+Y13*T13</f>
        <v>0</v>
      </c>
      <c r="AA13" s="334"/>
      <c r="AB13" s="334"/>
      <c r="AC13" s="334"/>
      <c r="AD13" s="334"/>
      <c r="AE13" s="334"/>
      <c r="AF13" s="334"/>
      <c r="AG13" s="721"/>
      <c r="AH13" s="724">
        <v>1.1000000000000001</v>
      </c>
      <c r="AI13" s="432">
        <f t="shared" ref="AI13:AI26" si="5">SUM(K13:R13)*AH13</f>
        <v>0</v>
      </c>
      <c r="AJ13" s="432">
        <f t="shared" ref="AJ13:AJ27" si="6">K13*H13</f>
        <v>0</v>
      </c>
      <c r="AK13" s="432">
        <f t="shared" ref="AK13:AK27" si="7">L13*H13</f>
        <v>0</v>
      </c>
      <c r="AL13" s="432">
        <f t="shared" ref="AL13:AL27" si="8">M13*H13</f>
        <v>0</v>
      </c>
      <c r="AM13" s="432">
        <f t="shared" ref="AM13:AM27" si="9">N13*H13</f>
        <v>0</v>
      </c>
      <c r="AN13" s="432">
        <f t="shared" ref="AN13:AN27" si="10">O13*H13</f>
        <v>0</v>
      </c>
      <c r="AO13" s="432">
        <f t="shared" ref="AO13:AO27" si="11">P13*H13</f>
        <v>0</v>
      </c>
      <c r="AP13" s="432">
        <f t="shared" ref="AP13:AP27" si="12">Q13*H13</f>
        <v>0</v>
      </c>
      <c r="AQ13" s="432">
        <f t="shared" ref="AQ13:AQ27" si="13">R13*H13</f>
        <v>0</v>
      </c>
      <c r="AR13" s="432">
        <f t="shared" ref="AR13:AR27" si="14">S13*H13</f>
        <v>0</v>
      </c>
      <c r="AS13" s="432">
        <f t="shared" ref="AS13:AS27" si="15">T13*H13</f>
        <v>0</v>
      </c>
      <c r="AT13" s="432">
        <v>1</v>
      </c>
      <c r="AU13" s="1">
        <v>2</v>
      </c>
      <c r="AV13" s="729"/>
      <c r="AW13" s="1"/>
      <c r="AX13" s="729"/>
      <c r="AY13" s="1"/>
      <c r="AZ13" s="729">
        <v>1</v>
      </c>
      <c r="BA13" s="1"/>
      <c r="BB13" s="729"/>
      <c r="BJ13" s="483"/>
      <c r="BK13" s="483"/>
      <c r="BL13" s="488"/>
      <c r="BM13" s="488"/>
      <c r="BN13" s="488"/>
    </row>
    <row r="14" spans="2:69" ht="57" hidden="1" customHeight="1">
      <c r="B14" s="594" t="s">
        <v>38</v>
      </c>
      <c r="D14" s="595" t="s">
        <v>657</v>
      </c>
      <c r="E14" s="596"/>
      <c r="F14" s="597" t="s">
        <v>106</v>
      </c>
      <c r="G14" s="597" t="s">
        <v>267</v>
      </c>
      <c r="H14" s="597">
        <v>1</v>
      </c>
      <c r="I14" s="602" t="s">
        <v>656</v>
      </c>
      <c r="J14" s="651">
        <v>72</v>
      </c>
      <c r="K14" s="652"/>
      <c r="L14" s="653"/>
      <c r="M14" s="654"/>
      <c r="N14" s="653"/>
      <c r="O14" s="654"/>
      <c r="P14" s="653"/>
      <c r="Q14" s="654"/>
      <c r="R14" s="653"/>
      <c r="S14" s="654"/>
      <c r="T14" s="653"/>
      <c r="U14" s="694">
        <f t="shared" si="1"/>
        <v>0</v>
      </c>
      <c r="V14" s="694" t="str">
        <f t="shared" si="2"/>
        <v>Yes</v>
      </c>
      <c r="W14" s="695" t="str">
        <f t="shared" si="3"/>
        <v>No</v>
      </c>
      <c r="X14" s="121"/>
      <c r="Y14" s="716">
        <v>1</v>
      </c>
      <c r="Z14" s="717">
        <f t="shared" si="4"/>
        <v>0</v>
      </c>
      <c r="AA14" s="334"/>
      <c r="AB14" s="334"/>
      <c r="AC14" s="334"/>
      <c r="AD14" s="334"/>
      <c r="AE14" s="334"/>
      <c r="AF14" s="334"/>
      <c r="AG14" s="721"/>
      <c r="AH14" s="724">
        <v>1.25</v>
      </c>
      <c r="AI14" s="432">
        <f t="shared" si="5"/>
        <v>0</v>
      </c>
      <c r="AJ14" s="432">
        <f t="shared" si="6"/>
        <v>0</v>
      </c>
      <c r="AK14" s="432">
        <f t="shared" si="7"/>
        <v>0</v>
      </c>
      <c r="AL14" s="432">
        <f t="shared" si="8"/>
        <v>0</v>
      </c>
      <c r="AM14" s="432">
        <f t="shared" si="9"/>
        <v>0</v>
      </c>
      <c r="AN14" s="432">
        <f t="shared" si="10"/>
        <v>0</v>
      </c>
      <c r="AO14" s="432">
        <f t="shared" si="11"/>
        <v>0</v>
      </c>
      <c r="AP14" s="432">
        <f t="shared" si="12"/>
        <v>0</v>
      </c>
      <c r="AQ14" s="432">
        <f t="shared" si="13"/>
        <v>0</v>
      </c>
      <c r="AR14" s="432">
        <f t="shared" si="14"/>
        <v>0</v>
      </c>
      <c r="AS14" s="432">
        <f t="shared" si="15"/>
        <v>0</v>
      </c>
      <c r="AT14" s="432">
        <v>1</v>
      </c>
      <c r="AU14" s="1">
        <v>1</v>
      </c>
      <c r="AV14" s="729"/>
      <c r="AW14" s="1"/>
      <c r="AX14" s="729"/>
      <c r="AY14" s="1"/>
      <c r="AZ14" s="729"/>
      <c r="BA14" s="1">
        <v>1</v>
      </c>
      <c r="BB14" s="729"/>
      <c r="BJ14" s="483"/>
      <c r="BK14" s="483"/>
      <c r="BL14" s="488"/>
      <c r="BM14" s="488"/>
      <c r="BN14" s="488"/>
    </row>
    <row r="15" spans="2:69" ht="57" hidden="1" customHeight="1">
      <c r="B15" s="598" t="s">
        <v>38</v>
      </c>
      <c r="D15" s="599" t="s">
        <v>658</v>
      </c>
      <c r="E15" s="600"/>
      <c r="F15" s="334" t="s">
        <v>109</v>
      </c>
      <c r="G15" s="334" t="s">
        <v>267</v>
      </c>
      <c r="H15" s="334">
        <v>1</v>
      </c>
      <c r="I15" s="368" t="s">
        <v>656</v>
      </c>
      <c r="J15" s="655">
        <v>72</v>
      </c>
      <c r="K15" s="656"/>
      <c r="L15" s="547"/>
      <c r="M15" s="379"/>
      <c r="N15" s="547"/>
      <c r="O15" s="379"/>
      <c r="P15" s="547"/>
      <c r="Q15" s="379"/>
      <c r="R15" s="547"/>
      <c r="S15" s="379"/>
      <c r="T15" s="547"/>
      <c r="U15" s="410">
        <f t="shared" si="1"/>
        <v>0</v>
      </c>
      <c r="V15" s="410" t="str">
        <f t="shared" si="2"/>
        <v>Yes</v>
      </c>
      <c r="W15" s="548" t="str">
        <f t="shared" si="3"/>
        <v>No</v>
      </c>
      <c r="X15" s="121"/>
      <c r="Y15" s="716">
        <v>1</v>
      </c>
      <c r="Z15" s="717">
        <f t="shared" si="4"/>
        <v>0</v>
      </c>
      <c r="AA15" s="334"/>
      <c r="AB15" s="334"/>
      <c r="AC15" s="334"/>
      <c r="AD15" s="334"/>
      <c r="AE15" s="334"/>
      <c r="AF15" s="334"/>
      <c r="AG15" s="721"/>
      <c r="AH15" s="724">
        <v>1.05</v>
      </c>
      <c r="AI15" s="432">
        <f t="shared" si="5"/>
        <v>0</v>
      </c>
      <c r="AJ15" s="432">
        <f t="shared" si="6"/>
        <v>0</v>
      </c>
      <c r="AK15" s="432">
        <f t="shared" si="7"/>
        <v>0</v>
      </c>
      <c r="AL15" s="432">
        <f t="shared" si="8"/>
        <v>0</v>
      </c>
      <c r="AM15" s="432">
        <f t="shared" si="9"/>
        <v>0</v>
      </c>
      <c r="AN15" s="432">
        <f t="shared" si="10"/>
        <v>0</v>
      </c>
      <c r="AO15" s="432">
        <f t="shared" si="11"/>
        <v>0</v>
      </c>
      <c r="AP15" s="432">
        <f t="shared" si="12"/>
        <v>0</v>
      </c>
      <c r="AQ15" s="432">
        <f t="shared" si="13"/>
        <v>0</v>
      </c>
      <c r="AR15" s="432">
        <f t="shared" si="14"/>
        <v>0</v>
      </c>
      <c r="AS15" s="432">
        <f t="shared" si="15"/>
        <v>0</v>
      </c>
      <c r="AT15" s="432">
        <v>1</v>
      </c>
      <c r="AU15" s="1">
        <v>1</v>
      </c>
      <c r="AV15" s="729"/>
      <c r="AW15" s="1"/>
      <c r="AX15" s="729"/>
      <c r="AY15" s="1"/>
      <c r="AZ15" s="729">
        <v>1</v>
      </c>
      <c r="BA15" s="1"/>
      <c r="BB15" s="729"/>
      <c r="BJ15" s="483"/>
      <c r="BK15" s="483"/>
      <c r="BL15" s="488"/>
      <c r="BM15" s="488"/>
      <c r="BN15" s="488"/>
    </row>
    <row r="16" spans="2:69" ht="57" hidden="1" customHeight="1">
      <c r="B16" s="594" t="s">
        <v>38</v>
      </c>
      <c r="D16" s="595" t="s">
        <v>659</v>
      </c>
      <c r="E16" s="596"/>
      <c r="F16" s="597" t="s">
        <v>109</v>
      </c>
      <c r="G16" s="597" t="s">
        <v>267</v>
      </c>
      <c r="H16" s="597">
        <v>1</v>
      </c>
      <c r="I16" s="602" t="s">
        <v>656</v>
      </c>
      <c r="J16" s="651">
        <v>72</v>
      </c>
      <c r="K16" s="652"/>
      <c r="L16" s="653"/>
      <c r="M16" s="654"/>
      <c r="N16" s="653"/>
      <c r="O16" s="654"/>
      <c r="P16" s="653"/>
      <c r="Q16" s="654"/>
      <c r="R16" s="653"/>
      <c r="S16" s="654"/>
      <c r="T16" s="653"/>
      <c r="U16" s="694">
        <f t="shared" si="1"/>
        <v>0</v>
      </c>
      <c r="V16" s="694" t="str">
        <f t="shared" si="2"/>
        <v>Yes</v>
      </c>
      <c r="W16" s="695" t="str">
        <f t="shared" si="3"/>
        <v>No</v>
      </c>
      <c r="X16" s="121"/>
      <c r="Y16" s="716">
        <v>1</v>
      </c>
      <c r="Z16" s="717">
        <f t="shared" si="4"/>
        <v>0</v>
      </c>
      <c r="AA16" s="334"/>
      <c r="AB16" s="334"/>
      <c r="AC16" s="334"/>
      <c r="AD16" s="334"/>
      <c r="AE16" s="334"/>
      <c r="AF16" s="334"/>
      <c r="AG16" s="721"/>
      <c r="AH16" s="724">
        <v>1.1000000000000001</v>
      </c>
      <c r="AI16" s="432">
        <f t="shared" si="5"/>
        <v>0</v>
      </c>
      <c r="AJ16" s="432">
        <f t="shared" si="6"/>
        <v>0</v>
      </c>
      <c r="AK16" s="432">
        <f t="shared" si="7"/>
        <v>0</v>
      </c>
      <c r="AL16" s="432">
        <f t="shared" si="8"/>
        <v>0</v>
      </c>
      <c r="AM16" s="432">
        <f t="shared" si="9"/>
        <v>0</v>
      </c>
      <c r="AN16" s="432">
        <f t="shared" si="10"/>
        <v>0</v>
      </c>
      <c r="AO16" s="432">
        <f t="shared" si="11"/>
        <v>0</v>
      </c>
      <c r="AP16" s="432">
        <f t="shared" si="12"/>
        <v>0</v>
      </c>
      <c r="AQ16" s="432">
        <f t="shared" si="13"/>
        <v>0</v>
      </c>
      <c r="AR16" s="432">
        <f t="shared" si="14"/>
        <v>0</v>
      </c>
      <c r="AS16" s="432">
        <f t="shared" si="15"/>
        <v>0</v>
      </c>
      <c r="AT16" s="432">
        <v>1</v>
      </c>
      <c r="AU16" s="1">
        <v>2</v>
      </c>
      <c r="AV16" s="729"/>
      <c r="AW16" s="1"/>
      <c r="AX16" s="729"/>
      <c r="AY16" s="1"/>
      <c r="AZ16" s="729">
        <v>1</v>
      </c>
      <c r="BA16" s="1"/>
      <c r="BB16" s="729"/>
      <c r="BJ16" s="483"/>
      <c r="BK16" s="483"/>
      <c r="BL16" s="488"/>
      <c r="BM16" s="488"/>
      <c r="BN16" s="488"/>
    </row>
    <row r="17" spans="1:117" ht="57" hidden="1" customHeight="1">
      <c r="B17" s="598" t="s">
        <v>38</v>
      </c>
      <c r="D17" s="599" t="s">
        <v>660</v>
      </c>
      <c r="E17" s="600"/>
      <c r="F17" s="334" t="s">
        <v>109</v>
      </c>
      <c r="G17" s="334" t="s">
        <v>267</v>
      </c>
      <c r="H17" s="334">
        <v>1</v>
      </c>
      <c r="I17" s="368" t="s">
        <v>656</v>
      </c>
      <c r="J17" s="655">
        <v>79</v>
      </c>
      <c r="K17" s="656"/>
      <c r="L17" s="547"/>
      <c r="M17" s="379"/>
      <c r="N17" s="547"/>
      <c r="O17" s="379"/>
      <c r="P17" s="547"/>
      <c r="Q17" s="379"/>
      <c r="R17" s="547"/>
      <c r="S17" s="379"/>
      <c r="T17" s="547"/>
      <c r="U17" s="410">
        <f t="shared" si="1"/>
        <v>0</v>
      </c>
      <c r="V17" s="410" t="str">
        <f t="shared" si="2"/>
        <v>Yes</v>
      </c>
      <c r="W17" s="548" t="str">
        <f t="shared" si="3"/>
        <v>No</v>
      </c>
      <c r="X17" s="121"/>
      <c r="Y17" s="716">
        <v>1</v>
      </c>
      <c r="Z17" s="717">
        <f t="shared" si="4"/>
        <v>0</v>
      </c>
      <c r="AA17" s="334"/>
      <c r="AB17" s="334"/>
      <c r="AC17" s="334"/>
      <c r="AD17" s="334"/>
      <c r="AE17" s="334"/>
      <c r="AF17" s="334"/>
      <c r="AG17" s="721"/>
      <c r="AH17" s="724">
        <v>1.95</v>
      </c>
      <c r="AI17" s="432">
        <f t="shared" si="5"/>
        <v>0</v>
      </c>
      <c r="AJ17" s="432">
        <f t="shared" si="6"/>
        <v>0</v>
      </c>
      <c r="AK17" s="432">
        <f t="shared" si="7"/>
        <v>0</v>
      </c>
      <c r="AL17" s="432">
        <f t="shared" si="8"/>
        <v>0</v>
      </c>
      <c r="AM17" s="432">
        <f t="shared" si="9"/>
        <v>0</v>
      </c>
      <c r="AN17" s="432">
        <f t="shared" si="10"/>
        <v>0</v>
      </c>
      <c r="AO17" s="432">
        <f t="shared" si="11"/>
        <v>0</v>
      </c>
      <c r="AP17" s="432">
        <f t="shared" si="12"/>
        <v>0</v>
      </c>
      <c r="AQ17" s="432">
        <f t="shared" si="13"/>
        <v>0</v>
      </c>
      <c r="AR17" s="432">
        <f t="shared" si="14"/>
        <v>0</v>
      </c>
      <c r="AS17" s="432">
        <f t="shared" si="15"/>
        <v>0</v>
      </c>
      <c r="AT17" s="432">
        <v>1</v>
      </c>
      <c r="AU17" s="1">
        <v>1</v>
      </c>
      <c r="AV17" s="729"/>
      <c r="AW17" s="1"/>
      <c r="AX17" s="729"/>
      <c r="AY17" s="1">
        <v>1</v>
      </c>
      <c r="AZ17" s="729"/>
      <c r="BA17" s="1"/>
      <c r="BB17" s="729"/>
      <c r="BJ17" s="483"/>
      <c r="BK17" s="483"/>
      <c r="BL17" s="488"/>
      <c r="BM17" s="488"/>
      <c r="BN17" s="488"/>
    </row>
    <row r="18" spans="1:117" ht="57" hidden="1" customHeight="1">
      <c r="B18" s="594" t="s">
        <v>38</v>
      </c>
      <c r="D18" s="595" t="s">
        <v>661</v>
      </c>
      <c r="E18" s="596"/>
      <c r="F18" s="597" t="s">
        <v>106</v>
      </c>
      <c r="G18" s="597" t="s">
        <v>267</v>
      </c>
      <c r="H18" s="597">
        <v>1</v>
      </c>
      <c r="I18" s="602" t="s">
        <v>656</v>
      </c>
      <c r="J18" s="651">
        <v>69</v>
      </c>
      <c r="K18" s="652"/>
      <c r="L18" s="653"/>
      <c r="M18" s="654"/>
      <c r="N18" s="653"/>
      <c r="O18" s="654"/>
      <c r="P18" s="653"/>
      <c r="Q18" s="654"/>
      <c r="R18" s="653"/>
      <c r="S18" s="654"/>
      <c r="T18" s="653"/>
      <c r="U18" s="694">
        <f t="shared" si="1"/>
        <v>0</v>
      </c>
      <c r="V18" s="694" t="str">
        <f t="shared" si="2"/>
        <v>Yes</v>
      </c>
      <c r="W18" s="695" t="str">
        <f t="shared" si="3"/>
        <v>No</v>
      </c>
      <c r="X18" s="121"/>
      <c r="Y18" s="716">
        <v>1</v>
      </c>
      <c r="Z18" s="717">
        <f t="shared" si="4"/>
        <v>0</v>
      </c>
      <c r="AA18" s="334"/>
      <c r="AB18" s="334"/>
      <c r="AC18" s="334"/>
      <c r="AD18" s="334"/>
      <c r="AE18" s="334"/>
      <c r="AF18" s="334"/>
      <c r="AG18" s="721"/>
      <c r="AH18" s="724">
        <v>1</v>
      </c>
      <c r="AI18" s="432">
        <f t="shared" si="5"/>
        <v>0</v>
      </c>
      <c r="AJ18" s="432">
        <f t="shared" si="6"/>
        <v>0</v>
      </c>
      <c r="AK18" s="432">
        <f t="shared" si="7"/>
        <v>0</v>
      </c>
      <c r="AL18" s="432">
        <f t="shared" si="8"/>
        <v>0</v>
      </c>
      <c r="AM18" s="432">
        <f t="shared" si="9"/>
        <v>0</v>
      </c>
      <c r="AN18" s="432">
        <f t="shared" si="10"/>
        <v>0</v>
      </c>
      <c r="AO18" s="432">
        <f t="shared" si="11"/>
        <v>0</v>
      </c>
      <c r="AP18" s="432">
        <f t="shared" si="12"/>
        <v>0</v>
      </c>
      <c r="AQ18" s="432">
        <f t="shared" si="13"/>
        <v>0</v>
      </c>
      <c r="AR18" s="432">
        <f t="shared" si="14"/>
        <v>0</v>
      </c>
      <c r="AS18" s="432">
        <f t="shared" si="15"/>
        <v>0</v>
      </c>
      <c r="AT18" s="432">
        <v>1</v>
      </c>
      <c r="AU18" s="1">
        <v>1</v>
      </c>
      <c r="AV18" s="729"/>
      <c r="AW18" s="1"/>
      <c r="AX18" s="729"/>
      <c r="AY18" s="1"/>
      <c r="AZ18" s="729"/>
      <c r="BA18" s="1">
        <v>1</v>
      </c>
      <c r="BB18" s="729"/>
      <c r="BJ18" s="483"/>
      <c r="BK18" s="483"/>
      <c r="BL18" s="488"/>
      <c r="BM18" s="488"/>
      <c r="BN18" s="488"/>
    </row>
    <row r="19" spans="1:117" ht="57" hidden="1" customHeight="1">
      <c r="B19" s="598" t="s">
        <v>38</v>
      </c>
      <c r="D19" s="528" t="s">
        <v>662</v>
      </c>
      <c r="E19" s="585"/>
      <c r="F19" s="1" t="s">
        <v>226</v>
      </c>
      <c r="G19" s="334" t="s">
        <v>267</v>
      </c>
      <c r="H19" s="1">
        <v>2</v>
      </c>
      <c r="I19" s="546" t="s">
        <v>656</v>
      </c>
      <c r="J19" s="655">
        <v>83</v>
      </c>
      <c r="K19" s="656"/>
      <c r="L19" s="547"/>
      <c r="M19" s="379"/>
      <c r="N19" s="547"/>
      <c r="O19" s="379"/>
      <c r="P19" s="547"/>
      <c r="Q19" s="379"/>
      <c r="R19" s="547"/>
      <c r="S19" s="379"/>
      <c r="T19" s="547"/>
      <c r="U19" s="410">
        <f t="shared" si="1"/>
        <v>0</v>
      </c>
      <c r="V19" s="410" t="str">
        <f t="shared" si="2"/>
        <v>Yes</v>
      </c>
      <c r="W19" s="548" t="str">
        <f t="shared" si="3"/>
        <v>No</v>
      </c>
      <c r="X19" s="121"/>
      <c r="Y19" s="716">
        <v>1</v>
      </c>
      <c r="Z19" s="717">
        <f t="shared" si="4"/>
        <v>0</v>
      </c>
      <c r="AA19" s="334"/>
      <c r="AB19" s="334"/>
      <c r="AC19" s="334"/>
      <c r="AD19" s="334"/>
      <c r="AE19" s="334"/>
      <c r="AF19" s="334"/>
      <c r="AG19" s="721"/>
      <c r="AH19" s="724">
        <v>1.95</v>
      </c>
      <c r="AI19" s="432">
        <f t="shared" si="5"/>
        <v>0</v>
      </c>
      <c r="AJ19" s="432">
        <f t="shared" si="6"/>
        <v>0</v>
      </c>
      <c r="AK19" s="432">
        <f t="shared" si="7"/>
        <v>0</v>
      </c>
      <c r="AL19" s="432">
        <f t="shared" si="8"/>
        <v>0</v>
      </c>
      <c r="AM19" s="432">
        <f t="shared" si="9"/>
        <v>0</v>
      </c>
      <c r="AN19" s="432">
        <f t="shared" si="10"/>
        <v>0</v>
      </c>
      <c r="AO19" s="432">
        <f t="shared" si="11"/>
        <v>0</v>
      </c>
      <c r="AP19" s="432">
        <f t="shared" si="12"/>
        <v>0</v>
      </c>
      <c r="AQ19" s="432">
        <f t="shared" si="13"/>
        <v>0</v>
      </c>
      <c r="AR19" s="432">
        <f t="shared" si="14"/>
        <v>0</v>
      </c>
      <c r="AS19" s="432">
        <f t="shared" si="15"/>
        <v>0</v>
      </c>
      <c r="AT19" s="432">
        <v>1</v>
      </c>
      <c r="AU19" s="1">
        <v>2</v>
      </c>
      <c r="AV19" s="729"/>
      <c r="AW19" s="1"/>
      <c r="AX19" s="729"/>
      <c r="AY19" s="1"/>
      <c r="AZ19" s="729"/>
      <c r="BA19" s="1">
        <v>2</v>
      </c>
      <c r="BB19" s="729"/>
      <c r="BJ19" s="483"/>
      <c r="BK19" s="483"/>
      <c r="BL19" s="488"/>
      <c r="BM19" s="488"/>
      <c r="BN19" s="488"/>
    </row>
    <row r="20" spans="1:117" ht="57" hidden="1" customHeight="1">
      <c r="B20" s="1224" t="s">
        <v>38</v>
      </c>
      <c r="C20" s="1" t="s">
        <v>663</v>
      </c>
      <c r="D20" s="601" t="s">
        <v>664</v>
      </c>
      <c r="E20" s="596"/>
      <c r="F20" s="597" t="s">
        <v>98</v>
      </c>
      <c r="G20" s="602" t="s">
        <v>267</v>
      </c>
      <c r="H20" s="597">
        <v>1</v>
      </c>
      <c r="I20" s="657" t="s">
        <v>100</v>
      </c>
      <c r="J20" s="658">
        <v>83</v>
      </c>
      <c r="K20" s="652"/>
      <c r="L20" s="653"/>
      <c r="M20" s="654"/>
      <c r="N20" s="653"/>
      <c r="O20" s="654"/>
      <c r="P20" s="653"/>
      <c r="Q20" s="654"/>
      <c r="R20" s="653"/>
      <c r="S20" s="654"/>
      <c r="T20" s="653"/>
      <c r="U20" s="696">
        <f t="shared" si="1"/>
        <v>0</v>
      </c>
      <c r="V20" s="694" t="str">
        <f t="shared" si="2"/>
        <v>Yes</v>
      </c>
      <c r="W20" s="695" t="str">
        <f t="shared" si="3"/>
        <v>No</v>
      </c>
      <c r="X20" s="121"/>
      <c r="Y20" s="716">
        <v>1</v>
      </c>
      <c r="Z20" s="717">
        <f t="shared" si="4"/>
        <v>0</v>
      </c>
      <c r="AA20" s="334"/>
      <c r="AB20" s="334"/>
      <c r="AC20" s="334"/>
      <c r="AD20" s="334"/>
      <c r="AE20" s="334"/>
      <c r="AF20" s="334"/>
      <c r="AG20" s="721"/>
      <c r="AH20" s="724">
        <v>2.64</v>
      </c>
      <c r="AI20" s="432">
        <f t="shared" si="5"/>
        <v>0</v>
      </c>
      <c r="AJ20" s="432">
        <f t="shared" si="6"/>
        <v>0</v>
      </c>
      <c r="AK20" s="432">
        <f t="shared" si="7"/>
        <v>0</v>
      </c>
      <c r="AL20" s="432">
        <f t="shared" si="8"/>
        <v>0</v>
      </c>
      <c r="AM20" s="432">
        <f t="shared" si="9"/>
        <v>0</v>
      </c>
      <c r="AN20" s="432">
        <f t="shared" si="10"/>
        <v>0</v>
      </c>
      <c r="AO20" s="432">
        <f t="shared" si="11"/>
        <v>0</v>
      </c>
      <c r="AP20" s="432">
        <f t="shared" si="12"/>
        <v>0</v>
      </c>
      <c r="AQ20" s="432">
        <f t="shared" si="13"/>
        <v>0</v>
      </c>
      <c r="AR20" s="432">
        <f t="shared" si="14"/>
        <v>0</v>
      </c>
      <c r="AS20" s="432">
        <f t="shared" si="15"/>
        <v>0</v>
      </c>
      <c r="AT20" s="432">
        <v>0.5</v>
      </c>
      <c r="AU20" s="205">
        <v>5</v>
      </c>
      <c r="AV20" s="730"/>
      <c r="AW20" s="1"/>
      <c r="AX20" s="729"/>
      <c r="AY20" s="1"/>
      <c r="AZ20" s="729"/>
      <c r="BA20" s="1"/>
      <c r="BB20" s="729"/>
      <c r="BJ20" s="483"/>
      <c r="BK20" s="483"/>
      <c r="BL20" s="488"/>
      <c r="BM20" s="488"/>
      <c r="BN20" s="488"/>
    </row>
    <row r="21" spans="1:117" ht="57" hidden="1" customHeight="1">
      <c r="B21" s="1224"/>
      <c r="C21" s="1" t="s">
        <v>665</v>
      </c>
      <c r="D21" s="601" t="s">
        <v>666</v>
      </c>
      <c r="E21" s="596"/>
      <c r="F21" s="597" t="s">
        <v>548</v>
      </c>
      <c r="G21" s="602" t="s">
        <v>241</v>
      </c>
      <c r="H21" s="597">
        <v>2</v>
      </c>
      <c r="I21" s="657" t="s">
        <v>100</v>
      </c>
      <c r="J21" s="658">
        <v>107</v>
      </c>
      <c r="K21" s="652"/>
      <c r="L21" s="653"/>
      <c r="M21" s="654"/>
      <c r="N21" s="653"/>
      <c r="O21" s="654"/>
      <c r="P21" s="653"/>
      <c r="Q21" s="654"/>
      <c r="R21" s="653"/>
      <c r="S21" s="654"/>
      <c r="T21" s="653"/>
      <c r="U21" s="696">
        <f t="shared" si="1"/>
        <v>0</v>
      </c>
      <c r="V21" s="694" t="str">
        <f t="shared" si="2"/>
        <v>No</v>
      </c>
      <c r="W21" s="695" t="str">
        <f t="shared" si="3"/>
        <v>No</v>
      </c>
      <c r="X21" s="121"/>
      <c r="Y21" s="716">
        <v>1</v>
      </c>
      <c r="Z21" s="717">
        <f t="shared" si="4"/>
        <v>0</v>
      </c>
      <c r="AA21" s="334"/>
      <c r="AB21" s="334"/>
      <c r="AC21" s="334"/>
      <c r="AD21" s="334"/>
      <c r="AE21" s="334"/>
      <c r="AF21" s="334"/>
      <c r="AG21" s="721"/>
      <c r="AH21" s="724">
        <v>3.28</v>
      </c>
      <c r="AI21" s="432">
        <f t="shared" si="5"/>
        <v>0</v>
      </c>
      <c r="AJ21" s="432">
        <f t="shared" si="6"/>
        <v>0</v>
      </c>
      <c r="AK21" s="432">
        <f t="shared" si="7"/>
        <v>0</v>
      </c>
      <c r="AL21" s="432">
        <f t="shared" si="8"/>
        <v>0</v>
      </c>
      <c r="AM21" s="432">
        <f t="shared" si="9"/>
        <v>0</v>
      </c>
      <c r="AN21" s="432">
        <f t="shared" si="10"/>
        <v>0</v>
      </c>
      <c r="AO21" s="432">
        <f t="shared" si="11"/>
        <v>0</v>
      </c>
      <c r="AP21" s="432">
        <f t="shared" si="12"/>
        <v>0</v>
      </c>
      <c r="AQ21" s="432">
        <f t="shared" si="13"/>
        <v>0</v>
      </c>
      <c r="AR21" s="432">
        <f t="shared" si="14"/>
        <v>0</v>
      </c>
      <c r="AS21" s="432">
        <f t="shared" si="15"/>
        <v>0</v>
      </c>
      <c r="AT21" s="432">
        <v>0.5</v>
      </c>
      <c r="AU21" s="205">
        <v>2</v>
      </c>
      <c r="AV21" s="730">
        <v>8</v>
      </c>
      <c r="AW21" s="1"/>
      <c r="AX21" s="729"/>
      <c r="AY21" s="1"/>
      <c r="AZ21" s="729"/>
      <c r="BA21" s="1"/>
      <c r="BB21" s="729"/>
      <c r="BJ21" s="483"/>
      <c r="BK21" s="483"/>
      <c r="BL21" s="488"/>
      <c r="BM21" s="488"/>
      <c r="BN21" s="488"/>
    </row>
    <row r="22" spans="1:117" ht="57" hidden="1" customHeight="1">
      <c r="B22" s="1218" t="s">
        <v>38</v>
      </c>
      <c r="C22" s="1" t="s">
        <v>663</v>
      </c>
      <c r="D22" s="603" t="s">
        <v>667</v>
      </c>
      <c r="E22" s="585"/>
      <c r="F22" s="1" t="s">
        <v>109</v>
      </c>
      <c r="G22" s="368" t="s">
        <v>267</v>
      </c>
      <c r="H22" s="1">
        <v>1</v>
      </c>
      <c r="I22" s="659" t="s">
        <v>100</v>
      </c>
      <c r="J22" s="660">
        <v>55</v>
      </c>
      <c r="K22" s="656"/>
      <c r="L22" s="547"/>
      <c r="M22" s="379"/>
      <c r="N22" s="547"/>
      <c r="O22" s="379"/>
      <c r="P22" s="547"/>
      <c r="Q22" s="379"/>
      <c r="R22" s="547"/>
      <c r="S22" s="379"/>
      <c r="T22" s="547"/>
      <c r="U22" s="425">
        <f t="shared" si="1"/>
        <v>0</v>
      </c>
      <c r="V22" s="410" t="str">
        <f t="shared" si="2"/>
        <v>Yes</v>
      </c>
      <c r="W22" s="548" t="str">
        <f t="shared" si="3"/>
        <v>No</v>
      </c>
      <c r="X22" s="121"/>
      <c r="Y22" s="716">
        <v>1</v>
      </c>
      <c r="Z22" s="717">
        <f t="shared" si="4"/>
        <v>0</v>
      </c>
      <c r="AA22" s="334"/>
      <c r="AB22" s="334"/>
      <c r="AC22" s="334"/>
      <c r="AD22" s="334"/>
      <c r="AE22" s="334"/>
      <c r="AF22" s="334"/>
      <c r="AG22" s="721"/>
      <c r="AH22" s="725">
        <v>0.65</v>
      </c>
      <c r="AI22" s="432">
        <f t="shared" si="5"/>
        <v>0</v>
      </c>
      <c r="AJ22" s="432">
        <f t="shared" si="6"/>
        <v>0</v>
      </c>
      <c r="AK22" s="432">
        <f t="shared" si="7"/>
        <v>0</v>
      </c>
      <c r="AL22" s="432">
        <f t="shared" si="8"/>
        <v>0</v>
      </c>
      <c r="AM22" s="432">
        <f t="shared" si="9"/>
        <v>0</v>
      </c>
      <c r="AN22" s="432">
        <f t="shared" si="10"/>
        <v>0</v>
      </c>
      <c r="AO22" s="432">
        <f t="shared" si="11"/>
        <v>0</v>
      </c>
      <c r="AP22" s="432">
        <f t="shared" si="12"/>
        <v>0</v>
      </c>
      <c r="AQ22" s="432">
        <f t="shared" si="13"/>
        <v>0</v>
      </c>
      <c r="AR22" s="432">
        <f t="shared" si="14"/>
        <v>0</v>
      </c>
      <c r="AS22" s="432">
        <f t="shared" si="15"/>
        <v>0</v>
      </c>
      <c r="AT22" s="432">
        <v>0.5</v>
      </c>
      <c r="AU22" s="205">
        <v>4</v>
      </c>
      <c r="AV22" s="729"/>
      <c r="AW22" s="1"/>
      <c r="AX22" s="729"/>
      <c r="AY22" s="1"/>
      <c r="AZ22" s="729"/>
      <c r="BA22" s="1"/>
      <c r="BB22" s="729"/>
      <c r="BJ22" s="483"/>
      <c r="BK22" s="483"/>
      <c r="BL22" s="488"/>
      <c r="BM22" s="488"/>
      <c r="BN22" s="488"/>
    </row>
    <row r="23" spans="1:117" ht="57" hidden="1" customHeight="1">
      <c r="B23" s="1218"/>
      <c r="C23" s="1" t="s">
        <v>665</v>
      </c>
      <c r="D23" s="603" t="s">
        <v>668</v>
      </c>
      <c r="E23" s="585"/>
      <c r="F23" s="1" t="s">
        <v>109</v>
      </c>
      <c r="G23" s="368" t="s">
        <v>241</v>
      </c>
      <c r="H23" s="1">
        <v>2</v>
      </c>
      <c r="I23" s="659" t="s">
        <v>100</v>
      </c>
      <c r="J23" s="660">
        <v>63</v>
      </c>
      <c r="K23" s="656"/>
      <c r="L23" s="547"/>
      <c r="M23" s="379"/>
      <c r="N23" s="547"/>
      <c r="O23" s="379"/>
      <c r="P23" s="547"/>
      <c r="Q23" s="379"/>
      <c r="R23" s="547"/>
      <c r="S23" s="379"/>
      <c r="T23" s="547"/>
      <c r="U23" s="425">
        <f t="shared" si="1"/>
        <v>0</v>
      </c>
      <c r="V23" s="410" t="str">
        <f t="shared" si="2"/>
        <v>No</v>
      </c>
      <c r="W23" s="548" t="str">
        <f t="shared" si="3"/>
        <v>No</v>
      </c>
      <c r="X23" s="121"/>
      <c r="Y23" s="716">
        <v>1</v>
      </c>
      <c r="Z23" s="717">
        <f t="shared" si="4"/>
        <v>0</v>
      </c>
      <c r="AA23" s="334"/>
      <c r="AB23" s="334"/>
      <c r="AC23" s="334"/>
      <c r="AD23" s="334"/>
      <c r="AE23" s="334"/>
      <c r="AF23" s="334"/>
      <c r="AG23" s="721"/>
      <c r="AH23" s="725">
        <v>0.75</v>
      </c>
      <c r="AI23" s="432">
        <f t="shared" si="5"/>
        <v>0</v>
      </c>
      <c r="AJ23" s="432">
        <f t="shared" si="6"/>
        <v>0</v>
      </c>
      <c r="AK23" s="432">
        <f t="shared" si="7"/>
        <v>0</v>
      </c>
      <c r="AL23" s="432">
        <f t="shared" si="8"/>
        <v>0</v>
      </c>
      <c r="AM23" s="432">
        <f t="shared" si="9"/>
        <v>0</v>
      </c>
      <c r="AN23" s="432">
        <f t="shared" si="10"/>
        <v>0</v>
      </c>
      <c r="AO23" s="432">
        <f t="shared" si="11"/>
        <v>0</v>
      </c>
      <c r="AP23" s="432">
        <f t="shared" si="12"/>
        <v>0</v>
      </c>
      <c r="AQ23" s="432">
        <f t="shared" si="13"/>
        <v>0</v>
      </c>
      <c r="AR23" s="432">
        <f t="shared" si="14"/>
        <v>0</v>
      </c>
      <c r="AS23" s="432">
        <f t="shared" si="15"/>
        <v>0</v>
      </c>
      <c r="AT23" s="432">
        <v>0.5</v>
      </c>
      <c r="AU23" s="205">
        <v>6</v>
      </c>
      <c r="AV23" s="729"/>
      <c r="AW23" s="1"/>
      <c r="AX23" s="729"/>
      <c r="AY23" s="1"/>
      <c r="AZ23" s="729"/>
      <c r="BA23" s="1"/>
      <c r="BB23" s="729"/>
      <c r="BJ23" s="483"/>
      <c r="BK23" s="483"/>
      <c r="BL23" s="488"/>
      <c r="BM23" s="488"/>
      <c r="BN23" s="488"/>
    </row>
    <row r="24" spans="1:117" ht="57" hidden="1" customHeight="1">
      <c r="B24" s="594" t="s">
        <v>38</v>
      </c>
      <c r="C24" s="1" t="s">
        <v>669</v>
      </c>
      <c r="D24" s="595" t="s">
        <v>670</v>
      </c>
      <c r="E24" s="596"/>
      <c r="F24" s="597" t="s">
        <v>577</v>
      </c>
      <c r="G24" s="597" t="s">
        <v>267</v>
      </c>
      <c r="H24" s="597">
        <v>2</v>
      </c>
      <c r="I24" s="602" t="s">
        <v>656</v>
      </c>
      <c r="J24" s="651">
        <v>69</v>
      </c>
      <c r="K24" s="652"/>
      <c r="L24" s="653"/>
      <c r="M24" s="654"/>
      <c r="N24" s="653"/>
      <c r="O24" s="654"/>
      <c r="P24" s="653"/>
      <c r="Q24" s="654"/>
      <c r="R24" s="653"/>
      <c r="S24" s="654"/>
      <c r="T24" s="653"/>
      <c r="U24" s="694">
        <f t="shared" si="1"/>
        <v>0</v>
      </c>
      <c r="V24" s="694" t="str">
        <f t="shared" si="2"/>
        <v>Yes</v>
      </c>
      <c r="W24" s="695" t="str">
        <f t="shared" si="3"/>
        <v>No</v>
      </c>
      <c r="X24" s="121"/>
      <c r="Y24" s="716">
        <v>1</v>
      </c>
      <c r="Z24" s="717">
        <f t="shared" si="4"/>
        <v>0</v>
      </c>
      <c r="AA24" s="334"/>
      <c r="AB24" s="334"/>
      <c r="AC24" s="334"/>
      <c r="AD24" s="334"/>
      <c r="AE24" s="334"/>
      <c r="AF24" s="334"/>
      <c r="AG24" s="721"/>
      <c r="AH24" s="724">
        <v>1.5</v>
      </c>
      <c r="AI24" s="432">
        <f t="shared" si="5"/>
        <v>0</v>
      </c>
      <c r="AJ24" s="432">
        <f t="shared" si="6"/>
        <v>0</v>
      </c>
      <c r="AK24" s="432">
        <f t="shared" si="7"/>
        <v>0</v>
      </c>
      <c r="AL24" s="432">
        <f t="shared" si="8"/>
        <v>0</v>
      </c>
      <c r="AM24" s="432">
        <f t="shared" si="9"/>
        <v>0</v>
      </c>
      <c r="AN24" s="432">
        <f t="shared" si="10"/>
        <v>0</v>
      </c>
      <c r="AO24" s="432">
        <f t="shared" si="11"/>
        <v>0</v>
      </c>
      <c r="AP24" s="432">
        <f t="shared" si="12"/>
        <v>0</v>
      </c>
      <c r="AQ24" s="432">
        <f t="shared" si="13"/>
        <v>0</v>
      </c>
      <c r="AR24" s="432">
        <f t="shared" si="14"/>
        <v>0</v>
      </c>
      <c r="AS24" s="432">
        <f t="shared" si="15"/>
        <v>0</v>
      </c>
      <c r="AT24" s="432">
        <v>1</v>
      </c>
      <c r="AU24" s="1">
        <v>1</v>
      </c>
      <c r="AV24" s="729">
        <v>1</v>
      </c>
      <c r="AW24" s="1"/>
      <c r="AX24" s="729"/>
      <c r="AY24" s="1"/>
      <c r="AZ24" s="729"/>
      <c r="BA24" s="1"/>
      <c r="BB24" s="729">
        <v>2</v>
      </c>
      <c r="BJ24" s="483"/>
      <c r="BK24" s="483"/>
      <c r="BL24" s="488"/>
      <c r="BM24" s="488"/>
      <c r="BN24" s="488"/>
    </row>
    <row r="25" spans="1:117" ht="57" hidden="1" customHeight="1">
      <c r="B25" s="598" t="s">
        <v>38</v>
      </c>
      <c r="C25" s="1" t="s">
        <v>669</v>
      </c>
      <c r="D25" s="528" t="s">
        <v>671</v>
      </c>
      <c r="E25" s="585"/>
      <c r="F25" s="1" t="s">
        <v>103</v>
      </c>
      <c r="G25" s="334" t="s">
        <v>267</v>
      </c>
      <c r="H25" s="1">
        <v>3</v>
      </c>
      <c r="I25" s="546" t="s">
        <v>656</v>
      </c>
      <c r="J25" s="655">
        <v>65</v>
      </c>
      <c r="K25" s="656"/>
      <c r="L25" s="547"/>
      <c r="M25" s="379"/>
      <c r="N25" s="547"/>
      <c r="O25" s="379"/>
      <c r="P25" s="547"/>
      <c r="Q25" s="379"/>
      <c r="R25" s="547"/>
      <c r="S25" s="379"/>
      <c r="T25" s="547"/>
      <c r="U25" s="410">
        <f t="shared" si="1"/>
        <v>0</v>
      </c>
      <c r="V25" s="410" t="str">
        <f t="shared" si="2"/>
        <v>Yes</v>
      </c>
      <c r="W25" s="548" t="str">
        <f t="shared" si="3"/>
        <v>No</v>
      </c>
      <c r="X25" s="121"/>
      <c r="Y25" s="716">
        <v>1</v>
      </c>
      <c r="Z25" s="717">
        <f t="shared" si="4"/>
        <v>0</v>
      </c>
      <c r="AA25" s="334"/>
      <c r="AB25" s="334"/>
      <c r="AC25" s="334"/>
      <c r="AD25" s="334"/>
      <c r="AE25" s="334"/>
      <c r="AF25" s="334"/>
      <c r="AG25" s="721"/>
      <c r="AH25" s="724">
        <v>1</v>
      </c>
      <c r="AI25" s="432">
        <f t="shared" si="5"/>
        <v>0</v>
      </c>
      <c r="AJ25" s="432">
        <f t="shared" si="6"/>
        <v>0</v>
      </c>
      <c r="AK25" s="432">
        <f t="shared" si="7"/>
        <v>0</v>
      </c>
      <c r="AL25" s="432">
        <f t="shared" si="8"/>
        <v>0</v>
      </c>
      <c r="AM25" s="432">
        <f t="shared" si="9"/>
        <v>0</v>
      </c>
      <c r="AN25" s="432">
        <f t="shared" si="10"/>
        <v>0</v>
      </c>
      <c r="AO25" s="432">
        <f t="shared" si="11"/>
        <v>0</v>
      </c>
      <c r="AP25" s="432">
        <f t="shared" si="12"/>
        <v>0</v>
      </c>
      <c r="AQ25" s="432">
        <f t="shared" si="13"/>
        <v>0</v>
      </c>
      <c r="AR25" s="432">
        <f t="shared" si="14"/>
        <v>0</v>
      </c>
      <c r="AS25" s="432">
        <f t="shared" si="15"/>
        <v>0</v>
      </c>
      <c r="AT25" s="432">
        <v>1</v>
      </c>
      <c r="AU25" s="1">
        <v>2</v>
      </c>
      <c r="AV25" s="729">
        <v>1</v>
      </c>
      <c r="AW25" s="1"/>
      <c r="AX25" s="729"/>
      <c r="AY25" s="1"/>
      <c r="AZ25" s="729">
        <v>2</v>
      </c>
      <c r="BA25" s="1">
        <v>1</v>
      </c>
      <c r="BB25" s="729"/>
      <c r="BJ25" s="483"/>
      <c r="BK25" s="483"/>
      <c r="BL25" s="488"/>
      <c r="BM25" s="488"/>
      <c r="BN25" s="488"/>
    </row>
    <row r="26" spans="1:117" ht="57" hidden="1" customHeight="1">
      <c r="B26" s="604" t="s">
        <v>38</v>
      </c>
      <c r="C26" s="120" t="s">
        <v>672</v>
      </c>
      <c r="D26" s="605" t="s">
        <v>673</v>
      </c>
      <c r="E26" s="606"/>
      <c r="F26" s="607" t="s">
        <v>106</v>
      </c>
      <c r="G26" s="607" t="s">
        <v>267</v>
      </c>
      <c r="H26" s="607">
        <v>4</v>
      </c>
      <c r="I26" s="661" t="s">
        <v>100</v>
      </c>
      <c r="J26" s="662">
        <v>65</v>
      </c>
      <c r="K26" s="663"/>
      <c r="L26" s="664"/>
      <c r="M26" s="663"/>
      <c r="N26" s="664"/>
      <c r="O26" s="663"/>
      <c r="P26" s="664"/>
      <c r="Q26" s="663"/>
      <c r="R26" s="664"/>
      <c r="S26" s="663"/>
      <c r="T26" s="663"/>
      <c r="U26" s="697">
        <f t="shared" si="1"/>
        <v>0</v>
      </c>
      <c r="V26" s="697" t="str">
        <f t="shared" si="2"/>
        <v>Yes</v>
      </c>
      <c r="W26" s="698" t="str">
        <f t="shared" si="3"/>
        <v>No</v>
      </c>
      <c r="X26" s="121"/>
      <c r="Y26" s="718">
        <v>1</v>
      </c>
      <c r="Z26" s="429">
        <f t="shared" ref="Z26:Z27" si="16">Y26*K26+Y26*L26+Y26*M26+Y26*N26+Y26*O26+Y26*P26+Y26*Q26+Y26*R26+Y26*S26+Y26*T26</f>
        <v>0</v>
      </c>
      <c r="AA26" s="334"/>
      <c r="AB26" s="334"/>
      <c r="AC26" s="334"/>
      <c r="AD26" s="334"/>
      <c r="AE26" s="334"/>
      <c r="AF26" s="334"/>
      <c r="AG26" s="721"/>
      <c r="AH26" s="724">
        <v>0.8</v>
      </c>
      <c r="AI26" s="432">
        <f t="shared" si="5"/>
        <v>0</v>
      </c>
      <c r="AJ26" s="432">
        <f t="shared" si="6"/>
        <v>0</v>
      </c>
      <c r="AK26" s="432">
        <f t="shared" si="7"/>
        <v>0</v>
      </c>
      <c r="AL26" s="432">
        <f t="shared" si="8"/>
        <v>0</v>
      </c>
      <c r="AM26" s="432">
        <f t="shared" si="9"/>
        <v>0</v>
      </c>
      <c r="AN26" s="432">
        <f t="shared" si="10"/>
        <v>0</v>
      </c>
      <c r="AO26" s="432">
        <f t="shared" si="11"/>
        <v>0</v>
      </c>
      <c r="AP26" s="432">
        <f t="shared" si="12"/>
        <v>0</v>
      </c>
      <c r="AQ26" s="432">
        <f t="shared" si="13"/>
        <v>0</v>
      </c>
      <c r="AR26" s="432">
        <f t="shared" si="14"/>
        <v>0</v>
      </c>
      <c r="AS26" s="432">
        <f t="shared" si="15"/>
        <v>0</v>
      </c>
      <c r="AT26" s="432">
        <v>1</v>
      </c>
      <c r="AU26" s="1">
        <v>8</v>
      </c>
      <c r="AV26" s="729"/>
      <c r="AW26" s="1"/>
      <c r="AX26" s="729"/>
      <c r="AY26" s="1"/>
      <c r="AZ26" s="729"/>
      <c r="BA26" s="1"/>
      <c r="BB26" s="729"/>
      <c r="BJ26" s="483"/>
      <c r="BK26" s="483"/>
      <c r="BL26" s="488"/>
      <c r="BM26" s="488"/>
      <c r="BN26" s="488"/>
    </row>
    <row r="27" spans="1:117" ht="57" hidden="1" customHeight="1">
      <c r="B27" s="608" t="s">
        <v>38</v>
      </c>
      <c r="C27" s="43"/>
      <c r="D27" s="609" t="s">
        <v>674</v>
      </c>
      <c r="E27" s="610"/>
      <c r="F27" s="518"/>
      <c r="G27" s="518"/>
      <c r="H27" s="518">
        <v>2</v>
      </c>
      <c r="I27" s="665" t="s">
        <v>100</v>
      </c>
      <c r="J27" s="666"/>
      <c r="K27" s="667"/>
      <c r="L27" s="668"/>
      <c r="M27" s="667"/>
      <c r="N27" s="668"/>
      <c r="O27" s="667"/>
      <c r="P27" s="668"/>
      <c r="Q27" s="667"/>
      <c r="R27" s="668"/>
      <c r="S27" s="667"/>
      <c r="T27" s="667"/>
      <c r="U27" s="400">
        <f t="shared" si="1"/>
        <v>0</v>
      </c>
      <c r="V27" s="400" t="str">
        <f t="shared" si="2"/>
        <v>Yes</v>
      </c>
      <c r="W27" s="562" t="str">
        <f t="shared" si="3"/>
        <v>No</v>
      </c>
      <c r="X27" s="121"/>
      <c r="Y27" s="718">
        <v>1</v>
      </c>
      <c r="Z27" s="429">
        <f t="shared" si="16"/>
        <v>0</v>
      </c>
      <c r="AA27" s="334"/>
      <c r="AB27" s="334"/>
      <c r="AC27" s="334"/>
      <c r="AD27" s="334"/>
      <c r="AE27" s="334"/>
      <c r="AF27" s="334"/>
      <c r="AG27" s="721"/>
      <c r="AH27" s="724"/>
      <c r="AI27" s="432"/>
      <c r="AJ27" s="432">
        <f t="shared" si="6"/>
        <v>0</v>
      </c>
      <c r="AK27" s="432">
        <f t="shared" si="7"/>
        <v>0</v>
      </c>
      <c r="AL27" s="432">
        <f t="shared" si="8"/>
        <v>0</v>
      </c>
      <c r="AM27" s="432">
        <f t="shared" si="9"/>
        <v>0</v>
      </c>
      <c r="AN27" s="432">
        <f t="shared" si="10"/>
        <v>0</v>
      </c>
      <c r="AO27" s="432">
        <f t="shared" si="11"/>
        <v>0</v>
      </c>
      <c r="AP27" s="432">
        <f t="shared" si="12"/>
        <v>0</v>
      </c>
      <c r="AQ27" s="432">
        <f t="shared" si="13"/>
        <v>0</v>
      </c>
      <c r="AR27" s="432">
        <f t="shared" si="14"/>
        <v>0</v>
      </c>
      <c r="AS27" s="432">
        <f t="shared" si="15"/>
        <v>0</v>
      </c>
      <c r="AT27" s="432">
        <v>1</v>
      </c>
      <c r="AU27" s="1"/>
      <c r="AV27" s="729"/>
      <c r="AW27" s="1"/>
      <c r="AX27" s="729"/>
      <c r="AY27" s="1"/>
      <c r="AZ27" s="729"/>
      <c r="BA27" s="1"/>
      <c r="BB27" s="729"/>
      <c r="BJ27" s="483"/>
      <c r="BK27" s="483"/>
      <c r="BL27" s="488"/>
      <c r="BM27" s="488"/>
      <c r="BN27" s="488"/>
    </row>
    <row r="28" spans="1:117" ht="30.95" customHeight="1">
      <c r="B28" s="584"/>
      <c r="E28" s="585"/>
      <c r="F28" s="344"/>
      <c r="G28" s="611"/>
      <c r="J28" s="669" t="s">
        <v>203</v>
      </c>
      <c r="K28" s="344"/>
      <c r="L28" s="647" t="s">
        <v>675</v>
      </c>
      <c r="M28" s="344"/>
      <c r="N28" s="344"/>
      <c r="O28" s="344"/>
      <c r="P28" s="344"/>
      <c r="Q28" s="344"/>
      <c r="R28" s="344"/>
      <c r="S28" s="344"/>
      <c r="T28" s="344"/>
      <c r="U28" s="699"/>
      <c r="V28" s="691"/>
      <c r="W28" s="700"/>
      <c r="Y28" s="1"/>
      <c r="Z28" s="719"/>
      <c r="AA28" s="334"/>
      <c r="AB28" s="334"/>
      <c r="AC28" s="334"/>
      <c r="AD28" s="334"/>
      <c r="AE28" s="334"/>
      <c r="AF28" s="334"/>
      <c r="AG28" s="721"/>
      <c r="AH28" s="722"/>
      <c r="AI28" s="432">
        <f t="shared" ref="AI28:AI38" si="17">SUM(K28:T28)*AH28</f>
        <v>0</v>
      </c>
      <c r="AJ28" s="432"/>
      <c r="AK28" s="432"/>
      <c r="AL28" s="432"/>
      <c r="AM28" s="432"/>
      <c r="AN28" s="432"/>
      <c r="AO28" s="432"/>
      <c r="AP28" s="432"/>
      <c r="AQ28" s="432"/>
      <c r="AR28" s="432"/>
      <c r="AS28" s="432"/>
      <c r="AT28" s="432"/>
      <c r="BJ28" s="334"/>
      <c r="BK28" s="334"/>
      <c r="BL28" s="121"/>
      <c r="BM28" s="121"/>
      <c r="BN28" s="121"/>
    </row>
    <row r="29" spans="1:117" s="512" customFormat="1" ht="57" customHeight="1">
      <c r="A29" s="1"/>
      <c r="B29" s="612"/>
      <c r="C29" s="593"/>
      <c r="D29" s="613" t="s">
        <v>676</v>
      </c>
      <c r="E29" s="614"/>
      <c r="F29" s="361" t="s">
        <v>109</v>
      </c>
      <c r="G29" s="362" t="s">
        <v>677</v>
      </c>
      <c r="H29" s="361">
        <v>3</v>
      </c>
      <c r="I29" s="362" t="s">
        <v>100</v>
      </c>
      <c r="J29" s="670">
        <v>65.72</v>
      </c>
      <c r="K29" s="671"/>
      <c r="L29" s="671"/>
      <c r="M29" s="671"/>
      <c r="N29" s="671"/>
      <c r="O29" s="671"/>
      <c r="P29" s="671"/>
      <c r="Q29" s="671"/>
      <c r="R29" s="701"/>
      <c r="S29" s="701"/>
      <c r="T29" s="701"/>
      <c r="U29" s="406">
        <f t="shared" ref="U29:U38" si="18">J29*K29+J29*L29+J29*M29+J29*N29+J29*O29+J29*P29+J29*Q29+J29*R29+J29*S29+J29*T29</f>
        <v>0</v>
      </c>
      <c r="V29" s="702" t="str">
        <f t="shared" ref="V29:V38" si="19">IF(B29="New","Yes","No")</f>
        <v>No</v>
      </c>
      <c r="W29" s="544" t="str">
        <f t="shared" ref="W29:W38" si="20">IF(SUM(K29:T29)&gt;0,"Yes","No")</f>
        <v>No</v>
      </c>
      <c r="X29"/>
      <c r="Y29" s="715">
        <v>1</v>
      </c>
      <c r="Z29" s="717">
        <f t="shared" ref="Z29:Z38" si="21">Y29*K29+Y29*L29+Y29*M29+Y29*N29+Y29*O29+Y29*P29+Y29*Q29+Y29*R29+Y29*S29+Y29*T29</f>
        <v>0</v>
      </c>
      <c r="AA29" s="334"/>
      <c r="AB29" s="334"/>
      <c r="AC29" s="334"/>
      <c r="AD29" s="334"/>
      <c r="AE29" s="334"/>
      <c r="AF29" s="334"/>
      <c r="AG29" s="723" t="s">
        <v>678</v>
      </c>
      <c r="AH29" s="724">
        <v>1.5</v>
      </c>
      <c r="AI29" s="432">
        <f t="shared" si="17"/>
        <v>0</v>
      </c>
      <c r="AJ29" s="432">
        <f t="shared" ref="AJ29:AJ38" si="22">K29*H29</f>
        <v>0</v>
      </c>
      <c r="AK29" s="432">
        <f t="shared" ref="AK29:AK38" si="23">L29*H29</f>
        <v>0</v>
      </c>
      <c r="AL29" s="432">
        <f t="shared" ref="AL29:AL38" si="24">M29*H29</f>
        <v>0</v>
      </c>
      <c r="AM29" s="432">
        <f t="shared" ref="AM29:AM38" si="25">N29*H29</f>
        <v>0</v>
      </c>
      <c r="AN29" s="432">
        <f t="shared" ref="AN29:AN38" si="26">O29*H29</f>
        <v>0</v>
      </c>
      <c r="AO29" s="432">
        <f t="shared" ref="AO29:AO38" si="27">P29*H29</f>
        <v>0</v>
      </c>
      <c r="AP29" s="432">
        <f t="shared" ref="AP29:AP38" si="28">Q29*H29</f>
        <v>0</v>
      </c>
      <c r="AQ29" s="432">
        <f t="shared" ref="AQ29:AQ38" si="29">R29*H29</f>
        <v>0</v>
      </c>
      <c r="AR29" s="432">
        <f t="shared" ref="AR29:AR38" si="30">S29*H29</f>
        <v>0</v>
      </c>
      <c r="AS29" s="432">
        <f t="shared" ref="AS29:AS38" si="31">T29*H29</f>
        <v>0</v>
      </c>
      <c r="AT29" s="432">
        <v>1</v>
      </c>
      <c r="AU29" s="361"/>
      <c r="AV29" s="731">
        <v>7</v>
      </c>
      <c r="AW29" s="361"/>
      <c r="AX29" s="731"/>
      <c r="AY29" s="361"/>
      <c r="AZ29" s="731"/>
      <c r="BA29" s="361"/>
      <c r="BB29" s="731"/>
      <c r="BC29" s="361"/>
      <c r="BD29" s="731"/>
      <c r="BE29" s="361"/>
      <c r="BF29" s="731"/>
      <c r="BG29" s="361"/>
      <c r="BH29" s="731"/>
      <c r="BI29" s="334"/>
      <c r="BJ29" s="483">
        <v>0</v>
      </c>
      <c r="BK29" s="483">
        <v>0</v>
      </c>
      <c r="BL29" s="483">
        <v>7</v>
      </c>
      <c r="BM29" s="483">
        <v>0</v>
      </c>
      <c r="BN29" s="483"/>
      <c r="BO29" s="334"/>
      <c r="BP29" s="334"/>
      <c r="BQ29" s="334"/>
      <c r="BR29" s="334"/>
      <c r="BS29" s="334"/>
      <c r="BT29" s="334"/>
      <c r="BU29" s="334"/>
      <c r="BV29" s="334"/>
      <c r="BW29" s="334"/>
      <c r="BX29" s="334"/>
      <c r="BY29" s="334"/>
      <c r="BZ29" s="334"/>
      <c r="CA29" s="334"/>
      <c r="CB29" s="334"/>
      <c r="CC29" s="334"/>
      <c r="CD29" s="334"/>
      <c r="CE29" s="334"/>
      <c r="CF29" s="334"/>
      <c r="CG29" s="334"/>
      <c r="CH29" s="334"/>
      <c r="CI29" s="334"/>
      <c r="CJ29" s="334"/>
      <c r="CK29" s="334"/>
      <c r="CL29" s="334"/>
      <c r="CM29" s="334"/>
      <c r="CN29" s="334"/>
      <c r="CO29" s="334"/>
      <c r="CP29" s="334"/>
      <c r="CQ29" s="334"/>
      <c r="CR29" s="334"/>
      <c r="CS29" s="334"/>
      <c r="CT29" s="334"/>
      <c r="CU29" s="334"/>
      <c r="CV29" s="334"/>
      <c r="CW29" s="334"/>
      <c r="CX29" s="334"/>
      <c r="CY29" s="334"/>
      <c r="CZ29" s="334"/>
      <c r="DA29" s="334"/>
      <c r="DB29" s="334"/>
      <c r="DC29" s="334"/>
      <c r="DD29" s="334"/>
      <c r="DE29" s="334"/>
      <c r="DF29" s="334"/>
      <c r="DG29" s="334"/>
      <c r="DH29" s="334"/>
      <c r="DI29" s="334"/>
      <c r="DJ29" s="334"/>
      <c r="DK29" s="334"/>
      <c r="DL29" s="334"/>
      <c r="DM29" s="334"/>
    </row>
    <row r="30" spans="1:117" s="1" customFormat="1" ht="57" customHeight="1">
      <c r="B30" s="615"/>
      <c r="C30" s="334"/>
      <c r="D30" s="528" t="s">
        <v>679</v>
      </c>
      <c r="E30" s="616"/>
      <c r="F30" s="1" t="s">
        <v>98</v>
      </c>
      <c r="G30" s="546" t="s">
        <v>261</v>
      </c>
      <c r="H30" s="1">
        <v>1</v>
      </c>
      <c r="I30" s="546" t="s">
        <v>100</v>
      </c>
      <c r="J30" s="672">
        <v>69.323999999999998</v>
      </c>
      <c r="K30" s="673"/>
      <c r="L30" s="673"/>
      <c r="M30" s="673"/>
      <c r="N30" s="673"/>
      <c r="O30" s="673"/>
      <c r="P30" s="673"/>
      <c r="Q30" s="673"/>
      <c r="R30" s="703"/>
      <c r="S30" s="656"/>
      <c r="T30" s="547"/>
      <c r="U30" s="410">
        <f t="shared" si="18"/>
        <v>0</v>
      </c>
      <c r="V30" s="704" t="str">
        <f t="shared" si="19"/>
        <v>No</v>
      </c>
      <c r="W30" s="548" t="str">
        <f t="shared" si="20"/>
        <v>No</v>
      </c>
      <c r="X30"/>
      <c r="Y30" s="716">
        <v>1</v>
      </c>
      <c r="Z30" s="717">
        <f t="shared" si="21"/>
        <v>0</v>
      </c>
      <c r="AA30" s="334"/>
      <c r="AB30" s="334"/>
      <c r="AC30" s="334"/>
      <c r="AD30" s="334"/>
      <c r="AE30" s="334"/>
      <c r="AF30" s="334"/>
      <c r="AG30" s="723" t="s">
        <v>680</v>
      </c>
      <c r="AH30" s="724">
        <v>1.7</v>
      </c>
      <c r="AI30" s="432">
        <f t="shared" si="17"/>
        <v>0</v>
      </c>
      <c r="AJ30" s="432">
        <f t="shared" si="22"/>
        <v>0</v>
      </c>
      <c r="AK30" s="432">
        <f t="shared" si="23"/>
        <v>0</v>
      </c>
      <c r="AL30" s="432">
        <f t="shared" si="24"/>
        <v>0</v>
      </c>
      <c r="AM30" s="432">
        <f t="shared" si="25"/>
        <v>0</v>
      </c>
      <c r="AN30" s="432">
        <f t="shared" si="26"/>
        <v>0</v>
      </c>
      <c r="AO30" s="432">
        <f t="shared" si="27"/>
        <v>0</v>
      </c>
      <c r="AP30" s="432">
        <f t="shared" si="28"/>
        <v>0</v>
      </c>
      <c r="AQ30" s="432">
        <f t="shared" si="29"/>
        <v>0</v>
      </c>
      <c r="AR30" s="432">
        <f t="shared" si="30"/>
        <v>0</v>
      </c>
      <c r="AS30" s="432">
        <f t="shared" si="31"/>
        <v>0</v>
      </c>
      <c r="AT30" s="432">
        <v>1</v>
      </c>
      <c r="AV30" s="729"/>
      <c r="AW30" s="1">
        <v>7</v>
      </c>
      <c r="AX30" s="729"/>
      <c r="AZ30" s="729"/>
      <c r="BB30" s="729"/>
      <c r="BD30" s="729"/>
      <c r="BF30" s="729"/>
      <c r="BH30" s="729"/>
      <c r="BI30" s="334"/>
      <c r="BJ30" s="483">
        <v>0</v>
      </c>
      <c r="BK30" s="483">
        <v>0</v>
      </c>
      <c r="BL30" s="483">
        <v>6</v>
      </c>
      <c r="BM30" s="483">
        <v>0</v>
      </c>
      <c r="BN30" s="483"/>
      <c r="BO30" s="334"/>
      <c r="BP30" s="334"/>
      <c r="BQ30" s="334"/>
      <c r="BR30" s="334"/>
      <c r="BS30" s="334"/>
      <c r="BT30" s="334"/>
      <c r="BU30" s="334"/>
      <c r="BV30" s="334"/>
      <c r="BW30" s="334"/>
      <c r="BX30" s="334"/>
      <c r="BY30" s="334"/>
      <c r="BZ30" s="334"/>
      <c r="CA30" s="334"/>
      <c r="CB30" s="334"/>
      <c r="CC30" s="334"/>
      <c r="CD30" s="334"/>
      <c r="CE30" s="334"/>
      <c r="CF30" s="334"/>
      <c r="CG30" s="334"/>
      <c r="CH30" s="334"/>
      <c r="CI30" s="334"/>
      <c r="CJ30" s="334"/>
      <c r="CK30" s="334"/>
      <c r="CL30" s="334"/>
      <c r="CM30" s="334"/>
      <c r="CN30" s="334"/>
      <c r="CO30" s="334"/>
      <c r="CP30" s="334"/>
      <c r="CQ30" s="334"/>
      <c r="CR30" s="334"/>
      <c r="CS30" s="334"/>
      <c r="CT30" s="334"/>
      <c r="CU30" s="334"/>
      <c r="CV30" s="334"/>
      <c r="CW30" s="334"/>
      <c r="CX30" s="334"/>
      <c r="CY30" s="334"/>
      <c r="CZ30" s="334"/>
      <c r="DA30" s="334"/>
      <c r="DB30" s="334"/>
      <c r="DC30" s="334"/>
      <c r="DD30" s="334"/>
      <c r="DE30" s="334"/>
      <c r="DF30" s="334"/>
      <c r="DG30" s="334"/>
      <c r="DH30" s="334"/>
      <c r="DI30" s="334"/>
      <c r="DJ30" s="334"/>
      <c r="DK30" s="334"/>
      <c r="DL30" s="334"/>
      <c r="DM30" s="334"/>
    </row>
    <row r="31" spans="1:117" s="512" customFormat="1" ht="57" customHeight="1">
      <c r="A31" s="1"/>
      <c r="B31" s="615"/>
      <c r="C31" s="334"/>
      <c r="D31" s="617" t="s">
        <v>681</v>
      </c>
      <c r="E31" s="618"/>
      <c r="F31" s="512" t="s">
        <v>238</v>
      </c>
      <c r="G31" s="513" t="s">
        <v>97</v>
      </c>
      <c r="H31" s="512">
        <v>1</v>
      </c>
      <c r="I31" s="513" t="s">
        <v>100</v>
      </c>
      <c r="J31" s="541">
        <v>67.415999999999997</v>
      </c>
      <c r="K31" s="542"/>
      <c r="L31" s="542"/>
      <c r="M31" s="542"/>
      <c r="N31" s="542"/>
      <c r="O31" s="542"/>
      <c r="P31" s="542"/>
      <c r="Q31" s="542"/>
      <c r="R31" s="705"/>
      <c r="S31" s="705"/>
      <c r="T31" s="542"/>
      <c r="U31" s="543">
        <f t="shared" si="18"/>
        <v>0</v>
      </c>
      <c r="V31" s="543" t="str">
        <f t="shared" si="19"/>
        <v>No</v>
      </c>
      <c r="W31" s="544" t="str">
        <f t="shared" si="20"/>
        <v>No</v>
      </c>
      <c r="X31"/>
      <c r="Y31" s="716">
        <v>1</v>
      </c>
      <c r="Z31" s="717">
        <f t="shared" si="21"/>
        <v>0</v>
      </c>
      <c r="AA31" s="334"/>
      <c r="AB31" s="334"/>
      <c r="AC31" s="334"/>
      <c r="AD31" s="334"/>
      <c r="AE31" s="334"/>
      <c r="AF31" s="334"/>
      <c r="AG31" s="723" t="s">
        <v>682</v>
      </c>
      <c r="AH31" s="724">
        <v>1.3</v>
      </c>
      <c r="AI31" s="432">
        <f t="shared" si="17"/>
        <v>0</v>
      </c>
      <c r="AJ31" s="432">
        <f t="shared" si="22"/>
        <v>0</v>
      </c>
      <c r="AK31" s="432">
        <f t="shared" si="23"/>
        <v>0</v>
      </c>
      <c r="AL31" s="432">
        <f t="shared" si="24"/>
        <v>0</v>
      </c>
      <c r="AM31" s="432">
        <f t="shared" si="25"/>
        <v>0</v>
      </c>
      <c r="AN31" s="432">
        <f t="shared" si="26"/>
        <v>0</v>
      </c>
      <c r="AO31" s="432">
        <f t="shared" si="27"/>
        <v>0</v>
      </c>
      <c r="AP31" s="432">
        <f t="shared" si="28"/>
        <v>0</v>
      </c>
      <c r="AQ31" s="432">
        <f t="shared" si="29"/>
        <v>0</v>
      </c>
      <c r="AR31" s="432">
        <f t="shared" si="30"/>
        <v>0</v>
      </c>
      <c r="AS31" s="432">
        <f t="shared" si="31"/>
        <v>0</v>
      </c>
      <c r="AT31" s="432">
        <v>1</v>
      </c>
      <c r="AV31" s="729">
        <v>4</v>
      </c>
      <c r="AX31" s="729"/>
      <c r="AZ31" s="729"/>
      <c r="BB31" s="729"/>
      <c r="BD31" s="729"/>
      <c r="BF31" s="729"/>
      <c r="BH31" s="729"/>
      <c r="BI31" s="334"/>
      <c r="BJ31" s="483">
        <v>0</v>
      </c>
      <c r="BK31" s="483">
        <v>0</v>
      </c>
      <c r="BL31" s="483">
        <v>4</v>
      </c>
      <c r="BM31" s="483">
        <v>0</v>
      </c>
      <c r="BN31" s="483"/>
      <c r="BO31" s="334"/>
      <c r="BP31" s="334"/>
      <c r="BQ31" s="334"/>
      <c r="BR31" s="334"/>
      <c r="BS31" s="334"/>
      <c r="BT31" s="334"/>
      <c r="BU31" s="334"/>
      <c r="BV31" s="334"/>
      <c r="BW31" s="334"/>
      <c r="BX31" s="334"/>
      <c r="BY31" s="334"/>
      <c r="BZ31" s="334"/>
      <c r="CA31" s="334"/>
      <c r="CB31" s="334"/>
      <c r="CC31" s="334"/>
      <c r="CD31" s="334"/>
      <c r="CE31" s="334"/>
      <c r="CF31" s="334"/>
      <c r="CG31" s="334"/>
      <c r="CH31" s="334"/>
      <c r="CI31" s="334"/>
      <c r="CJ31" s="334"/>
      <c r="CK31" s="334"/>
      <c r="CL31" s="334"/>
      <c r="CM31" s="334"/>
      <c r="CN31" s="334"/>
      <c r="CO31" s="334"/>
      <c r="CP31" s="334"/>
      <c r="CQ31" s="334"/>
      <c r="CR31" s="334"/>
      <c r="CS31" s="334"/>
      <c r="CT31" s="334"/>
      <c r="CU31" s="334"/>
      <c r="CV31" s="334"/>
      <c r="CW31" s="334"/>
      <c r="CX31" s="334"/>
      <c r="CY31" s="334"/>
      <c r="CZ31" s="334"/>
      <c r="DA31" s="334"/>
      <c r="DB31" s="334"/>
      <c r="DC31" s="334"/>
      <c r="DD31" s="334"/>
      <c r="DE31" s="334"/>
      <c r="DF31" s="334"/>
      <c r="DG31" s="334"/>
      <c r="DH31" s="334"/>
      <c r="DI31" s="334"/>
      <c r="DJ31" s="334"/>
      <c r="DK31" s="334"/>
      <c r="DL31" s="334"/>
      <c r="DM31" s="334"/>
    </row>
    <row r="32" spans="1:117" s="1" customFormat="1" ht="57" customHeight="1">
      <c r="B32" s="615"/>
      <c r="C32" s="334"/>
      <c r="D32" s="528" t="s">
        <v>683</v>
      </c>
      <c r="E32" s="616"/>
      <c r="F32" s="1" t="s">
        <v>238</v>
      </c>
      <c r="G32" s="546" t="s">
        <v>97</v>
      </c>
      <c r="H32" s="1">
        <v>1</v>
      </c>
      <c r="I32" s="546" t="s">
        <v>100</v>
      </c>
      <c r="J32" s="672">
        <v>74.518000000000001</v>
      </c>
      <c r="K32" s="673"/>
      <c r="L32" s="673"/>
      <c r="M32" s="673"/>
      <c r="N32" s="673"/>
      <c r="O32" s="673"/>
      <c r="P32" s="673"/>
      <c r="Q32" s="673"/>
      <c r="R32" s="703"/>
      <c r="S32" s="656"/>
      <c r="T32" s="547"/>
      <c r="U32" s="410">
        <f t="shared" si="18"/>
        <v>0</v>
      </c>
      <c r="V32" s="704" t="str">
        <f t="shared" si="19"/>
        <v>No</v>
      </c>
      <c r="W32" s="548" t="str">
        <f t="shared" si="20"/>
        <v>No</v>
      </c>
      <c r="X32"/>
      <c r="Y32" s="716">
        <v>1</v>
      </c>
      <c r="Z32" s="717">
        <f t="shared" si="21"/>
        <v>0</v>
      </c>
      <c r="AA32" s="334"/>
      <c r="AB32" s="334"/>
      <c r="AC32" s="334"/>
      <c r="AD32" s="334"/>
      <c r="AE32" s="334"/>
      <c r="AF32" s="334"/>
      <c r="AG32" s="723" t="s">
        <v>684</v>
      </c>
      <c r="AH32" s="724">
        <v>1.4</v>
      </c>
      <c r="AI32" s="432">
        <f t="shared" si="17"/>
        <v>0</v>
      </c>
      <c r="AJ32" s="432">
        <f t="shared" si="22"/>
        <v>0</v>
      </c>
      <c r="AK32" s="432">
        <f t="shared" si="23"/>
        <v>0</v>
      </c>
      <c r="AL32" s="432">
        <f t="shared" si="24"/>
        <v>0</v>
      </c>
      <c r="AM32" s="432">
        <f t="shared" si="25"/>
        <v>0</v>
      </c>
      <c r="AN32" s="432">
        <f t="shared" si="26"/>
        <v>0</v>
      </c>
      <c r="AO32" s="432">
        <f t="shared" si="27"/>
        <v>0</v>
      </c>
      <c r="AP32" s="432">
        <f t="shared" si="28"/>
        <v>0</v>
      </c>
      <c r="AQ32" s="432">
        <f t="shared" si="29"/>
        <v>0</v>
      </c>
      <c r="AR32" s="432">
        <f t="shared" si="30"/>
        <v>0</v>
      </c>
      <c r="AS32" s="432">
        <f t="shared" si="31"/>
        <v>0</v>
      </c>
      <c r="AT32" s="432">
        <v>1</v>
      </c>
      <c r="AV32" s="729">
        <v>4</v>
      </c>
      <c r="AX32" s="729"/>
      <c r="AZ32" s="729"/>
      <c r="BB32" s="729"/>
      <c r="BD32" s="729"/>
      <c r="BF32" s="729"/>
      <c r="BH32" s="729"/>
      <c r="BI32" s="334"/>
      <c r="BJ32" s="483">
        <v>0</v>
      </c>
      <c r="BK32" s="483">
        <v>0</v>
      </c>
      <c r="BL32" s="483">
        <v>4</v>
      </c>
      <c r="BM32" s="483">
        <v>0</v>
      </c>
      <c r="BN32" s="483"/>
      <c r="BO32" s="334"/>
      <c r="BP32" s="334"/>
      <c r="BQ32" s="334"/>
      <c r="BR32" s="334"/>
      <c r="BS32" s="334"/>
      <c r="BT32" s="334"/>
      <c r="BU32" s="334"/>
      <c r="BV32" s="334"/>
      <c r="BW32" s="334"/>
      <c r="BX32" s="334"/>
      <c r="BY32" s="334"/>
      <c r="BZ32" s="334"/>
      <c r="CA32" s="334"/>
      <c r="CB32" s="334"/>
      <c r="CC32" s="334"/>
      <c r="CD32" s="334"/>
      <c r="CE32" s="334"/>
      <c r="CF32" s="334"/>
      <c r="CG32" s="334"/>
      <c r="CH32" s="334"/>
      <c r="CI32" s="334"/>
      <c r="CJ32" s="334"/>
      <c r="CK32" s="334"/>
      <c r="CL32" s="334"/>
      <c r="CM32" s="334"/>
      <c r="CN32" s="334"/>
      <c r="CO32" s="334"/>
      <c r="CP32" s="334"/>
      <c r="CQ32" s="334"/>
      <c r="CR32" s="334"/>
      <c r="CS32" s="334"/>
      <c r="CT32" s="334"/>
      <c r="CU32" s="334"/>
      <c r="CV32" s="334"/>
      <c r="CW32" s="334"/>
      <c r="CX32" s="334"/>
      <c r="CY32" s="334"/>
      <c r="CZ32" s="334"/>
      <c r="DA32" s="334"/>
      <c r="DB32" s="334"/>
      <c r="DC32" s="334"/>
      <c r="DD32" s="334"/>
      <c r="DE32" s="334"/>
      <c r="DF32" s="334"/>
      <c r="DG32" s="334"/>
      <c r="DH32" s="334"/>
      <c r="DI32" s="334"/>
      <c r="DJ32" s="334"/>
      <c r="DK32" s="334"/>
      <c r="DL32" s="334"/>
      <c r="DM32" s="334"/>
    </row>
    <row r="33" spans="1:117" s="512" customFormat="1" ht="57" customHeight="1">
      <c r="A33" s="1"/>
      <c r="B33" s="615"/>
      <c r="C33" s="334"/>
      <c r="D33" s="617" t="s">
        <v>685</v>
      </c>
      <c r="E33" s="618"/>
      <c r="F33" s="512" t="s">
        <v>98</v>
      </c>
      <c r="G33" s="513" t="s">
        <v>97</v>
      </c>
      <c r="H33" s="512">
        <v>1</v>
      </c>
      <c r="I33" s="513" t="s">
        <v>100</v>
      </c>
      <c r="J33" s="541">
        <v>74.73</v>
      </c>
      <c r="K33" s="542"/>
      <c r="L33" s="542"/>
      <c r="M33" s="542"/>
      <c r="N33" s="542"/>
      <c r="O33" s="542"/>
      <c r="P33" s="542"/>
      <c r="Q33" s="542"/>
      <c r="R33" s="705"/>
      <c r="S33" s="705"/>
      <c r="T33" s="542"/>
      <c r="U33" s="543">
        <f t="shared" si="18"/>
        <v>0</v>
      </c>
      <c r="V33" s="543" t="str">
        <f t="shared" si="19"/>
        <v>No</v>
      </c>
      <c r="W33" s="544" t="str">
        <f t="shared" si="20"/>
        <v>No</v>
      </c>
      <c r="X33"/>
      <c r="Y33" s="716">
        <v>1</v>
      </c>
      <c r="Z33" s="717">
        <f t="shared" si="21"/>
        <v>0</v>
      </c>
      <c r="AA33" s="334"/>
      <c r="AB33" s="334"/>
      <c r="AC33" s="334"/>
      <c r="AD33" s="334"/>
      <c r="AE33" s="334"/>
      <c r="AF33" s="334"/>
      <c r="AG33" s="723" t="s">
        <v>686</v>
      </c>
      <c r="AH33" s="724">
        <v>2</v>
      </c>
      <c r="AI33" s="432">
        <f t="shared" si="17"/>
        <v>0</v>
      </c>
      <c r="AJ33" s="432">
        <f t="shared" si="22"/>
        <v>0</v>
      </c>
      <c r="AK33" s="432">
        <f t="shared" si="23"/>
        <v>0</v>
      </c>
      <c r="AL33" s="432">
        <f t="shared" si="24"/>
        <v>0</v>
      </c>
      <c r="AM33" s="432">
        <f t="shared" si="25"/>
        <v>0</v>
      </c>
      <c r="AN33" s="432">
        <f t="shared" si="26"/>
        <v>0</v>
      </c>
      <c r="AO33" s="432">
        <f t="shared" si="27"/>
        <v>0</v>
      </c>
      <c r="AP33" s="432">
        <f t="shared" si="28"/>
        <v>0</v>
      </c>
      <c r="AQ33" s="432">
        <f t="shared" si="29"/>
        <v>0</v>
      </c>
      <c r="AR33" s="432">
        <f t="shared" si="30"/>
        <v>0</v>
      </c>
      <c r="AS33" s="432">
        <f t="shared" si="31"/>
        <v>0</v>
      </c>
      <c r="AT33" s="432">
        <v>1</v>
      </c>
      <c r="AV33" s="729">
        <v>7</v>
      </c>
      <c r="AX33" s="729"/>
      <c r="AZ33" s="729"/>
      <c r="BB33" s="729"/>
      <c r="BD33" s="729"/>
      <c r="BF33" s="729"/>
      <c r="BH33" s="729"/>
      <c r="BI33" s="334"/>
      <c r="BJ33" s="483">
        <v>0</v>
      </c>
      <c r="BK33" s="483">
        <v>0</v>
      </c>
      <c r="BL33" s="483">
        <v>7</v>
      </c>
      <c r="BM33" s="483">
        <v>0</v>
      </c>
      <c r="BN33" s="483"/>
      <c r="BO33" s="334"/>
      <c r="BP33" s="334"/>
      <c r="BQ33" s="334"/>
      <c r="BR33" s="334"/>
      <c r="BS33" s="334"/>
      <c r="BT33" s="334"/>
      <c r="BU33" s="334"/>
      <c r="BV33" s="334"/>
      <c r="BW33" s="334"/>
      <c r="BX33" s="334"/>
      <c r="BY33" s="334"/>
      <c r="BZ33" s="334"/>
      <c r="CA33" s="334"/>
      <c r="CB33" s="334"/>
      <c r="CC33" s="334"/>
      <c r="CD33" s="334"/>
      <c r="CE33" s="334"/>
      <c r="CF33" s="334"/>
      <c r="CG33" s="334"/>
      <c r="CH33" s="334"/>
      <c r="CI33" s="334"/>
      <c r="CJ33" s="334"/>
      <c r="CK33" s="334"/>
      <c r="CL33" s="334"/>
      <c r="CM33" s="334"/>
      <c r="CN33" s="334"/>
      <c r="CO33" s="334"/>
      <c r="CP33" s="334"/>
      <c r="CQ33" s="334"/>
      <c r="CR33" s="334"/>
      <c r="CS33" s="334"/>
      <c r="CT33" s="334"/>
      <c r="CU33" s="334"/>
      <c r="CV33" s="334"/>
      <c r="CW33" s="334"/>
      <c r="CX33" s="334"/>
      <c r="CY33" s="334"/>
      <c r="CZ33" s="334"/>
      <c r="DA33" s="334"/>
      <c r="DB33" s="334"/>
      <c r="DC33" s="334"/>
      <c r="DD33" s="334"/>
      <c r="DE33" s="334"/>
      <c r="DF33" s="334"/>
      <c r="DG33" s="334"/>
      <c r="DH33" s="334"/>
      <c r="DI33" s="334"/>
      <c r="DJ33" s="334"/>
      <c r="DK33" s="334"/>
      <c r="DL33" s="334"/>
      <c r="DM33" s="334"/>
    </row>
    <row r="34" spans="1:117" s="1" customFormat="1" ht="57" customHeight="1">
      <c r="B34" s="619"/>
      <c r="D34" s="528" t="s">
        <v>687</v>
      </c>
      <c r="E34" s="616"/>
      <c r="F34" s="1" t="s">
        <v>238</v>
      </c>
      <c r="G34" s="546" t="s">
        <v>261</v>
      </c>
      <c r="H34" s="1">
        <v>1</v>
      </c>
      <c r="I34" s="546" t="s">
        <v>100</v>
      </c>
      <c r="J34" s="672">
        <v>60.822800000000001</v>
      </c>
      <c r="K34" s="673"/>
      <c r="L34" s="673"/>
      <c r="M34" s="673"/>
      <c r="N34" s="673"/>
      <c r="O34" s="673"/>
      <c r="P34" s="673"/>
      <c r="Q34" s="673"/>
      <c r="R34" s="703"/>
      <c r="S34" s="656"/>
      <c r="T34" s="547"/>
      <c r="U34" s="410">
        <f t="shared" si="18"/>
        <v>0</v>
      </c>
      <c r="V34" s="704" t="str">
        <f t="shared" si="19"/>
        <v>No</v>
      </c>
      <c r="W34" s="548" t="str">
        <f t="shared" si="20"/>
        <v>No</v>
      </c>
      <c r="X34"/>
      <c r="Y34" s="716">
        <v>1</v>
      </c>
      <c r="Z34" s="717">
        <f t="shared" si="21"/>
        <v>0</v>
      </c>
      <c r="AA34" s="334"/>
      <c r="AB34" s="334"/>
      <c r="AC34" s="334"/>
      <c r="AD34" s="334"/>
      <c r="AE34" s="334"/>
      <c r="AF34" s="334"/>
      <c r="AG34" s="723" t="s">
        <v>688</v>
      </c>
      <c r="AH34" s="724">
        <v>2</v>
      </c>
      <c r="AI34" s="432">
        <f t="shared" si="17"/>
        <v>0</v>
      </c>
      <c r="AJ34" s="432">
        <f t="shared" si="22"/>
        <v>0</v>
      </c>
      <c r="AK34" s="432">
        <f t="shared" si="23"/>
        <v>0</v>
      </c>
      <c r="AL34" s="432">
        <f t="shared" si="24"/>
        <v>0</v>
      </c>
      <c r="AM34" s="432">
        <f t="shared" si="25"/>
        <v>0</v>
      </c>
      <c r="AN34" s="432">
        <f t="shared" si="26"/>
        <v>0</v>
      </c>
      <c r="AO34" s="432">
        <f t="shared" si="27"/>
        <v>0</v>
      </c>
      <c r="AP34" s="432">
        <f t="shared" si="28"/>
        <v>0</v>
      </c>
      <c r="AQ34" s="432">
        <f t="shared" si="29"/>
        <v>0</v>
      </c>
      <c r="AR34" s="432">
        <f t="shared" si="30"/>
        <v>0</v>
      </c>
      <c r="AS34" s="432">
        <f t="shared" si="31"/>
        <v>0</v>
      </c>
      <c r="AT34" s="432">
        <v>1</v>
      </c>
      <c r="AV34" s="729">
        <v>4</v>
      </c>
      <c r="AX34" s="729"/>
      <c r="AZ34" s="729"/>
      <c r="BB34" s="729"/>
      <c r="BD34" s="729"/>
      <c r="BF34" s="729"/>
      <c r="BH34" s="729"/>
      <c r="BI34" s="334"/>
      <c r="BJ34" s="483">
        <v>0</v>
      </c>
      <c r="BK34" s="483">
        <v>0</v>
      </c>
      <c r="BL34" s="483">
        <v>4</v>
      </c>
      <c r="BM34" s="483">
        <v>0</v>
      </c>
      <c r="BN34" s="483"/>
      <c r="BO34" s="334"/>
      <c r="BP34" s="334"/>
      <c r="BQ34" s="334"/>
    </row>
    <row r="35" spans="1:117" s="1" customFormat="1" ht="57" customHeight="1">
      <c r="B35" s="619"/>
      <c r="D35" s="617" t="s">
        <v>689</v>
      </c>
      <c r="E35" s="618"/>
      <c r="F35" s="512" t="s">
        <v>254</v>
      </c>
      <c r="G35" s="513" t="s">
        <v>253</v>
      </c>
      <c r="H35" s="512">
        <v>4</v>
      </c>
      <c r="I35" s="513" t="s">
        <v>100</v>
      </c>
      <c r="J35" s="541">
        <v>60.812199999999997</v>
      </c>
      <c r="K35" s="542"/>
      <c r="L35" s="542"/>
      <c r="M35" s="542"/>
      <c r="N35" s="542"/>
      <c r="O35" s="542"/>
      <c r="P35" s="542"/>
      <c r="Q35" s="542"/>
      <c r="R35" s="705"/>
      <c r="S35" s="705"/>
      <c r="T35" s="542"/>
      <c r="U35" s="543">
        <f t="shared" si="18"/>
        <v>0</v>
      </c>
      <c r="V35" s="543" t="str">
        <f t="shared" si="19"/>
        <v>No</v>
      </c>
      <c r="W35" s="544" t="str">
        <f t="shared" si="20"/>
        <v>No</v>
      </c>
      <c r="X35"/>
      <c r="Y35" s="716">
        <v>1</v>
      </c>
      <c r="Z35" s="717">
        <f t="shared" si="21"/>
        <v>0</v>
      </c>
      <c r="AA35" s="334"/>
      <c r="AB35" s="334"/>
      <c r="AC35" s="334"/>
      <c r="AD35" s="334"/>
      <c r="AE35" s="334"/>
      <c r="AF35" s="334"/>
      <c r="AG35" s="723" t="s">
        <v>690</v>
      </c>
      <c r="AH35" s="724">
        <v>1.2</v>
      </c>
      <c r="AI35" s="432">
        <f t="shared" si="17"/>
        <v>0</v>
      </c>
      <c r="AJ35" s="432">
        <f t="shared" si="22"/>
        <v>0</v>
      </c>
      <c r="AK35" s="432">
        <f t="shared" si="23"/>
        <v>0</v>
      </c>
      <c r="AL35" s="432">
        <f t="shared" si="24"/>
        <v>0</v>
      </c>
      <c r="AM35" s="432">
        <f t="shared" si="25"/>
        <v>0</v>
      </c>
      <c r="AN35" s="432">
        <f t="shared" si="26"/>
        <v>0</v>
      </c>
      <c r="AO35" s="432">
        <f t="shared" si="27"/>
        <v>0</v>
      </c>
      <c r="AP35" s="432">
        <f t="shared" si="28"/>
        <v>0</v>
      </c>
      <c r="AQ35" s="432">
        <f t="shared" si="29"/>
        <v>0</v>
      </c>
      <c r="AR35" s="432">
        <f t="shared" si="30"/>
        <v>0</v>
      </c>
      <c r="AS35" s="432">
        <f t="shared" si="31"/>
        <v>0</v>
      </c>
      <c r="AT35" s="432">
        <v>1</v>
      </c>
      <c r="AU35" s="512">
        <v>4</v>
      </c>
      <c r="AV35" s="729">
        <v>4</v>
      </c>
      <c r="AW35" s="512"/>
      <c r="AX35" s="729"/>
      <c r="AY35" s="512"/>
      <c r="AZ35" s="729"/>
      <c r="BA35" s="512"/>
      <c r="BB35" s="729"/>
      <c r="BC35" s="512"/>
      <c r="BD35" s="729"/>
      <c r="BE35" s="512"/>
      <c r="BF35" s="729"/>
      <c r="BG35" s="512"/>
      <c r="BH35" s="729"/>
      <c r="BI35" s="334"/>
      <c r="BJ35" s="483">
        <v>0</v>
      </c>
      <c r="BK35" s="483">
        <v>0</v>
      </c>
      <c r="BL35" s="483">
        <v>8</v>
      </c>
      <c r="BM35" s="483">
        <v>0</v>
      </c>
      <c r="BN35" s="483"/>
      <c r="BO35" s="334"/>
      <c r="BP35" s="334"/>
      <c r="BQ35" s="334"/>
    </row>
    <row r="36" spans="1:117" s="1" customFormat="1" ht="57" customHeight="1">
      <c r="B36" s="619"/>
      <c r="D36" s="528" t="s">
        <v>691</v>
      </c>
      <c r="E36" s="620" t="s">
        <v>692</v>
      </c>
      <c r="F36" s="1" t="s">
        <v>103</v>
      </c>
      <c r="G36" s="546" t="s">
        <v>476</v>
      </c>
      <c r="H36" s="1">
        <v>2</v>
      </c>
      <c r="I36" s="546" t="s">
        <v>100</v>
      </c>
      <c r="J36" s="672">
        <v>47.784799999999997</v>
      </c>
      <c r="K36" s="673"/>
      <c r="L36" s="673"/>
      <c r="M36" s="673"/>
      <c r="N36" s="673"/>
      <c r="O36" s="673"/>
      <c r="P36" s="673"/>
      <c r="Q36" s="673"/>
      <c r="R36" s="703"/>
      <c r="S36" s="656"/>
      <c r="T36" s="547"/>
      <c r="U36" s="410">
        <f t="shared" si="18"/>
        <v>0</v>
      </c>
      <c r="V36" s="704" t="str">
        <f t="shared" si="19"/>
        <v>No</v>
      </c>
      <c r="W36" s="548" t="str">
        <f t="shared" si="20"/>
        <v>No</v>
      </c>
      <c r="X36"/>
      <c r="Y36" s="716">
        <v>1</v>
      </c>
      <c r="Z36" s="717">
        <f t="shared" si="21"/>
        <v>0</v>
      </c>
      <c r="AA36" s="334"/>
      <c r="AB36" s="334"/>
      <c r="AC36" s="334"/>
      <c r="AD36" s="334"/>
      <c r="AE36" s="334"/>
      <c r="AF36" s="334"/>
      <c r="AG36" s="723" t="s">
        <v>693</v>
      </c>
      <c r="AH36" s="724">
        <v>1.2</v>
      </c>
      <c r="AI36" s="432">
        <f t="shared" si="17"/>
        <v>0</v>
      </c>
      <c r="AJ36" s="432">
        <f t="shared" si="22"/>
        <v>0</v>
      </c>
      <c r="AK36" s="432">
        <f t="shared" si="23"/>
        <v>0</v>
      </c>
      <c r="AL36" s="432">
        <f t="shared" si="24"/>
        <v>0</v>
      </c>
      <c r="AM36" s="432">
        <f t="shared" si="25"/>
        <v>0</v>
      </c>
      <c r="AN36" s="432">
        <f t="shared" si="26"/>
        <v>0</v>
      </c>
      <c r="AO36" s="432">
        <f t="shared" si="27"/>
        <v>0</v>
      </c>
      <c r="AP36" s="432">
        <f t="shared" si="28"/>
        <v>0</v>
      </c>
      <c r="AQ36" s="432">
        <f t="shared" si="29"/>
        <v>0</v>
      </c>
      <c r="AR36" s="432">
        <f t="shared" si="30"/>
        <v>0</v>
      </c>
      <c r="AS36" s="432">
        <f t="shared" si="31"/>
        <v>0</v>
      </c>
      <c r="AT36" s="432">
        <v>1</v>
      </c>
      <c r="AU36" s="1">
        <v>2</v>
      </c>
      <c r="AV36" s="729">
        <v>2</v>
      </c>
      <c r="AX36" s="729"/>
      <c r="AZ36" s="729"/>
      <c r="BB36" s="729"/>
      <c r="BD36" s="729"/>
      <c r="BF36" s="729"/>
      <c r="BH36" s="729"/>
      <c r="BI36" s="334"/>
      <c r="BJ36" s="483">
        <v>0</v>
      </c>
      <c r="BK36" s="483">
        <v>0</v>
      </c>
      <c r="BL36" s="483">
        <v>4</v>
      </c>
      <c r="BM36" s="483">
        <v>0</v>
      </c>
      <c r="BN36" s="483"/>
      <c r="BO36" s="334"/>
      <c r="BP36" s="334"/>
      <c r="BQ36" s="334"/>
    </row>
    <row r="37" spans="1:117" s="1" customFormat="1" ht="57" customHeight="1">
      <c r="B37" s="619"/>
      <c r="D37" s="617" t="s">
        <v>694</v>
      </c>
      <c r="E37" s="618"/>
      <c r="F37" s="512" t="s">
        <v>238</v>
      </c>
      <c r="G37" s="513" t="s">
        <v>261</v>
      </c>
      <c r="H37" s="512">
        <v>1</v>
      </c>
      <c r="I37" s="513" t="s">
        <v>100</v>
      </c>
      <c r="J37" s="541">
        <v>60.822800000000001</v>
      </c>
      <c r="K37" s="542"/>
      <c r="L37" s="542"/>
      <c r="M37" s="542"/>
      <c r="N37" s="542"/>
      <c r="O37" s="542"/>
      <c r="P37" s="542"/>
      <c r="Q37" s="542"/>
      <c r="R37" s="705"/>
      <c r="S37" s="705"/>
      <c r="T37" s="542"/>
      <c r="U37" s="543">
        <f t="shared" si="18"/>
        <v>0</v>
      </c>
      <c r="V37" s="543" t="str">
        <f t="shared" si="19"/>
        <v>No</v>
      </c>
      <c r="W37" s="544" t="str">
        <f t="shared" si="20"/>
        <v>No</v>
      </c>
      <c r="X37"/>
      <c r="Y37" s="716">
        <v>1</v>
      </c>
      <c r="Z37" s="717">
        <f t="shared" si="21"/>
        <v>0</v>
      </c>
      <c r="AA37" s="334"/>
      <c r="AB37" s="334"/>
      <c r="AC37" s="334"/>
      <c r="AD37" s="334"/>
      <c r="AE37" s="334"/>
      <c r="AF37" s="334"/>
      <c r="AG37" s="723" t="s">
        <v>695</v>
      </c>
      <c r="AH37" s="724">
        <v>1.4</v>
      </c>
      <c r="AI37" s="432">
        <f t="shared" si="17"/>
        <v>0</v>
      </c>
      <c r="AJ37" s="432">
        <f t="shared" si="22"/>
        <v>0</v>
      </c>
      <c r="AK37" s="432">
        <f t="shared" si="23"/>
        <v>0</v>
      </c>
      <c r="AL37" s="432">
        <f t="shared" si="24"/>
        <v>0</v>
      </c>
      <c r="AM37" s="432">
        <f t="shared" si="25"/>
        <v>0</v>
      </c>
      <c r="AN37" s="432">
        <f t="shared" si="26"/>
        <v>0</v>
      </c>
      <c r="AO37" s="432">
        <f t="shared" si="27"/>
        <v>0</v>
      </c>
      <c r="AP37" s="432">
        <f t="shared" si="28"/>
        <v>0</v>
      </c>
      <c r="AQ37" s="432">
        <f t="shared" si="29"/>
        <v>0</v>
      </c>
      <c r="AR37" s="432">
        <f t="shared" si="30"/>
        <v>0</v>
      </c>
      <c r="AS37" s="432">
        <f t="shared" si="31"/>
        <v>0</v>
      </c>
      <c r="AT37" s="432">
        <v>1</v>
      </c>
      <c r="AU37" s="512"/>
      <c r="AV37" s="729">
        <v>3</v>
      </c>
      <c r="AW37" s="512"/>
      <c r="AX37" s="729"/>
      <c r="AY37" s="512"/>
      <c r="AZ37" s="729"/>
      <c r="BA37" s="512"/>
      <c r="BB37" s="729"/>
      <c r="BC37" s="512"/>
      <c r="BD37" s="729"/>
      <c r="BE37" s="512"/>
      <c r="BF37" s="729"/>
      <c r="BG37" s="512"/>
      <c r="BH37" s="729"/>
      <c r="BI37" s="334"/>
      <c r="BJ37" s="483">
        <v>0</v>
      </c>
      <c r="BK37" s="483">
        <v>0</v>
      </c>
      <c r="BL37" s="483">
        <v>3</v>
      </c>
      <c r="BM37" s="483">
        <v>0</v>
      </c>
      <c r="BN37" s="483"/>
      <c r="BO37" s="334"/>
      <c r="BP37" s="334"/>
      <c r="BQ37" s="334"/>
    </row>
    <row r="38" spans="1:117" s="334" customFormat="1" ht="57" customHeight="1">
      <c r="A38" s="1"/>
      <c r="B38" s="621"/>
      <c r="C38" s="518"/>
      <c r="D38" s="622" t="s">
        <v>696</v>
      </c>
      <c r="E38" s="623"/>
      <c r="F38" s="120" t="s">
        <v>109</v>
      </c>
      <c r="G38" s="558" t="s">
        <v>261</v>
      </c>
      <c r="H38" s="120">
        <v>2</v>
      </c>
      <c r="I38" s="558" t="s">
        <v>100</v>
      </c>
      <c r="J38" s="674">
        <v>65.168800000000005</v>
      </c>
      <c r="K38" s="675"/>
      <c r="L38" s="675"/>
      <c r="M38" s="675"/>
      <c r="N38" s="675"/>
      <c r="O38" s="675"/>
      <c r="P38" s="675"/>
      <c r="Q38" s="675"/>
      <c r="R38" s="706"/>
      <c r="S38" s="656"/>
      <c r="T38" s="656"/>
      <c r="U38" s="425">
        <f t="shared" si="18"/>
        <v>0</v>
      </c>
      <c r="V38" s="707" t="str">
        <f t="shared" si="19"/>
        <v>No</v>
      </c>
      <c r="W38" s="548" t="str">
        <f t="shared" si="20"/>
        <v>No</v>
      </c>
      <c r="X38"/>
      <c r="Y38" s="718">
        <v>1</v>
      </c>
      <c r="Z38" s="717">
        <f t="shared" si="21"/>
        <v>0</v>
      </c>
      <c r="AG38" s="723" t="s">
        <v>697</v>
      </c>
      <c r="AH38" s="724">
        <v>1.8</v>
      </c>
      <c r="AI38" s="432">
        <f t="shared" si="17"/>
        <v>0</v>
      </c>
      <c r="AJ38" s="432">
        <f t="shared" si="22"/>
        <v>0</v>
      </c>
      <c r="AK38" s="432">
        <f t="shared" si="23"/>
        <v>0</v>
      </c>
      <c r="AL38" s="432">
        <f t="shared" si="24"/>
        <v>0</v>
      </c>
      <c r="AM38" s="432">
        <f t="shared" si="25"/>
        <v>0</v>
      </c>
      <c r="AN38" s="432">
        <f t="shared" si="26"/>
        <v>0</v>
      </c>
      <c r="AO38" s="432">
        <f t="shared" si="27"/>
        <v>0</v>
      </c>
      <c r="AP38" s="432">
        <f t="shared" si="28"/>
        <v>0</v>
      </c>
      <c r="AQ38" s="432">
        <f t="shared" si="29"/>
        <v>0</v>
      </c>
      <c r="AR38" s="432">
        <f t="shared" si="30"/>
        <v>0</v>
      </c>
      <c r="AS38" s="432">
        <f t="shared" si="31"/>
        <v>0</v>
      </c>
      <c r="AT38" s="432">
        <v>1</v>
      </c>
      <c r="AU38" s="120"/>
      <c r="AV38" s="732">
        <v>6</v>
      </c>
      <c r="AW38" s="120"/>
      <c r="AX38" s="732"/>
      <c r="AY38" s="120"/>
      <c r="AZ38" s="732"/>
      <c r="BA38" s="120"/>
      <c r="BB38" s="732"/>
      <c r="BC38" s="120"/>
      <c r="BD38" s="732"/>
      <c r="BE38" s="120"/>
      <c r="BF38" s="732"/>
      <c r="BG38" s="120"/>
      <c r="BH38" s="732"/>
      <c r="BJ38" s="483">
        <v>0</v>
      </c>
      <c r="BK38" s="483">
        <v>0</v>
      </c>
      <c r="BL38" s="483">
        <v>6</v>
      </c>
      <c r="BM38" s="483">
        <v>0</v>
      </c>
      <c r="BN38" s="483"/>
    </row>
    <row r="39" spans="1:117" ht="30.95" customHeight="1">
      <c r="B39" s="624"/>
      <c r="E39" s="625"/>
      <c r="F39" s="344"/>
      <c r="G39" s="611"/>
      <c r="J39" s="669" t="s">
        <v>698</v>
      </c>
      <c r="K39" s="344"/>
      <c r="L39" s="344"/>
      <c r="M39" s="344"/>
      <c r="N39" s="344"/>
      <c r="O39" s="344"/>
      <c r="P39" s="344"/>
      <c r="Q39" s="344"/>
      <c r="R39" s="344"/>
      <c r="S39" s="708"/>
      <c r="T39" s="708"/>
      <c r="U39" s="699"/>
      <c r="V39" s="691"/>
      <c r="W39" s="700"/>
      <c r="Y39" s="1"/>
      <c r="Z39" s="719"/>
      <c r="AA39" s="334"/>
      <c r="AB39" s="334"/>
      <c r="AC39" s="334"/>
      <c r="AD39" s="334"/>
      <c r="AE39" s="334"/>
      <c r="AF39" s="334"/>
      <c r="AG39" s="721"/>
      <c r="AH39" s="722"/>
      <c r="AI39" s="432">
        <f t="shared" ref="AI39:AI47" si="32">SUM(K39:T39)*AH39</f>
        <v>0</v>
      </c>
      <c r="AJ39" s="432"/>
      <c r="AK39" s="432"/>
      <c r="AL39" s="432"/>
      <c r="AM39" s="432"/>
      <c r="AN39" s="432"/>
      <c r="AO39" s="432"/>
      <c r="AP39" s="432"/>
      <c r="AQ39" s="432"/>
      <c r="AR39" s="432"/>
      <c r="AS39" s="432"/>
      <c r="AT39" s="432"/>
      <c r="BJ39" s="483">
        <f>H39</f>
        <v>0</v>
      </c>
      <c r="BK39" s="483">
        <f>H39</f>
        <v>0</v>
      </c>
      <c r="BL39" s="488"/>
      <c r="BM39" s="488"/>
      <c r="BN39" s="483"/>
    </row>
    <row r="40" spans="1:117" s="1" customFormat="1" ht="57" customHeight="1">
      <c r="B40" s="612"/>
      <c r="C40" s="502"/>
      <c r="D40" s="626" t="s">
        <v>699</v>
      </c>
      <c r="E40" s="627"/>
      <c r="F40" s="502" t="s">
        <v>238</v>
      </c>
      <c r="G40" s="510" t="s">
        <v>97</v>
      </c>
      <c r="H40" s="502">
        <v>1</v>
      </c>
      <c r="I40" s="510" t="s">
        <v>656</v>
      </c>
      <c r="J40" s="536">
        <v>84.8</v>
      </c>
      <c r="K40" s="556"/>
      <c r="L40" s="556"/>
      <c r="M40" s="556"/>
      <c r="N40" s="556"/>
      <c r="O40" s="556"/>
      <c r="P40" s="556"/>
      <c r="Q40" s="556"/>
      <c r="R40" s="709"/>
      <c r="S40" s="556"/>
      <c r="T40" s="556"/>
      <c r="U40" s="410">
        <f t="shared" ref="U40:U54" si="33">J40*K40+J40*L40+J40*M40+J40*N40+J40*O40+J40*P40+J40*Q40+J40*R40+J40*S40+J40*T40</f>
        <v>0</v>
      </c>
      <c r="V40" s="538" t="str">
        <f t="shared" ref="V40:V54" si="34">IF(B40="New","Yes","No")</f>
        <v>No</v>
      </c>
      <c r="W40" s="548" t="str">
        <f t="shared" ref="W40:W54" si="35">IF(SUM(K40:T40)&gt;0,"Yes","No")</f>
        <v>No</v>
      </c>
      <c r="X40"/>
      <c r="Y40" s="715">
        <v>1</v>
      </c>
      <c r="Z40" s="717">
        <f t="shared" ref="Z40:Z54" si="36">Y40*K40+Y40*L40+Y40*M40+Y40*N40+Y40*O40+Y40*P40+Y40*Q40+Y40*R40+Y40*S40+Y40*T40</f>
        <v>0</v>
      </c>
      <c r="AA40" s="334"/>
      <c r="AB40" s="334"/>
      <c r="AC40" s="334"/>
      <c r="AD40" s="334"/>
      <c r="AE40" s="334"/>
      <c r="AF40" s="334"/>
      <c r="AG40" s="723"/>
      <c r="AH40" s="724">
        <v>1.97</v>
      </c>
      <c r="AI40" s="432">
        <f t="shared" si="32"/>
        <v>0</v>
      </c>
      <c r="AJ40" s="432">
        <f t="shared" ref="AJ40:AJ54" si="37">K40*H40</f>
        <v>0</v>
      </c>
      <c r="AK40" s="432">
        <f t="shared" ref="AK40:AK54" si="38">L40*H40</f>
        <v>0</v>
      </c>
      <c r="AL40" s="432">
        <f t="shared" ref="AL40:AL54" si="39">M40*H40</f>
        <v>0</v>
      </c>
      <c r="AM40" s="432">
        <f t="shared" ref="AM40:AM54" si="40">N40*H40</f>
        <v>0</v>
      </c>
      <c r="AN40" s="432">
        <f t="shared" ref="AN40:AN54" si="41">O40*H40</f>
        <v>0</v>
      </c>
      <c r="AO40" s="432">
        <f t="shared" ref="AO40:AO54" si="42">P40*H40</f>
        <v>0</v>
      </c>
      <c r="AP40" s="432">
        <f t="shared" ref="AP40:AP54" si="43">Q40*H40</f>
        <v>0</v>
      </c>
      <c r="AQ40" s="432">
        <f t="shared" ref="AQ40:AQ54" si="44">R40*H40</f>
        <v>0</v>
      </c>
      <c r="AR40" s="432">
        <f t="shared" ref="AR40:AR54" si="45">S40*H40</f>
        <v>0</v>
      </c>
      <c r="AS40" s="432">
        <f t="shared" ref="AS40:AS54" si="46">T40*H40</f>
        <v>0</v>
      </c>
      <c r="AT40" s="432">
        <v>1</v>
      </c>
      <c r="AU40" s="502">
        <v>4</v>
      </c>
      <c r="AV40" s="731"/>
      <c r="AW40" s="502"/>
      <c r="AX40" s="731"/>
      <c r="AY40" s="502"/>
      <c r="AZ40" s="731"/>
      <c r="BA40" s="502"/>
      <c r="BB40" s="731"/>
      <c r="BC40" s="502">
        <v>1</v>
      </c>
      <c r="BD40" s="731"/>
      <c r="BE40" s="502"/>
      <c r="BF40" s="731"/>
      <c r="BG40" s="502"/>
      <c r="BH40" s="731"/>
      <c r="BI40" s="334"/>
      <c r="BJ40" s="483"/>
      <c r="BK40" s="483"/>
      <c r="BL40" s="483">
        <v>4</v>
      </c>
      <c r="BM40" s="483">
        <v>1</v>
      </c>
      <c r="BN40" s="483"/>
      <c r="BO40" s="334"/>
      <c r="BP40" s="334"/>
      <c r="BQ40" s="334"/>
    </row>
    <row r="41" spans="1:117" s="1" customFormat="1" ht="57" customHeight="1">
      <c r="B41" s="615"/>
      <c r="D41" s="617" t="s">
        <v>700</v>
      </c>
      <c r="E41" s="618"/>
      <c r="F41" s="512" t="s">
        <v>109</v>
      </c>
      <c r="G41" s="513" t="s">
        <v>677</v>
      </c>
      <c r="H41" s="512">
        <v>2</v>
      </c>
      <c r="I41" s="513" t="s">
        <v>656</v>
      </c>
      <c r="J41" s="541">
        <v>70.489999999999995</v>
      </c>
      <c r="K41" s="542"/>
      <c r="L41" s="542"/>
      <c r="M41" s="542"/>
      <c r="N41" s="542"/>
      <c r="O41" s="542"/>
      <c r="P41" s="542"/>
      <c r="Q41" s="542"/>
      <c r="R41" s="705"/>
      <c r="S41" s="542"/>
      <c r="T41" s="542"/>
      <c r="U41" s="543">
        <f t="shared" si="33"/>
        <v>0</v>
      </c>
      <c r="V41" s="543" t="str">
        <f t="shared" si="34"/>
        <v>No</v>
      </c>
      <c r="W41" s="544" t="str">
        <f t="shared" si="35"/>
        <v>No</v>
      </c>
      <c r="X41"/>
      <c r="Y41" s="716">
        <v>1</v>
      </c>
      <c r="Z41" s="717">
        <f t="shared" si="36"/>
        <v>0</v>
      </c>
      <c r="AA41" s="334"/>
      <c r="AB41" s="334"/>
      <c r="AC41" s="334"/>
      <c r="AD41" s="334"/>
      <c r="AE41" s="334"/>
      <c r="AF41" s="334"/>
      <c r="AG41" s="723"/>
      <c r="AH41" s="724">
        <v>1.38</v>
      </c>
      <c r="AI41" s="432">
        <f t="shared" si="32"/>
        <v>0</v>
      </c>
      <c r="AJ41" s="432">
        <f t="shared" si="37"/>
        <v>0</v>
      </c>
      <c r="AK41" s="432">
        <f t="shared" si="38"/>
        <v>0</v>
      </c>
      <c r="AL41" s="432">
        <f t="shared" si="39"/>
        <v>0</v>
      </c>
      <c r="AM41" s="432">
        <f t="shared" si="40"/>
        <v>0</v>
      </c>
      <c r="AN41" s="432">
        <f t="shared" si="41"/>
        <v>0</v>
      </c>
      <c r="AO41" s="432">
        <f t="shared" si="42"/>
        <v>0</v>
      </c>
      <c r="AP41" s="432">
        <f t="shared" si="43"/>
        <v>0</v>
      </c>
      <c r="AQ41" s="432">
        <f t="shared" si="44"/>
        <v>0</v>
      </c>
      <c r="AR41" s="432">
        <f t="shared" si="45"/>
        <v>0</v>
      </c>
      <c r="AS41" s="432">
        <f t="shared" si="46"/>
        <v>0</v>
      </c>
      <c r="AT41" s="432">
        <v>1</v>
      </c>
      <c r="AU41" s="512">
        <v>6</v>
      </c>
      <c r="AV41" s="729"/>
      <c r="AW41" s="512"/>
      <c r="AX41" s="729"/>
      <c r="AY41" s="512"/>
      <c r="AZ41" s="729"/>
      <c r="BA41" s="512">
        <v>2</v>
      </c>
      <c r="BB41" s="729"/>
      <c r="BC41" s="512"/>
      <c r="BD41" s="729"/>
      <c r="BE41" s="512"/>
      <c r="BF41" s="729"/>
      <c r="BG41" s="512"/>
      <c r="BH41" s="729"/>
      <c r="BI41" s="334"/>
      <c r="BJ41" s="483"/>
      <c r="BK41" s="483"/>
      <c r="BL41" s="483">
        <v>6</v>
      </c>
      <c r="BM41" s="483">
        <v>2</v>
      </c>
      <c r="BN41" s="483"/>
      <c r="BO41" s="334"/>
      <c r="BP41" s="334"/>
      <c r="BQ41" s="334"/>
    </row>
    <row r="42" spans="1:117" s="334" customFormat="1" ht="57" customHeight="1">
      <c r="A42" s="1"/>
      <c r="B42" s="628"/>
      <c r="D42" s="599" t="s">
        <v>701</v>
      </c>
      <c r="E42" s="629"/>
      <c r="F42" s="334" t="s">
        <v>702</v>
      </c>
      <c r="G42" s="368" t="s">
        <v>97</v>
      </c>
      <c r="H42" s="334">
        <v>4</v>
      </c>
      <c r="I42" s="368" t="s">
        <v>656</v>
      </c>
      <c r="J42" s="378">
        <v>79.033600000000007</v>
      </c>
      <c r="K42" s="547"/>
      <c r="L42" s="547"/>
      <c r="M42" s="547"/>
      <c r="N42" s="547"/>
      <c r="O42" s="547"/>
      <c r="P42" s="547"/>
      <c r="Q42" s="547"/>
      <c r="R42" s="656"/>
      <c r="S42" s="673"/>
      <c r="T42" s="673"/>
      <c r="U42" s="410">
        <f t="shared" si="33"/>
        <v>0</v>
      </c>
      <c r="V42" s="410" t="str">
        <f t="shared" si="34"/>
        <v>No</v>
      </c>
      <c r="W42" s="548" t="str">
        <f t="shared" si="35"/>
        <v>No</v>
      </c>
      <c r="X42"/>
      <c r="Y42" s="716">
        <v>1</v>
      </c>
      <c r="Z42" s="717">
        <f t="shared" si="36"/>
        <v>0</v>
      </c>
      <c r="AG42" s="723"/>
      <c r="AH42" s="724">
        <v>1.68</v>
      </c>
      <c r="AI42" s="432">
        <f t="shared" si="32"/>
        <v>0</v>
      </c>
      <c r="AJ42" s="432">
        <f t="shared" si="37"/>
        <v>0</v>
      </c>
      <c r="AK42" s="432">
        <f t="shared" si="38"/>
        <v>0</v>
      </c>
      <c r="AL42" s="432">
        <f t="shared" si="39"/>
        <v>0</v>
      </c>
      <c r="AM42" s="432">
        <f t="shared" si="40"/>
        <v>0</v>
      </c>
      <c r="AN42" s="432">
        <f t="shared" si="41"/>
        <v>0</v>
      </c>
      <c r="AO42" s="432">
        <f t="shared" si="42"/>
        <v>0</v>
      </c>
      <c r="AP42" s="432">
        <f t="shared" si="43"/>
        <v>0</v>
      </c>
      <c r="AQ42" s="432">
        <f t="shared" si="44"/>
        <v>0</v>
      </c>
      <c r="AR42" s="432">
        <f t="shared" si="45"/>
        <v>0</v>
      </c>
      <c r="AS42" s="432">
        <f t="shared" si="46"/>
        <v>0</v>
      </c>
      <c r="AT42" s="432">
        <v>1</v>
      </c>
      <c r="AU42" s="334">
        <v>8</v>
      </c>
      <c r="AV42" s="729"/>
      <c r="AX42" s="729"/>
      <c r="AZ42" s="729">
        <v>4</v>
      </c>
      <c r="BB42" s="729"/>
      <c r="BD42" s="729"/>
      <c r="BF42" s="729"/>
      <c r="BH42" s="729"/>
      <c r="BJ42" s="483"/>
      <c r="BK42" s="483"/>
      <c r="BL42" s="483"/>
      <c r="BM42" s="483"/>
      <c r="BN42" s="483"/>
    </row>
    <row r="43" spans="1:117" s="1" customFormat="1" ht="57" customHeight="1">
      <c r="B43" s="615"/>
      <c r="D43" s="617" t="s">
        <v>703</v>
      </c>
      <c r="E43" s="618"/>
      <c r="F43" s="512" t="s">
        <v>258</v>
      </c>
      <c r="G43" s="513" t="s">
        <v>97</v>
      </c>
      <c r="H43" s="512">
        <v>6</v>
      </c>
      <c r="I43" s="513" t="s">
        <v>704</v>
      </c>
      <c r="J43" s="541">
        <v>68.900000000000006</v>
      </c>
      <c r="K43" s="542"/>
      <c r="L43" s="542"/>
      <c r="M43" s="542"/>
      <c r="N43" s="542"/>
      <c r="O43" s="542"/>
      <c r="P43" s="542"/>
      <c r="Q43" s="542"/>
      <c r="R43" s="705"/>
      <c r="S43" s="542"/>
      <c r="T43" s="542"/>
      <c r="U43" s="543">
        <f t="shared" si="33"/>
        <v>0</v>
      </c>
      <c r="V43" s="543" t="str">
        <f t="shared" si="34"/>
        <v>No</v>
      </c>
      <c r="W43" s="544" t="str">
        <f t="shared" si="35"/>
        <v>No</v>
      </c>
      <c r="X43"/>
      <c r="Y43" s="716">
        <v>1</v>
      </c>
      <c r="Z43" s="717">
        <f t="shared" si="36"/>
        <v>0</v>
      </c>
      <c r="AA43" s="334"/>
      <c r="AB43" s="334"/>
      <c r="AC43" s="334"/>
      <c r="AD43" s="334"/>
      <c r="AE43" s="334"/>
      <c r="AF43" s="334"/>
      <c r="AG43" s="723"/>
      <c r="AH43" s="724">
        <v>0.95</v>
      </c>
      <c r="AI43" s="432">
        <f t="shared" si="32"/>
        <v>0</v>
      </c>
      <c r="AJ43" s="432">
        <f t="shared" si="37"/>
        <v>0</v>
      </c>
      <c r="AK43" s="432">
        <f t="shared" si="38"/>
        <v>0</v>
      </c>
      <c r="AL43" s="432">
        <f t="shared" si="39"/>
        <v>0</v>
      </c>
      <c r="AM43" s="432">
        <f t="shared" si="40"/>
        <v>0</v>
      </c>
      <c r="AN43" s="432">
        <f t="shared" si="41"/>
        <v>0</v>
      </c>
      <c r="AO43" s="432">
        <f t="shared" si="42"/>
        <v>0</v>
      </c>
      <c r="AP43" s="432">
        <f t="shared" si="43"/>
        <v>0</v>
      </c>
      <c r="AQ43" s="432">
        <f t="shared" si="44"/>
        <v>0</v>
      </c>
      <c r="AR43" s="432">
        <f t="shared" si="45"/>
        <v>0</v>
      </c>
      <c r="AS43" s="432">
        <f t="shared" si="46"/>
        <v>0</v>
      </c>
      <c r="AT43" s="432">
        <v>1</v>
      </c>
      <c r="AU43" s="512"/>
      <c r="AV43" s="729"/>
      <c r="AW43" s="512"/>
      <c r="AX43" s="729"/>
      <c r="AY43" s="512">
        <v>2</v>
      </c>
      <c r="AZ43" s="729">
        <v>4</v>
      </c>
      <c r="BA43" s="512"/>
      <c r="BB43" s="729"/>
      <c r="BC43" s="512"/>
      <c r="BD43" s="729"/>
      <c r="BE43" s="512"/>
      <c r="BF43" s="729"/>
      <c r="BG43" s="512"/>
      <c r="BH43" s="729"/>
      <c r="BI43" s="334"/>
      <c r="BJ43" s="483"/>
      <c r="BK43" s="483"/>
      <c r="BL43" s="483"/>
      <c r="BM43" s="483">
        <v>6</v>
      </c>
      <c r="BN43" s="483"/>
      <c r="BO43" s="334"/>
      <c r="BP43" s="334"/>
      <c r="BQ43" s="334"/>
    </row>
    <row r="44" spans="1:117" s="334" customFormat="1" ht="57" customHeight="1">
      <c r="A44" s="1"/>
      <c r="B44" s="615"/>
      <c r="D44" s="599" t="s">
        <v>705</v>
      </c>
      <c r="E44" s="629"/>
      <c r="F44" s="334" t="s">
        <v>706</v>
      </c>
      <c r="G44" s="368" t="s">
        <v>707</v>
      </c>
      <c r="H44" s="334">
        <v>12</v>
      </c>
      <c r="I44" s="368" t="s">
        <v>704</v>
      </c>
      <c r="J44" s="378">
        <v>69.504199999999997</v>
      </c>
      <c r="K44" s="547"/>
      <c r="L44" s="547"/>
      <c r="M44" s="547"/>
      <c r="N44" s="547"/>
      <c r="O44" s="547"/>
      <c r="P44" s="547"/>
      <c r="Q44" s="547"/>
      <c r="R44" s="656"/>
      <c r="S44" s="673"/>
      <c r="T44" s="673"/>
      <c r="U44" s="410">
        <f t="shared" si="33"/>
        <v>0</v>
      </c>
      <c r="V44" s="410" t="str">
        <f t="shared" si="34"/>
        <v>No</v>
      </c>
      <c r="W44" s="548" t="str">
        <f t="shared" si="35"/>
        <v>No</v>
      </c>
      <c r="X44"/>
      <c r="Y44" s="716">
        <v>1</v>
      </c>
      <c r="Z44" s="717">
        <f t="shared" si="36"/>
        <v>0</v>
      </c>
      <c r="AG44" s="723" t="s">
        <v>708</v>
      </c>
      <c r="AH44" s="724">
        <v>0.7</v>
      </c>
      <c r="AI44" s="432">
        <f t="shared" si="32"/>
        <v>0</v>
      </c>
      <c r="AJ44" s="432">
        <f t="shared" si="37"/>
        <v>0</v>
      </c>
      <c r="AK44" s="432">
        <f t="shared" si="38"/>
        <v>0</v>
      </c>
      <c r="AL44" s="432">
        <f t="shared" si="39"/>
        <v>0</v>
      </c>
      <c r="AM44" s="432">
        <f t="shared" si="40"/>
        <v>0</v>
      </c>
      <c r="AN44" s="432">
        <f t="shared" si="41"/>
        <v>0</v>
      </c>
      <c r="AO44" s="432">
        <f t="shared" si="42"/>
        <v>0</v>
      </c>
      <c r="AP44" s="432">
        <f t="shared" si="43"/>
        <v>0</v>
      </c>
      <c r="AQ44" s="432">
        <f t="shared" si="44"/>
        <v>0</v>
      </c>
      <c r="AR44" s="432">
        <f t="shared" si="45"/>
        <v>0</v>
      </c>
      <c r="AS44" s="432">
        <f t="shared" si="46"/>
        <v>0</v>
      </c>
      <c r="AT44" s="432">
        <v>1</v>
      </c>
      <c r="AV44" s="729"/>
      <c r="AX44" s="729"/>
      <c r="AZ44" s="729">
        <v>12</v>
      </c>
      <c r="BB44" s="729"/>
      <c r="BD44" s="729"/>
      <c r="BF44" s="729"/>
      <c r="BH44" s="729"/>
      <c r="BJ44" s="483"/>
      <c r="BK44" s="483"/>
      <c r="BL44" s="483"/>
      <c r="BM44" s="483">
        <v>12</v>
      </c>
      <c r="BN44" s="483"/>
    </row>
    <row r="45" spans="1:117" s="1" customFormat="1" ht="57" customHeight="1">
      <c r="B45" s="615"/>
      <c r="D45" s="617" t="s">
        <v>709</v>
      </c>
      <c r="E45" s="618"/>
      <c r="F45" s="512" t="s">
        <v>103</v>
      </c>
      <c r="G45" s="513" t="s">
        <v>710</v>
      </c>
      <c r="H45" s="512">
        <v>8</v>
      </c>
      <c r="I45" s="513" t="s">
        <v>656</v>
      </c>
      <c r="J45" s="541">
        <v>73.850200000000001</v>
      </c>
      <c r="K45" s="542"/>
      <c r="L45" s="542"/>
      <c r="M45" s="542"/>
      <c r="N45" s="542"/>
      <c r="O45" s="542"/>
      <c r="P45" s="542"/>
      <c r="Q45" s="542"/>
      <c r="R45" s="705"/>
      <c r="S45" s="542"/>
      <c r="T45" s="542"/>
      <c r="U45" s="543">
        <f t="shared" si="33"/>
        <v>0</v>
      </c>
      <c r="V45" s="543" t="str">
        <f t="shared" si="34"/>
        <v>No</v>
      </c>
      <c r="W45" s="544" t="str">
        <f t="shared" si="35"/>
        <v>No</v>
      </c>
      <c r="X45"/>
      <c r="Y45" s="716">
        <v>1</v>
      </c>
      <c r="Z45" s="717">
        <f t="shared" si="36"/>
        <v>0</v>
      </c>
      <c r="AA45" s="334"/>
      <c r="AB45" s="334"/>
      <c r="AC45" s="334"/>
      <c r="AD45" s="334"/>
      <c r="AE45" s="334"/>
      <c r="AF45" s="334"/>
      <c r="AG45" s="723" t="s">
        <v>711</v>
      </c>
      <c r="AH45" s="724">
        <v>1</v>
      </c>
      <c r="AI45" s="432">
        <f t="shared" si="32"/>
        <v>0</v>
      </c>
      <c r="AJ45" s="432">
        <f t="shared" si="37"/>
        <v>0</v>
      </c>
      <c r="AK45" s="432">
        <f t="shared" si="38"/>
        <v>0</v>
      </c>
      <c r="AL45" s="432">
        <f t="shared" si="39"/>
        <v>0</v>
      </c>
      <c r="AM45" s="432">
        <f t="shared" si="40"/>
        <v>0</v>
      </c>
      <c r="AN45" s="432">
        <f t="shared" si="41"/>
        <v>0</v>
      </c>
      <c r="AO45" s="432">
        <f t="shared" si="42"/>
        <v>0</v>
      </c>
      <c r="AP45" s="432">
        <f t="shared" si="43"/>
        <v>0</v>
      </c>
      <c r="AQ45" s="432">
        <f t="shared" si="44"/>
        <v>0</v>
      </c>
      <c r="AR45" s="432">
        <f t="shared" si="45"/>
        <v>0</v>
      </c>
      <c r="AS45" s="432">
        <f t="shared" si="46"/>
        <v>0</v>
      </c>
      <c r="AT45" s="432">
        <v>1</v>
      </c>
      <c r="AU45" s="512">
        <v>16</v>
      </c>
      <c r="AV45" s="729"/>
      <c r="AW45" s="512"/>
      <c r="AX45" s="729">
        <v>1</v>
      </c>
      <c r="AY45" s="512">
        <v>7</v>
      </c>
      <c r="AZ45" s="729"/>
      <c r="BA45" s="512"/>
      <c r="BB45" s="729"/>
      <c r="BC45" s="512"/>
      <c r="BD45" s="729"/>
      <c r="BE45" s="512"/>
      <c r="BF45" s="729"/>
      <c r="BG45" s="512"/>
      <c r="BH45" s="729"/>
      <c r="BI45" s="334"/>
      <c r="BJ45" s="483">
        <v>1</v>
      </c>
      <c r="BK45" s="483"/>
      <c r="BL45" s="483">
        <v>16</v>
      </c>
      <c r="BM45" s="483">
        <v>8</v>
      </c>
      <c r="BN45" s="483"/>
      <c r="BO45" s="334"/>
      <c r="BP45" s="334"/>
      <c r="BQ45" s="334"/>
    </row>
    <row r="46" spans="1:117" s="1" customFormat="1" ht="57" customHeight="1">
      <c r="B46" s="615"/>
      <c r="D46" s="528" t="s">
        <v>712</v>
      </c>
      <c r="E46" s="616"/>
      <c r="F46" s="1" t="s">
        <v>103</v>
      </c>
      <c r="G46" s="546" t="s">
        <v>500</v>
      </c>
      <c r="H46" s="1">
        <v>8</v>
      </c>
      <c r="I46" s="546" t="s">
        <v>656</v>
      </c>
      <c r="J46" s="672">
        <v>78.196200000000005</v>
      </c>
      <c r="K46" s="673"/>
      <c r="L46" s="673"/>
      <c r="M46" s="673"/>
      <c r="N46" s="673"/>
      <c r="O46" s="673"/>
      <c r="P46" s="673"/>
      <c r="Q46" s="673"/>
      <c r="R46" s="703"/>
      <c r="S46" s="673"/>
      <c r="T46" s="673"/>
      <c r="U46" s="410">
        <f t="shared" si="33"/>
        <v>0</v>
      </c>
      <c r="V46" s="704" t="str">
        <f t="shared" si="34"/>
        <v>No</v>
      </c>
      <c r="W46" s="548" t="str">
        <f t="shared" si="35"/>
        <v>No</v>
      </c>
      <c r="X46"/>
      <c r="Y46" s="716">
        <v>1</v>
      </c>
      <c r="Z46" s="717">
        <f t="shared" si="36"/>
        <v>0</v>
      </c>
      <c r="AA46" s="334"/>
      <c r="AB46" s="334"/>
      <c r="AC46" s="334"/>
      <c r="AD46" s="334"/>
      <c r="AE46" s="334"/>
      <c r="AF46" s="334"/>
      <c r="AG46" s="723" t="s">
        <v>713</v>
      </c>
      <c r="AH46" s="724">
        <v>1.8</v>
      </c>
      <c r="AI46" s="432">
        <f t="shared" si="32"/>
        <v>0</v>
      </c>
      <c r="AJ46" s="432">
        <f t="shared" si="37"/>
        <v>0</v>
      </c>
      <c r="AK46" s="432">
        <f t="shared" si="38"/>
        <v>0</v>
      </c>
      <c r="AL46" s="432">
        <f t="shared" si="39"/>
        <v>0</v>
      </c>
      <c r="AM46" s="432">
        <f t="shared" si="40"/>
        <v>0</v>
      </c>
      <c r="AN46" s="432">
        <f t="shared" si="41"/>
        <v>0</v>
      </c>
      <c r="AO46" s="432">
        <f t="shared" si="42"/>
        <v>0</v>
      </c>
      <c r="AP46" s="432">
        <f t="shared" si="43"/>
        <v>0</v>
      </c>
      <c r="AQ46" s="432">
        <f t="shared" si="44"/>
        <v>0</v>
      </c>
      <c r="AR46" s="432">
        <f t="shared" si="45"/>
        <v>0</v>
      </c>
      <c r="AS46" s="432">
        <f t="shared" si="46"/>
        <v>0</v>
      </c>
      <c r="AT46" s="432">
        <v>1</v>
      </c>
      <c r="AU46" s="1">
        <v>16</v>
      </c>
      <c r="AV46" s="729"/>
      <c r="AX46" s="729"/>
      <c r="AZ46" s="729">
        <v>8</v>
      </c>
      <c r="BB46" s="729"/>
      <c r="BD46" s="729"/>
      <c r="BF46" s="729"/>
      <c r="BH46" s="729"/>
      <c r="BI46" s="334"/>
      <c r="BJ46" s="483">
        <f>H46</f>
        <v>8</v>
      </c>
      <c r="BK46" s="483"/>
      <c r="BL46" s="483">
        <v>16</v>
      </c>
      <c r="BM46" s="483">
        <v>8</v>
      </c>
      <c r="BN46" s="483"/>
      <c r="BO46" s="334"/>
      <c r="BP46" s="334"/>
      <c r="BQ46" s="334"/>
    </row>
    <row r="47" spans="1:117" s="1" customFormat="1" ht="57" customHeight="1">
      <c r="B47" s="615"/>
      <c r="D47" s="617" t="s">
        <v>714</v>
      </c>
      <c r="E47" s="618"/>
      <c r="F47" s="512" t="s">
        <v>109</v>
      </c>
      <c r="G47" s="513" t="s">
        <v>97</v>
      </c>
      <c r="H47" s="512">
        <v>2</v>
      </c>
      <c r="I47" s="513" t="s">
        <v>656</v>
      </c>
      <c r="J47" s="541">
        <v>78.196200000000005</v>
      </c>
      <c r="K47" s="542"/>
      <c r="L47" s="542"/>
      <c r="M47" s="542"/>
      <c r="N47" s="542"/>
      <c r="O47" s="542"/>
      <c r="P47" s="542"/>
      <c r="Q47" s="542"/>
      <c r="R47" s="705"/>
      <c r="S47" s="542"/>
      <c r="T47" s="542"/>
      <c r="U47" s="543">
        <f t="shared" si="33"/>
        <v>0</v>
      </c>
      <c r="V47" s="543" t="str">
        <f t="shared" si="34"/>
        <v>No</v>
      </c>
      <c r="W47" s="544" t="str">
        <f t="shared" si="35"/>
        <v>No</v>
      </c>
      <c r="X47"/>
      <c r="Y47" s="716">
        <v>1</v>
      </c>
      <c r="Z47" s="717">
        <f t="shared" si="36"/>
        <v>0</v>
      </c>
      <c r="AA47" s="334"/>
      <c r="AB47" s="334"/>
      <c r="AC47" s="334"/>
      <c r="AD47" s="334"/>
      <c r="AE47" s="334"/>
      <c r="AF47" s="334"/>
      <c r="AG47" s="723" t="s">
        <v>715</v>
      </c>
      <c r="AH47" s="724">
        <v>2.2999999999999998</v>
      </c>
      <c r="AI47" s="432">
        <f t="shared" si="32"/>
        <v>0</v>
      </c>
      <c r="AJ47" s="432">
        <f t="shared" si="37"/>
        <v>0</v>
      </c>
      <c r="AK47" s="432">
        <f t="shared" si="38"/>
        <v>0</v>
      </c>
      <c r="AL47" s="432">
        <f t="shared" si="39"/>
        <v>0</v>
      </c>
      <c r="AM47" s="432">
        <f t="shared" si="40"/>
        <v>0</v>
      </c>
      <c r="AN47" s="432">
        <f t="shared" si="41"/>
        <v>0</v>
      </c>
      <c r="AO47" s="432">
        <f t="shared" si="42"/>
        <v>0</v>
      </c>
      <c r="AP47" s="432">
        <f t="shared" si="43"/>
        <v>0</v>
      </c>
      <c r="AQ47" s="432">
        <f t="shared" si="44"/>
        <v>0</v>
      </c>
      <c r="AR47" s="432">
        <f t="shared" si="45"/>
        <v>0</v>
      </c>
      <c r="AS47" s="432">
        <f t="shared" si="46"/>
        <v>0</v>
      </c>
      <c r="AT47" s="432">
        <v>1</v>
      </c>
      <c r="AU47" s="512">
        <v>4</v>
      </c>
      <c r="AV47" s="729"/>
      <c r="AW47" s="512"/>
      <c r="AX47" s="729"/>
      <c r="AY47" s="512"/>
      <c r="AZ47" s="729">
        <v>1</v>
      </c>
      <c r="BA47" s="512"/>
      <c r="BB47" s="729">
        <v>1</v>
      </c>
      <c r="BC47" s="512"/>
      <c r="BD47" s="729"/>
      <c r="BE47" s="512"/>
      <c r="BF47" s="729"/>
      <c r="BG47" s="512"/>
      <c r="BH47" s="729"/>
      <c r="BI47" s="334"/>
      <c r="BJ47" s="483">
        <f>H47</f>
        <v>2</v>
      </c>
      <c r="BK47" s="483"/>
      <c r="BL47" s="483">
        <v>4</v>
      </c>
      <c r="BM47" s="483">
        <v>2</v>
      </c>
      <c r="BN47" s="483"/>
      <c r="BO47" s="334"/>
      <c r="BP47" s="334"/>
      <c r="BQ47" s="334"/>
    </row>
    <row r="48" spans="1:117" s="1" customFormat="1" ht="57" customHeight="1">
      <c r="B48" s="615"/>
      <c r="D48" s="528" t="s">
        <v>716</v>
      </c>
      <c r="E48" s="616"/>
      <c r="F48" s="1" t="s">
        <v>109</v>
      </c>
      <c r="G48" s="546" t="s">
        <v>717</v>
      </c>
      <c r="H48" s="1">
        <v>1</v>
      </c>
      <c r="I48" s="546" t="s">
        <v>656</v>
      </c>
      <c r="J48" s="672">
        <v>65.168800000000005</v>
      </c>
      <c r="K48" s="673"/>
      <c r="L48" s="673"/>
      <c r="M48" s="673"/>
      <c r="N48" s="673"/>
      <c r="O48" s="673"/>
      <c r="P48" s="673"/>
      <c r="Q48" s="673"/>
      <c r="R48" s="703"/>
      <c r="S48" s="673"/>
      <c r="T48" s="673"/>
      <c r="U48" s="410">
        <f t="shared" si="33"/>
        <v>0</v>
      </c>
      <c r="V48" s="704" t="str">
        <f t="shared" si="34"/>
        <v>No</v>
      </c>
      <c r="W48" s="548" t="str">
        <f t="shared" si="35"/>
        <v>No</v>
      </c>
      <c r="X48"/>
      <c r="Y48" s="716">
        <v>1</v>
      </c>
      <c r="Z48" s="717">
        <f t="shared" si="36"/>
        <v>0</v>
      </c>
      <c r="AA48" s="334"/>
      <c r="AB48" s="334"/>
      <c r="AC48" s="334"/>
      <c r="AD48" s="334"/>
      <c r="AE48" s="334"/>
      <c r="AF48" s="334"/>
      <c r="AG48" s="723" t="s">
        <v>718</v>
      </c>
      <c r="AH48" s="724">
        <v>1.8</v>
      </c>
      <c r="AI48" s="432">
        <f t="shared" ref="AI48:AI91" si="47">SUM(K48:T48)*AH48</f>
        <v>0</v>
      </c>
      <c r="AJ48" s="432">
        <f t="shared" si="37"/>
        <v>0</v>
      </c>
      <c r="AK48" s="432">
        <f t="shared" si="38"/>
        <v>0</v>
      </c>
      <c r="AL48" s="432">
        <f t="shared" si="39"/>
        <v>0</v>
      </c>
      <c r="AM48" s="432">
        <f t="shared" si="40"/>
        <v>0</v>
      </c>
      <c r="AN48" s="432">
        <f t="shared" si="41"/>
        <v>0</v>
      </c>
      <c r="AO48" s="432">
        <f t="shared" si="42"/>
        <v>0</v>
      </c>
      <c r="AP48" s="432">
        <f t="shared" si="43"/>
        <v>0</v>
      </c>
      <c r="AQ48" s="432">
        <f t="shared" si="44"/>
        <v>0</v>
      </c>
      <c r="AR48" s="432">
        <f t="shared" si="45"/>
        <v>0</v>
      </c>
      <c r="AS48" s="432">
        <f t="shared" si="46"/>
        <v>0</v>
      </c>
      <c r="AT48" s="432">
        <v>1</v>
      </c>
      <c r="AU48" s="1">
        <v>3</v>
      </c>
      <c r="AV48" s="729"/>
      <c r="AX48" s="729"/>
      <c r="AZ48" s="729"/>
      <c r="BB48" s="729">
        <v>1</v>
      </c>
      <c r="BD48" s="729"/>
      <c r="BF48" s="729"/>
      <c r="BH48" s="729"/>
      <c r="BI48" s="334"/>
      <c r="BJ48" s="483"/>
      <c r="BK48" s="483">
        <v>1</v>
      </c>
      <c r="BL48" s="483">
        <v>3</v>
      </c>
      <c r="BM48" s="483">
        <v>1</v>
      </c>
      <c r="BN48" s="483"/>
      <c r="BO48" s="334"/>
      <c r="BP48" s="334"/>
      <c r="BQ48" s="334"/>
    </row>
    <row r="49" spans="1:69" s="1" customFormat="1" ht="57" customHeight="1">
      <c r="B49" s="615"/>
      <c r="D49" s="617" t="s">
        <v>719</v>
      </c>
      <c r="E49" s="618"/>
      <c r="F49" s="512" t="s">
        <v>109</v>
      </c>
      <c r="G49" s="513" t="s">
        <v>267</v>
      </c>
      <c r="H49" s="512">
        <v>1</v>
      </c>
      <c r="I49" s="513" t="s">
        <v>656</v>
      </c>
      <c r="J49" s="541">
        <v>60.822800000000001</v>
      </c>
      <c r="K49" s="542"/>
      <c r="L49" s="542"/>
      <c r="M49" s="542"/>
      <c r="N49" s="542"/>
      <c r="O49" s="542"/>
      <c r="P49" s="542"/>
      <c r="Q49" s="542"/>
      <c r="R49" s="705"/>
      <c r="S49" s="542"/>
      <c r="T49" s="542"/>
      <c r="U49" s="543">
        <f t="shared" si="33"/>
        <v>0</v>
      </c>
      <c r="V49" s="543" t="str">
        <f t="shared" si="34"/>
        <v>No</v>
      </c>
      <c r="W49" s="544" t="str">
        <f t="shared" si="35"/>
        <v>No</v>
      </c>
      <c r="X49"/>
      <c r="Y49" s="716">
        <v>1</v>
      </c>
      <c r="Z49" s="717">
        <f t="shared" si="36"/>
        <v>0</v>
      </c>
      <c r="AA49" s="334"/>
      <c r="AB49" s="334"/>
      <c r="AC49" s="334"/>
      <c r="AD49" s="334"/>
      <c r="AE49" s="334"/>
      <c r="AF49" s="334"/>
      <c r="AG49" s="723" t="s">
        <v>720</v>
      </c>
      <c r="AH49" s="724">
        <v>1.2</v>
      </c>
      <c r="AI49" s="432">
        <f t="shared" si="47"/>
        <v>0</v>
      </c>
      <c r="AJ49" s="432">
        <f t="shared" si="37"/>
        <v>0</v>
      </c>
      <c r="AK49" s="432">
        <f t="shared" si="38"/>
        <v>0</v>
      </c>
      <c r="AL49" s="432">
        <f t="shared" si="39"/>
        <v>0</v>
      </c>
      <c r="AM49" s="432">
        <f t="shared" si="40"/>
        <v>0</v>
      </c>
      <c r="AN49" s="432">
        <f t="shared" si="41"/>
        <v>0</v>
      </c>
      <c r="AO49" s="432">
        <f t="shared" si="42"/>
        <v>0</v>
      </c>
      <c r="AP49" s="432">
        <f t="shared" si="43"/>
        <v>0</v>
      </c>
      <c r="AQ49" s="432">
        <f t="shared" si="44"/>
        <v>0</v>
      </c>
      <c r="AR49" s="432">
        <f t="shared" si="45"/>
        <v>0</v>
      </c>
      <c r="AS49" s="432">
        <f t="shared" si="46"/>
        <v>0</v>
      </c>
      <c r="AT49" s="432">
        <v>1</v>
      </c>
      <c r="AU49" s="512">
        <v>3</v>
      </c>
      <c r="AV49" s="729"/>
      <c r="AW49" s="512"/>
      <c r="AX49" s="729"/>
      <c r="AY49" s="512"/>
      <c r="AZ49" s="729"/>
      <c r="BA49" s="512"/>
      <c r="BB49" s="729">
        <v>1</v>
      </c>
      <c r="BC49" s="512"/>
      <c r="BD49" s="729"/>
      <c r="BE49" s="512"/>
      <c r="BF49" s="729"/>
      <c r="BG49" s="512"/>
      <c r="BH49" s="729"/>
      <c r="BI49" s="334"/>
      <c r="BJ49" s="483"/>
      <c r="BK49" s="483">
        <v>1</v>
      </c>
      <c r="BL49" s="483">
        <v>3</v>
      </c>
      <c r="BM49" s="483">
        <v>1</v>
      </c>
      <c r="BN49" s="483"/>
      <c r="BO49" s="334"/>
      <c r="BP49" s="334"/>
      <c r="BQ49" s="334"/>
    </row>
    <row r="50" spans="1:69" s="1" customFormat="1" ht="57" customHeight="1">
      <c r="B50" s="615"/>
      <c r="D50" s="528" t="s">
        <v>721</v>
      </c>
      <c r="E50" s="616"/>
      <c r="F50" s="1" t="s">
        <v>103</v>
      </c>
      <c r="G50" s="546" t="s">
        <v>267</v>
      </c>
      <c r="H50" s="1">
        <v>6</v>
      </c>
      <c r="I50" s="546" t="s">
        <v>656</v>
      </c>
      <c r="J50" s="672">
        <v>73.850200000000001</v>
      </c>
      <c r="K50" s="673"/>
      <c r="L50" s="673"/>
      <c r="M50" s="673"/>
      <c r="N50" s="673"/>
      <c r="O50" s="673"/>
      <c r="P50" s="673"/>
      <c r="Q50" s="673"/>
      <c r="R50" s="703"/>
      <c r="S50" s="673"/>
      <c r="T50" s="673"/>
      <c r="U50" s="410">
        <f t="shared" si="33"/>
        <v>0</v>
      </c>
      <c r="V50" s="704" t="str">
        <f t="shared" si="34"/>
        <v>No</v>
      </c>
      <c r="W50" s="548" t="str">
        <f t="shared" si="35"/>
        <v>No</v>
      </c>
      <c r="X50"/>
      <c r="Y50" s="716">
        <v>1</v>
      </c>
      <c r="Z50" s="717">
        <f t="shared" si="36"/>
        <v>0</v>
      </c>
      <c r="AA50" s="334"/>
      <c r="AB50" s="334"/>
      <c r="AC50" s="334"/>
      <c r="AD50" s="334"/>
      <c r="AE50" s="334"/>
      <c r="AF50" s="334"/>
      <c r="AG50" s="723" t="s">
        <v>708</v>
      </c>
      <c r="AH50" s="724">
        <v>1.9</v>
      </c>
      <c r="AI50" s="432">
        <f t="shared" si="47"/>
        <v>0</v>
      </c>
      <c r="AJ50" s="432">
        <f t="shared" si="37"/>
        <v>0</v>
      </c>
      <c r="AK50" s="432">
        <f t="shared" si="38"/>
        <v>0</v>
      </c>
      <c r="AL50" s="432">
        <f t="shared" si="39"/>
        <v>0</v>
      </c>
      <c r="AM50" s="432">
        <f t="shared" si="40"/>
        <v>0</v>
      </c>
      <c r="AN50" s="432">
        <f t="shared" si="41"/>
        <v>0</v>
      </c>
      <c r="AO50" s="432">
        <f t="shared" si="42"/>
        <v>0</v>
      </c>
      <c r="AP50" s="432">
        <f t="shared" si="43"/>
        <v>0</v>
      </c>
      <c r="AQ50" s="432">
        <f t="shared" si="44"/>
        <v>0</v>
      </c>
      <c r="AR50" s="432">
        <f t="shared" si="45"/>
        <v>0</v>
      </c>
      <c r="AS50" s="432">
        <f t="shared" si="46"/>
        <v>0</v>
      </c>
      <c r="AT50" s="432">
        <v>1</v>
      </c>
      <c r="AU50" s="1">
        <v>6</v>
      </c>
      <c r="AV50" s="729"/>
      <c r="AX50" s="729"/>
      <c r="AZ50" s="729">
        <v>6</v>
      </c>
      <c r="BB50" s="729"/>
      <c r="BD50" s="729"/>
      <c r="BF50" s="729"/>
      <c r="BH50" s="729"/>
      <c r="BI50" s="334"/>
      <c r="BJ50" s="483">
        <f>H50</f>
        <v>6</v>
      </c>
      <c r="BK50" s="483"/>
      <c r="BL50" s="483">
        <v>6</v>
      </c>
      <c r="BM50" s="483">
        <v>6</v>
      </c>
      <c r="BN50" s="483"/>
      <c r="BO50" s="334"/>
      <c r="BP50" s="334"/>
      <c r="BQ50" s="334"/>
    </row>
    <row r="51" spans="1:69" s="1" customFormat="1" ht="57" customHeight="1">
      <c r="B51" s="615"/>
      <c r="D51" s="617" t="s">
        <v>722</v>
      </c>
      <c r="E51" s="618"/>
      <c r="F51" s="512" t="s">
        <v>702</v>
      </c>
      <c r="G51" s="513" t="s">
        <v>97</v>
      </c>
      <c r="H51" s="512">
        <v>4</v>
      </c>
      <c r="I51" s="513" t="s">
        <v>656</v>
      </c>
      <c r="J51" s="541">
        <v>71.02</v>
      </c>
      <c r="K51" s="542"/>
      <c r="L51" s="542"/>
      <c r="M51" s="542"/>
      <c r="N51" s="542"/>
      <c r="O51" s="542"/>
      <c r="P51" s="542"/>
      <c r="Q51" s="542"/>
      <c r="R51" s="705"/>
      <c r="S51" s="542"/>
      <c r="T51" s="542"/>
      <c r="U51" s="543">
        <f t="shared" si="33"/>
        <v>0</v>
      </c>
      <c r="V51" s="543" t="str">
        <f t="shared" si="34"/>
        <v>No</v>
      </c>
      <c r="W51" s="544" t="str">
        <f t="shared" si="35"/>
        <v>No</v>
      </c>
      <c r="X51"/>
      <c r="Y51" s="716">
        <v>1</v>
      </c>
      <c r="Z51" s="717">
        <f t="shared" si="36"/>
        <v>0</v>
      </c>
      <c r="AA51" s="334"/>
      <c r="AB51" s="334"/>
      <c r="AC51" s="334"/>
      <c r="AD51" s="334"/>
      <c r="AE51" s="334"/>
      <c r="AF51" s="334"/>
      <c r="AG51" s="723"/>
      <c r="AH51" s="724">
        <v>1.83</v>
      </c>
      <c r="AI51" s="432">
        <f t="shared" si="47"/>
        <v>0</v>
      </c>
      <c r="AJ51" s="432">
        <f t="shared" si="37"/>
        <v>0</v>
      </c>
      <c r="AK51" s="432">
        <f t="shared" si="38"/>
        <v>0</v>
      </c>
      <c r="AL51" s="432">
        <f t="shared" si="39"/>
        <v>0</v>
      </c>
      <c r="AM51" s="432">
        <f t="shared" si="40"/>
        <v>0</v>
      </c>
      <c r="AN51" s="432">
        <f t="shared" si="41"/>
        <v>0</v>
      </c>
      <c r="AO51" s="432">
        <f t="shared" si="42"/>
        <v>0</v>
      </c>
      <c r="AP51" s="432">
        <f t="shared" si="43"/>
        <v>0</v>
      </c>
      <c r="AQ51" s="432">
        <f t="shared" si="44"/>
        <v>0</v>
      </c>
      <c r="AR51" s="432">
        <f t="shared" si="45"/>
        <v>0</v>
      </c>
      <c r="AS51" s="432">
        <f t="shared" si="46"/>
        <v>0</v>
      </c>
      <c r="AT51" s="432">
        <v>1</v>
      </c>
      <c r="AU51" s="512">
        <v>8</v>
      </c>
      <c r="AV51" s="729"/>
      <c r="AW51" s="512"/>
      <c r="AX51" s="729"/>
      <c r="AY51" s="512"/>
      <c r="AZ51" s="729">
        <v>4</v>
      </c>
      <c r="BA51" s="512"/>
      <c r="BB51" s="729"/>
      <c r="BC51" s="512"/>
      <c r="BD51" s="729"/>
      <c r="BE51" s="512"/>
      <c r="BF51" s="729"/>
      <c r="BG51" s="512"/>
      <c r="BH51" s="729"/>
      <c r="BI51" s="334"/>
      <c r="BJ51" s="483"/>
      <c r="BK51" s="483"/>
      <c r="BL51" s="483">
        <v>8</v>
      </c>
      <c r="BM51" s="483">
        <v>4</v>
      </c>
      <c r="BN51" s="483"/>
      <c r="BO51" s="334"/>
      <c r="BP51" s="334"/>
      <c r="BQ51" s="334"/>
    </row>
    <row r="52" spans="1:69" s="1" customFormat="1" ht="57" customHeight="1">
      <c r="B52" s="615"/>
      <c r="D52" s="528" t="s">
        <v>723</v>
      </c>
      <c r="E52" s="616"/>
      <c r="F52" s="1" t="s">
        <v>258</v>
      </c>
      <c r="G52" s="546" t="s">
        <v>267</v>
      </c>
      <c r="H52" s="1">
        <v>4</v>
      </c>
      <c r="I52" s="546" t="s">
        <v>656</v>
      </c>
      <c r="J52" s="672">
        <v>65.168800000000005</v>
      </c>
      <c r="K52" s="673"/>
      <c r="L52" s="673"/>
      <c r="M52" s="673"/>
      <c r="N52" s="673"/>
      <c r="O52" s="673"/>
      <c r="P52" s="673"/>
      <c r="Q52" s="673"/>
      <c r="R52" s="703"/>
      <c r="S52" s="673"/>
      <c r="T52" s="673"/>
      <c r="U52" s="410">
        <f t="shared" si="33"/>
        <v>0</v>
      </c>
      <c r="V52" s="704" t="str">
        <f t="shared" si="34"/>
        <v>No</v>
      </c>
      <c r="W52" s="548" t="str">
        <f t="shared" si="35"/>
        <v>No</v>
      </c>
      <c r="X52"/>
      <c r="Y52" s="716">
        <v>1</v>
      </c>
      <c r="Z52" s="717">
        <f t="shared" si="36"/>
        <v>0</v>
      </c>
      <c r="AA52" s="334"/>
      <c r="AB52" s="334"/>
      <c r="AC52" s="334"/>
      <c r="AD52" s="334"/>
      <c r="AE52" s="334"/>
      <c r="AF52" s="334"/>
      <c r="AG52" s="723" t="s">
        <v>724</v>
      </c>
      <c r="AH52" s="724">
        <v>2</v>
      </c>
      <c r="AI52" s="432">
        <f t="shared" si="47"/>
        <v>0</v>
      </c>
      <c r="AJ52" s="432">
        <f t="shared" si="37"/>
        <v>0</v>
      </c>
      <c r="AK52" s="432">
        <f t="shared" si="38"/>
        <v>0</v>
      </c>
      <c r="AL52" s="432">
        <f t="shared" si="39"/>
        <v>0</v>
      </c>
      <c r="AM52" s="432">
        <f t="shared" si="40"/>
        <v>0</v>
      </c>
      <c r="AN52" s="432">
        <f t="shared" si="41"/>
        <v>0</v>
      </c>
      <c r="AO52" s="432">
        <f t="shared" si="42"/>
        <v>0</v>
      </c>
      <c r="AP52" s="432">
        <f t="shared" si="43"/>
        <v>0</v>
      </c>
      <c r="AQ52" s="432">
        <f t="shared" si="44"/>
        <v>0</v>
      </c>
      <c r="AR52" s="432">
        <f t="shared" si="45"/>
        <v>0</v>
      </c>
      <c r="AS52" s="432">
        <f t="shared" si="46"/>
        <v>0</v>
      </c>
      <c r="AT52" s="432">
        <v>1</v>
      </c>
      <c r="AU52" s="1">
        <v>4</v>
      </c>
      <c r="AV52" s="729"/>
      <c r="AX52" s="729"/>
      <c r="AZ52" s="729"/>
      <c r="BA52" s="1">
        <v>4</v>
      </c>
      <c r="BB52" s="729"/>
      <c r="BD52" s="729"/>
      <c r="BF52" s="729"/>
      <c r="BH52" s="729"/>
      <c r="BI52" s="334"/>
      <c r="BJ52" s="483">
        <f>H52</f>
        <v>4</v>
      </c>
      <c r="BK52" s="483"/>
      <c r="BL52" s="483">
        <v>4</v>
      </c>
      <c r="BM52" s="483">
        <v>4</v>
      </c>
      <c r="BN52" s="483"/>
      <c r="BO52" s="334"/>
      <c r="BP52" s="334"/>
      <c r="BQ52" s="334"/>
    </row>
    <row r="53" spans="1:69" s="1" customFormat="1" ht="57" customHeight="1">
      <c r="B53" s="615"/>
      <c r="D53" s="617" t="s">
        <v>725</v>
      </c>
      <c r="E53" s="618"/>
      <c r="F53" s="512" t="s">
        <v>109</v>
      </c>
      <c r="G53" s="513" t="s">
        <v>267</v>
      </c>
      <c r="H53" s="512">
        <v>1</v>
      </c>
      <c r="I53" s="513" t="s">
        <v>656</v>
      </c>
      <c r="J53" s="541">
        <v>56.476799999999997</v>
      </c>
      <c r="K53" s="542"/>
      <c r="L53" s="542"/>
      <c r="M53" s="542"/>
      <c r="N53" s="542"/>
      <c r="O53" s="542"/>
      <c r="P53" s="542"/>
      <c r="Q53" s="542"/>
      <c r="R53" s="705"/>
      <c r="S53" s="542"/>
      <c r="T53" s="542"/>
      <c r="U53" s="543">
        <f t="shared" si="33"/>
        <v>0</v>
      </c>
      <c r="V53" s="543" t="str">
        <f t="shared" si="34"/>
        <v>No</v>
      </c>
      <c r="W53" s="544" t="str">
        <f t="shared" si="35"/>
        <v>No</v>
      </c>
      <c r="X53"/>
      <c r="Y53" s="716">
        <v>1</v>
      </c>
      <c r="Z53" s="717">
        <f t="shared" si="36"/>
        <v>0</v>
      </c>
      <c r="AA53" s="334"/>
      <c r="AB53" s="334"/>
      <c r="AC53" s="334"/>
      <c r="AD53" s="334"/>
      <c r="AE53" s="334"/>
      <c r="AF53" s="334"/>
      <c r="AG53" s="723" t="s">
        <v>726</v>
      </c>
      <c r="AH53" s="724">
        <v>2.8</v>
      </c>
      <c r="AI53" s="432">
        <f t="shared" si="47"/>
        <v>0</v>
      </c>
      <c r="AJ53" s="432">
        <f t="shared" si="37"/>
        <v>0</v>
      </c>
      <c r="AK53" s="432">
        <f t="shared" si="38"/>
        <v>0</v>
      </c>
      <c r="AL53" s="432">
        <f t="shared" si="39"/>
        <v>0</v>
      </c>
      <c r="AM53" s="432">
        <f t="shared" si="40"/>
        <v>0</v>
      </c>
      <c r="AN53" s="432">
        <f t="shared" si="41"/>
        <v>0</v>
      </c>
      <c r="AO53" s="432">
        <f t="shared" si="42"/>
        <v>0</v>
      </c>
      <c r="AP53" s="432">
        <f t="shared" si="43"/>
        <v>0</v>
      </c>
      <c r="AQ53" s="432">
        <f t="shared" si="44"/>
        <v>0</v>
      </c>
      <c r="AR53" s="432">
        <f t="shared" si="45"/>
        <v>0</v>
      </c>
      <c r="AS53" s="432">
        <f t="shared" si="46"/>
        <v>0</v>
      </c>
      <c r="AT53" s="432">
        <v>1</v>
      </c>
      <c r="AU53" s="512">
        <v>4</v>
      </c>
      <c r="AV53" s="729"/>
      <c r="AW53" s="512"/>
      <c r="AX53" s="729"/>
      <c r="AY53" s="512"/>
      <c r="AZ53" s="729"/>
      <c r="BA53" s="512"/>
      <c r="BB53" s="729">
        <v>1</v>
      </c>
      <c r="BC53" s="512"/>
      <c r="BD53" s="729"/>
      <c r="BE53" s="512"/>
      <c r="BF53" s="729"/>
      <c r="BG53" s="512"/>
      <c r="BH53" s="729"/>
      <c r="BI53" s="334"/>
      <c r="BJ53" s="483">
        <f>H53</f>
        <v>1</v>
      </c>
      <c r="BK53" s="483"/>
      <c r="BL53" s="483">
        <v>3</v>
      </c>
      <c r="BM53" s="483">
        <v>1</v>
      </c>
      <c r="BN53" s="483"/>
      <c r="BO53" s="334"/>
      <c r="BP53" s="334"/>
      <c r="BQ53" s="334"/>
    </row>
    <row r="54" spans="1:69" s="1" customFormat="1" ht="57" customHeight="1">
      <c r="B54" s="630"/>
      <c r="C54" s="120"/>
      <c r="D54" s="622" t="s">
        <v>727</v>
      </c>
      <c r="E54" s="623"/>
      <c r="F54" s="120" t="s">
        <v>106</v>
      </c>
      <c r="G54" s="558" t="s">
        <v>267</v>
      </c>
      <c r="H54" s="120">
        <v>2</v>
      </c>
      <c r="I54" s="558" t="s">
        <v>656</v>
      </c>
      <c r="J54" s="674">
        <v>73.850200000000001</v>
      </c>
      <c r="K54" s="675"/>
      <c r="L54" s="675"/>
      <c r="M54" s="675"/>
      <c r="N54" s="675"/>
      <c r="O54" s="675"/>
      <c r="P54" s="675"/>
      <c r="Q54" s="675"/>
      <c r="R54" s="706"/>
      <c r="S54" s="675"/>
      <c r="T54" s="675"/>
      <c r="U54" s="410">
        <f t="shared" si="33"/>
        <v>0</v>
      </c>
      <c r="V54" s="707" t="str">
        <f t="shared" si="34"/>
        <v>No</v>
      </c>
      <c r="W54" s="548" t="str">
        <f t="shared" si="35"/>
        <v>No</v>
      </c>
      <c r="X54"/>
      <c r="Y54" s="718">
        <v>1</v>
      </c>
      <c r="Z54" s="717">
        <f t="shared" si="36"/>
        <v>0</v>
      </c>
      <c r="AA54" s="334"/>
      <c r="AB54" s="334"/>
      <c r="AC54" s="334"/>
      <c r="AD54" s="334"/>
      <c r="AE54" s="334"/>
      <c r="AF54" s="334"/>
      <c r="AG54" s="723" t="s">
        <v>728</v>
      </c>
      <c r="AH54" s="724">
        <v>1.8</v>
      </c>
      <c r="AI54" s="432">
        <f t="shared" si="47"/>
        <v>0</v>
      </c>
      <c r="AJ54" s="432">
        <f t="shared" si="37"/>
        <v>0</v>
      </c>
      <c r="AK54" s="432">
        <f t="shared" si="38"/>
        <v>0</v>
      </c>
      <c r="AL54" s="432">
        <f t="shared" si="39"/>
        <v>0</v>
      </c>
      <c r="AM54" s="432">
        <f t="shared" si="40"/>
        <v>0</v>
      </c>
      <c r="AN54" s="432">
        <f t="shared" si="41"/>
        <v>0</v>
      </c>
      <c r="AO54" s="432">
        <f t="shared" si="42"/>
        <v>0</v>
      </c>
      <c r="AP54" s="432">
        <f t="shared" si="43"/>
        <v>0</v>
      </c>
      <c r="AQ54" s="432">
        <f t="shared" si="44"/>
        <v>0</v>
      </c>
      <c r="AR54" s="432">
        <f t="shared" si="45"/>
        <v>0</v>
      </c>
      <c r="AS54" s="432">
        <f t="shared" si="46"/>
        <v>0</v>
      </c>
      <c r="AT54" s="432">
        <v>1</v>
      </c>
      <c r="AU54" s="120">
        <v>7</v>
      </c>
      <c r="AV54" s="732"/>
      <c r="AW54" s="120"/>
      <c r="AX54" s="732"/>
      <c r="AY54" s="120"/>
      <c r="AZ54" s="732"/>
      <c r="BA54" s="120">
        <v>2</v>
      </c>
      <c r="BB54" s="732"/>
      <c r="BC54" s="120"/>
      <c r="BD54" s="732"/>
      <c r="BE54" s="120"/>
      <c r="BF54" s="732"/>
      <c r="BG54" s="120"/>
      <c r="BH54" s="732"/>
      <c r="BI54" s="334"/>
      <c r="BJ54" s="483">
        <v>2</v>
      </c>
      <c r="BK54" s="483"/>
      <c r="BL54" s="483">
        <v>6</v>
      </c>
      <c r="BM54" s="483">
        <v>2</v>
      </c>
      <c r="BN54" s="488"/>
      <c r="BO54" s="334"/>
      <c r="BP54" s="334"/>
      <c r="BQ54" s="334"/>
    </row>
    <row r="55" spans="1:69" ht="30.95" customHeight="1">
      <c r="B55" s="624"/>
      <c r="E55" s="625"/>
      <c r="F55" s="344"/>
      <c r="G55" s="611"/>
      <c r="J55" s="669" t="s">
        <v>729</v>
      </c>
      <c r="K55" s="344"/>
      <c r="L55" s="344"/>
      <c r="M55" s="344"/>
      <c r="N55" s="344"/>
      <c r="O55" s="344"/>
      <c r="P55" s="344"/>
      <c r="Q55" s="344"/>
      <c r="R55" s="344"/>
      <c r="S55" s="344"/>
      <c r="T55" s="344"/>
      <c r="U55" s="699"/>
      <c r="V55" s="691"/>
      <c r="W55" s="700"/>
      <c r="Y55" s="1"/>
      <c r="Z55" s="719"/>
      <c r="AA55" s="334"/>
      <c r="AB55" s="334"/>
      <c r="AC55" s="334"/>
      <c r="AD55" s="334"/>
      <c r="AE55" s="334"/>
      <c r="AF55" s="334"/>
      <c r="AG55" s="721"/>
      <c r="AH55" s="722"/>
      <c r="AI55" s="432">
        <f t="shared" si="47"/>
        <v>0</v>
      </c>
      <c r="AJ55" s="432"/>
      <c r="AK55" s="432"/>
      <c r="AL55" s="432"/>
      <c r="AM55" s="432"/>
      <c r="AN55" s="432"/>
      <c r="AO55" s="432"/>
      <c r="AP55" s="432"/>
      <c r="AQ55" s="432"/>
      <c r="AR55" s="432"/>
      <c r="AS55" s="432"/>
      <c r="AT55" s="432"/>
      <c r="BJ55" s="483">
        <f>H55</f>
        <v>0</v>
      </c>
      <c r="BK55" s="483">
        <f>H55</f>
        <v>0</v>
      </c>
      <c r="BL55" s="488"/>
      <c r="BM55" s="488"/>
      <c r="BN55" s="483"/>
    </row>
    <row r="56" spans="1:69" s="1" customFormat="1" ht="57" customHeight="1">
      <c r="B56" s="612"/>
      <c r="C56" s="502"/>
      <c r="D56" s="613" t="s">
        <v>730</v>
      </c>
      <c r="E56" s="614"/>
      <c r="F56" s="361" t="s">
        <v>109</v>
      </c>
      <c r="G56" s="362" t="s">
        <v>267</v>
      </c>
      <c r="H56" s="361">
        <v>1</v>
      </c>
      <c r="I56" s="362" t="s">
        <v>656</v>
      </c>
      <c r="J56" s="670">
        <v>53.212000000000003</v>
      </c>
      <c r="K56" s="671"/>
      <c r="L56" s="671"/>
      <c r="M56" s="671"/>
      <c r="N56" s="671"/>
      <c r="O56" s="671"/>
      <c r="P56" s="671"/>
      <c r="Q56" s="671"/>
      <c r="R56" s="701"/>
      <c r="S56" s="701"/>
      <c r="T56" s="671"/>
      <c r="U56" s="543">
        <f t="shared" ref="U56:U74" si="48">J56*K56+J56*L56+J56*M56+J56*N56+J56*O56+J56*P56+J56*Q56+J56*R56+J56*S56+J56*T56</f>
        <v>0</v>
      </c>
      <c r="V56" s="702" t="str">
        <f t="shared" ref="V56:V74" si="49">IF(B56="New","Yes","No")</f>
        <v>No</v>
      </c>
      <c r="W56" s="544" t="str">
        <f t="shared" ref="W56:W74" si="50">IF(SUM(K56:T56)&gt;0,"Yes","No")</f>
        <v>No</v>
      </c>
      <c r="X56"/>
      <c r="Y56" s="715">
        <v>1</v>
      </c>
      <c r="Z56" s="717">
        <f t="shared" ref="Z56:Z74" si="51">Y56*K56+Y56*L56+Y56*M56+Y56*N56+Y56*O56+Y56*P56+Y56*Q56+Y56*R56+Y56*S56+Y56*T56</f>
        <v>0</v>
      </c>
      <c r="AA56" s="334"/>
      <c r="AB56" s="334"/>
      <c r="AC56" s="334"/>
      <c r="AD56" s="334"/>
      <c r="AE56" s="334"/>
      <c r="AF56" s="334"/>
      <c r="AG56" s="723" t="s">
        <v>731</v>
      </c>
      <c r="AH56" s="724">
        <v>1.1000000000000001</v>
      </c>
      <c r="AI56" s="432">
        <f t="shared" si="47"/>
        <v>0</v>
      </c>
      <c r="AJ56" s="432">
        <f t="shared" ref="AJ56:AJ74" si="52">K56*H56</f>
        <v>0</v>
      </c>
      <c r="AK56" s="432">
        <f t="shared" ref="AK56:AK74" si="53">L56*H56</f>
        <v>0</v>
      </c>
      <c r="AL56" s="432">
        <f t="shared" ref="AL56:AL74" si="54">M56*H56</f>
        <v>0</v>
      </c>
      <c r="AM56" s="432">
        <f t="shared" ref="AM56:AM74" si="55">N56*H56</f>
        <v>0</v>
      </c>
      <c r="AN56" s="432">
        <f t="shared" ref="AN56:AN74" si="56">O56*H56</f>
        <v>0</v>
      </c>
      <c r="AO56" s="432">
        <f t="shared" ref="AO56:AO74" si="57">P56*H56</f>
        <v>0</v>
      </c>
      <c r="AP56" s="432">
        <f t="shared" ref="AP56:AP74" si="58">Q56*H56</f>
        <v>0</v>
      </c>
      <c r="AQ56" s="432">
        <f t="shared" ref="AQ56:AQ74" si="59">R56*H56</f>
        <v>0</v>
      </c>
      <c r="AR56" s="432">
        <f t="shared" ref="AR56:AR74" si="60">S56*H56</f>
        <v>0</v>
      </c>
      <c r="AS56" s="432">
        <f t="shared" ref="AS56:AS74" si="61">T56*H56</f>
        <v>0</v>
      </c>
      <c r="AT56" s="432">
        <v>1</v>
      </c>
      <c r="AU56" s="361">
        <v>3</v>
      </c>
      <c r="AV56" s="731"/>
      <c r="AW56" s="361"/>
      <c r="AX56" s="731"/>
      <c r="AY56" s="361"/>
      <c r="AZ56" s="731"/>
      <c r="BA56" s="361"/>
      <c r="BB56" s="731">
        <v>1</v>
      </c>
      <c r="BC56" s="361"/>
      <c r="BD56" s="731"/>
      <c r="BE56" s="361"/>
      <c r="BF56" s="731"/>
      <c r="BG56" s="361"/>
      <c r="BH56" s="731"/>
      <c r="BI56" s="334"/>
      <c r="BJ56" s="483"/>
      <c r="BK56" s="483">
        <v>1</v>
      </c>
      <c r="BL56" s="483">
        <v>3</v>
      </c>
      <c r="BM56" s="483">
        <v>1</v>
      </c>
      <c r="BN56" s="483"/>
      <c r="BO56" s="334"/>
      <c r="BP56" s="334"/>
      <c r="BQ56" s="334"/>
    </row>
    <row r="57" spans="1:69" s="334" customFormat="1" ht="57" customHeight="1">
      <c r="A57" s="1"/>
      <c r="B57" s="615"/>
      <c r="D57" s="528" t="s">
        <v>732</v>
      </c>
      <c r="E57" s="616"/>
      <c r="F57" s="1" t="s">
        <v>702</v>
      </c>
      <c r="G57" s="546" t="s">
        <v>267</v>
      </c>
      <c r="H57" s="1">
        <v>3</v>
      </c>
      <c r="I57" s="546" t="s">
        <v>656</v>
      </c>
      <c r="J57" s="672">
        <v>69.006</v>
      </c>
      <c r="K57" s="673"/>
      <c r="L57" s="673"/>
      <c r="M57" s="673"/>
      <c r="N57" s="673"/>
      <c r="O57" s="673"/>
      <c r="P57" s="673"/>
      <c r="Q57" s="673"/>
      <c r="R57" s="703"/>
      <c r="S57" s="656"/>
      <c r="T57" s="547"/>
      <c r="U57" s="410">
        <f t="shared" si="48"/>
        <v>0</v>
      </c>
      <c r="V57" s="704" t="str">
        <f t="shared" si="49"/>
        <v>No</v>
      </c>
      <c r="W57" s="548" t="str">
        <f t="shared" si="50"/>
        <v>No</v>
      </c>
      <c r="X57"/>
      <c r="Y57" s="716">
        <v>1</v>
      </c>
      <c r="Z57" s="717">
        <f t="shared" si="51"/>
        <v>0</v>
      </c>
      <c r="AG57" s="723" t="s">
        <v>733</v>
      </c>
      <c r="AH57" s="724">
        <v>1.8</v>
      </c>
      <c r="AI57" s="432">
        <f t="shared" si="47"/>
        <v>0</v>
      </c>
      <c r="AJ57" s="432">
        <f t="shared" si="52"/>
        <v>0</v>
      </c>
      <c r="AK57" s="432">
        <f t="shared" si="53"/>
        <v>0</v>
      </c>
      <c r="AL57" s="432">
        <f t="shared" si="54"/>
        <v>0</v>
      </c>
      <c r="AM57" s="432">
        <f t="shared" si="55"/>
        <v>0</v>
      </c>
      <c r="AN57" s="432">
        <f t="shared" si="56"/>
        <v>0</v>
      </c>
      <c r="AO57" s="432">
        <f t="shared" si="57"/>
        <v>0</v>
      </c>
      <c r="AP57" s="432">
        <f t="shared" si="58"/>
        <v>0</v>
      </c>
      <c r="AQ57" s="432">
        <f t="shared" si="59"/>
        <v>0</v>
      </c>
      <c r="AR57" s="432">
        <f t="shared" si="60"/>
        <v>0</v>
      </c>
      <c r="AS57" s="432">
        <f t="shared" si="61"/>
        <v>0</v>
      </c>
      <c r="AT57" s="432">
        <v>1</v>
      </c>
      <c r="AU57" s="1">
        <v>5</v>
      </c>
      <c r="AV57" s="729"/>
      <c r="AW57" s="1"/>
      <c r="AX57" s="729"/>
      <c r="AY57" s="1">
        <v>1</v>
      </c>
      <c r="AZ57" s="729">
        <v>2</v>
      </c>
      <c r="BA57" s="1"/>
      <c r="BB57" s="729"/>
      <c r="BC57" s="1"/>
      <c r="BD57" s="729"/>
      <c r="BE57" s="1"/>
      <c r="BF57" s="729"/>
      <c r="BG57" s="1"/>
      <c r="BH57" s="729"/>
      <c r="BJ57" s="483">
        <v>3</v>
      </c>
      <c r="BK57" s="483"/>
      <c r="BL57" s="483">
        <v>4</v>
      </c>
      <c r="BM57" s="483">
        <v>3</v>
      </c>
      <c r="BN57" s="483"/>
    </row>
    <row r="58" spans="1:69" s="1" customFormat="1" ht="57" customHeight="1">
      <c r="B58" s="615"/>
      <c r="D58" s="617" t="s">
        <v>734</v>
      </c>
      <c r="E58" s="618"/>
      <c r="F58" s="512" t="s">
        <v>109</v>
      </c>
      <c r="G58" s="513" t="s">
        <v>97</v>
      </c>
      <c r="H58" s="512">
        <v>2</v>
      </c>
      <c r="I58" s="513" t="s">
        <v>656</v>
      </c>
      <c r="J58" s="541">
        <v>78.227999999999994</v>
      </c>
      <c r="K58" s="542"/>
      <c r="L58" s="542"/>
      <c r="M58" s="542"/>
      <c r="N58" s="542"/>
      <c r="O58" s="542"/>
      <c r="P58" s="542"/>
      <c r="Q58" s="542"/>
      <c r="R58" s="705"/>
      <c r="S58" s="705"/>
      <c r="T58" s="542"/>
      <c r="U58" s="543">
        <f t="shared" si="48"/>
        <v>0</v>
      </c>
      <c r="V58" s="543" t="str">
        <f t="shared" si="49"/>
        <v>No</v>
      </c>
      <c r="W58" s="544" t="str">
        <f t="shared" si="50"/>
        <v>No</v>
      </c>
      <c r="X58"/>
      <c r="Y58" s="716">
        <v>1</v>
      </c>
      <c r="Z58" s="717">
        <f t="shared" si="51"/>
        <v>0</v>
      </c>
      <c r="AA58" s="334"/>
      <c r="AB58" s="334"/>
      <c r="AC58" s="334"/>
      <c r="AD58" s="334"/>
      <c r="AE58" s="334"/>
      <c r="AF58" s="334"/>
      <c r="AG58" s="723" t="s">
        <v>735</v>
      </c>
      <c r="AH58" s="724">
        <v>2.4</v>
      </c>
      <c r="AI58" s="432">
        <f t="shared" si="47"/>
        <v>0</v>
      </c>
      <c r="AJ58" s="432">
        <f t="shared" si="52"/>
        <v>0</v>
      </c>
      <c r="AK58" s="432">
        <f t="shared" si="53"/>
        <v>0</v>
      </c>
      <c r="AL58" s="432">
        <f t="shared" si="54"/>
        <v>0</v>
      </c>
      <c r="AM58" s="432">
        <f t="shared" si="55"/>
        <v>0</v>
      </c>
      <c r="AN58" s="432">
        <f t="shared" si="56"/>
        <v>0</v>
      </c>
      <c r="AO58" s="432">
        <f t="shared" si="57"/>
        <v>0</v>
      </c>
      <c r="AP58" s="432">
        <f t="shared" si="58"/>
        <v>0</v>
      </c>
      <c r="AQ58" s="432">
        <f t="shared" si="59"/>
        <v>0</v>
      </c>
      <c r="AR58" s="432">
        <f t="shared" si="60"/>
        <v>0</v>
      </c>
      <c r="AS58" s="432">
        <f t="shared" si="61"/>
        <v>0</v>
      </c>
      <c r="AT58" s="432">
        <v>1</v>
      </c>
      <c r="AU58" s="512">
        <v>5</v>
      </c>
      <c r="AV58" s="729"/>
      <c r="AW58" s="512"/>
      <c r="AX58" s="729"/>
      <c r="AY58" s="512"/>
      <c r="AZ58" s="729">
        <v>2</v>
      </c>
      <c r="BA58" s="512"/>
      <c r="BB58" s="729"/>
      <c r="BC58" s="512"/>
      <c r="BD58" s="729"/>
      <c r="BE58" s="512"/>
      <c r="BF58" s="729"/>
      <c r="BG58" s="512"/>
      <c r="BH58" s="729"/>
      <c r="BI58" s="334"/>
      <c r="BJ58" s="483">
        <f>H58</f>
        <v>2</v>
      </c>
      <c r="BK58" s="483"/>
      <c r="BL58" s="483">
        <v>3</v>
      </c>
      <c r="BM58" s="483">
        <v>2</v>
      </c>
      <c r="BN58" s="488"/>
      <c r="BO58" s="334"/>
      <c r="BP58" s="334"/>
      <c r="BQ58" s="334"/>
    </row>
    <row r="59" spans="1:69" s="1" customFormat="1" ht="57" customHeight="1">
      <c r="B59" s="615"/>
      <c r="D59" s="528" t="s">
        <v>736</v>
      </c>
      <c r="E59" s="616"/>
      <c r="F59" s="1" t="s">
        <v>421</v>
      </c>
      <c r="G59" s="546" t="s">
        <v>737</v>
      </c>
      <c r="H59" s="1">
        <v>30</v>
      </c>
      <c r="I59" s="546" t="s">
        <v>704</v>
      </c>
      <c r="J59" s="672">
        <v>101.336</v>
      </c>
      <c r="K59" s="673"/>
      <c r="L59" s="547"/>
      <c r="M59" s="673"/>
      <c r="N59" s="673"/>
      <c r="O59" s="673"/>
      <c r="P59" s="673"/>
      <c r="Q59" s="673"/>
      <c r="R59" s="703"/>
      <c r="S59" s="656"/>
      <c r="T59" s="547"/>
      <c r="U59" s="410">
        <f t="shared" si="48"/>
        <v>0</v>
      </c>
      <c r="V59" s="704" t="str">
        <f t="shared" si="49"/>
        <v>No</v>
      </c>
      <c r="W59" s="548" t="str">
        <f t="shared" si="50"/>
        <v>No</v>
      </c>
      <c r="X59"/>
      <c r="Y59" s="716">
        <v>1</v>
      </c>
      <c r="Z59" s="717">
        <f t="shared" si="51"/>
        <v>0</v>
      </c>
      <c r="AA59" s="334"/>
      <c r="AB59" s="334"/>
      <c r="AC59" s="334"/>
      <c r="AD59" s="334"/>
      <c r="AE59" s="334"/>
      <c r="AF59" s="334"/>
      <c r="AG59" s="723" t="s">
        <v>738</v>
      </c>
      <c r="AH59" s="724">
        <v>1.8</v>
      </c>
      <c r="AI59" s="432">
        <f t="shared" si="47"/>
        <v>0</v>
      </c>
      <c r="AJ59" s="432">
        <f t="shared" si="52"/>
        <v>0</v>
      </c>
      <c r="AK59" s="432">
        <f t="shared" si="53"/>
        <v>0</v>
      </c>
      <c r="AL59" s="432">
        <f t="shared" si="54"/>
        <v>0</v>
      </c>
      <c r="AM59" s="432">
        <f t="shared" si="55"/>
        <v>0</v>
      </c>
      <c r="AN59" s="432">
        <f t="shared" si="56"/>
        <v>0</v>
      </c>
      <c r="AO59" s="432">
        <f t="shared" si="57"/>
        <v>0</v>
      </c>
      <c r="AP59" s="432">
        <f t="shared" si="58"/>
        <v>0</v>
      </c>
      <c r="AQ59" s="432">
        <f t="shared" si="59"/>
        <v>0</v>
      </c>
      <c r="AR59" s="432">
        <f t="shared" si="60"/>
        <v>0</v>
      </c>
      <c r="AS59" s="432">
        <f t="shared" si="61"/>
        <v>0</v>
      </c>
      <c r="AT59" s="432">
        <v>1</v>
      </c>
      <c r="AV59" s="729"/>
      <c r="AX59" s="729"/>
      <c r="AY59" s="1">
        <v>30</v>
      </c>
      <c r="AZ59" s="729"/>
      <c r="BB59" s="729"/>
      <c r="BD59" s="729"/>
      <c r="BF59" s="729"/>
      <c r="BH59" s="729"/>
      <c r="BI59" s="334"/>
      <c r="BJ59" s="483">
        <v>2</v>
      </c>
      <c r="BK59" s="483"/>
      <c r="BL59" s="483"/>
      <c r="BM59" s="483">
        <v>30</v>
      </c>
      <c r="BN59" s="483"/>
      <c r="BO59" s="334"/>
      <c r="BP59" s="334"/>
      <c r="BQ59" s="334"/>
    </row>
    <row r="60" spans="1:69" s="1" customFormat="1" ht="57" customHeight="1">
      <c r="B60" s="615"/>
      <c r="D60" s="617" t="s">
        <v>739</v>
      </c>
      <c r="E60" s="618"/>
      <c r="F60" s="512" t="s">
        <v>421</v>
      </c>
      <c r="G60" s="513" t="s">
        <v>267</v>
      </c>
      <c r="H60" s="512">
        <v>23</v>
      </c>
      <c r="I60" s="513" t="s">
        <v>656</v>
      </c>
      <c r="J60" s="541">
        <v>111.83</v>
      </c>
      <c r="K60" s="542"/>
      <c r="L60" s="542"/>
      <c r="M60" s="542"/>
      <c r="N60" s="542"/>
      <c r="O60" s="542"/>
      <c r="P60" s="542"/>
      <c r="Q60" s="542"/>
      <c r="R60" s="705"/>
      <c r="S60" s="705"/>
      <c r="T60" s="542"/>
      <c r="U60" s="543">
        <f t="shared" si="48"/>
        <v>0</v>
      </c>
      <c r="V60" s="543" t="str">
        <f t="shared" si="49"/>
        <v>No</v>
      </c>
      <c r="W60" s="544" t="str">
        <f t="shared" si="50"/>
        <v>No</v>
      </c>
      <c r="X60"/>
      <c r="Y60" s="716">
        <v>1</v>
      </c>
      <c r="Z60" s="717">
        <f t="shared" si="51"/>
        <v>0</v>
      </c>
      <c r="AA60" s="334"/>
      <c r="AB60" s="334"/>
      <c r="AC60" s="334"/>
      <c r="AD60" s="334"/>
      <c r="AE60" s="334"/>
      <c r="AF60" s="334"/>
      <c r="AG60" s="723" t="s">
        <v>740</v>
      </c>
      <c r="AH60" s="724">
        <v>3</v>
      </c>
      <c r="AI60" s="432">
        <f t="shared" si="47"/>
        <v>0</v>
      </c>
      <c r="AJ60" s="432">
        <f t="shared" si="52"/>
        <v>0</v>
      </c>
      <c r="AK60" s="432">
        <f t="shared" si="53"/>
        <v>0</v>
      </c>
      <c r="AL60" s="432">
        <f t="shared" si="54"/>
        <v>0</v>
      </c>
      <c r="AM60" s="432">
        <f t="shared" si="55"/>
        <v>0</v>
      </c>
      <c r="AN60" s="432">
        <f t="shared" si="56"/>
        <v>0</v>
      </c>
      <c r="AO60" s="432">
        <f t="shared" si="57"/>
        <v>0</v>
      </c>
      <c r="AP60" s="432">
        <f t="shared" si="58"/>
        <v>0</v>
      </c>
      <c r="AQ60" s="432">
        <f t="shared" si="59"/>
        <v>0</v>
      </c>
      <c r="AR60" s="432">
        <f t="shared" si="60"/>
        <v>0</v>
      </c>
      <c r="AS60" s="432">
        <f t="shared" si="61"/>
        <v>0</v>
      </c>
      <c r="AT60" s="432">
        <v>1</v>
      </c>
      <c r="AU60" s="512">
        <v>1</v>
      </c>
      <c r="AV60" s="729"/>
      <c r="AW60" s="512"/>
      <c r="AX60" s="729"/>
      <c r="AY60" s="512">
        <v>13</v>
      </c>
      <c r="AZ60" s="729">
        <v>10</v>
      </c>
      <c r="BA60" s="512"/>
      <c r="BB60" s="729"/>
      <c r="BC60" s="512"/>
      <c r="BD60" s="729"/>
      <c r="BE60" s="512"/>
      <c r="BF60" s="729"/>
      <c r="BG60" s="512"/>
      <c r="BH60" s="729"/>
      <c r="BI60" s="334"/>
      <c r="BJ60" s="483">
        <v>2</v>
      </c>
      <c r="BK60" s="483"/>
      <c r="BL60" s="483"/>
      <c r="BM60" s="483">
        <v>23</v>
      </c>
      <c r="BN60" s="483"/>
      <c r="BO60" s="334"/>
      <c r="BP60" s="334"/>
      <c r="BQ60" s="334"/>
    </row>
    <row r="61" spans="1:69" s="1" customFormat="1" ht="57" customHeight="1">
      <c r="B61" s="615"/>
      <c r="D61" s="528" t="s">
        <v>741</v>
      </c>
      <c r="E61" s="616"/>
      <c r="F61" s="1" t="s">
        <v>706</v>
      </c>
      <c r="G61" s="546" t="s">
        <v>267</v>
      </c>
      <c r="H61" s="1">
        <v>11</v>
      </c>
      <c r="I61" s="546" t="s">
        <v>704</v>
      </c>
      <c r="J61" s="672">
        <v>69.111999999999995</v>
      </c>
      <c r="K61" s="673"/>
      <c r="L61" s="673"/>
      <c r="M61" s="673"/>
      <c r="N61" s="673"/>
      <c r="O61" s="673"/>
      <c r="P61" s="673"/>
      <c r="Q61" s="673"/>
      <c r="R61" s="703"/>
      <c r="S61" s="656"/>
      <c r="T61" s="547"/>
      <c r="U61" s="410">
        <f t="shared" si="48"/>
        <v>0</v>
      </c>
      <c r="V61" s="704" t="str">
        <f t="shared" si="49"/>
        <v>No</v>
      </c>
      <c r="W61" s="548" t="str">
        <f t="shared" si="50"/>
        <v>No</v>
      </c>
      <c r="X61"/>
      <c r="Y61" s="716">
        <v>1</v>
      </c>
      <c r="Z61" s="717">
        <f t="shared" si="51"/>
        <v>0</v>
      </c>
      <c r="AA61" s="334"/>
      <c r="AB61" s="334"/>
      <c r="AC61" s="334"/>
      <c r="AD61" s="334"/>
      <c r="AE61" s="334"/>
      <c r="AF61" s="334"/>
      <c r="AG61" s="723" t="s">
        <v>742</v>
      </c>
      <c r="AH61" s="724">
        <v>1.1000000000000001</v>
      </c>
      <c r="AI61" s="432">
        <f t="shared" si="47"/>
        <v>0</v>
      </c>
      <c r="AJ61" s="432">
        <f t="shared" si="52"/>
        <v>0</v>
      </c>
      <c r="AK61" s="432">
        <f t="shared" si="53"/>
        <v>0</v>
      </c>
      <c r="AL61" s="432">
        <f t="shared" si="54"/>
        <v>0</v>
      </c>
      <c r="AM61" s="432">
        <f t="shared" si="55"/>
        <v>0</v>
      </c>
      <c r="AN61" s="432">
        <f t="shared" si="56"/>
        <v>0</v>
      </c>
      <c r="AO61" s="432">
        <f t="shared" si="57"/>
        <v>0</v>
      </c>
      <c r="AP61" s="432">
        <f t="shared" si="58"/>
        <v>0</v>
      </c>
      <c r="AQ61" s="432">
        <f t="shared" si="59"/>
        <v>0</v>
      </c>
      <c r="AR61" s="432">
        <f t="shared" si="60"/>
        <v>0</v>
      </c>
      <c r="AS61" s="432">
        <f t="shared" si="61"/>
        <v>0</v>
      </c>
      <c r="AT61" s="432">
        <v>1</v>
      </c>
      <c r="AV61" s="729"/>
      <c r="AX61" s="729">
        <v>1</v>
      </c>
      <c r="AY61" s="1">
        <v>5</v>
      </c>
      <c r="AZ61" s="729">
        <v>6</v>
      </c>
      <c r="BB61" s="729"/>
      <c r="BD61" s="729"/>
      <c r="BF61" s="729"/>
      <c r="BH61" s="729"/>
      <c r="BI61" s="334"/>
      <c r="BJ61" s="483">
        <v>1</v>
      </c>
      <c r="BK61" s="483"/>
      <c r="BL61" s="483"/>
      <c r="BM61" s="483">
        <v>11</v>
      </c>
      <c r="BN61" s="483"/>
      <c r="BO61" s="334"/>
      <c r="BP61" s="334"/>
      <c r="BQ61" s="334"/>
    </row>
    <row r="62" spans="1:69" s="1" customFormat="1" ht="57" customHeight="1">
      <c r="B62" s="615"/>
      <c r="D62" s="617" t="s">
        <v>743</v>
      </c>
      <c r="E62" s="618"/>
      <c r="F62" s="512" t="s">
        <v>258</v>
      </c>
      <c r="G62" s="513" t="s">
        <v>97</v>
      </c>
      <c r="H62" s="512">
        <v>12</v>
      </c>
      <c r="I62" s="513" t="s">
        <v>656</v>
      </c>
      <c r="J62" s="541">
        <v>101.44199999999999</v>
      </c>
      <c r="K62" s="542"/>
      <c r="L62" s="542"/>
      <c r="M62" s="542"/>
      <c r="N62" s="542"/>
      <c r="O62" s="542"/>
      <c r="P62" s="542"/>
      <c r="Q62" s="542"/>
      <c r="R62" s="705"/>
      <c r="S62" s="705"/>
      <c r="T62" s="542"/>
      <c r="U62" s="543">
        <f t="shared" si="48"/>
        <v>0</v>
      </c>
      <c r="V62" s="543" t="str">
        <f t="shared" si="49"/>
        <v>No</v>
      </c>
      <c r="W62" s="544" t="str">
        <f t="shared" si="50"/>
        <v>No</v>
      </c>
      <c r="X62"/>
      <c r="Y62" s="716">
        <v>1</v>
      </c>
      <c r="Z62" s="717">
        <f t="shared" si="51"/>
        <v>0</v>
      </c>
      <c r="AA62" s="334"/>
      <c r="AB62" s="334"/>
      <c r="AC62" s="334"/>
      <c r="AD62" s="334"/>
      <c r="AE62" s="334"/>
      <c r="AF62" s="334"/>
      <c r="AG62" s="723" t="s">
        <v>744</v>
      </c>
      <c r="AH62" s="724">
        <v>3.1</v>
      </c>
      <c r="AI62" s="432">
        <f t="shared" si="47"/>
        <v>0</v>
      </c>
      <c r="AJ62" s="432">
        <f t="shared" si="52"/>
        <v>0</v>
      </c>
      <c r="AK62" s="432">
        <f t="shared" si="53"/>
        <v>0</v>
      </c>
      <c r="AL62" s="432">
        <f t="shared" si="54"/>
        <v>0</v>
      </c>
      <c r="AM62" s="432">
        <f t="shared" si="55"/>
        <v>0</v>
      </c>
      <c r="AN62" s="432">
        <f t="shared" si="56"/>
        <v>0</v>
      </c>
      <c r="AO62" s="432">
        <f t="shared" si="57"/>
        <v>0</v>
      </c>
      <c r="AP62" s="432">
        <f t="shared" si="58"/>
        <v>0</v>
      </c>
      <c r="AQ62" s="432">
        <f t="shared" si="59"/>
        <v>0</v>
      </c>
      <c r="AR62" s="432">
        <f t="shared" si="60"/>
        <v>0</v>
      </c>
      <c r="AS62" s="432">
        <f t="shared" si="61"/>
        <v>0</v>
      </c>
      <c r="AT62" s="432">
        <v>1</v>
      </c>
      <c r="AU62" s="512">
        <v>12</v>
      </c>
      <c r="AV62" s="729"/>
      <c r="AW62" s="512"/>
      <c r="AX62" s="729"/>
      <c r="AY62" s="512">
        <v>5</v>
      </c>
      <c r="AZ62" s="729">
        <v>7</v>
      </c>
      <c r="BA62" s="512"/>
      <c r="BB62" s="729"/>
      <c r="BC62" s="512"/>
      <c r="BD62" s="729"/>
      <c r="BE62" s="512"/>
      <c r="BF62" s="729"/>
      <c r="BG62" s="512"/>
      <c r="BH62" s="729"/>
      <c r="BI62" s="334"/>
      <c r="BJ62" s="483">
        <v>12</v>
      </c>
      <c r="BK62" s="483"/>
      <c r="BL62" s="483"/>
      <c r="BM62" s="483">
        <v>12</v>
      </c>
      <c r="BN62" s="483"/>
      <c r="BO62" s="334"/>
      <c r="BP62" s="334"/>
      <c r="BQ62" s="334"/>
    </row>
    <row r="63" spans="1:69" s="1" customFormat="1" ht="57" customHeight="1">
      <c r="B63" s="615"/>
      <c r="D63" s="528" t="s">
        <v>745</v>
      </c>
      <c r="E63" s="616"/>
      <c r="F63" s="1" t="s">
        <v>103</v>
      </c>
      <c r="G63" s="546" t="s">
        <v>267</v>
      </c>
      <c r="H63" s="1">
        <v>17</v>
      </c>
      <c r="I63" s="546" t="s">
        <v>656</v>
      </c>
      <c r="J63" s="672">
        <v>116.494</v>
      </c>
      <c r="K63" s="673"/>
      <c r="L63" s="673"/>
      <c r="M63" s="673"/>
      <c r="N63" s="673"/>
      <c r="O63" s="673"/>
      <c r="P63" s="673"/>
      <c r="Q63" s="673"/>
      <c r="R63" s="703"/>
      <c r="S63" s="656"/>
      <c r="T63" s="547"/>
      <c r="U63" s="410">
        <f t="shared" si="48"/>
        <v>0</v>
      </c>
      <c r="V63" s="704" t="str">
        <f t="shared" si="49"/>
        <v>No</v>
      </c>
      <c r="W63" s="548" t="str">
        <f t="shared" si="50"/>
        <v>No</v>
      </c>
      <c r="X63"/>
      <c r="Y63" s="716">
        <v>1</v>
      </c>
      <c r="Z63" s="717">
        <f t="shared" si="51"/>
        <v>0</v>
      </c>
      <c r="AA63" s="334"/>
      <c r="AB63" s="334"/>
      <c r="AC63" s="334"/>
      <c r="AD63" s="334"/>
      <c r="AE63" s="334"/>
      <c r="AF63" s="334"/>
      <c r="AG63" s="723" t="s">
        <v>746</v>
      </c>
      <c r="AH63" s="724">
        <v>3.2</v>
      </c>
      <c r="AI63" s="432">
        <f t="shared" si="47"/>
        <v>0</v>
      </c>
      <c r="AJ63" s="432">
        <f t="shared" si="52"/>
        <v>0</v>
      </c>
      <c r="AK63" s="432">
        <f t="shared" si="53"/>
        <v>0</v>
      </c>
      <c r="AL63" s="432">
        <f t="shared" si="54"/>
        <v>0</v>
      </c>
      <c r="AM63" s="432">
        <f t="shared" si="55"/>
        <v>0</v>
      </c>
      <c r="AN63" s="432">
        <f t="shared" si="56"/>
        <v>0</v>
      </c>
      <c r="AO63" s="432">
        <f t="shared" si="57"/>
        <v>0</v>
      </c>
      <c r="AP63" s="432">
        <f t="shared" si="58"/>
        <v>0</v>
      </c>
      <c r="AQ63" s="432">
        <f t="shared" si="59"/>
        <v>0</v>
      </c>
      <c r="AR63" s="432">
        <f t="shared" si="60"/>
        <v>0</v>
      </c>
      <c r="AS63" s="432">
        <f t="shared" si="61"/>
        <v>0</v>
      </c>
      <c r="AT63" s="432">
        <v>1</v>
      </c>
      <c r="AU63" s="1">
        <v>1</v>
      </c>
      <c r="AV63" s="729"/>
      <c r="AX63" s="729"/>
      <c r="AY63" s="1">
        <v>10</v>
      </c>
      <c r="AZ63" s="729">
        <v>7</v>
      </c>
      <c r="BB63" s="729"/>
      <c r="BD63" s="729"/>
      <c r="BF63" s="729"/>
      <c r="BH63" s="729"/>
      <c r="BI63" s="334"/>
      <c r="BJ63" s="483">
        <v>17</v>
      </c>
      <c r="BK63" s="483"/>
      <c r="BL63" s="483"/>
      <c r="BM63" s="483">
        <v>17</v>
      </c>
      <c r="BN63" s="483"/>
      <c r="BO63" s="334"/>
      <c r="BP63" s="334"/>
      <c r="BQ63" s="334"/>
    </row>
    <row r="64" spans="1:69" s="1" customFormat="1" ht="57" customHeight="1">
      <c r="B64" s="615"/>
      <c r="D64" s="617" t="s">
        <v>747</v>
      </c>
      <c r="E64" s="618"/>
      <c r="F64" s="512" t="s">
        <v>103</v>
      </c>
      <c r="G64" s="513" t="s">
        <v>267</v>
      </c>
      <c r="H64" s="512">
        <v>15</v>
      </c>
      <c r="I64" s="513" t="s">
        <v>748</v>
      </c>
      <c r="J64" s="541">
        <v>100.7</v>
      </c>
      <c r="K64" s="542"/>
      <c r="L64" s="542"/>
      <c r="M64" s="542"/>
      <c r="N64" s="542"/>
      <c r="O64" s="542"/>
      <c r="P64" s="542"/>
      <c r="Q64" s="542"/>
      <c r="R64" s="705"/>
      <c r="S64" s="705"/>
      <c r="T64" s="542"/>
      <c r="U64" s="543">
        <f t="shared" si="48"/>
        <v>0</v>
      </c>
      <c r="V64" s="543" t="str">
        <f t="shared" si="49"/>
        <v>No</v>
      </c>
      <c r="W64" s="544" t="str">
        <f t="shared" si="50"/>
        <v>No</v>
      </c>
      <c r="X64"/>
      <c r="Y64" s="716">
        <v>1</v>
      </c>
      <c r="Z64" s="717">
        <f t="shared" si="51"/>
        <v>0</v>
      </c>
      <c r="AA64" s="334"/>
      <c r="AB64" s="334"/>
      <c r="AC64" s="334"/>
      <c r="AD64" s="334"/>
      <c r="AE64" s="334"/>
      <c r="AF64" s="334"/>
      <c r="AG64" s="723" t="s">
        <v>749</v>
      </c>
      <c r="AH64" s="724">
        <v>2.5</v>
      </c>
      <c r="AI64" s="432">
        <f t="shared" si="47"/>
        <v>0</v>
      </c>
      <c r="AJ64" s="432">
        <f t="shared" si="52"/>
        <v>0</v>
      </c>
      <c r="AK64" s="432">
        <f t="shared" si="53"/>
        <v>0</v>
      </c>
      <c r="AL64" s="432">
        <f t="shared" si="54"/>
        <v>0</v>
      </c>
      <c r="AM64" s="432">
        <f t="shared" si="55"/>
        <v>0</v>
      </c>
      <c r="AN64" s="432">
        <f t="shared" si="56"/>
        <v>0</v>
      </c>
      <c r="AO64" s="432">
        <f t="shared" si="57"/>
        <v>0</v>
      </c>
      <c r="AP64" s="432">
        <f t="shared" si="58"/>
        <v>0</v>
      </c>
      <c r="AQ64" s="432">
        <f t="shared" si="59"/>
        <v>0</v>
      </c>
      <c r="AR64" s="432">
        <f t="shared" si="60"/>
        <v>0</v>
      </c>
      <c r="AS64" s="432">
        <f t="shared" si="61"/>
        <v>0</v>
      </c>
      <c r="AT64" s="432">
        <v>1</v>
      </c>
      <c r="AU64" s="512"/>
      <c r="AV64" s="729"/>
      <c r="AW64" s="512"/>
      <c r="AX64" s="729"/>
      <c r="AY64" s="512">
        <v>12</v>
      </c>
      <c r="AZ64" s="729">
        <v>3</v>
      </c>
      <c r="BA64" s="512"/>
      <c r="BB64" s="729"/>
      <c r="BC64" s="512"/>
      <c r="BD64" s="729"/>
      <c r="BE64" s="512"/>
      <c r="BF64" s="729"/>
      <c r="BG64" s="512"/>
      <c r="BH64" s="729"/>
      <c r="BI64" s="334"/>
      <c r="BJ64" s="483">
        <v>15</v>
      </c>
      <c r="BK64" s="483"/>
      <c r="BL64" s="483"/>
      <c r="BM64" s="483">
        <v>15</v>
      </c>
      <c r="BN64" s="483"/>
      <c r="BO64" s="334"/>
      <c r="BP64" s="334"/>
      <c r="BQ64" s="334"/>
    </row>
    <row r="65" spans="1:69" s="1" customFormat="1" ht="57" customHeight="1">
      <c r="B65" s="615"/>
      <c r="D65" s="528" t="s">
        <v>750</v>
      </c>
      <c r="E65" s="616"/>
      <c r="F65" s="1" t="s">
        <v>103</v>
      </c>
      <c r="G65" s="546" t="s">
        <v>97</v>
      </c>
      <c r="H65" s="1">
        <v>10</v>
      </c>
      <c r="I65" s="546" t="s">
        <v>656</v>
      </c>
      <c r="J65" s="672">
        <v>69.504199999999997</v>
      </c>
      <c r="K65" s="673"/>
      <c r="L65" s="673"/>
      <c r="M65" s="673"/>
      <c r="N65" s="673"/>
      <c r="O65" s="673"/>
      <c r="P65" s="673"/>
      <c r="Q65" s="673"/>
      <c r="R65" s="703"/>
      <c r="S65" s="656"/>
      <c r="T65" s="547"/>
      <c r="U65" s="410">
        <f t="shared" si="48"/>
        <v>0</v>
      </c>
      <c r="V65" s="704" t="str">
        <f t="shared" si="49"/>
        <v>No</v>
      </c>
      <c r="W65" s="548" t="str">
        <f t="shared" si="50"/>
        <v>No</v>
      </c>
      <c r="X65"/>
      <c r="Y65" s="716">
        <v>1</v>
      </c>
      <c r="Z65" s="717">
        <f t="shared" si="51"/>
        <v>0</v>
      </c>
      <c r="AA65" s="334"/>
      <c r="AB65" s="334"/>
      <c r="AC65" s="334"/>
      <c r="AD65" s="334"/>
      <c r="AE65" s="334"/>
      <c r="AF65" s="334"/>
      <c r="AG65" s="723" t="s">
        <v>751</v>
      </c>
      <c r="AH65" s="724">
        <v>1.3</v>
      </c>
      <c r="AI65" s="432">
        <f t="shared" si="47"/>
        <v>0</v>
      </c>
      <c r="AJ65" s="432">
        <f t="shared" si="52"/>
        <v>0</v>
      </c>
      <c r="AK65" s="432">
        <f t="shared" si="53"/>
        <v>0</v>
      </c>
      <c r="AL65" s="432">
        <f t="shared" si="54"/>
        <v>0</v>
      </c>
      <c r="AM65" s="432">
        <f t="shared" si="55"/>
        <v>0</v>
      </c>
      <c r="AN65" s="432">
        <f t="shared" si="56"/>
        <v>0</v>
      </c>
      <c r="AO65" s="432">
        <f t="shared" si="57"/>
        <v>0</v>
      </c>
      <c r="AP65" s="432">
        <f t="shared" si="58"/>
        <v>0</v>
      </c>
      <c r="AQ65" s="432">
        <f t="shared" si="59"/>
        <v>0</v>
      </c>
      <c r="AR65" s="432">
        <f t="shared" si="60"/>
        <v>0</v>
      </c>
      <c r="AS65" s="432">
        <f t="shared" si="61"/>
        <v>0</v>
      </c>
      <c r="AT65" s="432">
        <v>1</v>
      </c>
      <c r="AU65" s="1">
        <v>10</v>
      </c>
      <c r="AV65" s="729"/>
      <c r="AX65" s="729">
        <v>1</v>
      </c>
      <c r="AY65" s="1">
        <v>5</v>
      </c>
      <c r="AZ65" s="729">
        <v>4</v>
      </c>
      <c r="BB65" s="729"/>
      <c r="BD65" s="729"/>
      <c r="BF65" s="729"/>
      <c r="BH65" s="729"/>
      <c r="BI65" s="334"/>
      <c r="BJ65" s="483">
        <v>2</v>
      </c>
      <c r="BK65" s="483"/>
      <c r="BL65" s="483">
        <v>10</v>
      </c>
      <c r="BM65" s="483">
        <v>2</v>
      </c>
      <c r="BN65" s="483"/>
      <c r="BO65" s="334"/>
      <c r="BP65" s="334"/>
      <c r="BQ65" s="334"/>
    </row>
    <row r="66" spans="1:69" s="334" customFormat="1" ht="57" customHeight="1">
      <c r="A66" s="1"/>
      <c r="B66" s="615"/>
      <c r="D66" s="617" t="s">
        <v>752</v>
      </c>
      <c r="E66" s="618"/>
      <c r="F66" s="512" t="s">
        <v>109</v>
      </c>
      <c r="G66" s="513" t="s">
        <v>97</v>
      </c>
      <c r="H66" s="512">
        <v>1</v>
      </c>
      <c r="I66" s="513" t="s">
        <v>656</v>
      </c>
      <c r="J66" s="541">
        <v>73.850200000000001</v>
      </c>
      <c r="K66" s="542"/>
      <c r="L66" s="542"/>
      <c r="M66" s="542"/>
      <c r="N66" s="542"/>
      <c r="O66" s="542"/>
      <c r="P66" s="542"/>
      <c r="Q66" s="542"/>
      <c r="R66" s="705"/>
      <c r="S66" s="705"/>
      <c r="T66" s="542"/>
      <c r="U66" s="543">
        <f t="shared" si="48"/>
        <v>0</v>
      </c>
      <c r="V66" s="543" t="str">
        <f t="shared" si="49"/>
        <v>No</v>
      </c>
      <c r="W66" s="544" t="str">
        <f t="shared" si="50"/>
        <v>No</v>
      </c>
      <c r="X66"/>
      <c r="Y66" s="716">
        <v>1</v>
      </c>
      <c r="Z66" s="717">
        <f t="shared" si="51"/>
        <v>0</v>
      </c>
      <c r="AG66" s="723" t="s">
        <v>753</v>
      </c>
      <c r="AH66" s="724">
        <v>1.75</v>
      </c>
      <c r="AI66" s="432">
        <f t="shared" si="47"/>
        <v>0</v>
      </c>
      <c r="AJ66" s="432">
        <f t="shared" si="52"/>
        <v>0</v>
      </c>
      <c r="AK66" s="432">
        <f t="shared" si="53"/>
        <v>0</v>
      </c>
      <c r="AL66" s="432">
        <f t="shared" si="54"/>
        <v>0</v>
      </c>
      <c r="AM66" s="432">
        <f t="shared" si="55"/>
        <v>0</v>
      </c>
      <c r="AN66" s="432">
        <f t="shared" si="56"/>
        <v>0</v>
      </c>
      <c r="AO66" s="432">
        <f t="shared" si="57"/>
        <v>0</v>
      </c>
      <c r="AP66" s="432">
        <f t="shared" si="58"/>
        <v>0</v>
      </c>
      <c r="AQ66" s="432">
        <f t="shared" si="59"/>
        <v>0</v>
      </c>
      <c r="AR66" s="432">
        <f t="shared" si="60"/>
        <v>0</v>
      </c>
      <c r="AS66" s="432">
        <f t="shared" si="61"/>
        <v>0</v>
      </c>
      <c r="AT66" s="432">
        <v>1</v>
      </c>
      <c r="AU66" s="512">
        <v>3</v>
      </c>
      <c r="AV66" s="729"/>
      <c r="AW66" s="512"/>
      <c r="AX66" s="729">
        <v>1</v>
      </c>
      <c r="AY66" s="512"/>
      <c r="AZ66" s="729"/>
      <c r="BA66" s="512"/>
      <c r="BB66" s="729"/>
      <c r="BC66" s="512"/>
      <c r="BD66" s="729"/>
      <c r="BE66" s="512"/>
      <c r="BF66" s="729"/>
      <c r="BG66" s="512"/>
      <c r="BH66" s="729"/>
      <c r="BJ66" s="483"/>
      <c r="BK66" s="483">
        <f>H66</f>
        <v>1</v>
      </c>
      <c r="BL66" s="483">
        <v>3</v>
      </c>
      <c r="BM66" s="483">
        <v>1</v>
      </c>
      <c r="BN66" s="483"/>
    </row>
    <row r="67" spans="1:69" s="1" customFormat="1" ht="57" customHeight="1">
      <c r="B67" s="615"/>
      <c r="D67" s="528" t="s">
        <v>754</v>
      </c>
      <c r="E67" s="616"/>
      <c r="F67" s="1" t="s">
        <v>109</v>
      </c>
      <c r="G67" s="546" t="s">
        <v>97</v>
      </c>
      <c r="H67" s="1">
        <v>2</v>
      </c>
      <c r="I67" s="546" t="s">
        <v>656</v>
      </c>
      <c r="J67" s="672">
        <v>73.850200000000001</v>
      </c>
      <c r="K67" s="673"/>
      <c r="L67" s="673"/>
      <c r="M67" s="673"/>
      <c r="N67" s="673"/>
      <c r="O67" s="673"/>
      <c r="P67" s="673"/>
      <c r="Q67" s="673"/>
      <c r="R67" s="703"/>
      <c r="S67" s="656"/>
      <c r="T67" s="547"/>
      <c r="U67" s="410">
        <f t="shared" si="48"/>
        <v>0</v>
      </c>
      <c r="V67" s="704" t="str">
        <f t="shared" si="49"/>
        <v>No</v>
      </c>
      <c r="W67" s="548" t="str">
        <f t="shared" si="50"/>
        <v>No</v>
      </c>
      <c r="X67"/>
      <c r="Y67" s="716">
        <v>1</v>
      </c>
      <c r="Z67" s="717">
        <f t="shared" si="51"/>
        <v>0</v>
      </c>
      <c r="AA67" s="334"/>
      <c r="AB67" s="334"/>
      <c r="AC67" s="334"/>
      <c r="AD67" s="334"/>
      <c r="AE67" s="334"/>
      <c r="AF67" s="334"/>
      <c r="AG67" s="723" t="s">
        <v>755</v>
      </c>
      <c r="AH67" s="724">
        <v>1.5</v>
      </c>
      <c r="AI67" s="432">
        <f t="shared" si="47"/>
        <v>0</v>
      </c>
      <c r="AJ67" s="432">
        <f t="shared" si="52"/>
        <v>0</v>
      </c>
      <c r="AK67" s="432">
        <f t="shared" si="53"/>
        <v>0</v>
      </c>
      <c r="AL67" s="432">
        <f t="shared" si="54"/>
        <v>0</v>
      </c>
      <c r="AM67" s="432">
        <f t="shared" si="55"/>
        <v>0</v>
      </c>
      <c r="AN67" s="432">
        <f t="shared" si="56"/>
        <v>0</v>
      </c>
      <c r="AO67" s="432">
        <f t="shared" si="57"/>
        <v>0</v>
      </c>
      <c r="AP67" s="432">
        <f t="shared" si="58"/>
        <v>0</v>
      </c>
      <c r="AQ67" s="432">
        <f t="shared" si="59"/>
        <v>0</v>
      </c>
      <c r="AR67" s="432">
        <f t="shared" si="60"/>
        <v>0</v>
      </c>
      <c r="AS67" s="432">
        <f t="shared" si="61"/>
        <v>0</v>
      </c>
      <c r="AT67" s="432">
        <v>1</v>
      </c>
      <c r="AU67" s="1">
        <v>6</v>
      </c>
      <c r="AV67" s="729"/>
      <c r="AX67" s="729"/>
      <c r="AZ67" s="729"/>
      <c r="BA67" s="1">
        <v>1</v>
      </c>
      <c r="BB67" s="729"/>
      <c r="BC67" s="1">
        <v>1</v>
      </c>
      <c r="BD67" s="729"/>
      <c r="BF67" s="729"/>
      <c r="BH67" s="729"/>
      <c r="BI67" s="334"/>
      <c r="BJ67" s="483">
        <f>H67</f>
        <v>2</v>
      </c>
      <c r="BK67" s="483"/>
      <c r="BL67" s="483">
        <v>6</v>
      </c>
      <c r="BM67" s="483">
        <v>2</v>
      </c>
      <c r="BN67" s="488"/>
      <c r="BO67" s="334"/>
      <c r="BP67" s="334"/>
      <c r="BQ67" s="334"/>
    </row>
    <row r="68" spans="1:69" s="1" customFormat="1" ht="57" customHeight="1">
      <c r="B68" s="615"/>
      <c r="D68" s="617" t="s">
        <v>756</v>
      </c>
      <c r="E68" s="618"/>
      <c r="F68" s="512" t="s">
        <v>106</v>
      </c>
      <c r="G68" s="513" t="s">
        <v>710</v>
      </c>
      <c r="H68" s="512">
        <v>6</v>
      </c>
      <c r="I68" s="513" t="s">
        <v>656</v>
      </c>
      <c r="J68" s="541">
        <v>73.850200000000001</v>
      </c>
      <c r="K68" s="542"/>
      <c r="L68" s="542"/>
      <c r="M68" s="542"/>
      <c r="N68" s="542"/>
      <c r="O68" s="542"/>
      <c r="P68" s="542"/>
      <c r="Q68" s="542"/>
      <c r="R68" s="705"/>
      <c r="S68" s="705"/>
      <c r="T68" s="542"/>
      <c r="U68" s="543">
        <f t="shared" si="48"/>
        <v>0</v>
      </c>
      <c r="V68" s="543" t="str">
        <f t="shared" si="49"/>
        <v>No</v>
      </c>
      <c r="W68" s="544" t="str">
        <f t="shared" si="50"/>
        <v>No</v>
      </c>
      <c r="X68"/>
      <c r="Y68" s="716">
        <v>1</v>
      </c>
      <c r="Z68" s="717">
        <f t="shared" si="51"/>
        <v>0</v>
      </c>
      <c r="AA68" s="334"/>
      <c r="AB68" s="334"/>
      <c r="AC68" s="334"/>
      <c r="AD68" s="334"/>
      <c r="AE68" s="334"/>
      <c r="AF68" s="334"/>
      <c r="AG68" s="723" t="s">
        <v>757</v>
      </c>
      <c r="AH68" s="724">
        <v>1.85</v>
      </c>
      <c r="AI68" s="432">
        <f t="shared" si="47"/>
        <v>0</v>
      </c>
      <c r="AJ68" s="432">
        <f t="shared" si="52"/>
        <v>0</v>
      </c>
      <c r="AK68" s="432">
        <f t="shared" si="53"/>
        <v>0</v>
      </c>
      <c r="AL68" s="432">
        <f t="shared" si="54"/>
        <v>0</v>
      </c>
      <c r="AM68" s="432">
        <f t="shared" si="55"/>
        <v>0</v>
      </c>
      <c r="AN68" s="432">
        <f t="shared" si="56"/>
        <v>0</v>
      </c>
      <c r="AO68" s="432">
        <f t="shared" si="57"/>
        <v>0</v>
      </c>
      <c r="AP68" s="432">
        <f t="shared" si="58"/>
        <v>0</v>
      </c>
      <c r="AQ68" s="432">
        <f t="shared" si="59"/>
        <v>0</v>
      </c>
      <c r="AR68" s="432">
        <f t="shared" si="60"/>
        <v>0</v>
      </c>
      <c r="AS68" s="432">
        <f t="shared" si="61"/>
        <v>0</v>
      </c>
      <c r="AT68" s="432">
        <v>1</v>
      </c>
      <c r="AU68" s="512">
        <v>12</v>
      </c>
      <c r="AV68" s="729"/>
      <c r="AW68" s="512"/>
      <c r="AX68" s="729"/>
      <c r="AY68" s="512"/>
      <c r="AZ68" s="729">
        <v>6</v>
      </c>
      <c r="BA68" s="512"/>
      <c r="BB68" s="729"/>
      <c r="BC68" s="512"/>
      <c r="BD68" s="729"/>
      <c r="BE68" s="512"/>
      <c r="BF68" s="729"/>
      <c r="BG68" s="512"/>
      <c r="BH68" s="729"/>
      <c r="BI68" s="334"/>
      <c r="BJ68" s="483">
        <f>H68</f>
        <v>6</v>
      </c>
      <c r="BK68" s="483"/>
      <c r="BL68" s="483">
        <v>12</v>
      </c>
      <c r="BM68" s="483">
        <v>6</v>
      </c>
      <c r="BN68" s="483"/>
      <c r="BO68" s="334"/>
      <c r="BP68" s="334"/>
      <c r="BQ68" s="334"/>
    </row>
    <row r="69" spans="1:69" s="1" customFormat="1" ht="57" customHeight="1">
      <c r="B69" s="615"/>
      <c r="D69" s="528" t="s">
        <v>758</v>
      </c>
      <c r="E69" s="616"/>
      <c r="F69" s="1" t="s">
        <v>238</v>
      </c>
      <c r="G69" s="546" t="s">
        <v>97</v>
      </c>
      <c r="H69" s="1">
        <v>1</v>
      </c>
      <c r="I69" s="546" t="s">
        <v>656</v>
      </c>
      <c r="J69" s="672">
        <v>95.569599999999994</v>
      </c>
      <c r="K69" s="673"/>
      <c r="L69" s="673"/>
      <c r="M69" s="673"/>
      <c r="N69" s="673"/>
      <c r="O69" s="673"/>
      <c r="P69" s="673"/>
      <c r="Q69" s="673"/>
      <c r="R69" s="703"/>
      <c r="S69" s="656"/>
      <c r="T69" s="547"/>
      <c r="U69" s="410">
        <f t="shared" si="48"/>
        <v>0</v>
      </c>
      <c r="V69" s="704" t="str">
        <f t="shared" si="49"/>
        <v>No</v>
      </c>
      <c r="W69" s="548" t="str">
        <f t="shared" si="50"/>
        <v>No</v>
      </c>
      <c r="X69"/>
      <c r="Y69" s="716">
        <v>1</v>
      </c>
      <c r="Z69" s="717">
        <f t="shared" si="51"/>
        <v>0</v>
      </c>
      <c r="AA69" s="334"/>
      <c r="AB69" s="334"/>
      <c r="AC69" s="334"/>
      <c r="AD69" s="334"/>
      <c r="AE69" s="334"/>
      <c r="AF69" s="334"/>
      <c r="AG69" s="723" t="s">
        <v>759</v>
      </c>
      <c r="AH69" s="724">
        <v>1.7</v>
      </c>
      <c r="AI69" s="432">
        <f t="shared" si="47"/>
        <v>0</v>
      </c>
      <c r="AJ69" s="432">
        <f t="shared" si="52"/>
        <v>0</v>
      </c>
      <c r="AK69" s="432">
        <f t="shared" si="53"/>
        <v>0</v>
      </c>
      <c r="AL69" s="432">
        <f t="shared" si="54"/>
        <v>0</v>
      </c>
      <c r="AM69" s="432">
        <f t="shared" si="55"/>
        <v>0</v>
      </c>
      <c r="AN69" s="432">
        <f t="shared" si="56"/>
        <v>0</v>
      </c>
      <c r="AO69" s="432">
        <f t="shared" si="57"/>
        <v>0</v>
      </c>
      <c r="AP69" s="432">
        <f t="shared" si="58"/>
        <v>0</v>
      </c>
      <c r="AQ69" s="432">
        <f t="shared" si="59"/>
        <v>0</v>
      </c>
      <c r="AR69" s="432">
        <f t="shared" si="60"/>
        <v>0</v>
      </c>
      <c r="AS69" s="432">
        <f t="shared" si="61"/>
        <v>0</v>
      </c>
      <c r="AT69" s="432">
        <v>1</v>
      </c>
      <c r="AU69" s="1">
        <v>3</v>
      </c>
      <c r="AV69" s="729"/>
      <c r="AX69" s="729"/>
      <c r="AZ69" s="729"/>
      <c r="BA69" s="1">
        <v>1</v>
      </c>
      <c r="BB69" s="729"/>
      <c r="BD69" s="729"/>
      <c r="BF69" s="729"/>
      <c r="BH69" s="729"/>
      <c r="BI69" s="334"/>
      <c r="BJ69" s="483"/>
      <c r="BK69" s="483">
        <f>H69</f>
        <v>1</v>
      </c>
      <c r="BL69" s="483">
        <v>4</v>
      </c>
      <c r="BM69" s="483">
        <v>1</v>
      </c>
      <c r="BN69" s="483"/>
      <c r="BO69" s="334"/>
      <c r="BP69" s="334"/>
      <c r="BQ69" s="334"/>
    </row>
    <row r="70" spans="1:69" s="1" customFormat="1" ht="57" customHeight="1">
      <c r="B70" s="615"/>
      <c r="D70" s="617" t="s">
        <v>760</v>
      </c>
      <c r="E70" s="618"/>
      <c r="F70" s="512" t="s">
        <v>238</v>
      </c>
      <c r="G70" s="513" t="s">
        <v>97</v>
      </c>
      <c r="H70" s="512">
        <v>1</v>
      </c>
      <c r="I70" s="513" t="s">
        <v>656</v>
      </c>
      <c r="J70" s="541">
        <v>95.569599999999994</v>
      </c>
      <c r="K70" s="542"/>
      <c r="L70" s="542"/>
      <c r="M70" s="542"/>
      <c r="N70" s="542"/>
      <c r="O70" s="542"/>
      <c r="P70" s="542"/>
      <c r="Q70" s="542"/>
      <c r="R70" s="705"/>
      <c r="S70" s="705"/>
      <c r="T70" s="542"/>
      <c r="U70" s="543">
        <f t="shared" si="48"/>
        <v>0</v>
      </c>
      <c r="V70" s="543" t="str">
        <f t="shared" si="49"/>
        <v>No</v>
      </c>
      <c r="W70" s="544" t="str">
        <f t="shared" si="50"/>
        <v>No</v>
      </c>
      <c r="X70"/>
      <c r="Y70" s="716">
        <v>1</v>
      </c>
      <c r="Z70" s="717">
        <f t="shared" si="51"/>
        <v>0</v>
      </c>
      <c r="AA70" s="334"/>
      <c r="AB70" s="334"/>
      <c r="AC70" s="334"/>
      <c r="AD70" s="334"/>
      <c r="AE70" s="334"/>
      <c r="AF70" s="334"/>
      <c r="AG70" s="723" t="s">
        <v>761</v>
      </c>
      <c r="AH70" s="724">
        <v>1.45</v>
      </c>
      <c r="AI70" s="432">
        <f t="shared" si="47"/>
        <v>0</v>
      </c>
      <c r="AJ70" s="432">
        <f t="shared" si="52"/>
        <v>0</v>
      </c>
      <c r="AK70" s="432">
        <f t="shared" si="53"/>
        <v>0</v>
      </c>
      <c r="AL70" s="432">
        <f t="shared" si="54"/>
        <v>0</v>
      </c>
      <c r="AM70" s="432">
        <f t="shared" si="55"/>
        <v>0</v>
      </c>
      <c r="AN70" s="432">
        <f t="shared" si="56"/>
        <v>0</v>
      </c>
      <c r="AO70" s="432">
        <f t="shared" si="57"/>
        <v>0</v>
      </c>
      <c r="AP70" s="432">
        <f t="shared" si="58"/>
        <v>0</v>
      </c>
      <c r="AQ70" s="432">
        <f t="shared" si="59"/>
        <v>0</v>
      </c>
      <c r="AR70" s="432">
        <f t="shared" si="60"/>
        <v>0</v>
      </c>
      <c r="AS70" s="432">
        <f t="shared" si="61"/>
        <v>0</v>
      </c>
      <c r="AT70" s="432">
        <v>1</v>
      </c>
      <c r="AU70" s="512">
        <v>4</v>
      </c>
      <c r="AV70" s="729"/>
      <c r="AW70" s="512"/>
      <c r="AX70" s="729"/>
      <c r="AY70" s="512"/>
      <c r="AZ70" s="729"/>
      <c r="BA70" s="512"/>
      <c r="BB70" s="729">
        <v>1</v>
      </c>
      <c r="BC70" s="512"/>
      <c r="BD70" s="729"/>
      <c r="BE70" s="512"/>
      <c r="BF70" s="729"/>
      <c r="BG70" s="512"/>
      <c r="BH70" s="729"/>
      <c r="BI70" s="334"/>
      <c r="BJ70" s="483"/>
      <c r="BK70" s="483">
        <f>H70</f>
        <v>1</v>
      </c>
      <c r="BL70" s="483">
        <v>4</v>
      </c>
      <c r="BM70" s="483">
        <v>1</v>
      </c>
      <c r="BN70" s="483"/>
      <c r="BO70" s="334"/>
      <c r="BP70" s="334"/>
      <c r="BQ70" s="334"/>
    </row>
    <row r="71" spans="1:69" s="1" customFormat="1" ht="57" customHeight="1">
      <c r="B71" s="615"/>
      <c r="D71" s="599" t="s">
        <v>762</v>
      </c>
      <c r="E71" s="629"/>
      <c r="F71" s="334" t="s">
        <v>706</v>
      </c>
      <c r="G71" s="368" t="s">
        <v>737</v>
      </c>
      <c r="H71" s="334">
        <v>15</v>
      </c>
      <c r="I71" s="368" t="s">
        <v>704</v>
      </c>
      <c r="J71" s="378">
        <v>69.504199999999997</v>
      </c>
      <c r="K71" s="547"/>
      <c r="L71" s="547"/>
      <c r="M71" s="547"/>
      <c r="N71" s="547"/>
      <c r="O71" s="547"/>
      <c r="P71" s="547"/>
      <c r="Q71" s="547"/>
      <c r="R71" s="656"/>
      <c r="S71" s="656"/>
      <c r="T71" s="547"/>
      <c r="U71" s="410">
        <f t="shared" si="48"/>
        <v>0</v>
      </c>
      <c r="V71" s="410" t="str">
        <f t="shared" si="49"/>
        <v>No</v>
      </c>
      <c r="W71" s="548" t="str">
        <f t="shared" si="50"/>
        <v>No</v>
      </c>
      <c r="X71"/>
      <c r="Y71" s="716">
        <v>1</v>
      </c>
      <c r="Z71" s="717">
        <f t="shared" si="51"/>
        <v>0</v>
      </c>
      <c r="AA71" s="334"/>
      <c r="AB71" s="334"/>
      <c r="AC71" s="334"/>
      <c r="AD71" s="334"/>
      <c r="AE71" s="334"/>
      <c r="AF71" s="334"/>
      <c r="AG71" s="723" t="s">
        <v>763</v>
      </c>
      <c r="AH71" s="724">
        <v>0.5</v>
      </c>
      <c r="AI71" s="432">
        <f t="shared" si="47"/>
        <v>0</v>
      </c>
      <c r="AJ71" s="432">
        <f t="shared" si="52"/>
        <v>0</v>
      </c>
      <c r="AK71" s="432">
        <f t="shared" si="53"/>
        <v>0</v>
      </c>
      <c r="AL71" s="432">
        <f t="shared" si="54"/>
        <v>0</v>
      </c>
      <c r="AM71" s="432">
        <f t="shared" si="55"/>
        <v>0</v>
      </c>
      <c r="AN71" s="432">
        <f t="shared" si="56"/>
        <v>0</v>
      </c>
      <c r="AO71" s="432">
        <f t="shared" si="57"/>
        <v>0</v>
      </c>
      <c r="AP71" s="432">
        <f t="shared" si="58"/>
        <v>0</v>
      </c>
      <c r="AQ71" s="432">
        <f t="shared" si="59"/>
        <v>0</v>
      </c>
      <c r="AR71" s="432">
        <f t="shared" si="60"/>
        <v>0</v>
      </c>
      <c r="AS71" s="432">
        <f t="shared" si="61"/>
        <v>0</v>
      </c>
      <c r="AT71" s="432">
        <v>1</v>
      </c>
      <c r="AU71" s="334"/>
      <c r="AV71" s="729"/>
      <c r="AW71" s="334"/>
      <c r="AX71" s="729"/>
      <c r="AY71" s="334">
        <v>15</v>
      </c>
      <c r="AZ71" s="729"/>
      <c r="BA71" s="334"/>
      <c r="BB71" s="729"/>
      <c r="BC71" s="334"/>
      <c r="BD71" s="729"/>
      <c r="BE71" s="334"/>
      <c r="BF71" s="729"/>
      <c r="BG71" s="334"/>
      <c r="BH71" s="729"/>
      <c r="BI71" s="334"/>
      <c r="BJ71" s="483">
        <v>1</v>
      </c>
      <c r="BK71" s="483"/>
      <c r="BL71" s="483">
        <v>0</v>
      </c>
      <c r="BM71" s="483">
        <v>15</v>
      </c>
      <c r="BN71" s="483"/>
      <c r="BO71" s="334"/>
      <c r="BP71" s="334"/>
      <c r="BQ71" s="334"/>
    </row>
    <row r="72" spans="1:69" s="1" customFormat="1" ht="57" customHeight="1">
      <c r="B72" s="615"/>
      <c r="D72" s="617" t="s">
        <v>764</v>
      </c>
      <c r="E72" s="618"/>
      <c r="F72" s="512" t="s">
        <v>258</v>
      </c>
      <c r="G72" s="513" t="s">
        <v>710</v>
      </c>
      <c r="H72" s="512">
        <v>8</v>
      </c>
      <c r="I72" s="513" t="s">
        <v>656</v>
      </c>
      <c r="J72" s="541">
        <v>71.55</v>
      </c>
      <c r="K72" s="542"/>
      <c r="L72" s="542"/>
      <c r="M72" s="542"/>
      <c r="N72" s="542"/>
      <c r="O72" s="542"/>
      <c r="P72" s="542"/>
      <c r="Q72" s="542"/>
      <c r="R72" s="705"/>
      <c r="S72" s="705"/>
      <c r="T72" s="542"/>
      <c r="U72" s="543">
        <f t="shared" si="48"/>
        <v>0</v>
      </c>
      <c r="V72" s="543" t="str">
        <f t="shared" si="49"/>
        <v>No</v>
      </c>
      <c r="W72" s="544" t="str">
        <f t="shared" si="50"/>
        <v>No</v>
      </c>
      <c r="X72"/>
      <c r="Y72" s="716">
        <v>1</v>
      </c>
      <c r="Z72" s="717">
        <f t="shared" si="51"/>
        <v>0</v>
      </c>
      <c r="AA72" s="334"/>
      <c r="AB72" s="334"/>
      <c r="AC72" s="334"/>
      <c r="AD72" s="334"/>
      <c r="AE72" s="334"/>
      <c r="AF72" s="334"/>
      <c r="AG72" s="723" t="s">
        <v>765</v>
      </c>
      <c r="AH72" s="724">
        <v>1.5</v>
      </c>
      <c r="AI72" s="432">
        <f t="shared" si="47"/>
        <v>0</v>
      </c>
      <c r="AJ72" s="432">
        <f t="shared" si="52"/>
        <v>0</v>
      </c>
      <c r="AK72" s="432">
        <f t="shared" si="53"/>
        <v>0</v>
      </c>
      <c r="AL72" s="432">
        <f t="shared" si="54"/>
        <v>0</v>
      </c>
      <c r="AM72" s="432">
        <f t="shared" si="55"/>
        <v>0</v>
      </c>
      <c r="AN72" s="432">
        <f t="shared" si="56"/>
        <v>0</v>
      </c>
      <c r="AO72" s="432">
        <f t="shared" si="57"/>
        <v>0</v>
      </c>
      <c r="AP72" s="432">
        <f t="shared" si="58"/>
        <v>0</v>
      </c>
      <c r="AQ72" s="432">
        <f t="shared" si="59"/>
        <v>0</v>
      </c>
      <c r="AR72" s="432">
        <f t="shared" si="60"/>
        <v>0</v>
      </c>
      <c r="AS72" s="432">
        <f t="shared" si="61"/>
        <v>0</v>
      </c>
      <c r="AT72" s="432">
        <v>1</v>
      </c>
      <c r="AU72" s="512">
        <v>13</v>
      </c>
      <c r="AV72" s="729"/>
      <c r="AW72" s="512"/>
      <c r="AX72" s="729"/>
      <c r="AY72" s="512">
        <v>5</v>
      </c>
      <c r="AZ72" s="729">
        <v>3</v>
      </c>
      <c r="BA72" s="512"/>
      <c r="BB72" s="729"/>
      <c r="BC72" s="512"/>
      <c r="BD72" s="729"/>
      <c r="BE72" s="512"/>
      <c r="BF72" s="729"/>
      <c r="BG72" s="512"/>
      <c r="BH72" s="729"/>
      <c r="BI72" s="334"/>
      <c r="BJ72" s="483">
        <v>8</v>
      </c>
      <c r="BK72" s="483"/>
      <c r="BL72" s="483">
        <v>16</v>
      </c>
      <c r="BM72" s="483">
        <v>8</v>
      </c>
      <c r="BN72" s="483"/>
      <c r="BO72" s="334"/>
      <c r="BP72" s="334"/>
      <c r="BQ72" s="334"/>
    </row>
    <row r="73" spans="1:69" s="1" customFormat="1" ht="57" customHeight="1">
      <c r="B73" s="615"/>
      <c r="D73" s="599" t="s">
        <v>766</v>
      </c>
      <c r="E73" s="629"/>
      <c r="F73" s="334" t="s">
        <v>702</v>
      </c>
      <c r="G73" s="368" t="s">
        <v>476</v>
      </c>
      <c r="H73" s="334">
        <v>5</v>
      </c>
      <c r="I73" s="368" t="s">
        <v>656</v>
      </c>
      <c r="J73" s="378">
        <v>63.176000000000002</v>
      </c>
      <c r="K73" s="547"/>
      <c r="L73" s="547"/>
      <c r="M73" s="547"/>
      <c r="N73" s="547"/>
      <c r="O73" s="547"/>
      <c r="P73" s="547"/>
      <c r="Q73" s="547"/>
      <c r="R73" s="656"/>
      <c r="S73" s="656"/>
      <c r="T73" s="547"/>
      <c r="U73" s="410">
        <f t="shared" si="48"/>
        <v>0</v>
      </c>
      <c r="V73" s="410" t="str">
        <f t="shared" si="49"/>
        <v>No</v>
      </c>
      <c r="W73" s="548" t="str">
        <f t="shared" si="50"/>
        <v>No</v>
      </c>
      <c r="X73"/>
      <c r="Y73" s="716">
        <v>1</v>
      </c>
      <c r="Z73" s="717">
        <f t="shared" si="51"/>
        <v>0</v>
      </c>
      <c r="AA73" s="334"/>
      <c r="AB73" s="334"/>
      <c r="AC73" s="334"/>
      <c r="AD73" s="334"/>
      <c r="AE73" s="334"/>
      <c r="AF73" s="334"/>
      <c r="AG73" s="723" t="s">
        <v>767</v>
      </c>
      <c r="AH73" s="724">
        <v>1.3</v>
      </c>
      <c r="AI73" s="432">
        <f t="shared" si="47"/>
        <v>0</v>
      </c>
      <c r="AJ73" s="432">
        <f t="shared" si="52"/>
        <v>0</v>
      </c>
      <c r="AK73" s="432">
        <f t="shared" si="53"/>
        <v>0</v>
      </c>
      <c r="AL73" s="432">
        <f t="shared" si="54"/>
        <v>0</v>
      </c>
      <c r="AM73" s="432">
        <f t="shared" si="55"/>
        <v>0</v>
      </c>
      <c r="AN73" s="432">
        <f t="shared" si="56"/>
        <v>0</v>
      </c>
      <c r="AO73" s="432">
        <f t="shared" si="57"/>
        <v>0</v>
      </c>
      <c r="AP73" s="432">
        <f t="shared" si="58"/>
        <v>0</v>
      </c>
      <c r="AQ73" s="432">
        <f t="shared" si="59"/>
        <v>0</v>
      </c>
      <c r="AR73" s="432">
        <f t="shared" si="60"/>
        <v>0</v>
      </c>
      <c r="AS73" s="432">
        <f t="shared" si="61"/>
        <v>0</v>
      </c>
      <c r="AT73" s="432">
        <v>1</v>
      </c>
      <c r="AU73" s="334">
        <v>10</v>
      </c>
      <c r="AV73" s="729"/>
      <c r="AW73" s="334"/>
      <c r="AX73" s="729"/>
      <c r="AY73" s="334">
        <v>3</v>
      </c>
      <c r="AZ73" s="729">
        <v>1</v>
      </c>
      <c r="BA73" s="334"/>
      <c r="BB73" s="729"/>
      <c r="BC73" s="334"/>
      <c r="BD73" s="729"/>
      <c r="BE73" s="334"/>
      <c r="BF73" s="729"/>
      <c r="BG73" s="334"/>
      <c r="BH73" s="729"/>
      <c r="BI73" s="334"/>
      <c r="BJ73" s="483">
        <v>5</v>
      </c>
      <c r="BK73" s="483"/>
      <c r="BL73" s="483">
        <v>10</v>
      </c>
      <c r="BM73" s="483">
        <v>5</v>
      </c>
      <c r="BN73" s="483"/>
      <c r="BO73" s="334"/>
      <c r="BP73" s="334"/>
      <c r="BQ73" s="334"/>
    </row>
    <row r="74" spans="1:69" s="1" customFormat="1" ht="57" customHeight="1">
      <c r="B74" s="630"/>
      <c r="C74" s="120"/>
      <c r="D74" s="734" t="s">
        <v>768</v>
      </c>
      <c r="E74" s="735"/>
      <c r="F74" s="374" t="s">
        <v>706</v>
      </c>
      <c r="G74" s="375" t="s">
        <v>710</v>
      </c>
      <c r="H74" s="374">
        <v>12</v>
      </c>
      <c r="I74" s="375" t="s">
        <v>656</v>
      </c>
      <c r="J74" s="550">
        <v>69.504199999999997</v>
      </c>
      <c r="K74" s="551"/>
      <c r="L74" s="551"/>
      <c r="M74" s="551"/>
      <c r="N74" s="551"/>
      <c r="O74" s="551"/>
      <c r="P74" s="551"/>
      <c r="Q74" s="551"/>
      <c r="R74" s="758"/>
      <c r="S74" s="758"/>
      <c r="T74" s="551"/>
      <c r="U74" s="543">
        <f t="shared" si="48"/>
        <v>0</v>
      </c>
      <c r="V74" s="552" t="str">
        <f t="shared" si="49"/>
        <v>No</v>
      </c>
      <c r="W74" s="544" t="str">
        <f t="shared" si="50"/>
        <v>No</v>
      </c>
      <c r="X74"/>
      <c r="Y74" s="718">
        <v>1</v>
      </c>
      <c r="Z74" s="717">
        <f t="shared" si="51"/>
        <v>0</v>
      </c>
      <c r="AA74" s="334"/>
      <c r="AB74" s="334"/>
      <c r="AC74" s="334"/>
      <c r="AD74" s="334"/>
      <c r="AE74" s="334"/>
      <c r="AF74" s="334"/>
      <c r="AG74" s="723" t="s">
        <v>769</v>
      </c>
      <c r="AH74" s="724">
        <v>0.8</v>
      </c>
      <c r="AI74" s="432">
        <f t="shared" si="47"/>
        <v>0</v>
      </c>
      <c r="AJ74" s="432">
        <f t="shared" si="52"/>
        <v>0</v>
      </c>
      <c r="AK74" s="432">
        <f t="shared" si="53"/>
        <v>0</v>
      </c>
      <c r="AL74" s="432">
        <f t="shared" si="54"/>
        <v>0</v>
      </c>
      <c r="AM74" s="432">
        <f t="shared" si="55"/>
        <v>0</v>
      </c>
      <c r="AN74" s="432">
        <f t="shared" si="56"/>
        <v>0</v>
      </c>
      <c r="AO74" s="432">
        <f t="shared" si="57"/>
        <v>0</v>
      </c>
      <c r="AP74" s="432">
        <f t="shared" si="58"/>
        <v>0</v>
      </c>
      <c r="AQ74" s="432">
        <f t="shared" si="59"/>
        <v>0</v>
      </c>
      <c r="AR74" s="432">
        <f t="shared" si="60"/>
        <v>0</v>
      </c>
      <c r="AS74" s="432">
        <f t="shared" si="61"/>
        <v>0</v>
      </c>
      <c r="AT74" s="432">
        <v>1</v>
      </c>
      <c r="AU74" s="374">
        <v>12</v>
      </c>
      <c r="AV74" s="732"/>
      <c r="AW74" s="374"/>
      <c r="AX74" s="732"/>
      <c r="AY74" s="374">
        <v>12</v>
      </c>
      <c r="AZ74" s="732"/>
      <c r="BA74" s="374"/>
      <c r="BB74" s="732"/>
      <c r="BC74" s="374"/>
      <c r="BD74" s="732"/>
      <c r="BE74" s="374"/>
      <c r="BF74" s="732"/>
      <c r="BG74" s="374"/>
      <c r="BH74" s="732"/>
      <c r="BI74" s="334"/>
      <c r="BJ74" s="483">
        <v>12</v>
      </c>
      <c r="BK74" s="483"/>
      <c r="BL74" s="483">
        <v>0</v>
      </c>
      <c r="BM74" s="483">
        <v>12</v>
      </c>
      <c r="BN74" s="483"/>
      <c r="BO74" s="334"/>
      <c r="BP74" s="334"/>
      <c r="BQ74" s="334"/>
    </row>
    <row r="75" spans="1:69" ht="30.95" customHeight="1">
      <c r="B75" s="624"/>
      <c r="E75" s="625"/>
      <c r="F75" s="344"/>
      <c r="G75" s="611"/>
      <c r="J75" s="669" t="s">
        <v>265</v>
      </c>
      <c r="K75" s="344"/>
      <c r="L75" s="344"/>
      <c r="M75" s="344"/>
      <c r="N75" s="344"/>
      <c r="O75" s="344"/>
      <c r="P75" s="344"/>
      <c r="Q75" s="344"/>
      <c r="R75" s="344"/>
      <c r="S75" s="344"/>
      <c r="T75" s="344"/>
      <c r="U75" s="699"/>
      <c r="V75" s="691"/>
      <c r="W75" s="700"/>
      <c r="Y75" s="1"/>
      <c r="Z75" s="719"/>
      <c r="AA75" s="334"/>
      <c r="AB75" s="334"/>
      <c r="AC75" s="334"/>
      <c r="AD75" s="334"/>
      <c r="AE75" s="334"/>
      <c r="AF75" s="334"/>
      <c r="AG75" s="721"/>
      <c r="AH75" s="722"/>
      <c r="AI75" s="432">
        <f t="shared" ref="AI75:AI84" si="62">SUM(K75:T75)*AH75</f>
        <v>0</v>
      </c>
      <c r="AJ75" s="432"/>
      <c r="AK75" s="432"/>
      <c r="AL75" s="432"/>
      <c r="AM75" s="432"/>
      <c r="AN75" s="432"/>
      <c r="AO75" s="432"/>
      <c r="AP75" s="432"/>
      <c r="AQ75" s="432"/>
      <c r="AR75" s="432"/>
      <c r="AS75" s="432"/>
      <c r="AT75" s="432"/>
      <c r="BJ75" s="483">
        <f>H75</f>
        <v>0</v>
      </c>
      <c r="BK75" s="483">
        <f>H75</f>
        <v>0</v>
      </c>
      <c r="BL75" s="488"/>
      <c r="BM75" s="488"/>
      <c r="BN75" s="483"/>
    </row>
    <row r="76" spans="1:69" s="1" customFormat="1" ht="57" customHeight="1">
      <c r="B76" s="612"/>
      <c r="C76" s="502"/>
      <c r="D76" s="626" t="s">
        <v>770</v>
      </c>
      <c r="E76" s="627"/>
      <c r="F76" s="502" t="s">
        <v>238</v>
      </c>
      <c r="G76" s="510" t="s">
        <v>267</v>
      </c>
      <c r="H76" s="502">
        <v>4</v>
      </c>
      <c r="I76" s="510" t="s">
        <v>100</v>
      </c>
      <c r="J76" s="536">
        <v>78.44</v>
      </c>
      <c r="K76" s="556"/>
      <c r="L76" s="556"/>
      <c r="M76" s="556"/>
      <c r="N76" s="556"/>
      <c r="O76" s="556"/>
      <c r="P76" s="556"/>
      <c r="Q76" s="556"/>
      <c r="R76" s="709"/>
      <c r="S76" s="556"/>
      <c r="T76" s="556"/>
      <c r="U76" s="410">
        <f t="shared" ref="U76:U84" si="63">J76*K76+J76*L76+J76*M76+J76*N76+J76*O76+J76*P76+J76*Q76+J76*R76+J76*S76+J76*T76</f>
        <v>0</v>
      </c>
      <c r="V76" s="538" t="str">
        <f t="shared" ref="V76:V84" si="64">IF(B76="New","Yes","No")</f>
        <v>No</v>
      </c>
      <c r="W76" s="548" t="str">
        <f t="shared" ref="W76:W84" si="65">IF(SUM(K76:T76)&gt;0,"Yes","No")</f>
        <v>No</v>
      </c>
      <c r="X76"/>
      <c r="Y76" s="715">
        <v>1</v>
      </c>
      <c r="Z76" s="717">
        <f t="shared" ref="Z76:Z84" si="66">Y76*K76+Y76*L76+Y76*M76+Y76*N76+Y76*O76+Y76*P76+Y76*Q76+Y76*R76+Y76*S76+Y76*T76</f>
        <v>0</v>
      </c>
      <c r="AA76" s="334"/>
      <c r="AB76" s="334"/>
      <c r="AC76" s="334"/>
      <c r="AD76" s="334"/>
      <c r="AE76" s="334"/>
      <c r="AF76" s="334"/>
      <c r="AG76" s="723"/>
      <c r="AH76" s="724">
        <v>2.5299999999999998</v>
      </c>
      <c r="AI76" s="432">
        <f t="shared" si="62"/>
        <v>0</v>
      </c>
      <c r="AJ76" s="432">
        <f t="shared" ref="AJ76:AJ84" si="67">K76*H76</f>
        <v>0</v>
      </c>
      <c r="AK76" s="432">
        <f t="shared" ref="AK76:AK84" si="68">L76*H76</f>
        <v>0</v>
      </c>
      <c r="AL76" s="432">
        <f t="shared" ref="AL76:AL84" si="69">M76*H76</f>
        <v>0</v>
      </c>
      <c r="AM76" s="432">
        <f t="shared" ref="AM76:AM84" si="70">N76*H76</f>
        <v>0</v>
      </c>
      <c r="AN76" s="432">
        <f t="shared" ref="AN76:AN84" si="71">O76*H76</f>
        <v>0</v>
      </c>
      <c r="AO76" s="432">
        <f t="shared" ref="AO76:AO84" si="72">P76*H76</f>
        <v>0</v>
      </c>
      <c r="AP76" s="432">
        <f t="shared" ref="AP76:AP84" si="73">Q76*H76</f>
        <v>0</v>
      </c>
      <c r="AQ76" s="432">
        <f t="shared" ref="AQ76:AQ84" si="74">R76*H76</f>
        <v>0</v>
      </c>
      <c r="AR76" s="432">
        <f t="shared" ref="AR76:AR84" si="75">S76*H76</f>
        <v>0</v>
      </c>
      <c r="AS76" s="432">
        <f t="shared" ref="AS76:AS84" si="76">T76*H76</f>
        <v>0</v>
      </c>
      <c r="AT76" s="432">
        <v>1</v>
      </c>
      <c r="AU76" s="502">
        <v>16</v>
      </c>
      <c r="AV76" s="731">
        <v>3</v>
      </c>
      <c r="AW76" s="502"/>
      <c r="AX76" s="731"/>
      <c r="AY76" s="502"/>
      <c r="AZ76" s="731"/>
      <c r="BA76" s="502"/>
      <c r="BB76" s="731"/>
      <c r="BC76" s="502"/>
      <c r="BD76" s="731"/>
      <c r="BE76" s="502"/>
      <c r="BF76" s="731"/>
      <c r="BG76" s="502"/>
      <c r="BH76" s="731"/>
      <c r="BI76" s="334"/>
      <c r="BJ76" s="483"/>
      <c r="BK76" s="483"/>
      <c r="BL76" s="483">
        <v>18</v>
      </c>
      <c r="BM76" s="483">
        <v>0</v>
      </c>
      <c r="BN76" s="483"/>
      <c r="BO76" s="334"/>
      <c r="BP76" s="334"/>
      <c r="BQ76" s="334"/>
    </row>
    <row r="77" spans="1:69" s="1" customFormat="1" ht="57" customHeight="1">
      <c r="B77" s="615"/>
      <c r="D77" s="617" t="s">
        <v>771</v>
      </c>
      <c r="E77" s="618"/>
      <c r="F77" s="512" t="s">
        <v>772</v>
      </c>
      <c r="G77" s="513" t="s">
        <v>773</v>
      </c>
      <c r="H77" s="512">
        <v>4</v>
      </c>
      <c r="I77" s="513" t="s">
        <v>100</v>
      </c>
      <c r="J77" s="541">
        <v>66.78</v>
      </c>
      <c r="K77" s="542"/>
      <c r="L77" s="542"/>
      <c r="M77" s="542"/>
      <c r="N77" s="542"/>
      <c r="O77" s="542"/>
      <c r="P77" s="542"/>
      <c r="Q77" s="542"/>
      <c r="R77" s="705"/>
      <c r="S77" s="542"/>
      <c r="T77" s="542"/>
      <c r="U77" s="543">
        <f t="shared" si="63"/>
        <v>0</v>
      </c>
      <c r="V77" s="543" t="str">
        <f t="shared" si="64"/>
        <v>No</v>
      </c>
      <c r="W77" s="544" t="str">
        <f t="shared" si="65"/>
        <v>No</v>
      </c>
      <c r="X77"/>
      <c r="Y77" s="716">
        <v>1</v>
      </c>
      <c r="Z77" s="717">
        <f t="shared" si="66"/>
        <v>0</v>
      </c>
      <c r="AA77" s="334"/>
      <c r="AB77" s="334"/>
      <c r="AC77" s="334"/>
      <c r="AD77" s="334"/>
      <c r="AE77" s="334"/>
      <c r="AF77" s="334"/>
      <c r="AG77" s="723"/>
      <c r="AH77" s="724">
        <v>1.3</v>
      </c>
      <c r="AI77" s="432">
        <f t="shared" si="62"/>
        <v>0</v>
      </c>
      <c r="AJ77" s="432">
        <f t="shared" si="67"/>
        <v>0</v>
      </c>
      <c r="AK77" s="432">
        <f t="shared" si="68"/>
        <v>0</v>
      </c>
      <c r="AL77" s="432">
        <f t="shared" si="69"/>
        <v>0</v>
      </c>
      <c r="AM77" s="432">
        <f t="shared" si="70"/>
        <v>0</v>
      </c>
      <c r="AN77" s="432">
        <f t="shared" si="71"/>
        <v>0</v>
      </c>
      <c r="AO77" s="432">
        <f t="shared" si="72"/>
        <v>0</v>
      </c>
      <c r="AP77" s="432">
        <f t="shared" si="73"/>
        <v>0</v>
      </c>
      <c r="AQ77" s="432">
        <f t="shared" si="74"/>
        <v>0</v>
      </c>
      <c r="AR77" s="432">
        <f t="shared" si="75"/>
        <v>0</v>
      </c>
      <c r="AS77" s="432">
        <f t="shared" si="76"/>
        <v>0</v>
      </c>
      <c r="AT77" s="432">
        <v>1</v>
      </c>
      <c r="AU77" s="512">
        <v>17</v>
      </c>
      <c r="AV77" s="729"/>
      <c r="AW77" s="512"/>
      <c r="AX77" s="729"/>
      <c r="AY77" s="512"/>
      <c r="AZ77" s="729"/>
      <c r="BA77" s="512"/>
      <c r="BB77" s="729"/>
      <c r="BC77" s="512"/>
      <c r="BD77" s="729"/>
      <c r="BE77" s="512"/>
      <c r="BF77" s="729"/>
      <c r="BG77" s="512"/>
      <c r="BH77" s="729"/>
      <c r="BI77" s="334"/>
      <c r="BJ77" s="483"/>
      <c r="BK77" s="483"/>
      <c r="BL77" s="483">
        <v>17</v>
      </c>
      <c r="BM77" s="483">
        <v>0</v>
      </c>
      <c r="BN77" s="483"/>
      <c r="BO77" s="334"/>
      <c r="BP77" s="334"/>
      <c r="BQ77" s="334"/>
    </row>
    <row r="78" spans="1:69" s="334" customFormat="1" ht="57" customHeight="1">
      <c r="A78" s="1"/>
      <c r="B78" s="615"/>
      <c r="D78" s="528" t="s">
        <v>774</v>
      </c>
      <c r="E78" s="616"/>
      <c r="F78" s="1" t="s">
        <v>106</v>
      </c>
      <c r="G78" s="546" t="s">
        <v>500</v>
      </c>
      <c r="H78" s="1">
        <v>6</v>
      </c>
      <c r="I78" s="546" t="s">
        <v>100</v>
      </c>
      <c r="J78" s="672">
        <v>69.959999999999994</v>
      </c>
      <c r="K78" s="673"/>
      <c r="L78" s="673"/>
      <c r="M78" s="673"/>
      <c r="N78" s="673"/>
      <c r="O78" s="673"/>
      <c r="P78" s="673"/>
      <c r="Q78" s="673"/>
      <c r="R78" s="703"/>
      <c r="S78" s="673"/>
      <c r="T78" s="673"/>
      <c r="U78" s="410">
        <f t="shared" si="63"/>
        <v>0</v>
      </c>
      <c r="V78" s="704" t="str">
        <f t="shared" si="64"/>
        <v>No</v>
      </c>
      <c r="W78" s="548" t="str">
        <f t="shared" si="65"/>
        <v>No</v>
      </c>
      <c r="X78"/>
      <c r="Y78" s="716">
        <v>1</v>
      </c>
      <c r="Z78" s="717">
        <f t="shared" si="66"/>
        <v>0</v>
      </c>
      <c r="AG78" s="723"/>
      <c r="AH78" s="724">
        <v>1</v>
      </c>
      <c r="AI78" s="432">
        <f t="shared" si="62"/>
        <v>0</v>
      </c>
      <c r="AJ78" s="432">
        <f t="shared" si="67"/>
        <v>0</v>
      </c>
      <c r="AK78" s="432">
        <f t="shared" si="68"/>
        <v>0</v>
      </c>
      <c r="AL78" s="432">
        <f t="shared" si="69"/>
        <v>0</v>
      </c>
      <c r="AM78" s="432">
        <f t="shared" si="70"/>
        <v>0</v>
      </c>
      <c r="AN78" s="432">
        <f t="shared" si="71"/>
        <v>0</v>
      </c>
      <c r="AO78" s="432">
        <f t="shared" si="72"/>
        <v>0</v>
      </c>
      <c r="AP78" s="432">
        <f t="shared" si="73"/>
        <v>0</v>
      </c>
      <c r="AQ78" s="432">
        <f t="shared" si="74"/>
        <v>0</v>
      </c>
      <c r="AR78" s="432">
        <f t="shared" si="75"/>
        <v>0</v>
      </c>
      <c r="AS78" s="432">
        <f t="shared" si="76"/>
        <v>0</v>
      </c>
      <c r="AT78" s="432">
        <v>1</v>
      </c>
      <c r="AU78" s="1">
        <v>20</v>
      </c>
      <c r="AV78" s="729"/>
      <c r="AW78" s="1"/>
      <c r="AX78" s="729"/>
      <c r="AY78" s="1"/>
      <c r="AZ78" s="729"/>
      <c r="BA78" s="1"/>
      <c r="BB78" s="729"/>
      <c r="BC78" s="1"/>
      <c r="BD78" s="729"/>
      <c r="BE78" s="1"/>
      <c r="BF78" s="729"/>
      <c r="BG78" s="1"/>
      <c r="BH78" s="729"/>
      <c r="BJ78" s="483"/>
      <c r="BK78" s="483"/>
      <c r="BL78" s="483">
        <v>20</v>
      </c>
      <c r="BM78" s="483">
        <v>0</v>
      </c>
      <c r="BN78" s="483"/>
    </row>
    <row r="79" spans="1:69" s="1" customFormat="1" ht="57" customHeight="1">
      <c r="B79" s="615"/>
      <c r="D79" s="617" t="s">
        <v>775</v>
      </c>
      <c r="E79" s="618"/>
      <c r="F79" s="512" t="s">
        <v>103</v>
      </c>
      <c r="G79" s="513" t="s">
        <v>776</v>
      </c>
      <c r="H79" s="512">
        <v>15</v>
      </c>
      <c r="I79" s="513" t="s">
        <v>100</v>
      </c>
      <c r="J79" s="541">
        <v>69.504199999999997</v>
      </c>
      <c r="K79" s="542"/>
      <c r="L79" s="542"/>
      <c r="M79" s="542"/>
      <c r="N79" s="542"/>
      <c r="O79" s="542"/>
      <c r="P79" s="542"/>
      <c r="Q79" s="542"/>
      <c r="R79" s="705"/>
      <c r="S79" s="542"/>
      <c r="T79" s="542"/>
      <c r="U79" s="543">
        <f t="shared" si="63"/>
        <v>0</v>
      </c>
      <c r="V79" s="543" t="str">
        <f t="shared" si="64"/>
        <v>No</v>
      </c>
      <c r="W79" s="544" t="str">
        <f t="shared" si="65"/>
        <v>No</v>
      </c>
      <c r="X79"/>
      <c r="Y79" s="716">
        <v>1</v>
      </c>
      <c r="Z79" s="717">
        <f t="shared" si="66"/>
        <v>0</v>
      </c>
      <c r="AA79" s="334"/>
      <c r="AB79" s="334"/>
      <c r="AC79" s="334"/>
      <c r="AD79" s="334"/>
      <c r="AE79" s="334"/>
      <c r="AF79" s="334"/>
      <c r="AG79" s="723" t="s">
        <v>777</v>
      </c>
      <c r="AH79" s="724">
        <v>0.7</v>
      </c>
      <c r="AI79" s="432">
        <f t="shared" si="62"/>
        <v>0</v>
      </c>
      <c r="AJ79" s="432">
        <f t="shared" si="67"/>
        <v>0</v>
      </c>
      <c r="AK79" s="432">
        <f t="shared" si="68"/>
        <v>0</v>
      </c>
      <c r="AL79" s="432">
        <f t="shared" si="69"/>
        <v>0</v>
      </c>
      <c r="AM79" s="432">
        <f t="shared" si="70"/>
        <v>0</v>
      </c>
      <c r="AN79" s="432">
        <f t="shared" si="71"/>
        <v>0</v>
      </c>
      <c r="AO79" s="432">
        <f t="shared" si="72"/>
        <v>0</v>
      </c>
      <c r="AP79" s="432">
        <f t="shared" si="73"/>
        <v>0</v>
      </c>
      <c r="AQ79" s="432">
        <f t="shared" si="74"/>
        <v>0</v>
      </c>
      <c r="AR79" s="432">
        <f t="shared" si="75"/>
        <v>0</v>
      </c>
      <c r="AS79" s="432">
        <f t="shared" si="76"/>
        <v>0</v>
      </c>
      <c r="AT79" s="432">
        <v>1</v>
      </c>
      <c r="AU79" s="512">
        <v>30</v>
      </c>
      <c r="AV79" s="729"/>
      <c r="AW79" s="512"/>
      <c r="AX79" s="729"/>
      <c r="AY79" s="512"/>
      <c r="AZ79" s="729"/>
      <c r="BA79" s="512"/>
      <c r="BB79" s="729"/>
      <c r="BC79" s="512"/>
      <c r="BD79" s="729"/>
      <c r="BE79" s="512"/>
      <c r="BF79" s="729"/>
      <c r="BG79" s="512"/>
      <c r="BH79" s="729"/>
      <c r="BI79" s="334"/>
      <c r="BJ79" s="483"/>
      <c r="BK79" s="483"/>
      <c r="BL79" s="483">
        <v>30</v>
      </c>
      <c r="BM79" s="483">
        <v>0</v>
      </c>
      <c r="BN79" s="483"/>
      <c r="BO79" s="334"/>
      <c r="BP79" s="334"/>
      <c r="BQ79" s="334"/>
    </row>
    <row r="80" spans="1:69" s="1" customFormat="1" ht="57" customHeight="1">
      <c r="B80" s="615"/>
      <c r="D80" s="528" t="s">
        <v>778</v>
      </c>
      <c r="E80" s="616"/>
      <c r="F80" s="1" t="s">
        <v>106</v>
      </c>
      <c r="G80" s="546" t="s">
        <v>476</v>
      </c>
      <c r="H80" s="1">
        <v>6</v>
      </c>
      <c r="I80" s="546" t="s">
        <v>100</v>
      </c>
      <c r="J80" s="672">
        <v>65.168800000000005</v>
      </c>
      <c r="K80" s="673"/>
      <c r="L80" s="673"/>
      <c r="M80" s="673"/>
      <c r="N80" s="673"/>
      <c r="O80" s="673"/>
      <c r="P80" s="673"/>
      <c r="Q80" s="673"/>
      <c r="R80" s="703"/>
      <c r="S80" s="673"/>
      <c r="T80" s="673"/>
      <c r="U80" s="410">
        <f t="shared" si="63"/>
        <v>0</v>
      </c>
      <c r="V80" s="704" t="str">
        <f t="shared" si="64"/>
        <v>No</v>
      </c>
      <c r="W80" s="548" t="str">
        <f t="shared" si="65"/>
        <v>No</v>
      </c>
      <c r="X80"/>
      <c r="Y80" s="716">
        <v>1</v>
      </c>
      <c r="Z80" s="717">
        <f t="shared" si="66"/>
        <v>0</v>
      </c>
      <c r="AA80" s="334"/>
      <c r="AB80" s="334"/>
      <c r="AC80" s="334"/>
      <c r="AD80" s="334"/>
      <c r="AE80" s="334"/>
      <c r="AF80" s="334"/>
      <c r="AG80" s="723" t="s">
        <v>779</v>
      </c>
      <c r="AH80" s="724">
        <v>0.7</v>
      </c>
      <c r="AI80" s="432">
        <f t="shared" si="62"/>
        <v>0</v>
      </c>
      <c r="AJ80" s="432">
        <f t="shared" si="67"/>
        <v>0</v>
      </c>
      <c r="AK80" s="432">
        <f t="shared" si="68"/>
        <v>0</v>
      </c>
      <c r="AL80" s="432">
        <f t="shared" si="69"/>
        <v>0</v>
      </c>
      <c r="AM80" s="432">
        <f t="shared" si="70"/>
        <v>0</v>
      </c>
      <c r="AN80" s="432">
        <f t="shared" si="71"/>
        <v>0</v>
      </c>
      <c r="AO80" s="432">
        <f t="shared" si="72"/>
        <v>0</v>
      </c>
      <c r="AP80" s="432">
        <f t="shared" si="73"/>
        <v>0</v>
      </c>
      <c r="AQ80" s="432">
        <f t="shared" si="74"/>
        <v>0</v>
      </c>
      <c r="AR80" s="432">
        <f t="shared" si="75"/>
        <v>0</v>
      </c>
      <c r="AS80" s="432">
        <f t="shared" si="76"/>
        <v>0</v>
      </c>
      <c r="AT80" s="432">
        <v>1</v>
      </c>
      <c r="AU80" s="1">
        <v>18</v>
      </c>
      <c r="AV80" s="729"/>
      <c r="AX80" s="729"/>
      <c r="AZ80" s="729"/>
      <c r="BB80" s="729"/>
      <c r="BD80" s="729"/>
      <c r="BF80" s="729"/>
      <c r="BH80" s="729"/>
      <c r="BI80" s="334"/>
      <c r="BJ80" s="483">
        <f t="shared" ref="BJ80:BJ84" si="77">H80</f>
        <v>6</v>
      </c>
      <c r="BK80" s="483"/>
      <c r="BL80" s="483">
        <v>18</v>
      </c>
      <c r="BM80" s="483">
        <v>0</v>
      </c>
      <c r="BN80" s="483"/>
      <c r="BO80" s="334"/>
      <c r="BP80" s="334"/>
      <c r="BQ80" s="334"/>
    </row>
    <row r="81" spans="1:117" s="1" customFormat="1" ht="57" customHeight="1">
      <c r="B81" s="615"/>
      <c r="D81" s="617" t="s">
        <v>780</v>
      </c>
      <c r="E81" s="618"/>
      <c r="F81" s="512" t="s">
        <v>106</v>
      </c>
      <c r="G81" s="513" t="s">
        <v>781</v>
      </c>
      <c r="H81" s="512">
        <v>6</v>
      </c>
      <c r="I81" s="513" t="s">
        <v>100</v>
      </c>
      <c r="J81" s="541">
        <v>65.168800000000005</v>
      </c>
      <c r="K81" s="542"/>
      <c r="L81" s="542"/>
      <c r="M81" s="542"/>
      <c r="N81" s="542"/>
      <c r="O81" s="542"/>
      <c r="P81" s="542"/>
      <c r="Q81" s="542"/>
      <c r="R81" s="705"/>
      <c r="S81" s="542"/>
      <c r="T81" s="542"/>
      <c r="U81" s="543">
        <f t="shared" si="63"/>
        <v>0</v>
      </c>
      <c r="V81" s="543" t="str">
        <f t="shared" si="64"/>
        <v>No</v>
      </c>
      <c r="W81" s="544" t="str">
        <f t="shared" si="65"/>
        <v>No</v>
      </c>
      <c r="X81"/>
      <c r="Y81" s="716">
        <v>1</v>
      </c>
      <c r="Z81" s="717">
        <f t="shared" si="66"/>
        <v>0</v>
      </c>
      <c r="AA81" s="334"/>
      <c r="AB81" s="334"/>
      <c r="AC81" s="334"/>
      <c r="AD81" s="334"/>
      <c r="AE81" s="334"/>
      <c r="AF81" s="334"/>
      <c r="AG81" s="723" t="s">
        <v>782</v>
      </c>
      <c r="AH81" s="724">
        <v>0.7</v>
      </c>
      <c r="AI81" s="432">
        <f t="shared" si="62"/>
        <v>0</v>
      </c>
      <c r="AJ81" s="432">
        <f t="shared" si="67"/>
        <v>0</v>
      </c>
      <c r="AK81" s="432">
        <f t="shared" si="68"/>
        <v>0</v>
      </c>
      <c r="AL81" s="432">
        <f t="shared" si="69"/>
        <v>0</v>
      </c>
      <c r="AM81" s="432">
        <f t="shared" si="70"/>
        <v>0</v>
      </c>
      <c r="AN81" s="432">
        <f t="shared" si="71"/>
        <v>0</v>
      </c>
      <c r="AO81" s="432">
        <f t="shared" si="72"/>
        <v>0</v>
      </c>
      <c r="AP81" s="432">
        <f t="shared" si="73"/>
        <v>0</v>
      </c>
      <c r="AQ81" s="432">
        <f t="shared" si="74"/>
        <v>0</v>
      </c>
      <c r="AR81" s="432">
        <f t="shared" si="75"/>
        <v>0</v>
      </c>
      <c r="AS81" s="432">
        <f t="shared" si="76"/>
        <v>0</v>
      </c>
      <c r="AT81" s="432">
        <v>1</v>
      </c>
      <c r="AU81" s="512">
        <v>16</v>
      </c>
      <c r="AV81" s="729"/>
      <c r="AW81" s="512"/>
      <c r="AX81" s="729"/>
      <c r="AY81" s="512"/>
      <c r="AZ81" s="729"/>
      <c r="BA81" s="512"/>
      <c r="BB81" s="729"/>
      <c r="BC81" s="512"/>
      <c r="BD81" s="729"/>
      <c r="BE81" s="512"/>
      <c r="BF81" s="729"/>
      <c r="BG81" s="512"/>
      <c r="BH81" s="729"/>
      <c r="BI81" s="334"/>
      <c r="BJ81" s="483">
        <f t="shared" si="77"/>
        <v>6</v>
      </c>
      <c r="BK81" s="483"/>
      <c r="BL81" s="483">
        <v>18</v>
      </c>
      <c r="BM81" s="483">
        <v>0</v>
      </c>
      <c r="BN81" s="483"/>
      <c r="BO81" s="334"/>
      <c r="BP81" s="334"/>
      <c r="BQ81" s="334"/>
    </row>
    <row r="82" spans="1:117" s="334" customFormat="1" ht="57" customHeight="1">
      <c r="A82" s="1"/>
      <c r="B82" s="615"/>
      <c r="D82" s="528" t="s">
        <v>783</v>
      </c>
      <c r="E82" s="616"/>
      <c r="F82" s="1" t="s">
        <v>106</v>
      </c>
      <c r="G82" s="546" t="s">
        <v>476</v>
      </c>
      <c r="H82" s="1">
        <v>4</v>
      </c>
      <c r="I82" s="546" t="s">
        <v>100</v>
      </c>
      <c r="J82" s="672">
        <v>65.168800000000005</v>
      </c>
      <c r="K82" s="673"/>
      <c r="L82" s="673"/>
      <c r="M82" s="673"/>
      <c r="N82" s="673"/>
      <c r="O82" s="673"/>
      <c r="P82" s="673"/>
      <c r="Q82" s="673"/>
      <c r="R82" s="703"/>
      <c r="S82" s="673"/>
      <c r="T82" s="673"/>
      <c r="U82" s="410">
        <f t="shared" si="63"/>
        <v>0</v>
      </c>
      <c r="V82" s="704" t="str">
        <f t="shared" si="64"/>
        <v>No</v>
      </c>
      <c r="W82" s="548" t="str">
        <f t="shared" si="65"/>
        <v>No</v>
      </c>
      <c r="X82"/>
      <c r="Y82" s="716">
        <v>1</v>
      </c>
      <c r="Z82" s="717">
        <f t="shared" si="66"/>
        <v>0</v>
      </c>
      <c r="AG82" s="723" t="s">
        <v>784</v>
      </c>
      <c r="AH82" s="724">
        <v>0.7</v>
      </c>
      <c r="AI82" s="432">
        <f t="shared" si="62"/>
        <v>0</v>
      </c>
      <c r="AJ82" s="432">
        <f t="shared" si="67"/>
        <v>0</v>
      </c>
      <c r="AK82" s="432">
        <f t="shared" si="68"/>
        <v>0</v>
      </c>
      <c r="AL82" s="432">
        <f t="shared" si="69"/>
        <v>0</v>
      </c>
      <c r="AM82" s="432">
        <f t="shared" si="70"/>
        <v>0</v>
      </c>
      <c r="AN82" s="432">
        <f t="shared" si="71"/>
        <v>0</v>
      </c>
      <c r="AO82" s="432">
        <f t="shared" si="72"/>
        <v>0</v>
      </c>
      <c r="AP82" s="432">
        <f t="shared" si="73"/>
        <v>0</v>
      </c>
      <c r="AQ82" s="432">
        <f t="shared" si="74"/>
        <v>0</v>
      </c>
      <c r="AR82" s="432">
        <f t="shared" si="75"/>
        <v>0</v>
      </c>
      <c r="AS82" s="432">
        <f t="shared" si="76"/>
        <v>0</v>
      </c>
      <c r="AT82" s="432">
        <v>1</v>
      </c>
      <c r="AU82" s="1">
        <v>10</v>
      </c>
      <c r="AV82" s="729"/>
      <c r="AW82" s="1"/>
      <c r="AX82" s="729"/>
      <c r="AY82" s="1"/>
      <c r="AZ82" s="729"/>
      <c r="BA82" s="1"/>
      <c r="BB82" s="729"/>
      <c r="BC82" s="1"/>
      <c r="BD82" s="729"/>
      <c r="BE82" s="1"/>
      <c r="BF82" s="729"/>
      <c r="BG82" s="1"/>
      <c r="BH82" s="729"/>
      <c r="BJ82" s="483">
        <f t="shared" si="77"/>
        <v>4</v>
      </c>
      <c r="BK82" s="483"/>
      <c r="BL82" s="483">
        <v>10</v>
      </c>
      <c r="BM82" s="483">
        <v>0</v>
      </c>
      <c r="BN82" s="483"/>
    </row>
    <row r="83" spans="1:117" s="1" customFormat="1" ht="57" customHeight="1">
      <c r="B83" s="615"/>
      <c r="D83" s="617" t="s">
        <v>785</v>
      </c>
      <c r="E83" s="618"/>
      <c r="F83" s="512" t="s">
        <v>109</v>
      </c>
      <c r="G83" s="513" t="s">
        <v>476</v>
      </c>
      <c r="H83" s="512">
        <v>4</v>
      </c>
      <c r="I83" s="513" t="s">
        <v>100</v>
      </c>
      <c r="J83" s="541">
        <v>86.888199999999998</v>
      </c>
      <c r="K83" s="542"/>
      <c r="L83" s="542"/>
      <c r="M83" s="542"/>
      <c r="N83" s="542"/>
      <c r="O83" s="542"/>
      <c r="P83" s="542"/>
      <c r="Q83" s="542"/>
      <c r="R83" s="705"/>
      <c r="S83" s="542"/>
      <c r="T83" s="542"/>
      <c r="U83" s="543">
        <f t="shared" si="63"/>
        <v>0</v>
      </c>
      <c r="V83" s="543" t="str">
        <f t="shared" si="64"/>
        <v>No</v>
      </c>
      <c r="W83" s="544" t="str">
        <f t="shared" si="65"/>
        <v>No</v>
      </c>
      <c r="X83"/>
      <c r="Y83" s="716">
        <v>1</v>
      </c>
      <c r="Z83" s="717">
        <f t="shared" si="66"/>
        <v>0</v>
      </c>
      <c r="AA83" s="334"/>
      <c r="AB83" s="334"/>
      <c r="AC83" s="334"/>
      <c r="AD83" s="334"/>
      <c r="AE83" s="334"/>
      <c r="AF83" s="334"/>
      <c r="AG83" s="723" t="s">
        <v>786</v>
      </c>
      <c r="AH83" s="724">
        <v>1.5</v>
      </c>
      <c r="AI83" s="432">
        <f t="shared" si="62"/>
        <v>0</v>
      </c>
      <c r="AJ83" s="432">
        <f t="shared" si="67"/>
        <v>0</v>
      </c>
      <c r="AK83" s="432">
        <f t="shared" si="68"/>
        <v>0</v>
      </c>
      <c r="AL83" s="432">
        <f t="shared" si="69"/>
        <v>0</v>
      </c>
      <c r="AM83" s="432">
        <f t="shared" si="70"/>
        <v>0</v>
      </c>
      <c r="AN83" s="432">
        <f t="shared" si="71"/>
        <v>0</v>
      </c>
      <c r="AO83" s="432">
        <f t="shared" si="72"/>
        <v>0</v>
      </c>
      <c r="AP83" s="432">
        <f t="shared" si="73"/>
        <v>0</v>
      </c>
      <c r="AQ83" s="432">
        <f t="shared" si="74"/>
        <v>0</v>
      </c>
      <c r="AR83" s="432">
        <f t="shared" si="75"/>
        <v>0</v>
      </c>
      <c r="AS83" s="432">
        <f t="shared" si="76"/>
        <v>0</v>
      </c>
      <c r="AT83" s="432">
        <v>1</v>
      </c>
      <c r="AU83" s="512">
        <v>16</v>
      </c>
      <c r="AV83" s="729"/>
      <c r="AW83" s="512"/>
      <c r="AX83" s="729"/>
      <c r="AY83" s="512"/>
      <c r="AZ83" s="729"/>
      <c r="BA83" s="512"/>
      <c r="BB83" s="729"/>
      <c r="BC83" s="512"/>
      <c r="BD83" s="729"/>
      <c r="BE83" s="512"/>
      <c r="BF83" s="729"/>
      <c r="BG83" s="512"/>
      <c r="BH83" s="729"/>
      <c r="BI83" s="334"/>
      <c r="BJ83" s="483">
        <f t="shared" si="77"/>
        <v>4</v>
      </c>
      <c r="BK83" s="483"/>
      <c r="BL83" s="483">
        <v>16</v>
      </c>
      <c r="BM83" s="483">
        <v>0</v>
      </c>
      <c r="BN83" s="488"/>
      <c r="BO83" s="334"/>
      <c r="BP83" s="334"/>
      <c r="BQ83" s="334"/>
    </row>
    <row r="84" spans="1:117" s="1" customFormat="1" ht="57" customHeight="1">
      <c r="B84" s="630"/>
      <c r="C84" s="120"/>
      <c r="D84" s="622" t="s">
        <v>787</v>
      </c>
      <c r="E84" s="623"/>
      <c r="F84" s="120" t="s">
        <v>238</v>
      </c>
      <c r="G84" s="558" t="s">
        <v>476</v>
      </c>
      <c r="H84" s="120">
        <v>3</v>
      </c>
      <c r="I84" s="558" t="s">
        <v>100</v>
      </c>
      <c r="J84" s="674">
        <v>117.2996</v>
      </c>
      <c r="K84" s="675"/>
      <c r="L84" s="675"/>
      <c r="M84" s="675"/>
      <c r="N84" s="675"/>
      <c r="O84" s="675"/>
      <c r="P84" s="675"/>
      <c r="Q84" s="675"/>
      <c r="R84" s="706"/>
      <c r="S84" s="667"/>
      <c r="T84" s="667"/>
      <c r="U84" s="410">
        <f t="shared" si="63"/>
        <v>0</v>
      </c>
      <c r="V84" s="707" t="str">
        <f t="shared" si="64"/>
        <v>No</v>
      </c>
      <c r="W84" s="548" t="str">
        <f t="shared" si="65"/>
        <v>No</v>
      </c>
      <c r="X84"/>
      <c r="Y84" s="718">
        <v>1</v>
      </c>
      <c r="Z84" s="717">
        <f t="shared" si="66"/>
        <v>0</v>
      </c>
      <c r="AA84" s="334"/>
      <c r="AB84" s="334"/>
      <c r="AC84" s="334"/>
      <c r="AD84" s="334"/>
      <c r="AE84" s="334"/>
      <c r="AF84" s="334"/>
      <c r="AG84" s="723" t="s">
        <v>788</v>
      </c>
      <c r="AH84" s="724">
        <v>4</v>
      </c>
      <c r="AI84" s="432">
        <f t="shared" si="62"/>
        <v>0</v>
      </c>
      <c r="AJ84" s="432">
        <f t="shared" si="67"/>
        <v>0</v>
      </c>
      <c r="AK84" s="432">
        <f t="shared" si="68"/>
        <v>0</v>
      </c>
      <c r="AL84" s="432">
        <f t="shared" si="69"/>
        <v>0</v>
      </c>
      <c r="AM84" s="432">
        <f t="shared" si="70"/>
        <v>0</v>
      </c>
      <c r="AN84" s="432">
        <f t="shared" si="71"/>
        <v>0</v>
      </c>
      <c r="AO84" s="432">
        <f t="shared" si="72"/>
        <v>0</v>
      </c>
      <c r="AP84" s="432">
        <f t="shared" si="73"/>
        <v>0</v>
      </c>
      <c r="AQ84" s="432">
        <f t="shared" si="74"/>
        <v>0</v>
      </c>
      <c r="AR84" s="432">
        <f t="shared" si="75"/>
        <v>0</v>
      </c>
      <c r="AS84" s="432">
        <f t="shared" si="76"/>
        <v>0</v>
      </c>
      <c r="AT84" s="432">
        <v>1</v>
      </c>
      <c r="AU84" s="120">
        <v>13</v>
      </c>
      <c r="AV84" s="732"/>
      <c r="AW84" s="120"/>
      <c r="AX84" s="732"/>
      <c r="AY84" s="120"/>
      <c r="AZ84" s="732"/>
      <c r="BA84" s="120"/>
      <c r="BB84" s="732"/>
      <c r="BC84" s="120"/>
      <c r="BD84" s="732"/>
      <c r="BE84" s="120"/>
      <c r="BF84" s="732"/>
      <c r="BG84" s="120"/>
      <c r="BH84" s="732"/>
      <c r="BI84" s="334"/>
      <c r="BJ84" s="483">
        <f t="shared" si="77"/>
        <v>3</v>
      </c>
      <c r="BK84" s="483"/>
      <c r="BL84" s="483">
        <v>14</v>
      </c>
      <c r="BM84" s="483">
        <v>0</v>
      </c>
      <c r="BN84" s="483"/>
      <c r="BO84" s="334"/>
      <c r="BP84" s="334"/>
      <c r="BQ84" s="334"/>
    </row>
    <row r="85" spans="1:117" ht="30.95" customHeight="1">
      <c r="B85" s="624"/>
      <c r="E85" s="625"/>
      <c r="F85" s="344"/>
      <c r="G85" s="611"/>
      <c r="J85" s="669" t="s">
        <v>279</v>
      </c>
      <c r="K85" s="344"/>
      <c r="L85" s="344"/>
      <c r="M85" s="344"/>
      <c r="N85" s="344"/>
      <c r="O85" s="344"/>
      <c r="P85" s="344"/>
      <c r="Q85" s="344"/>
      <c r="R85" s="344"/>
      <c r="S85" s="344"/>
      <c r="T85" s="344"/>
      <c r="U85" s="699"/>
      <c r="V85" s="691"/>
      <c r="W85" s="700"/>
      <c r="Y85" s="1"/>
      <c r="Z85" s="719"/>
      <c r="AA85" s="334"/>
      <c r="AB85" s="334"/>
      <c r="AC85" s="334"/>
      <c r="AD85" s="334"/>
      <c r="AE85" s="334"/>
      <c r="AF85" s="334"/>
      <c r="AG85" s="721"/>
      <c r="AH85" s="722"/>
      <c r="AI85" s="432">
        <f t="shared" ref="AI85:AI87" si="78">SUM(K85:T85)*AH85</f>
        <v>0</v>
      </c>
      <c r="AJ85" s="432"/>
      <c r="AK85" s="432"/>
      <c r="AL85" s="432"/>
      <c r="AM85" s="432"/>
      <c r="AN85" s="432"/>
      <c r="AO85" s="432"/>
      <c r="AP85" s="432"/>
      <c r="AQ85" s="432"/>
      <c r="AR85" s="432"/>
      <c r="AS85" s="432"/>
      <c r="AT85" s="432"/>
      <c r="BJ85" s="483"/>
      <c r="BK85" s="483"/>
      <c r="BL85" s="488"/>
      <c r="BM85" s="488"/>
      <c r="BN85" s="483"/>
    </row>
    <row r="86" spans="1:117" s="1" customFormat="1" ht="57" customHeight="1">
      <c r="B86" s="612"/>
      <c r="C86" s="502"/>
      <c r="D86" s="626" t="s">
        <v>789</v>
      </c>
      <c r="E86" s="627"/>
      <c r="F86" s="502" t="s">
        <v>258</v>
      </c>
      <c r="G86" s="510" t="s">
        <v>97</v>
      </c>
      <c r="H86" s="502">
        <v>5</v>
      </c>
      <c r="I86" s="510" t="s">
        <v>656</v>
      </c>
      <c r="J86" s="536">
        <v>69.959999999999994</v>
      </c>
      <c r="K86" s="556"/>
      <c r="L86" s="556"/>
      <c r="M86" s="556"/>
      <c r="N86" s="556"/>
      <c r="O86" s="556"/>
      <c r="P86" s="556"/>
      <c r="Q86" s="556"/>
      <c r="R86" s="709"/>
      <c r="S86" s="709"/>
      <c r="T86" s="709"/>
      <c r="U86" s="425">
        <f t="shared" ref="U86:U87" si="79">J86*K86+J86*L86+J86*M86+J86*N86+J86*O86+J86*P86+J86*Q86+J86*R86+J86*S86+J86*T86</f>
        <v>0</v>
      </c>
      <c r="V86" s="538" t="str">
        <f>IF(B86="New","Yes","No")</f>
        <v>No</v>
      </c>
      <c r="W86" s="548" t="str">
        <f t="shared" ref="W86:W87" si="80">IF(SUM(K86:T86)&gt;0,"Yes","No")</f>
        <v>No</v>
      </c>
      <c r="X86"/>
      <c r="Y86" s="715">
        <v>1</v>
      </c>
      <c r="Z86" s="717">
        <f t="shared" ref="Z86:Z87" si="81">Y86*K86+Y86*L86+Y86*M86+Y86*N86+Y86*O86+Y86*P86+Y86*Q86+Y86*R86+Y86*S86+Y86*T86</f>
        <v>0</v>
      </c>
      <c r="AA86" s="334"/>
      <c r="AB86" s="334"/>
      <c r="AC86" s="334"/>
      <c r="AD86" s="334"/>
      <c r="AE86" s="334"/>
      <c r="AF86" s="334"/>
      <c r="AG86" s="723"/>
      <c r="AH86" s="724">
        <v>1.66</v>
      </c>
      <c r="AI86" s="432">
        <f t="shared" si="78"/>
        <v>0</v>
      </c>
      <c r="AJ86" s="432">
        <f>K86*H86</f>
        <v>0</v>
      </c>
      <c r="AK86" s="432">
        <f>L86*H86</f>
        <v>0</v>
      </c>
      <c r="AL86" s="432">
        <f>M86*H86</f>
        <v>0</v>
      </c>
      <c r="AM86" s="432">
        <f>N86*H86</f>
        <v>0</v>
      </c>
      <c r="AN86" s="432">
        <f>O86*H86</f>
        <v>0</v>
      </c>
      <c r="AO86" s="432">
        <f>P86*H86</f>
        <v>0</v>
      </c>
      <c r="AP86" s="432">
        <f>Q86*H86</f>
        <v>0</v>
      </c>
      <c r="AQ86" s="432">
        <f>R86*H86</f>
        <v>0</v>
      </c>
      <c r="AR86" s="432">
        <f t="shared" ref="AR86:AR87" si="82">S86*H86</f>
        <v>0</v>
      </c>
      <c r="AS86" s="432">
        <f t="shared" ref="AS86:AS87" si="83">T86*H86</f>
        <v>0</v>
      </c>
      <c r="AT86" s="432">
        <v>1</v>
      </c>
      <c r="AU86" s="502">
        <v>9</v>
      </c>
      <c r="AV86" s="731"/>
      <c r="AW86" s="502"/>
      <c r="AX86" s="731"/>
      <c r="AY86" s="502"/>
      <c r="AZ86" s="731">
        <v>5</v>
      </c>
      <c r="BA86" s="502"/>
      <c r="BB86" s="731"/>
      <c r="BC86" s="502"/>
      <c r="BD86" s="731"/>
      <c r="BE86" s="502"/>
      <c r="BF86" s="731"/>
      <c r="BG86" s="502"/>
      <c r="BH86" s="731"/>
      <c r="BI86" s="334"/>
      <c r="BJ86" s="483"/>
      <c r="BK86" s="483"/>
      <c r="BL86" s="483">
        <v>11</v>
      </c>
      <c r="BM86" s="483">
        <v>5</v>
      </c>
      <c r="BN86" s="483"/>
      <c r="BO86" s="334"/>
      <c r="BP86" s="334"/>
      <c r="BQ86" s="334"/>
    </row>
    <row r="87" spans="1:117" s="1" customFormat="1" ht="57" customHeight="1">
      <c r="B87" s="630"/>
      <c r="C87" s="120"/>
      <c r="D87" s="734" t="s">
        <v>790</v>
      </c>
      <c r="E87" s="735"/>
      <c r="F87" s="374" t="s">
        <v>791</v>
      </c>
      <c r="G87" s="375" t="s">
        <v>776</v>
      </c>
      <c r="H87" s="374">
        <v>10</v>
      </c>
      <c r="I87" s="375" t="s">
        <v>100</v>
      </c>
      <c r="J87" s="550">
        <v>60.42</v>
      </c>
      <c r="K87" s="551"/>
      <c r="L87" s="551"/>
      <c r="M87" s="551"/>
      <c r="N87" s="551"/>
      <c r="O87" s="551"/>
      <c r="P87" s="551"/>
      <c r="Q87" s="551"/>
      <c r="R87" s="758"/>
      <c r="S87" s="758"/>
      <c r="T87" s="758"/>
      <c r="U87" s="406">
        <f t="shared" si="79"/>
        <v>0</v>
      </c>
      <c r="V87" s="552" t="str">
        <f>IF(B87="New","Yes","No")</f>
        <v>No</v>
      </c>
      <c r="W87" s="544" t="str">
        <f t="shared" si="80"/>
        <v>No</v>
      </c>
      <c r="X87"/>
      <c r="Y87" s="718">
        <v>1</v>
      </c>
      <c r="Z87" s="717">
        <f t="shared" si="81"/>
        <v>0</v>
      </c>
      <c r="AA87" s="334"/>
      <c r="AB87" s="334"/>
      <c r="AC87" s="334"/>
      <c r="AD87" s="334"/>
      <c r="AE87" s="334"/>
      <c r="AF87" s="334"/>
      <c r="AG87" s="723"/>
      <c r="AH87" s="724">
        <v>0.12</v>
      </c>
      <c r="AI87" s="432">
        <f t="shared" si="78"/>
        <v>0</v>
      </c>
      <c r="AJ87" s="432">
        <f>K87*H87</f>
        <v>0</v>
      </c>
      <c r="AK87" s="432">
        <f>L87*H87</f>
        <v>0</v>
      </c>
      <c r="AL87" s="432">
        <f>M87*H87</f>
        <v>0</v>
      </c>
      <c r="AM87" s="432">
        <f>N87*H87</f>
        <v>0</v>
      </c>
      <c r="AN87" s="432">
        <f>O87*H87</f>
        <v>0</v>
      </c>
      <c r="AO87" s="432">
        <f>P87*H87</f>
        <v>0</v>
      </c>
      <c r="AP87" s="432">
        <f>Q87*H87</f>
        <v>0</v>
      </c>
      <c r="AQ87" s="432">
        <f>R87*H87</f>
        <v>0</v>
      </c>
      <c r="AR87" s="432">
        <f t="shared" si="82"/>
        <v>0</v>
      </c>
      <c r="AS87" s="432">
        <f t="shared" si="83"/>
        <v>0</v>
      </c>
      <c r="AT87" s="432">
        <v>1</v>
      </c>
      <c r="AU87" s="374">
        <v>20</v>
      </c>
      <c r="AV87" s="732"/>
      <c r="AW87" s="374"/>
      <c r="AX87" s="732"/>
      <c r="AY87" s="374"/>
      <c r="AZ87" s="732"/>
      <c r="BA87" s="374"/>
      <c r="BB87" s="732"/>
      <c r="BC87" s="374"/>
      <c r="BD87" s="732"/>
      <c r="BE87" s="374"/>
      <c r="BF87" s="732"/>
      <c r="BG87" s="374"/>
      <c r="BH87" s="732"/>
      <c r="BI87" s="334"/>
      <c r="BJ87" s="483"/>
      <c r="BK87" s="483"/>
      <c r="BL87" s="483">
        <v>20</v>
      </c>
      <c r="BM87" s="483">
        <v>0</v>
      </c>
      <c r="BN87" s="483"/>
      <c r="BO87" s="334"/>
      <c r="BP87" s="334"/>
      <c r="BQ87" s="334"/>
    </row>
    <row r="88" spans="1:117" ht="30.95" customHeight="1">
      <c r="B88" s="624"/>
      <c r="E88" s="625"/>
      <c r="F88" s="344"/>
      <c r="G88" s="611"/>
      <c r="J88" s="669" t="s">
        <v>412</v>
      </c>
      <c r="K88" s="344"/>
      <c r="L88" s="647"/>
      <c r="M88" s="344"/>
      <c r="N88" s="344"/>
      <c r="O88" s="344"/>
      <c r="P88" s="344"/>
      <c r="Q88" s="344"/>
      <c r="R88" s="344"/>
      <c r="S88" s="344"/>
      <c r="T88" s="344"/>
      <c r="U88" s="699"/>
      <c r="V88" s="691"/>
      <c r="W88" s="700"/>
      <c r="Y88" s="1"/>
      <c r="Z88" s="719"/>
      <c r="AA88" s="334"/>
      <c r="AB88" s="334"/>
      <c r="AC88" s="334"/>
      <c r="AD88" s="334"/>
      <c r="AE88" s="334"/>
      <c r="AF88" s="334"/>
      <c r="AG88" s="721"/>
      <c r="AH88" s="722"/>
      <c r="AI88" s="432">
        <f t="shared" si="47"/>
        <v>0</v>
      </c>
      <c r="AJ88" s="432"/>
      <c r="AK88" s="432"/>
      <c r="AL88" s="432"/>
      <c r="AM88" s="432"/>
      <c r="AN88" s="432"/>
      <c r="AO88" s="432"/>
      <c r="AP88" s="432"/>
      <c r="AQ88" s="432"/>
      <c r="AR88" s="432"/>
      <c r="AS88" s="432"/>
      <c r="AT88" s="432"/>
      <c r="BJ88" s="483">
        <f>H88</f>
        <v>0</v>
      </c>
      <c r="BK88" s="483">
        <f>H88</f>
        <v>0</v>
      </c>
      <c r="BL88" s="488"/>
      <c r="BM88" s="488"/>
      <c r="BN88" s="488"/>
    </row>
    <row r="89" spans="1:117" s="512" customFormat="1" ht="57" customHeight="1">
      <c r="A89" s="1"/>
      <c r="B89" s="612"/>
      <c r="C89" s="593"/>
      <c r="D89" s="613" t="s">
        <v>792</v>
      </c>
      <c r="E89" s="614"/>
      <c r="F89" s="361" t="s">
        <v>417</v>
      </c>
      <c r="G89" s="362" t="s">
        <v>97</v>
      </c>
      <c r="H89" s="361">
        <v>6</v>
      </c>
      <c r="I89" s="362" t="s">
        <v>656</v>
      </c>
      <c r="J89" s="670">
        <v>61.48</v>
      </c>
      <c r="K89" s="671"/>
      <c r="L89" s="671"/>
      <c r="M89" s="671"/>
      <c r="N89" s="671"/>
      <c r="O89" s="671"/>
      <c r="P89" s="671"/>
      <c r="Q89" s="671"/>
      <c r="R89" s="701"/>
      <c r="S89" s="701"/>
      <c r="T89" s="701"/>
      <c r="U89" s="406">
        <f t="shared" ref="U89:U91" si="84">J89*K89+J89*L89+J89*M89+J89*N89+J89*O89+J89*P89+J89*Q89+J89*R89+J89*S89+J89*T89</f>
        <v>0</v>
      </c>
      <c r="V89" s="702" t="str">
        <f>IF(B89="New","Yes","No")</f>
        <v>No</v>
      </c>
      <c r="W89" s="544" t="str">
        <f t="shared" ref="W89:W91" si="85">IF(SUM(K89:T89)&gt;0,"Yes","No")</f>
        <v>No</v>
      </c>
      <c r="X89"/>
      <c r="Y89" s="715">
        <v>1</v>
      </c>
      <c r="Z89" s="717">
        <f t="shared" ref="Z89:Z91" si="86">Y89*K89+Y89*L89+Y89*M89+Y89*N89+Y89*O89+Y89*P89+Y89*Q89+Y89*R89+Y89*S89+Y89*T89</f>
        <v>0</v>
      </c>
      <c r="AA89" s="334"/>
      <c r="AB89" s="334"/>
      <c r="AC89" s="334"/>
      <c r="AD89" s="334"/>
      <c r="AE89" s="334"/>
      <c r="AF89" s="334"/>
      <c r="AG89" s="723"/>
      <c r="AH89" s="724">
        <v>1.55</v>
      </c>
      <c r="AI89" s="432">
        <f t="shared" si="47"/>
        <v>0</v>
      </c>
      <c r="AJ89" s="432">
        <f>K89*H89</f>
        <v>0</v>
      </c>
      <c r="AK89" s="432">
        <f>L89*H89</f>
        <v>0</v>
      </c>
      <c r="AL89" s="432">
        <f>M89*H89</f>
        <v>0</v>
      </c>
      <c r="AM89" s="432">
        <f>N89*H89</f>
        <v>0</v>
      </c>
      <c r="AN89" s="432">
        <f>O89*H89</f>
        <v>0</v>
      </c>
      <c r="AO89" s="432">
        <f>P89*H89</f>
        <v>0</v>
      </c>
      <c r="AP89" s="432">
        <f>Q89*H89</f>
        <v>0</v>
      </c>
      <c r="AQ89" s="432">
        <f>R89*H89</f>
        <v>0</v>
      </c>
      <c r="AR89" s="432">
        <f t="shared" ref="AR89:AR91" si="87">S89*H89</f>
        <v>0</v>
      </c>
      <c r="AS89" s="432">
        <f t="shared" ref="AS89:AS91" si="88">T89*H89</f>
        <v>0</v>
      </c>
      <c r="AT89" s="432">
        <v>1</v>
      </c>
      <c r="AU89" s="361">
        <v>10</v>
      </c>
      <c r="AV89" s="731"/>
      <c r="AW89" s="361"/>
      <c r="AX89" s="731">
        <v>1</v>
      </c>
      <c r="AY89" s="361">
        <v>1</v>
      </c>
      <c r="AZ89" s="731">
        <v>3</v>
      </c>
      <c r="BA89" s="361">
        <v>1</v>
      </c>
      <c r="BB89" s="731"/>
      <c r="BC89" s="361"/>
      <c r="BD89" s="731"/>
      <c r="BE89" s="361"/>
      <c r="BF89" s="731"/>
      <c r="BG89" s="361"/>
      <c r="BH89" s="731"/>
      <c r="BI89" s="334"/>
      <c r="BJ89" s="483">
        <v>6</v>
      </c>
      <c r="BK89" s="483">
        <v>0</v>
      </c>
      <c r="BL89" s="483">
        <v>10</v>
      </c>
      <c r="BM89" s="483">
        <v>6</v>
      </c>
      <c r="BN89" s="483"/>
      <c r="BO89" s="334"/>
      <c r="BP89" s="334"/>
      <c r="BQ89" s="334"/>
      <c r="BR89" s="334"/>
      <c r="BS89" s="334"/>
      <c r="BT89" s="334"/>
      <c r="BU89" s="334"/>
      <c r="BV89" s="334"/>
      <c r="BW89" s="334"/>
      <c r="BX89" s="334"/>
      <c r="BY89" s="334"/>
      <c r="BZ89" s="334"/>
      <c r="CA89" s="334"/>
      <c r="CB89" s="334"/>
      <c r="CC89" s="334"/>
      <c r="CD89" s="334"/>
      <c r="CE89" s="334"/>
      <c r="CF89" s="334"/>
      <c r="CG89" s="334"/>
      <c r="CH89" s="334"/>
      <c r="CI89" s="334"/>
      <c r="CJ89" s="334"/>
      <c r="CK89" s="334"/>
      <c r="CL89" s="334"/>
      <c r="CM89" s="334"/>
      <c r="CN89" s="334"/>
      <c r="CO89" s="334"/>
      <c r="CP89" s="334"/>
      <c r="CQ89" s="334"/>
      <c r="CR89" s="334"/>
      <c r="CS89" s="334"/>
      <c r="CT89" s="334"/>
      <c r="CU89" s="334"/>
      <c r="CV89" s="334"/>
      <c r="CW89" s="334"/>
      <c r="CX89" s="334"/>
      <c r="CY89" s="334"/>
      <c r="CZ89" s="334"/>
      <c r="DA89" s="334"/>
      <c r="DB89" s="334"/>
      <c r="DC89" s="334"/>
      <c r="DD89" s="334"/>
      <c r="DE89" s="334"/>
      <c r="DF89" s="334"/>
      <c r="DG89" s="334"/>
      <c r="DH89" s="334"/>
      <c r="DI89" s="334"/>
      <c r="DJ89" s="334"/>
      <c r="DK89" s="334"/>
      <c r="DL89" s="334"/>
      <c r="DM89" s="334"/>
    </row>
    <row r="90" spans="1:117" s="512" customFormat="1" ht="57" customHeight="1">
      <c r="A90" s="1"/>
      <c r="B90" s="615"/>
      <c r="C90" s="334"/>
      <c r="D90" s="528" t="s">
        <v>793</v>
      </c>
      <c r="E90" s="616"/>
      <c r="F90" s="1" t="s">
        <v>417</v>
      </c>
      <c r="G90" s="546" t="s">
        <v>97</v>
      </c>
      <c r="H90" s="1">
        <v>6</v>
      </c>
      <c r="I90" s="546" t="s">
        <v>656</v>
      </c>
      <c r="J90" s="672">
        <v>64.66</v>
      </c>
      <c r="K90" s="673"/>
      <c r="L90" s="673"/>
      <c r="M90" s="673"/>
      <c r="N90" s="673"/>
      <c r="O90" s="673"/>
      <c r="P90" s="673"/>
      <c r="Q90" s="673"/>
      <c r="R90" s="703"/>
      <c r="S90" s="703"/>
      <c r="T90" s="703"/>
      <c r="U90" s="425">
        <f t="shared" si="84"/>
        <v>0</v>
      </c>
      <c r="V90" s="704" t="str">
        <f>IF(B90="New","Yes","No")</f>
        <v>No</v>
      </c>
      <c r="W90" s="548" t="str">
        <f t="shared" si="85"/>
        <v>No</v>
      </c>
      <c r="X90"/>
      <c r="Y90" s="716">
        <v>1</v>
      </c>
      <c r="Z90" s="717">
        <f t="shared" si="86"/>
        <v>0</v>
      </c>
      <c r="AA90" s="334"/>
      <c r="AB90" s="334"/>
      <c r="AC90" s="334"/>
      <c r="AD90" s="334"/>
      <c r="AE90" s="334"/>
      <c r="AF90" s="334"/>
      <c r="AG90" s="723"/>
      <c r="AH90" s="724">
        <v>1.6</v>
      </c>
      <c r="AI90" s="432">
        <f t="shared" si="47"/>
        <v>0</v>
      </c>
      <c r="AJ90" s="432">
        <f>K90*H90</f>
        <v>0</v>
      </c>
      <c r="AK90" s="432">
        <f>L90*H90</f>
        <v>0</v>
      </c>
      <c r="AL90" s="432">
        <f>M90*H90</f>
        <v>0</v>
      </c>
      <c r="AM90" s="432">
        <f>N90*H90</f>
        <v>0</v>
      </c>
      <c r="AN90" s="432">
        <f>O90*H90</f>
        <v>0</v>
      </c>
      <c r="AO90" s="432">
        <f>P90*H90</f>
        <v>0</v>
      </c>
      <c r="AP90" s="432">
        <f>Q90*H90</f>
        <v>0</v>
      </c>
      <c r="AQ90" s="432">
        <f>R90*H90</f>
        <v>0</v>
      </c>
      <c r="AR90" s="432">
        <f t="shared" si="87"/>
        <v>0</v>
      </c>
      <c r="AS90" s="432">
        <f t="shared" si="88"/>
        <v>0</v>
      </c>
      <c r="AT90" s="432">
        <v>1</v>
      </c>
      <c r="AU90" s="1">
        <v>10</v>
      </c>
      <c r="AV90" s="729"/>
      <c r="AW90" s="1"/>
      <c r="AX90" s="729">
        <v>1</v>
      </c>
      <c r="AY90" s="1">
        <v>1</v>
      </c>
      <c r="AZ90" s="729">
        <v>1</v>
      </c>
      <c r="BA90" s="1">
        <v>3</v>
      </c>
      <c r="BB90" s="729"/>
      <c r="BC90" s="1"/>
      <c r="BD90" s="729"/>
      <c r="BE90" s="1"/>
      <c r="BF90" s="729"/>
      <c r="BG90" s="1"/>
      <c r="BH90" s="729"/>
      <c r="BI90" s="334"/>
      <c r="BJ90" s="483">
        <v>6</v>
      </c>
      <c r="BK90" s="483">
        <v>0</v>
      </c>
      <c r="BL90" s="483">
        <v>10</v>
      </c>
      <c r="BM90" s="483">
        <v>6</v>
      </c>
      <c r="BN90" s="483"/>
      <c r="BO90" s="334"/>
      <c r="BP90" s="334"/>
      <c r="BQ90" s="334"/>
      <c r="BR90" s="334"/>
      <c r="BS90" s="334"/>
      <c r="BT90" s="334"/>
      <c r="BU90" s="334"/>
      <c r="BV90" s="334"/>
      <c r="BW90" s="334"/>
      <c r="BX90" s="334"/>
      <c r="BY90" s="334"/>
      <c r="BZ90" s="334"/>
      <c r="CA90" s="334"/>
      <c r="CB90" s="334"/>
      <c r="CC90" s="334"/>
      <c r="CD90" s="334"/>
      <c r="CE90" s="334"/>
      <c r="CF90" s="334"/>
      <c r="CG90" s="334"/>
      <c r="CH90" s="334"/>
      <c r="CI90" s="334"/>
      <c r="CJ90" s="334"/>
      <c r="CK90" s="334"/>
      <c r="CL90" s="334"/>
      <c r="CM90" s="334"/>
      <c r="CN90" s="334"/>
      <c r="CO90" s="334"/>
      <c r="CP90" s="334"/>
      <c r="CQ90" s="334"/>
      <c r="CR90" s="334"/>
      <c r="CS90" s="334"/>
      <c r="CT90" s="334"/>
      <c r="CU90" s="334"/>
      <c r="CV90" s="334"/>
      <c r="CW90" s="334"/>
      <c r="CX90" s="334"/>
      <c r="CY90" s="334"/>
      <c r="CZ90" s="334"/>
      <c r="DA90" s="334"/>
      <c r="DB90" s="334"/>
      <c r="DC90" s="334"/>
      <c r="DD90" s="334"/>
      <c r="DE90" s="334"/>
      <c r="DF90" s="334"/>
      <c r="DG90" s="334"/>
      <c r="DH90" s="334"/>
      <c r="DI90" s="334"/>
      <c r="DJ90" s="334"/>
      <c r="DK90" s="334"/>
      <c r="DL90" s="334"/>
      <c r="DM90" s="334"/>
    </row>
    <row r="91" spans="1:117" s="512" customFormat="1" ht="57" customHeight="1">
      <c r="A91" s="1"/>
      <c r="B91" s="630"/>
      <c r="C91" s="518"/>
      <c r="D91" s="734" t="s">
        <v>794</v>
      </c>
      <c r="E91" s="735"/>
      <c r="F91" s="374" t="s">
        <v>795</v>
      </c>
      <c r="G91" s="375" t="s">
        <v>776</v>
      </c>
      <c r="H91" s="374">
        <v>9</v>
      </c>
      <c r="I91" s="375" t="s">
        <v>100</v>
      </c>
      <c r="J91" s="550">
        <v>55.12</v>
      </c>
      <c r="K91" s="551"/>
      <c r="L91" s="551"/>
      <c r="M91" s="551"/>
      <c r="N91" s="551"/>
      <c r="O91" s="551"/>
      <c r="P91" s="551"/>
      <c r="Q91" s="551"/>
      <c r="R91" s="758"/>
      <c r="S91" s="758"/>
      <c r="T91" s="758"/>
      <c r="U91" s="406">
        <f t="shared" si="84"/>
        <v>0</v>
      </c>
      <c r="V91" s="552" t="str">
        <f>IF(B91="New","Yes","No")</f>
        <v>No</v>
      </c>
      <c r="W91" s="544" t="str">
        <f t="shared" si="85"/>
        <v>No</v>
      </c>
      <c r="X91"/>
      <c r="Y91" s="718">
        <v>1</v>
      </c>
      <c r="Z91" s="717">
        <f t="shared" si="86"/>
        <v>0</v>
      </c>
      <c r="AA91" s="334"/>
      <c r="AB91" s="334"/>
      <c r="AC91" s="334"/>
      <c r="AD91" s="334"/>
      <c r="AE91" s="334"/>
      <c r="AF91" s="334"/>
      <c r="AG91" s="723" t="s">
        <v>796</v>
      </c>
      <c r="AH91" s="724">
        <v>0.5</v>
      </c>
      <c r="AI91" s="432">
        <f t="shared" si="47"/>
        <v>0</v>
      </c>
      <c r="AJ91" s="432">
        <f>K91*H91</f>
        <v>0</v>
      </c>
      <c r="AK91" s="432">
        <f>L91*H91</f>
        <v>0</v>
      </c>
      <c r="AL91" s="432">
        <f>M91*H91</f>
        <v>0</v>
      </c>
      <c r="AM91" s="432">
        <f>N91*H91</f>
        <v>0</v>
      </c>
      <c r="AN91" s="432">
        <f>O91*H91</f>
        <v>0</v>
      </c>
      <c r="AO91" s="432">
        <f>P91*H91</f>
        <v>0</v>
      </c>
      <c r="AP91" s="432">
        <f>Q91*H91</f>
        <v>0</v>
      </c>
      <c r="AQ91" s="432">
        <f>R91*H91</f>
        <v>0</v>
      </c>
      <c r="AR91" s="432">
        <f t="shared" si="87"/>
        <v>0</v>
      </c>
      <c r="AS91" s="432">
        <f t="shared" si="88"/>
        <v>0</v>
      </c>
      <c r="AT91" s="432">
        <v>1</v>
      </c>
      <c r="AU91" s="374">
        <v>18</v>
      </c>
      <c r="AV91" s="732"/>
      <c r="AW91" s="374"/>
      <c r="AX91" s="732"/>
      <c r="AY91" s="374"/>
      <c r="AZ91" s="732"/>
      <c r="BA91" s="374"/>
      <c r="BB91" s="732"/>
      <c r="BC91" s="374"/>
      <c r="BD91" s="732"/>
      <c r="BE91" s="374"/>
      <c r="BF91" s="732"/>
      <c r="BG91" s="374"/>
      <c r="BH91" s="732"/>
      <c r="BI91" s="334"/>
      <c r="BJ91" s="483">
        <v>0</v>
      </c>
      <c r="BK91" s="483">
        <v>0</v>
      </c>
      <c r="BL91" s="483">
        <v>18</v>
      </c>
      <c r="BM91" s="483">
        <v>0</v>
      </c>
      <c r="BN91" s="483"/>
      <c r="BO91" s="334"/>
      <c r="BP91" s="334"/>
      <c r="BQ91" s="334"/>
      <c r="BR91" s="334"/>
      <c r="BS91" s="334"/>
      <c r="BT91" s="334"/>
      <c r="BU91" s="334"/>
      <c r="BV91" s="334"/>
      <c r="BW91" s="334"/>
      <c r="BX91" s="334"/>
      <c r="BY91" s="334"/>
      <c r="BZ91" s="334"/>
      <c r="CA91" s="334"/>
      <c r="CB91" s="334"/>
      <c r="CC91" s="334"/>
      <c r="CD91" s="334"/>
      <c r="CE91" s="334"/>
      <c r="CF91" s="334"/>
      <c r="CG91" s="334"/>
      <c r="CH91" s="334"/>
      <c r="CI91" s="334"/>
      <c r="CJ91" s="334"/>
      <c r="CK91" s="334"/>
      <c r="CL91" s="334"/>
      <c r="CM91" s="334"/>
      <c r="CN91" s="334"/>
      <c r="CO91" s="334"/>
      <c r="CP91" s="334"/>
      <c r="CQ91" s="334"/>
      <c r="CR91" s="334"/>
      <c r="CS91" s="334"/>
      <c r="CT91" s="334"/>
      <c r="CU91" s="334"/>
      <c r="CV91" s="334"/>
      <c r="CW91" s="334"/>
      <c r="CX91" s="334"/>
      <c r="CY91" s="334"/>
      <c r="CZ91" s="334"/>
      <c r="DA91" s="334"/>
      <c r="DB91" s="334"/>
      <c r="DC91" s="334"/>
      <c r="DD91" s="334"/>
      <c r="DE91" s="334"/>
      <c r="DF91" s="334"/>
      <c r="DG91" s="334"/>
      <c r="DH91" s="334"/>
      <c r="DI91" s="334"/>
      <c r="DJ91" s="334"/>
      <c r="DK91" s="334"/>
      <c r="DL91" s="334"/>
      <c r="DM91" s="334"/>
    </row>
    <row r="92" spans="1:117" ht="30.95" customHeight="1">
      <c r="B92" s="624"/>
      <c r="E92" s="625"/>
      <c r="F92" s="344"/>
      <c r="G92" s="611"/>
      <c r="J92" s="669" t="s">
        <v>434</v>
      </c>
      <c r="K92" s="344"/>
      <c r="L92" s="647"/>
      <c r="M92" s="344"/>
      <c r="N92" s="344"/>
      <c r="O92" s="344"/>
      <c r="P92" s="344"/>
      <c r="Q92" s="344"/>
      <c r="R92" s="344"/>
      <c r="S92" s="344"/>
      <c r="T92" s="344"/>
      <c r="U92" s="699"/>
      <c r="V92" s="691"/>
      <c r="W92" s="700"/>
      <c r="Y92" s="1"/>
      <c r="Z92" s="719"/>
      <c r="AA92" s="334"/>
      <c r="AB92" s="334"/>
      <c r="AC92" s="334"/>
      <c r="AD92" s="334"/>
      <c r="AE92" s="334"/>
      <c r="AF92" s="334"/>
      <c r="AG92" s="721"/>
      <c r="AH92" s="722"/>
      <c r="AI92" s="432">
        <f t="shared" ref="AI92:AI108" si="89">SUM(K92:T92)*AH92</f>
        <v>0</v>
      </c>
      <c r="AJ92" s="432"/>
      <c r="AK92" s="432"/>
      <c r="AL92" s="432"/>
      <c r="AM92" s="432"/>
      <c r="AN92" s="432"/>
      <c r="AO92" s="432"/>
      <c r="AP92" s="432"/>
      <c r="AQ92" s="432"/>
      <c r="AR92" s="432"/>
      <c r="AS92" s="432"/>
      <c r="AT92" s="432"/>
      <c r="BJ92" s="483">
        <f>H92</f>
        <v>0</v>
      </c>
      <c r="BK92" s="483">
        <f>H92</f>
        <v>0</v>
      </c>
      <c r="BL92" s="488"/>
      <c r="BM92" s="488"/>
      <c r="BN92" s="488"/>
    </row>
    <row r="93" spans="1:117" s="512" customFormat="1" ht="57" customHeight="1">
      <c r="A93" s="1"/>
      <c r="B93" s="612"/>
      <c r="C93" s="593"/>
      <c r="D93" s="591" t="s">
        <v>797</v>
      </c>
      <c r="E93" s="736" t="s">
        <v>692</v>
      </c>
      <c r="F93" s="593" t="s">
        <v>238</v>
      </c>
      <c r="G93" s="648" t="s">
        <v>267</v>
      </c>
      <c r="H93" s="593">
        <v>1</v>
      </c>
      <c r="I93" s="648" t="s">
        <v>656</v>
      </c>
      <c r="J93" s="747">
        <v>111.3</v>
      </c>
      <c r="K93" s="537"/>
      <c r="L93" s="537"/>
      <c r="M93" s="537"/>
      <c r="N93" s="537"/>
      <c r="O93" s="537"/>
      <c r="P93" s="537"/>
      <c r="Q93" s="537"/>
      <c r="R93" s="759"/>
      <c r="S93" s="759"/>
      <c r="T93" s="537"/>
      <c r="U93" s="425">
        <f t="shared" ref="U93:U107" si="90">J93*K93+J93*L93+J93*M93+J93*N93+J93*O93+J93*P93+J93*Q93+J93*R93+J93*S93+J93*T93</f>
        <v>0</v>
      </c>
      <c r="V93" s="397" t="str">
        <f t="shared" ref="V93:V107" si="91">IF(B93="New","Yes","No")</f>
        <v>No</v>
      </c>
      <c r="W93" s="548" t="str">
        <f t="shared" ref="W93:W107" si="92">IF(SUM(K93:T93)&gt;0,"Yes","No")</f>
        <v>No</v>
      </c>
      <c r="X93"/>
      <c r="Y93" s="715">
        <v>1</v>
      </c>
      <c r="Z93" s="717">
        <f t="shared" ref="Z93:Z107" si="93">Y93*K93+Y93*L93+Y93*M93+Y93*N93+Y93*O93+Y93*P93+Y93*Q93+Y93*R93+Y93*S93+Y93*T93</f>
        <v>0</v>
      </c>
      <c r="AA93" s="334"/>
      <c r="AB93" s="334"/>
      <c r="AC93" s="334"/>
      <c r="AD93" s="334"/>
      <c r="AE93" s="334"/>
      <c r="AF93" s="334"/>
      <c r="AG93" s="723"/>
      <c r="AH93" s="724">
        <v>4.5</v>
      </c>
      <c r="AI93" s="432">
        <f t="shared" si="89"/>
        <v>0</v>
      </c>
      <c r="AJ93" s="432">
        <f t="shared" ref="AJ93:AJ107" si="94">K93*H93</f>
        <v>0</v>
      </c>
      <c r="AK93" s="432">
        <f t="shared" ref="AK93:AK107" si="95">L93*H93</f>
        <v>0</v>
      </c>
      <c r="AL93" s="432">
        <f t="shared" ref="AL93:AL107" si="96">M93*H93</f>
        <v>0</v>
      </c>
      <c r="AM93" s="432">
        <f t="shared" ref="AM93:AM107" si="97">N93*H93</f>
        <v>0</v>
      </c>
      <c r="AN93" s="432">
        <f t="shared" ref="AN93:AN107" si="98">O93*H93</f>
        <v>0</v>
      </c>
      <c r="AO93" s="432">
        <f t="shared" ref="AO93:AO107" si="99">P93*H93</f>
        <v>0</v>
      </c>
      <c r="AP93" s="432">
        <f t="shared" ref="AP93:AP107" si="100">Q93*H93</f>
        <v>0</v>
      </c>
      <c r="AQ93" s="432">
        <f t="shared" ref="AQ93:AQ107" si="101">R93*H93</f>
        <v>0</v>
      </c>
      <c r="AR93" s="432">
        <f t="shared" ref="AR93:AR107" si="102">S93*H93</f>
        <v>0</v>
      </c>
      <c r="AS93" s="432">
        <f t="shared" ref="AS93:AS107" si="103">T93*H93</f>
        <v>0</v>
      </c>
      <c r="AT93" s="432">
        <v>1</v>
      </c>
      <c r="AU93" s="593">
        <v>5</v>
      </c>
      <c r="AV93" s="731"/>
      <c r="AW93" s="593"/>
      <c r="AX93" s="731"/>
      <c r="AY93" s="593"/>
      <c r="AZ93" s="731"/>
      <c r="BA93" s="593"/>
      <c r="BB93" s="731"/>
      <c r="BC93" s="593"/>
      <c r="BD93" s="731">
        <v>1</v>
      </c>
      <c r="BE93" s="593"/>
      <c r="BF93" s="731"/>
      <c r="BG93" s="593"/>
      <c r="BH93" s="731"/>
      <c r="BI93" s="334"/>
      <c r="BJ93" s="483">
        <v>0</v>
      </c>
      <c r="BK93" s="483">
        <v>0</v>
      </c>
      <c r="BL93" s="483">
        <v>5</v>
      </c>
      <c r="BM93" s="483">
        <v>1</v>
      </c>
      <c r="BN93" s="483"/>
      <c r="BO93" s="334"/>
      <c r="BP93" s="334"/>
      <c r="BQ93" s="334"/>
      <c r="BR93" s="334"/>
      <c r="BS93" s="334"/>
      <c r="BT93" s="334"/>
      <c r="BU93" s="334"/>
      <c r="BV93" s="334"/>
      <c r="BW93" s="334"/>
      <c r="BX93" s="334"/>
      <c r="BY93" s="334"/>
      <c r="BZ93" s="334"/>
      <c r="CA93" s="334"/>
      <c r="CB93" s="334"/>
      <c r="CC93" s="334"/>
      <c r="CD93" s="334"/>
      <c r="CE93" s="334"/>
      <c r="CF93" s="334"/>
      <c r="CG93" s="334"/>
      <c r="CH93" s="334"/>
      <c r="CI93" s="334"/>
      <c r="CJ93" s="334"/>
      <c r="CK93" s="334"/>
      <c r="CL93" s="334"/>
      <c r="CM93" s="334"/>
      <c r="CN93" s="334"/>
      <c r="CO93" s="334"/>
      <c r="CP93" s="334"/>
      <c r="CQ93" s="334"/>
      <c r="CR93" s="334"/>
      <c r="CS93" s="334"/>
      <c r="CT93" s="334"/>
      <c r="CU93" s="334"/>
      <c r="CV93" s="334"/>
      <c r="CW93" s="334"/>
      <c r="CX93" s="334"/>
      <c r="CY93" s="334"/>
      <c r="CZ93" s="334"/>
      <c r="DA93" s="334"/>
      <c r="DB93" s="334"/>
      <c r="DC93" s="334"/>
      <c r="DD93" s="334"/>
      <c r="DE93" s="334"/>
      <c r="DF93" s="334"/>
      <c r="DG93" s="334"/>
      <c r="DH93" s="334"/>
      <c r="DI93" s="334"/>
      <c r="DJ93" s="334"/>
      <c r="DK93" s="334"/>
      <c r="DL93" s="334"/>
      <c r="DM93" s="334"/>
    </row>
    <row r="94" spans="1:117" s="1" customFormat="1" ht="57" customHeight="1">
      <c r="B94" s="615"/>
      <c r="C94" s="334"/>
      <c r="D94" s="617" t="s">
        <v>798</v>
      </c>
      <c r="E94" s="737" t="s">
        <v>692</v>
      </c>
      <c r="F94" s="512" t="s">
        <v>238</v>
      </c>
      <c r="G94" s="513" t="s">
        <v>267</v>
      </c>
      <c r="H94" s="512">
        <v>1</v>
      </c>
      <c r="I94" s="513" t="s">
        <v>656</v>
      </c>
      <c r="J94" s="541">
        <v>97.52</v>
      </c>
      <c r="K94" s="542"/>
      <c r="L94" s="542"/>
      <c r="M94" s="542"/>
      <c r="N94" s="542"/>
      <c r="O94" s="542"/>
      <c r="P94" s="542"/>
      <c r="Q94" s="542"/>
      <c r="R94" s="705"/>
      <c r="S94" s="705"/>
      <c r="T94" s="542"/>
      <c r="U94" s="543">
        <f t="shared" si="90"/>
        <v>0</v>
      </c>
      <c r="V94" s="543" t="str">
        <f t="shared" si="91"/>
        <v>No</v>
      </c>
      <c r="W94" s="544" t="str">
        <f t="shared" si="92"/>
        <v>No</v>
      </c>
      <c r="X94"/>
      <c r="Y94" s="716">
        <v>1</v>
      </c>
      <c r="Z94" s="717">
        <f t="shared" si="93"/>
        <v>0</v>
      </c>
      <c r="AA94" s="334"/>
      <c r="AB94" s="334"/>
      <c r="AC94" s="334"/>
      <c r="AD94" s="334"/>
      <c r="AE94" s="334"/>
      <c r="AF94" s="334"/>
      <c r="AG94" s="723"/>
      <c r="AH94" s="724">
        <v>4.18</v>
      </c>
      <c r="AI94" s="432">
        <f t="shared" si="89"/>
        <v>0</v>
      </c>
      <c r="AJ94" s="432">
        <f t="shared" si="94"/>
        <v>0</v>
      </c>
      <c r="AK94" s="432">
        <f t="shared" si="95"/>
        <v>0</v>
      </c>
      <c r="AL94" s="432">
        <f t="shared" si="96"/>
        <v>0</v>
      </c>
      <c r="AM94" s="432">
        <f t="shared" si="97"/>
        <v>0</v>
      </c>
      <c r="AN94" s="432">
        <f t="shared" si="98"/>
        <v>0</v>
      </c>
      <c r="AO94" s="432">
        <f t="shared" si="99"/>
        <v>0</v>
      </c>
      <c r="AP94" s="432">
        <f t="shared" si="100"/>
        <v>0</v>
      </c>
      <c r="AQ94" s="432">
        <f t="shared" si="101"/>
        <v>0</v>
      </c>
      <c r="AR94" s="432">
        <f t="shared" si="102"/>
        <v>0</v>
      </c>
      <c r="AS94" s="432">
        <f t="shared" si="103"/>
        <v>0</v>
      </c>
      <c r="AT94" s="432">
        <v>1</v>
      </c>
      <c r="AU94" s="512">
        <v>5</v>
      </c>
      <c r="AV94" s="729"/>
      <c r="AW94" s="512"/>
      <c r="AX94" s="729"/>
      <c r="AY94" s="512"/>
      <c r="AZ94" s="729"/>
      <c r="BA94" s="512"/>
      <c r="BB94" s="729"/>
      <c r="BC94" s="512"/>
      <c r="BD94" s="729">
        <v>1</v>
      </c>
      <c r="BE94" s="512"/>
      <c r="BF94" s="729"/>
      <c r="BG94" s="512"/>
      <c r="BH94" s="729"/>
      <c r="BI94" s="334"/>
      <c r="BJ94" s="483">
        <v>0</v>
      </c>
      <c r="BK94" s="483">
        <v>0</v>
      </c>
      <c r="BL94" s="483">
        <v>5</v>
      </c>
      <c r="BM94" s="483">
        <v>1</v>
      </c>
      <c r="BN94" s="483"/>
      <c r="BO94" s="334"/>
      <c r="BP94" s="334"/>
      <c r="BQ94" s="334"/>
      <c r="BR94" s="334"/>
      <c r="BS94" s="334"/>
      <c r="BT94" s="334"/>
      <c r="BU94" s="334"/>
      <c r="BV94" s="334"/>
      <c r="BW94" s="334"/>
      <c r="BX94" s="334"/>
      <c r="BY94" s="334"/>
      <c r="BZ94" s="334"/>
      <c r="CA94" s="334"/>
      <c r="CB94" s="334"/>
      <c r="CC94" s="334"/>
      <c r="CD94" s="334"/>
      <c r="CE94" s="334"/>
      <c r="CF94" s="334"/>
      <c r="CG94" s="334"/>
      <c r="CH94" s="334"/>
      <c r="CI94" s="334"/>
      <c r="CJ94" s="334"/>
      <c r="CK94" s="334"/>
      <c r="CL94" s="334"/>
      <c r="CM94" s="334"/>
      <c r="CN94" s="334"/>
      <c r="CO94" s="334"/>
      <c r="CP94" s="334"/>
      <c r="CQ94" s="334"/>
      <c r="CR94" s="334"/>
      <c r="CS94" s="334"/>
      <c r="CT94" s="334"/>
      <c r="CU94" s="334"/>
      <c r="CV94" s="334"/>
      <c r="CW94" s="334"/>
      <c r="CX94" s="334"/>
      <c r="CY94" s="334"/>
      <c r="CZ94" s="334"/>
      <c r="DA94" s="334"/>
      <c r="DB94" s="334"/>
      <c r="DC94" s="334"/>
      <c r="DD94" s="334"/>
      <c r="DE94" s="334"/>
      <c r="DF94" s="334"/>
      <c r="DG94" s="334"/>
      <c r="DH94" s="334"/>
      <c r="DI94" s="334"/>
      <c r="DJ94" s="334"/>
      <c r="DK94" s="334"/>
      <c r="DL94" s="334"/>
      <c r="DM94" s="334"/>
    </row>
    <row r="95" spans="1:117" s="512" customFormat="1" ht="57" customHeight="1">
      <c r="A95" s="1"/>
      <c r="B95" s="615"/>
      <c r="C95" s="334"/>
      <c r="D95" s="599" t="s">
        <v>799</v>
      </c>
      <c r="E95" s="620" t="s">
        <v>692</v>
      </c>
      <c r="F95" s="334" t="s">
        <v>109</v>
      </c>
      <c r="G95" s="368" t="s">
        <v>800</v>
      </c>
      <c r="H95" s="334">
        <v>1</v>
      </c>
      <c r="I95" s="368" t="s">
        <v>656</v>
      </c>
      <c r="J95" s="378">
        <v>73.67</v>
      </c>
      <c r="K95" s="547"/>
      <c r="L95" s="547"/>
      <c r="M95" s="547"/>
      <c r="N95" s="547"/>
      <c r="O95" s="547"/>
      <c r="P95" s="547"/>
      <c r="Q95" s="547"/>
      <c r="R95" s="656"/>
      <c r="S95" s="656"/>
      <c r="T95" s="547"/>
      <c r="U95" s="410">
        <f t="shared" si="90"/>
        <v>0</v>
      </c>
      <c r="V95" s="410" t="str">
        <f t="shared" si="91"/>
        <v>No</v>
      </c>
      <c r="W95" s="548" t="str">
        <f t="shared" si="92"/>
        <v>No</v>
      </c>
      <c r="X95"/>
      <c r="Y95" s="716">
        <v>1</v>
      </c>
      <c r="Z95" s="717">
        <f t="shared" si="93"/>
        <v>0</v>
      </c>
      <c r="AA95" s="334"/>
      <c r="AB95" s="334"/>
      <c r="AC95" s="334"/>
      <c r="AD95" s="334"/>
      <c r="AE95" s="334"/>
      <c r="AF95" s="334"/>
      <c r="AG95" s="723"/>
      <c r="AH95" s="724">
        <v>2.5299999999999998</v>
      </c>
      <c r="AI95" s="432">
        <f t="shared" si="89"/>
        <v>0</v>
      </c>
      <c r="AJ95" s="432">
        <f t="shared" si="94"/>
        <v>0</v>
      </c>
      <c r="AK95" s="432">
        <f t="shared" si="95"/>
        <v>0</v>
      </c>
      <c r="AL95" s="432">
        <f t="shared" si="96"/>
        <v>0</v>
      </c>
      <c r="AM95" s="432">
        <f t="shared" si="97"/>
        <v>0</v>
      </c>
      <c r="AN95" s="432">
        <f t="shared" si="98"/>
        <v>0</v>
      </c>
      <c r="AO95" s="432">
        <f t="shared" si="99"/>
        <v>0</v>
      </c>
      <c r="AP95" s="432">
        <f t="shared" si="100"/>
        <v>0</v>
      </c>
      <c r="AQ95" s="432">
        <f t="shared" si="101"/>
        <v>0</v>
      </c>
      <c r="AR95" s="432">
        <f t="shared" si="102"/>
        <v>0</v>
      </c>
      <c r="AS95" s="432">
        <f t="shared" si="103"/>
        <v>0</v>
      </c>
      <c r="AT95" s="432">
        <v>1</v>
      </c>
      <c r="AU95" s="334">
        <v>4</v>
      </c>
      <c r="AV95" s="729"/>
      <c r="AW95" s="334"/>
      <c r="AX95" s="729"/>
      <c r="AY95" s="334"/>
      <c r="AZ95" s="729"/>
      <c r="BA95" s="334"/>
      <c r="BB95" s="729"/>
      <c r="BC95" s="334"/>
      <c r="BD95" s="729"/>
      <c r="BE95" s="334"/>
      <c r="BF95" s="729">
        <v>1</v>
      </c>
      <c r="BG95" s="334"/>
      <c r="BH95" s="729"/>
      <c r="BI95" s="334"/>
      <c r="BJ95" s="483">
        <v>0</v>
      </c>
      <c r="BK95" s="483">
        <v>0</v>
      </c>
      <c r="BL95" s="483">
        <v>4</v>
      </c>
      <c r="BM95" s="483">
        <v>1</v>
      </c>
      <c r="BN95" s="483"/>
      <c r="BO95" s="334"/>
      <c r="BP95" s="334"/>
      <c r="BQ95" s="334"/>
      <c r="BR95" s="334"/>
      <c r="BS95" s="334"/>
      <c r="BT95" s="334"/>
      <c r="BU95" s="334"/>
      <c r="BV95" s="334"/>
      <c r="BW95" s="334"/>
      <c r="BX95" s="334"/>
      <c r="BY95" s="334"/>
      <c r="BZ95" s="334"/>
      <c r="CA95" s="334"/>
      <c r="CB95" s="334"/>
      <c r="CC95" s="334"/>
      <c r="CD95" s="334"/>
      <c r="CE95" s="334"/>
      <c r="CF95" s="334"/>
      <c r="CG95" s="334"/>
      <c r="CH95" s="334"/>
      <c r="CI95" s="334"/>
      <c r="CJ95" s="334"/>
      <c r="CK95" s="334"/>
      <c r="CL95" s="334"/>
      <c r="CM95" s="334"/>
      <c r="CN95" s="334"/>
      <c r="CO95" s="334"/>
      <c r="CP95" s="334"/>
      <c r="CQ95" s="334"/>
      <c r="CR95" s="334"/>
      <c r="CS95" s="334"/>
      <c r="CT95" s="334"/>
      <c r="CU95" s="334"/>
      <c r="CV95" s="334"/>
      <c r="CW95" s="334"/>
      <c r="CX95" s="334"/>
      <c r="CY95" s="334"/>
      <c r="CZ95" s="334"/>
      <c r="DA95" s="334"/>
      <c r="DB95" s="334"/>
      <c r="DC95" s="334"/>
      <c r="DD95" s="334"/>
      <c r="DE95" s="334"/>
      <c r="DF95" s="334"/>
      <c r="DG95" s="334"/>
      <c r="DH95" s="334"/>
      <c r="DI95" s="334"/>
      <c r="DJ95" s="334"/>
      <c r="DK95" s="334"/>
      <c r="DL95" s="334"/>
      <c r="DM95" s="334"/>
    </row>
    <row r="96" spans="1:117" s="1" customFormat="1" ht="57" customHeight="1">
      <c r="B96" s="615"/>
      <c r="C96" s="334"/>
      <c r="D96" s="617" t="s">
        <v>801</v>
      </c>
      <c r="E96" s="737" t="s">
        <v>692</v>
      </c>
      <c r="F96" s="512" t="s">
        <v>109</v>
      </c>
      <c r="G96" s="513" t="s">
        <v>802</v>
      </c>
      <c r="H96" s="512">
        <v>2</v>
      </c>
      <c r="I96" s="513" t="s">
        <v>656</v>
      </c>
      <c r="J96" s="541">
        <v>80.56</v>
      </c>
      <c r="K96" s="542"/>
      <c r="L96" s="542"/>
      <c r="M96" s="542"/>
      <c r="N96" s="542"/>
      <c r="O96" s="542"/>
      <c r="P96" s="542"/>
      <c r="Q96" s="542"/>
      <c r="R96" s="705"/>
      <c r="S96" s="705"/>
      <c r="T96" s="542"/>
      <c r="U96" s="543">
        <f t="shared" si="90"/>
        <v>0</v>
      </c>
      <c r="V96" s="543" t="str">
        <f t="shared" si="91"/>
        <v>No</v>
      </c>
      <c r="W96" s="544" t="str">
        <f t="shared" si="92"/>
        <v>No</v>
      </c>
      <c r="X96"/>
      <c r="Y96" s="716">
        <v>1</v>
      </c>
      <c r="Z96" s="717">
        <f t="shared" si="93"/>
        <v>0</v>
      </c>
      <c r="AA96" s="334"/>
      <c r="AB96" s="334"/>
      <c r="AC96" s="334"/>
      <c r="AD96" s="334"/>
      <c r="AE96" s="334"/>
      <c r="AF96" s="334"/>
      <c r="AG96" s="723"/>
      <c r="AH96" s="724">
        <v>2.8</v>
      </c>
      <c r="AI96" s="432">
        <f t="shared" si="89"/>
        <v>0</v>
      </c>
      <c r="AJ96" s="432">
        <f t="shared" si="94"/>
        <v>0</v>
      </c>
      <c r="AK96" s="432">
        <f t="shared" si="95"/>
        <v>0</v>
      </c>
      <c r="AL96" s="432">
        <f t="shared" si="96"/>
        <v>0</v>
      </c>
      <c r="AM96" s="432">
        <f t="shared" si="97"/>
        <v>0</v>
      </c>
      <c r="AN96" s="432">
        <f t="shared" si="98"/>
        <v>0</v>
      </c>
      <c r="AO96" s="432">
        <f t="shared" si="99"/>
        <v>0</v>
      </c>
      <c r="AP96" s="432">
        <f t="shared" si="100"/>
        <v>0</v>
      </c>
      <c r="AQ96" s="432">
        <f t="shared" si="101"/>
        <v>0</v>
      </c>
      <c r="AR96" s="432">
        <f t="shared" si="102"/>
        <v>0</v>
      </c>
      <c r="AS96" s="432">
        <f t="shared" si="103"/>
        <v>0</v>
      </c>
      <c r="AT96" s="432">
        <v>1</v>
      </c>
      <c r="AU96" s="512">
        <v>6</v>
      </c>
      <c r="AV96" s="729"/>
      <c r="AW96" s="512"/>
      <c r="AX96" s="729"/>
      <c r="AY96" s="512"/>
      <c r="AZ96" s="729"/>
      <c r="BA96" s="512"/>
      <c r="BB96" s="729"/>
      <c r="BC96" s="512">
        <v>2</v>
      </c>
      <c r="BD96" s="729"/>
      <c r="BE96" s="512"/>
      <c r="BF96" s="729"/>
      <c r="BG96" s="512"/>
      <c r="BH96" s="729"/>
      <c r="BI96" s="334"/>
      <c r="BJ96" s="483">
        <v>0</v>
      </c>
      <c r="BK96" s="483">
        <v>0</v>
      </c>
      <c r="BL96" s="483">
        <v>6</v>
      </c>
      <c r="BM96" s="483">
        <v>2</v>
      </c>
      <c r="BN96" s="483"/>
      <c r="BO96" s="334"/>
      <c r="BP96" s="334"/>
      <c r="BQ96" s="334"/>
      <c r="BR96" s="334"/>
      <c r="BS96" s="334"/>
      <c r="BT96" s="334"/>
      <c r="BU96" s="334"/>
      <c r="BV96" s="334"/>
      <c r="BW96" s="334"/>
      <c r="BX96" s="334"/>
      <c r="BY96" s="334"/>
      <c r="BZ96" s="334"/>
      <c r="CA96" s="334"/>
      <c r="CB96" s="334"/>
      <c r="CC96" s="334"/>
      <c r="CD96" s="334"/>
      <c r="CE96" s="334"/>
      <c r="CF96" s="334"/>
      <c r="CG96" s="334"/>
      <c r="CH96" s="334"/>
      <c r="CI96" s="334"/>
      <c r="CJ96" s="334"/>
      <c r="CK96" s="334"/>
      <c r="CL96" s="334"/>
      <c r="CM96" s="334"/>
      <c r="CN96" s="334"/>
      <c r="CO96" s="334"/>
      <c r="CP96" s="334"/>
      <c r="CQ96" s="334"/>
      <c r="CR96" s="334"/>
      <c r="CS96" s="334"/>
      <c r="CT96" s="334"/>
      <c r="CU96" s="334"/>
      <c r="CV96" s="334"/>
      <c r="CW96" s="334"/>
      <c r="CX96" s="334"/>
      <c r="CY96" s="334"/>
      <c r="CZ96" s="334"/>
      <c r="DA96" s="334"/>
      <c r="DB96" s="334"/>
      <c r="DC96" s="334"/>
      <c r="DD96" s="334"/>
      <c r="DE96" s="334"/>
      <c r="DF96" s="334"/>
      <c r="DG96" s="334"/>
      <c r="DH96" s="334"/>
      <c r="DI96" s="334"/>
      <c r="DJ96" s="334"/>
      <c r="DK96" s="334"/>
      <c r="DL96" s="334"/>
      <c r="DM96" s="334"/>
    </row>
    <row r="97" spans="1:117" s="1" customFormat="1" ht="57" customHeight="1">
      <c r="B97" s="615"/>
      <c r="C97" s="334"/>
      <c r="D97" s="599" t="s">
        <v>803</v>
      </c>
      <c r="E97" s="620" t="s">
        <v>692</v>
      </c>
      <c r="F97" s="334" t="s">
        <v>109</v>
      </c>
      <c r="G97" s="368" t="s">
        <v>267</v>
      </c>
      <c r="H97" s="334">
        <v>2</v>
      </c>
      <c r="I97" s="368" t="s">
        <v>656</v>
      </c>
      <c r="J97" s="378">
        <v>66.78</v>
      </c>
      <c r="K97" s="547"/>
      <c r="L97" s="547"/>
      <c r="M97" s="547"/>
      <c r="N97" s="547"/>
      <c r="O97" s="547"/>
      <c r="P97" s="547"/>
      <c r="Q97" s="547"/>
      <c r="R97" s="656"/>
      <c r="S97" s="656"/>
      <c r="T97" s="547"/>
      <c r="U97" s="410">
        <f t="shared" si="90"/>
        <v>0</v>
      </c>
      <c r="V97" s="410" t="str">
        <f t="shared" si="91"/>
        <v>No</v>
      </c>
      <c r="W97" s="548" t="str">
        <f t="shared" si="92"/>
        <v>No</v>
      </c>
      <c r="X97"/>
      <c r="Y97" s="716">
        <v>1</v>
      </c>
      <c r="Z97" s="717">
        <f t="shared" si="93"/>
        <v>0</v>
      </c>
      <c r="AA97" s="334"/>
      <c r="AB97" s="334"/>
      <c r="AC97" s="334"/>
      <c r="AD97" s="334"/>
      <c r="AE97" s="334"/>
      <c r="AF97" s="334"/>
      <c r="AG97" s="723"/>
      <c r="AH97" s="724">
        <v>2.0699999999999998</v>
      </c>
      <c r="AI97" s="432">
        <f t="shared" si="89"/>
        <v>0</v>
      </c>
      <c r="AJ97" s="432">
        <f t="shared" si="94"/>
        <v>0</v>
      </c>
      <c r="AK97" s="432">
        <f t="shared" si="95"/>
        <v>0</v>
      </c>
      <c r="AL97" s="432">
        <f t="shared" si="96"/>
        <v>0</v>
      </c>
      <c r="AM97" s="432">
        <f t="shared" si="97"/>
        <v>0</v>
      </c>
      <c r="AN97" s="432">
        <f t="shared" si="98"/>
        <v>0</v>
      </c>
      <c r="AO97" s="432">
        <f t="shared" si="99"/>
        <v>0</v>
      </c>
      <c r="AP97" s="432">
        <f t="shared" si="100"/>
        <v>0</v>
      </c>
      <c r="AQ97" s="432">
        <f t="shared" si="101"/>
        <v>0</v>
      </c>
      <c r="AR97" s="432">
        <f t="shared" si="102"/>
        <v>0</v>
      </c>
      <c r="AS97" s="432">
        <f t="shared" si="103"/>
        <v>0</v>
      </c>
      <c r="AT97" s="432">
        <v>1</v>
      </c>
      <c r="AU97" s="334">
        <v>8</v>
      </c>
      <c r="AV97" s="729"/>
      <c r="AW97" s="334"/>
      <c r="AX97" s="729"/>
      <c r="AY97" s="334"/>
      <c r="AZ97" s="729"/>
      <c r="BA97" s="334">
        <v>2</v>
      </c>
      <c r="BB97" s="729"/>
      <c r="BC97" s="334"/>
      <c r="BD97" s="729"/>
      <c r="BE97" s="334"/>
      <c r="BF97" s="729"/>
      <c r="BG97" s="334"/>
      <c r="BH97" s="729"/>
      <c r="BI97" s="334"/>
      <c r="BJ97" s="483">
        <v>0</v>
      </c>
      <c r="BK97" s="483">
        <v>0</v>
      </c>
      <c r="BL97" s="483">
        <v>8</v>
      </c>
      <c r="BM97" s="483">
        <v>2</v>
      </c>
      <c r="BN97" s="483"/>
      <c r="BO97" s="334"/>
      <c r="BP97" s="334"/>
      <c r="BQ97" s="334"/>
      <c r="BR97" s="334"/>
      <c r="BS97" s="334"/>
      <c r="BT97" s="334"/>
      <c r="BU97" s="334"/>
      <c r="BV97" s="334"/>
      <c r="BW97" s="334"/>
      <c r="BX97" s="334"/>
      <c r="BY97" s="334"/>
      <c r="BZ97" s="334"/>
      <c r="CA97" s="334"/>
      <c r="CB97" s="334"/>
      <c r="CC97" s="334"/>
      <c r="CD97" s="334"/>
      <c r="CE97" s="334"/>
      <c r="CF97" s="334"/>
      <c r="CG97" s="334"/>
      <c r="CH97" s="334"/>
      <c r="CI97" s="334"/>
      <c r="CJ97" s="334"/>
      <c r="CK97" s="334"/>
      <c r="CL97" s="334"/>
      <c r="CM97" s="334"/>
      <c r="CN97" s="334"/>
      <c r="CO97" s="334"/>
      <c r="CP97" s="334"/>
      <c r="CQ97" s="334"/>
      <c r="CR97" s="334"/>
      <c r="CS97" s="334"/>
      <c r="CT97" s="334"/>
      <c r="CU97" s="334"/>
      <c r="CV97" s="334"/>
      <c r="CW97" s="334"/>
      <c r="CX97" s="334"/>
      <c r="CY97" s="334"/>
      <c r="CZ97" s="334"/>
      <c r="DA97" s="334"/>
      <c r="DB97" s="334"/>
      <c r="DC97" s="334"/>
      <c r="DD97" s="334"/>
      <c r="DE97" s="334"/>
      <c r="DF97" s="334"/>
      <c r="DG97" s="334"/>
      <c r="DH97" s="334"/>
      <c r="DI97" s="334"/>
      <c r="DJ97" s="334"/>
      <c r="DK97" s="334"/>
      <c r="DL97" s="334"/>
      <c r="DM97" s="334"/>
    </row>
    <row r="98" spans="1:117" s="512" customFormat="1" ht="57" customHeight="1">
      <c r="A98" s="1"/>
      <c r="B98" s="615"/>
      <c r="C98" s="334"/>
      <c r="D98" s="617" t="s">
        <v>804</v>
      </c>
      <c r="E98" s="737" t="s">
        <v>692</v>
      </c>
      <c r="F98" s="512" t="s">
        <v>417</v>
      </c>
      <c r="G98" s="513" t="s">
        <v>805</v>
      </c>
      <c r="H98" s="512">
        <v>12</v>
      </c>
      <c r="I98" s="513" t="s">
        <v>100</v>
      </c>
      <c r="J98" s="541">
        <v>92.22</v>
      </c>
      <c r="K98" s="542"/>
      <c r="L98" s="542"/>
      <c r="M98" s="542"/>
      <c r="N98" s="542"/>
      <c r="O98" s="542"/>
      <c r="P98" s="542"/>
      <c r="Q98" s="542"/>
      <c r="R98" s="705"/>
      <c r="S98" s="705"/>
      <c r="T98" s="542"/>
      <c r="U98" s="543">
        <f t="shared" si="90"/>
        <v>0</v>
      </c>
      <c r="V98" s="543" t="str">
        <f t="shared" si="91"/>
        <v>No</v>
      </c>
      <c r="W98" s="544" t="str">
        <f t="shared" si="92"/>
        <v>No</v>
      </c>
      <c r="X98"/>
      <c r="Y98" s="716">
        <v>1</v>
      </c>
      <c r="Z98" s="717">
        <f t="shared" si="93"/>
        <v>0</v>
      </c>
      <c r="AA98" s="334"/>
      <c r="AB98" s="334"/>
      <c r="AC98" s="334"/>
      <c r="AD98" s="334"/>
      <c r="AE98" s="334"/>
      <c r="AF98" s="334"/>
      <c r="AG98" s="723"/>
      <c r="AH98" s="724">
        <v>1.76</v>
      </c>
      <c r="AI98" s="432">
        <f t="shared" si="89"/>
        <v>0</v>
      </c>
      <c r="AJ98" s="432">
        <f t="shared" si="94"/>
        <v>0</v>
      </c>
      <c r="AK98" s="432">
        <f t="shared" si="95"/>
        <v>0</v>
      </c>
      <c r="AL98" s="432">
        <f t="shared" si="96"/>
        <v>0</v>
      </c>
      <c r="AM98" s="432">
        <f t="shared" si="97"/>
        <v>0</v>
      </c>
      <c r="AN98" s="432">
        <f t="shared" si="98"/>
        <v>0</v>
      </c>
      <c r="AO98" s="432">
        <f t="shared" si="99"/>
        <v>0</v>
      </c>
      <c r="AP98" s="432">
        <f t="shared" si="100"/>
        <v>0</v>
      </c>
      <c r="AQ98" s="432">
        <f t="shared" si="101"/>
        <v>0</v>
      </c>
      <c r="AR98" s="432">
        <f t="shared" si="102"/>
        <v>0</v>
      </c>
      <c r="AS98" s="432">
        <f t="shared" si="103"/>
        <v>0</v>
      </c>
      <c r="AT98" s="432">
        <v>1</v>
      </c>
      <c r="AU98" s="512">
        <v>27</v>
      </c>
      <c r="AV98" s="729"/>
      <c r="AX98" s="729"/>
      <c r="AZ98" s="729"/>
      <c r="BB98" s="729"/>
      <c r="BD98" s="729"/>
      <c r="BF98" s="729"/>
      <c r="BH98" s="729"/>
      <c r="BI98" s="334"/>
      <c r="BJ98" s="483">
        <v>0</v>
      </c>
      <c r="BK98" s="483">
        <v>0</v>
      </c>
      <c r="BL98" s="483">
        <v>27</v>
      </c>
      <c r="BM98" s="483">
        <v>0</v>
      </c>
      <c r="BN98" s="483"/>
      <c r="BO98" s="334"/>
      <c r="BP98" s="334"/>
      <c r="BQ98" s="334"/>
      <c r="BR98" s="334"/>
      <c r="BS98" s="334"/>
      <c r="BT98" s="334"/>
      <c r="BU98" s="334"/>
      <c r="BV98" s="334"/>
      <c r="BW98" s="334"/>
      <c r="BX98" s="334"/>
      <c r="BY98" s="334"/>
      <c r="BZ98" s="334"/>
      <c r="CA98" s="334"/>
      <c r="CB98" s="334"/>
      <c r="CC98" s="334"/>
      <c r="CD98" s="334"/>
      <c r="CE98" s="334"/>
      <c r="CF98" s="334"/>
      <c r="CG98" s="334"/>
      <c r="CH98" s="334"/>
      <c r="CI98" s="334"/>
      <c r="CJ98" s="334"/>
      <c r="CK98" s="334"/>
      <c r="CL98" s="334"/>
      <c r="CM98" s="334"/>
      <c r="CN98" s="334"/>
      <c r="CO98" s="334"/>
      <c r="CP98" s="334"/>
      <c r="CQ98" s="334"/>
      <c r="CR98" s="334"/>
      <c r="CS98" s="334"/>
      <c r="CT98" s="334"/>
      <c r="CU98" s="334"/>
      <c r="CV98" s="334"/>
      <c r="CW98" s="334"/>
      <c r="CX98" s="334"/>
      <c r="CY98" s="334"/>
      <c r="CZ98" s="334"/>
      <c r="DA98" s="334"/>
      <c r="DB98" s="334"/>
      <c r="DC98" s="334"/>
      <c r="DD98" s="334"/>
      <c r="DE98" s="334"/>
      <c r="DF98" s="334"/>
      <c r="DG98" s="334"/>
      <c r="DH98" s="334"/>
      <c r="DI98" s="334"/>
      <c r="DJ98" s="334"/>
      <c r="DK98" s="334"/>
      <c r="DL98" s="334"/>
      <c r="DM98" s="334"/>
    </row>
    <row r="99" spans="1:117" s="1" customFormat="1" ht="57" customHeight="1">
      <c r="B99" s="738"/>
      <c r="D99" s="528" t="s">
        <v>806</v>
      </c>
      <c r="E99" s="739"/>
      <c r="F99" s="1" t="s">
        <v>109</v>
      </c>
      <c r="G99" s="546" t="s">
        <v>677</v>
      </c>
      <c r="H99" s="1">
        <v>1</v>
      </c>
      <c r="I99" s="546" t="s">
        <v>656</v>
      </c>
      <c r="J99" s="672">
        <v>67.84</v>
      </c>
      <c r="K99" s="673"/>
      <c r="L99" s="673"/>
      <c r="M99" s="673"/>
      <c r="N99" s="673"/>
      <c r="O99" s="673"/>
      <c r="P99" s="673"/>
      <c r="Q99" s="673"/>
      <c r="R99" s="703"/>
      <c r="S99" s="656"/>
      <c r="T99" s="547"/>
      <c r="U99" s="410">
        <f t="shared" si="90"/>
        <v>0</v>
      </c>
      <c r="V99" s="704" t="str">
        <f t="shared" si="91"/>
        <v>No</v>
      </c>
      <c r="W99" s="548" t="str">
        <f t="shared" si="92"/>
        <v>No</v>
      </c>
      <c r="X99"/>
      <c r="Y99" s="716">
        <v>1</v>
      </c>
      <c r="Z99" s="717">
        <f t="shared" si="93"/>
        <v>0</v>
      </c>
      <c r="AA99" s="334"/>
      <c r="AB99" s="334"/>
      <c r="AC99" s="334"/>
      <c r="AD99" s="334"/>
      <c r="AE99" s="334"/>
      <c r="AF99" s="334"/>
      <c r="AG99" s="723"/>
      <c r="AH99" s="724">
        <v>3.06</v>
      </c>
      <c r="AI99" s="432">
        <f t="shared" si="89"/>
        <v>0</v>
      </c>
      <c r="AJ99" s="483">
        <f t="shared" si="94"/>
        <v>0</v>
      </c>
      <c r="AK99" s="483">
        <f t="shared" si="95"/>
        <v>0</v>
      </c>
      <c r="AL99" s="483">
        <f t="shared" si="96"/>
        <v>0</v>
      </c>
      <c r="AM99" s="483">
        <f t="shared" si="97"/>
        <v>0</v>
      </c>
      <c r="AN99" s="483">
        <f t="shared" si="98"/>
        <v>0</v>
      </c>
      <c r="AO99" s="483">
        <f t="shared" si="99"/>
        <v>0</v>
      </c>
      <c r="AP99" s="483">
        <f t="shared" si="100"/>
        <v>0</v>
      </c>
      <c r="AQ99" s="483">
        <f t="shared" si="101"/>
        <v>0</v>
      </c>
      <c r="AR99" s="432">
        <f t="shared" si="102"/>
        <v>0</v>
      </c>
      <c r="AS99" s="432">
        <f t="shared" si="103"/>
        <v>0</v>
      </c>
      <c r="AT99" s="483">
        <v>1</v>
      </c>
      <c r="AU99" s="1">
        <v>5</v>
      </c>
      <c r="AV99" s="729"/>
      <c r="AX99" s="729"/>
      <c r="AZ99" s="729"/>
      <c r="BB99" s="729"/>
      <c r="BD99" s="729"/>
      <c r="BF99" s="729"/>
      <c r="BG99" s="1">
        <v>1</v>
      </c>
      <c r="BH99" s="729"/>
      <c r="BJ99" s="483">
        <v>0</v>
      </c>
      <c r="BK99" s="483">
        <v>0</v>
      </c>
      <c r="BL99" s="483">
        <v>32</v>
      </c>
      <c r="BM99" s="483">
        <v>0</v>
      </c>
      <c r="BN99" s="483"/>
    </row>
    <row r="100" spans="1:117" s="1" customFormat="1" ht="57" customHeight="1">
      <c r="B100" s="615"/>
      <c r="D100" s="617" t="s">
        <v>807</v>
      </c>
      <c r="E100" s="618"/>
      <c r="F100" s="512" t="s">
        <v>103</v>
      </c>
      <c r="G100" s="513" t="s">
        <v>808</v>
      </c>
      <c r="H100" s="512">
        <v>8</v>
      </c>
      <c r="I100" s="513" t="s">
        <v>656</v>
      </c>
      <c r="J100" s="541">
        <v>78.757999999999996</v>
      </c>
      <c r="K100" s="542"/>
      <c r="L100" s="542"/>
      <c r="M100" s="542"/>
      <c r="N100" s="542"/>
      <c r="O100" s="542"/>
      <c r="P100" s="542"/>
      <c r="Q100" s="542"/>
      <c r="R100" s="705"/>
      <c r="S100" s="705"/>
      <c r="T100" s="542"/>
      <c r="U100" s="543">
        <f t="shared" si="90"/>
        <v>0</v>
      </c>
      <c r="V100" s="543" t="str">
        <f t="shared" si="91"/>
        <v>No</v>
      </c>
      <c r="W100" s="544" t="str">
        <f t="shared" si="92"/>
        <v>No</v>
      </c>
      <c r="X100"/>
      <c r="Y100" s="716">
        <v>1</v>
      </c>
      <c r="Z100" s="717">
        <f t="shared" si="93"/>
        <v>0</v>
      </c>
      <c r="AA100" s="334"/>
      <c r="AB100" s="334"/>
      <c r="AC100" s="334"/>
      <c r="AD100" s="334"/>
      <c r="AE100" s="334"/>
      <c r="AF100" s="334"/>
      <c r="AG100" s="723" t="s">
        <v>809</v>
      </c>
      <c r="AH100" s="724">
        <v>1.9</v>
      </c>
      <c r="AI100" s="432">
        <f t="shared" si="89"/>
        <v>0</v>
      </c>
      <c r="AJ100" s="483">
        <f t="shared" si="94"/>
        <v>0</v>
      </c>
      <c r="AK100" s="483">
        <f t="shared" si="95"/>
        <v>0</v>
      </c>
      <c r="AL100" s="483">
        <f t="shared" si="96"/>
        <v>0</v>
      </c>
      <c r="AM100" s="483">
        <f t="shared" si="97"/>
        <v>0</v>
      </c>
      <c r="AN100" s="483">
        <f t="shared" si="98"/>
        <v>0</v>
      </c>
      <c r="AO100" s="483">
        <f t="shared" si="99"/>
        <v>0</v>
      </c>
      <c r="AP100" s="483">
        <f t="shared" si="100"/>
        <v>0</v>
      </c>
      <c r="AQ100" s="483">
        <f t="shared" si="101"/>
        <v>0</v>
      </c>
      <c r="AR100" s="432">
        <f t="shared" si="102"/>
        <v>0</v>
      </c>
      <c r="AS100" s="432">
        <f t="shared" si="103"/>
        <v>0</v>
      </c>
      <c r="AT100" s="483">
        <v>1</v>
      </c>
      <c r="AU100" s="512">
        <v>16</v>
      </c>
      <c r="AV100" s="729"/>
      <c r="AW100" s="512"/>
      <c r="AX100" s="729"/>
      <c r="AY100" s="512">
        <v>1</v>
      </c>
      <c r="AZ100" s="729">
        <v>3</v>
      </c>
      <c r="BA100" s="512"/>
      <c r="BB100" s="729"/>
      <c r="BC100" s="512"/>
      <c r="BD100" s="729"/>
      <c r="BE100" s="512"/>
      <c r="BF100" s="729"/>
      <c r="BG100" s="512"/>
      <c r="BH100" s="729"/>
      <c r="BJ100" s="483">
        <v>0</v>
      </c>
      <c r="BK100" s="483">
        <v>0</v>
      </c>
      <c r="BL100" s="483">
        <v>16</v>
      </c>
      <c r="BM100" s="483">
        <v>4</v>
      </c>
      <c r="BN100" s="483"/>
    </row>
    <row r="101" spans="1:117" s="1" customFormat="1" ht="57" customHeight="1">
      <c r="B101" s="615"/>
      <c r="D101" s="528" t="s">
        <v>810</v>
      </c>
      <c r="E101" s="616"/>
      <c r="F101" s="1" t="s">
        <v>417</v>
      </c>
      <c r="G101" s="546" t="s">
        <v>808</v>
      </c>
      <c r="H101" s="1">
        <v>6</v>
      </c>
      <c r="I101" s="546" t="s">
        <v>100</v>
      </c>
      <c r="J101" s="672">
        <v>70.066000000000003</v>
      </c>
      <c r="K101" s="673"/>
      <c r="L101" s="673"/>
      <c r="M101" s="673"/>
      <c r="N101" s="673"/>
      <c r="O101" s="673"/>
      <c r="P101" s="673"/>
      <c r="Q101" s="673"/>
      <c r="R101" s="703"/>
      <c r="S101" s="656"/>
      <c r="T101" s="547"/>
      <c r="U101" s="410">
        <f t="shared" si="90"/>
        <v>0</v>
      </c>
      <c r="V101" s="704" t="str">
        <f t="shared" si="91"/>
        <v>No</v>
      </c>
      <c r="W101" s="548" t="str">
        <f t="shared" si="92"/>
        <v>No</v>
      </c>
      <c r="X101"/>
      <c r="Y101" s="716">
        <v>1</v>
      </c>
      <c r="Z101" s="717">
        <f t="shared" si="93"/>
        <v>0</v>
      </c>
      <c r="AA101" s="334"/>
      <c r="AB101" s="334"/>
      <c r="AC101" s="334"/>
      <c r="AD101" s="334"/>
      <c r="AE101" s="334"/>
      <c r="AF101" s="334"/>
      <c r="AG101" s="723" t="s">
        <v>811</v>
      </c>
      <c r="AH101" s="724">
        <v>1.3</v>
      </c>
      <c r="AI101" s="432">
        <f t="shared" si="89"/>
        <v>0</v>
      </c>
      <c r="AJ101" s="483">
        <f t="shared" si="94"/>
        <v>0</v>
      </c>
      <c r="AK101" s="483">
        <f t="shared" si="95"/>
        <v>0</v>
      </c>
      <c r="AL101" s="483">
        <f t="shared" si="96"/>
        <v>0</v>
      </c>
      <c r="AM101" s="483">
        <f t="shared" si="97"/>
        <v>0</v>
      </c>
      <c r="AN101" s="483">
        <f t="shared" si="98"/>
        <v>0</v>
      </c>
      <c r="AO101" s="483">
        <f t="shared" si="99"/>
        <v>0</v>
      </c>
      <c r="AP101" s="483">
        <f t="shared" si="100"/>
        <v>0</v>
      </c>
      <c r="AQ101" s="483">
        <f t="shared" si="101"/>
        <v>0</v>
      </c>
      <c r="AR101" s="432">
        <f t="shared" si="102"/>
        <v>0</v>
      </c>
      <c r="AS101" s="432">
        <f t="shared" si="103"/>
        <v>0</v>
      </c>
      <c r="AT101" s="483">
        <v>1</v>
      </c>
      <c r="AU101" s="1">
        <v>14</v>
      </c>
      <c r="AV101" s="729"/>
      <c r="AX101" s="729"/>
      <c r="AZ101" s="729"/>
      <c r="BB101" s="729"/>
      <c r="BD101" s="729"/>
      <c r="BF101" s="729"/>
      <c r="BH101" s="729"/>
      <c r="BJ101" s="483">
        <v>0</v>
      </c>
      <c r="BK101" s="483">
        <v>0</v>
      </c>
      <c r="BL101" s="483">
        <v>14</v>
      </c>
      <c r="BM101" s="483">
        <v>0</v>
      </c>
      <c r="BN101" s="483"/>
    </row>
    <row r="102" spans="1:117" s="1" customFormat="1" ht="57" customHeight="1">
      <c r="B102" s="615"/>
      <c r="D102" s="617" t="s">
        <v>812</v>
      </c>
      <c r="E102" s="618"/>
      <c r="F102" s="512" t="s">
        <v>417</v>
      </c>
      <c r="G102" s="513" t="s">
        <v>808</v>
      </c>
      <c r="H102" s="512">
        <v>5</v>
      </c>
      <c r="I102" s="513" t="s">
        <v>100</v>
      </c>
      <c r="J102" s="541">
        <v>68.475999999999999</v>
      </c>
      <c r="K102" s="542"/>
      <c r="L102" s="542"/>
      <c r="M102" s="542"/>
      <c r="N102" s="542"/>
      <c r="O102" s="542"/>
      <c r="P102" s="542"/>
      <c r="Q102" s="542"/>
      <c r="R102" s="705"/>
      <c r="S102" s="705"/>
      <c r="T102" s="542"/>
      <c r="U102" s="543">
        <f t="shared" si="90"/>
        <v>0</v>
      </c>
      <c r="V102" s="543" t="str">
        <f t="shared" si="91"/>
        <v>No</v>
      </c>
      <c r="W102" s="544" t="str">
        <f t="shared" si="92"/>
        <v>No</v>
      </c>
      <c r="X102"/>
      <c r="Y102" s="716">
        <v>1</v>
      </c>
      <c r="Z102" s="717">
        <f t="shared" si="93"/>
        <v>0</v>
      </c>
      <c r="AA102" s="334"/>
      <c r="AB102" s="334"/>
      <c r="AC102" s="334"/>
      <c r="AD102" s="334"/>
      <c r="AE102" s="334"/>
      <c r="AF102" s="334"/>
      <c r="AG102" s="723" t="s">
        <v>813</v>
      </c>
      <c r="AH102" s="724">
        <v>1.3</v>
      </c>
      <c r="AI102" s="432">
        <f t="shared" si="89"/>
        <v>0</v>
      </c>
      <c r="AJ102" s="483">
        <f t="shared" si="94"/>
        <v>0</v>
      </c>
      <c r="AK102" s="483">
        <f t="shared" si="95"/>
        <v>0</v>
      </c>
      <c r="AL102" s="483">
        <f t="shared" si="96"/>
        <v>0</v>
      </c>
      <c r="AM102" s="483">
        <f t="shared" si="97"/>
        <v>0</v>
      </c>
      <c r="AN102" s="483">
        <f t="shared" si="98"/>
        <v>0</v>
      </c>
      <c r="AO102" s="483">
        <f t="shared" si="99"/>
        <v>0</v>
      </c>
      <c r="AP102" s="483">
        <f t="shared" si="100"/>
        <v>0</v>
      </c>
      <c r="AQ102" s="483">
        <f t="shared" si="101"/>
        <v>0</v>
      </c>
      <c r="AR102" s="432">
        <f t="shared" si="102"/>
        <v>0</v>
      </c>
      <c r="AS102" s="432">
        <f t="shared" si="103"/>
        <v>0</v>
      </c>
      <c r="AT102" s="483">
        <v>1</v>
      </c>
      <c r="AU102" s="512">
        <v>8</v>
      </c>
      <c r="AV102" s="729">
        <v>6</v>
      </c>
      <c r="AW102" s="512"/>
      <c r="AX102" s="729"/>
      <c r="AY102" s="512"/>
      <c r="AZ102" s="729"/>
      <c r="BA102" s="512"/>
      <c r="BB102" s="729"/>
      <c r="BC102" s="512"/>
      <c r="BD102" s="729"/>
      <c r="BE102" s="512"/>
      <c r="BF102" s="729"/>
      <c r="BG102" s="512"/>
      <c r="BH102" s="729"/>
      <c r="BJ102" s="483">
        <v>0</v>
      </c>
      <c r="BK102" s="483">
        <v>0</v>
      </c>
      <c r="BL102" s="483">
        <v>13</v>
      </c>
      <c r="BM102" s="483">
        <v>0</v>
      </c>
      <c r="BN102" s="483"/>
    </row>
    <row r="103" spans="1:117" s="1" customFormat="1" ht="57" customHeight="1">
      <c r="B103" s="615"/>
      <c r="D103" s="528" t="s">
        <v>814</v>
      </c>
      <c r="E103" s="616"/>
      <c r="F103" s="1" t="s">
        <v>103</v>
      </c>
      <c r="G103" s="546" t="s">
        <v>808</v>
      </c>
      <c r="H103" s="1">
        <v>10</v>
      </c>
      <c r="I103" s="546" t="s">
        <v>656</v>
      </c>
      <c r="J103" s="672">
        <v>71.126000000000005</v>
      </c>
      <c r="K103" s="673"/>
      <c r="L103" s="673"/>
      <c r="M103" s="673"/>
      <c r="N103" s="673"/>
      <c r="O103" s="673"/>
      <c r="P103" s="673"/>
      <c r="Q103" s="673"/>
      <c r="R103" s="703"/>
      <c r="S103" s="656"/>
      <c r="T103" s="547"/>
      <c r="U103" s="410">
        <f t="shared" si="90"/>
        <v>0</v>
      </c>
      <c r="V103" s="704" t="str">
        <f t="shared" si="91"/>
        <v>No</v>
      </c>
      <c r="W103" s="548" t="str">
        <f t="shared" si="92"/>
        <v>No</v>
      </c>
      <c r="X103"/>
      <c r="Y103" s="716">
        <v>1</v>
      </c>
      <c r="Z103" s="717">
        <f t="shared" si="93"/>
        <v>0</v>
      </c>
      <c r="AA103" s="334"/>
      <c r="AB103" s="334"/>
      <c r="AC103" s="334"/>
      <c r="AD103" s="334"/>
      <c r="AE103" s="334"/>
      <c r="AF103" s="334"/>
      <c r="AG103" s="723" t="s">
        <v>815</v>
      </c>
      <c r="AH103" s="724">
        <v>1.3</v>
      </c>
      <c r="AI103" s="432">
        <f t="shared" si="89"/>
        <v>0</v>
      </c>
      <c r="AJ103" s="483">
        <f t="shared" si="94"/>
        <v>0</v>
      </c>
      <c r="AK103" s="483">
        <f t="shared" si="95"/>
        <v>0</v>
      </c>
      <c r="AL103" s="483">
        <f t="shared" si="96"/>
        <v>0</v>
      </c>
      <c r="AM103" s="483">
        <f t="shared" si="97"/>
        <v>0</v>
      </c>
      <c r="AN103" s="483">
        <f t="shared" si="98"/>
        <v>0</v>
      </c>
      <c r="AO103" s="483">
        <f t="shared" si="99"/>
        <v>0</v>
      </c>
      <c r="AP103" s="483">
        <f t="shared" si="100"/>
        <v>0</v>
      </c>
      <c r="AQ103" s="483">
        <f t="shared" si="101"/>
        <v>0</v>
      </c>
      <c r="AR103" s="432">
        <f t="shared" si="102"/>
        <v>0</v>
      </c>
      <c r="AS103" s="432">
        <f t="shared" si="103"/>
        <v>0</v>
      </c>
      <c r="AT103" s="483">
        <v>1</v>
      </c>
      <c r="AU103" s="1">
        <v>20</v>
      </c>
      <c r="AV103" s="729"/>
      <c r="AX103" s="729">
        <v>1</v>
      </c>
      <c r="AY103" s="1">
        <v>2</v>
      </c>
      <c r="AZ103" s="729">
        <v>1</v>
      </c>
      <c r="BA103" s="1">
        <v>1</v>
      </c>
      <c r="BB103" s="729"/>
      <c r="BD103" s="729"/>
      <c r="BF103" s="729"/>
      <c r="BH103" s="729"/>
      <c r="BJ103" s="483">
        <v>0</v>
      </c>
      <c r="BK103" s="483">
        <v>0</v>
      </c>
      <c r="BL103" s="483">
        <v>20</v>
      </c>
      <c r="BM103" s="483">
        <v>5</v>
      </c>
      <c r="BN103" s="483"/>
    </row>
    <row r="104" spans="1:117" s="1" customFormat="1" ht="57" customHeight="1">
      <c r="B104" s="615"/>
      <c r="D104" s="617" t="s">
        <v>816</v>
      </c>
      <c r="E104" s="618"/>
      <c r="F104" s="512" t="s">
        <v>421</v>
      </c>
      <c r="G104" s="513" t="s">
        <v>808</v>
      </c>
      <c r="H104" s="512">
        <v>8</v>
      </c>
      <c r="I104" s="513" t="s">
        <v>100</v>
      </c>
      <c r="J104" s="541">
        <v>76.956000000000003</v>
      </c>
      <c r="K104" s="542"/>
      <c r="L104" s="542"/>
      <c r="M104" s="542"/>
      <c r="N104" s="542"/>
      <c r="O104" s="542"/>
      <c r="P104" s="542"/>
      <c r="Q104" s="542"/>
      <c r="R104" s="705"/>
      <c r="S104" s="705"/>
      <c r="T104" s="542"/>
      <c r="U104" s="543">
        <f t="shared" si="90"/>
        <v>0</v>
      </c>
      <c r="V104" s="543" t="str">
        <f t="shared" si="91"/>
        <v>No</v>
      </c>
      <c r="W104" s="544" t="str">
        <f t="shared" si="92"/>
        <v>No</v>
      </c>
      <c r="X104"/>
      <c r="Y104" s="716">
        <v>1</v>
      </c>
      <c r="Z104" s="717">
        <f t="shared" si="93"/>
        <v>0</v>
      </c>
      <c r="AA104" s="334"/>
      <c r="AB104" s="334"/>
      <c r="AC104" s="334"/>
      <c r="AD104" s="334"/>
      <c r="AE104" s="334"/>
      <c r="AF104" s="334"/>
      <c r="AG104" s="723" t="s">
        <v>817</v>
      </c>
      <c r="AH104" s="724">
        <v>1.8</v>
      </c>
      <c r="AI104" s="432">
        <f t="shared" si="89"/>
        <v>0</v>
      </c>
      <c r="AJ104" s="483">
        <f t="shared" si="94"/>
        <v>0</v>
      </c>
      <c r="AK104" s="483">
        <f t="shared" si="95"/>
        <v>0</v>
      </c>
      <c r="AL104" s="483">
        <f t="shared" si="96"/>
        <v>0</v>
      </c>
      <c r="AM104" s="483">
        <f t="shared" si="97"/>
        <v>0</v>
      </c>
      <c r="AN104" s="483">
        <f t="shared" si="98"/>
        <v>0</v>
      </c>
      <c r="AO104" s="483">
        <f t="shared" si="99"/>
        <v>0</v>
      </c>
      <c r="AP104" s="483">
        <f t="shared" si="100"/>
        <v>0</v>
      </c>
      <c r="AQ104" s="483">
        <f t="shared" si="101"/>
        <v>0</v>
      </c>
      <c r="AR104" s="432">
        <f t="shared" si="102"/>
        <v>0</v>
      </c>
      <c r="AS104" s="432">
        <f t="shared" si="103"/>
        <v>0</v>
      </c>
      <c r="AT104" s="483">
        <v>1</v>
      </c>
      <c r="AU104" s="512">
        <v>16</v>
      </c>
      <c r="AV104" s="729"/>
      <c r="AW104" s="512"/>
      <c r="AX104" s="729"/>
      <c r="AY104" s="512"/>
      <c r="AZ104" s="729"/>
      <c r="BA104" s="512"/>
      <c r="BB104" s="729"/>
      <c r="BC104" s="512"/>
      <c r="BD104" s="729"/>
      <c r="BE104" s="512"/>
      <c r="BF104" s="729"/>
      <c r="BG104" s="512"/>
      <c r="BH104" s="729"/>
      <c r="BJ104" s="483">
        <v>0</v>
      </c>
      <c r="BK104" s="483">
        <v>0</v>
      </c>
      <c r="BL104" s="483">
        <v>16</v>
      </c>
      <c r="BM104" s="483">
        <v>0</v>
      </c>
      <c r="BN104" s="483"/>
    </row>
    <row r="105" spans="1:117" s="1" customFormat="1" ht="57" customHeight="1">
      <c r="B105" s="615"/>
      <c r="D105" s="528" t="s">
        <v>818</v>
      </c>
      <c r="E105" s="616"/>
      <c r="F105" s="1" t="s">
        <v>103</v>
      </c>
      <c r="G105" s="546" t="s">
        <v>710</v>
      </c>
      <c r="H105" s="1">
        <v>8</v>
      </c>
      <c r="I105" s="546" t="s">
        <v>100</v>
      </c>
      <c r="J105" s="672">
        <v>55.332000000000001</v>
      </c>
      <c r="K105" s="673"/>
      <c r="L105" s="673"/>
      <c r="M105" s="673"/>
      <c r="N105" s="673"/>
      <c r="O105" s="673"/>
      <c r="P105" s="673"/>
      <c r="Q105" s="673"/>
      <c r="R105" s="703"/>
      <c r="S105" s="656"/>
      <c r="T105" s="547"/>
      <c r="U105" s="410">
        <f t="shared" si="90"/>
        <v>0</v>
      </c>
      <c r="V105" s="704" t="str">
        <f t="shared" si="91"/>
        <v>No</v>
      </c>
      <c r="W105" s="548" t="str">
        <f t="shared" si="92"/>
        <v>No</v>
      </c>
      <c r="X105"/>
      <c r="Y105" s="716">
        <v>1</v>
      </c>
      <c r="Z105" s="717">
        <f t="shared" si="93"/>
        <v>0</v>
      </c>
      <c r="AA105" s="334"/>
      <c r="AB105" s="334"/>
      <c r="AC105" s="334"/>
      <c r="AD105" s="334"/>
      <c r="AE105" s="334"/>
      <c r="AF105" s="334"/>
      <c r="AG105" s="723" t="s">
        <v>819</v>
      </c>
      <c r="AH105" s="724">
        <v>0.6</v>
      </c>
      <c r="AI105" s="432">
        <f t="shared" si="89"/>
        <v>0</v>
      </c>
      <c r="AJ105" s="483">
        <f t="shared" si="94"/>
        <v>0</v>
      </c>
      <c r="AK105" s="483">
        <f t="shared" si="95"/>
        <v>0</v>
      </c>
      <c r="AL105" s="483">
        <f t="shared" si="96"/>
        <v>0</v>
      </c>
      <c r="AM105" s="483">
        <f t="shared" si="97"/>
        <v>0</v>
      </c>
      <c r="AN105" s="483">
        <f t="shared" si="98"/>
        <v>0</v>
      </c>
      <c r="AO105" s="483">
        <f t="shared" si="99"/>
        <v>0</v>
      </c>
      <c r="AP105" s="483">
        <f t="shared" si="100"/>
        <v>0</v>
      </c>
      <c r="AQ105" s="483">
        <f t="shared" si="101"/>
        <v>0</v>
      </c>
      <c r="AR105" s="432">
        <f t="shared" si="102"/>
        <v>0</v>
      </c>
      <c r="AS105" s="432">
        <f t="shared" si="103"/>
        <v>0</v>
      </c>
      <c r="AT105" s="483">
        <v>1</v>
      </c>
      <c r="AU105" s="1">
        <v>16</v>
      </c>
      <c r="AV105" s="729"/>
      <c r="AX105" s="729"/>
      <c r="AZ105" s="729"/>
      <c r="BB105" s="729"/>
      <c r="BD105" s="729"/>
      <c r="BF105" s="729"/>
      <c r="BH105" s="729"/>
      <c r="BJ105" s="483">
        <v>0</v>
      </c>
      <c r="BK105" s="483">
        <v>0</v>
      </c>
      <c r="BL105" s="483">
        <v>16</v>
      </c>
      <c r="BM105" s="483">
        <v>0</v>
      </c>
      <c r="BN105" s="483"/>
    </row>
    <row r="106" spans="1:117" s="1" customFormat="1" ht="57" customHeight="1">
      <c r="B106" s="738"/>
      <c r="D106" s="617" t="s">
        <v>820</v>
      </c>
      <c r="E106" s="618"/>
      <c r="F106" s="512" t="s">
        <v>421</v>
      </c>
      <c r="G106" s="513" t="s">
        <v>710</v>
      </c>
      <c r="H106" s="512">
        <v>16</v>
      </c>
      <c r="I106" s="513" t="s">
        <v>100</v>
      </c>
      <c r="J106" s="541">
        <v>76.956000000000003</v>
      </c>
      <c r="K106" s="542"/>
      <c r="L106" s="542"/>
      <c r="M106" s="542"/>
      <c r="N106" s="542"/>
      <c r="O106" s="542"/>
      <c r="P106" s="542"/>
      <c r="Q106" s="542"/>
      <c r="R106" s="705"/>
      <c r="S106" s="705"/>
      <c r="T106" s="542"/>
      <c r="U106" s="543">
        <f t="shared" si="90"/>
        <v>0</v>
      </c>
      <c r="V106" s="543" t="str">
        <f t="shared" si="91"/>
        <v>No</v>
      </c>
      <c r="W106" s="544" t="str">
        <f t="shared" si="92"/>
        <v>No</v>
      </c>
      <c r="X106"/>
      <c r="Y106" s="716">
        <v>1</v>
      </c>
      <c r="Z106" s="717">
        <f t="shared" si="93"/>
        <v>0</v>
      </c>
      <c r="AA106" s="334"/>
      <c r="AB106" s="334"/>
      <c r="AC106" s="334"/>
      <c r="AD106" s="334"/>
      <c r="AE106" s="334"/>
      <c r="AF106" s="334"/>
      <c r="AG106" s="723" t="s">
        <v>821</v>
      </c>
      <c r="AH106" s="724">
        <v>0.8</v>
      </c>
      <c r="AI106" s="432">
        <f t="shared" si="89"/>
        <v>0</v>
      </c>
      <c r="AJ106" s="483">
        <f t="shared" si="94"/>
        <v>0</v>
      </c>
      <c r="AK106" s="483">
        <f t="shared" si="95"/>
        <v>0</v>
      </c>
      <c r="AL106" s="483">
        <f t="shared" si="96"/>
        <v>0</v>
      </c>
      <c r="AM106" s="483">
        <f t="shared" si="97"/>
        <v>0</v>
      </c>
      <c r="AN106" s="483">
        <f t="shared" si="98"/>
        <v>0</v>
      </c>
      <c r="AO106" s="483">
        <f t="shared" si="99"/>
        <v>0</v>
      </c>
      <c r="AP106" s="483">
        <f t="shared" si="100"/>
        <v>0</v>
      </c>
      <c r="AQ106" s="483">
        <f t="shared" si="101"/>
        <v>0</v>
      </c>
      <c r="AR106" s="432">
        <f t="shared" si="102"/>
        <v>0</v>
      </c>
      <c r="AS106" s="432">
        <f t="shared" si="103"/>
        <v>0</v>
      </c>
      <c r="AT106" s="483">
        <v>1</v>
      </c>
      <c r="AU106" s="512">
        <v>32</v>
      </c>
      <c r="AV106" s="729"/>
      <c r="AW106" s="512"/>
      <c r="AX106" s="729"/>
      <c r="AY106" s="512"/>
      <c r="AZ106" s="729"/>
      <c r="BA106" s="512"/>
      <c r="BB106" s="729"/>
      <c r="BC106" s="512"/>
      <c r="BD106" s="729"/>
      <c r="BE106" s="512"/>
      <c r="BF106" s="729"/>
      <c r="BG106" s="512"/>
      <c r="BH106" s="729"/>
      <c r="BJ106" s="483">
        <v>0</v>
      </c>
      <c r="BK106" s="483">
        <v>0</v>
      </c>
      <c r="BL106" s="483">
        <v>32</v>
      </c>
      <c r="BM106" s="483">
        <v>0</v>
      </c>
      <c r="BN106" s="483"/>
    </row>
    <row r="107" spans="1:117" s="1" customFormat="1" ht="57" customHeight="1">
      <c r="B107" s="740"/>
      <c r="C107" s="120"/>
      <c r="D107" s="622" t="s">
        <v>822</v>
      </c>
      <c r="E107" s="623"/>
      <c r="F107" s="120" t="s">
        <v>706</v>
      </c>
      <c r="G107" s="558" t="s">
        <v>710</v>
      </c>
      <c r="H107" s="120">
        <v>16</v>
      </c>
      <c r="I107" s="558" t="s">
        <v>100</v>
      </c>
      <c r="J107" s="674">
        <v>69.748000000000005</v>
      </c>
      <c r="K107" s="675"/>
      <c r="L107" s="675"/>
      <c r="M107" s="675"/>
      <c r="N107" s="675"/>
      <c r="O107" s="675"/>
      <c r="P107" s="675"/>
      <c r="Q107" s="675"/>
      <c r="R107" s="706"/>
      <c r="S107" s="667"/>
      <c r="T107" s="667"/>
      <c r="U107" s="425">
        <f t="shared" si="90"/>
        <v>0</v>
      </c>
      <c r="V107" s="707" t="str">
        <f t="shared" si="91"/>
        <v>No</v>
      </c>
      <c r="W107" s="548" t="str">
        <f t="shared" si="92"/>
        <v>No</v>
      </c>
      <c r="X107"/>
      <c r="Y107" s="718">
        <v>1</v>
      </c>
      <c r="Z107" s="717">
        <f t="shared" si="93"/>
        <v>0</v>
      </c>
      <c r="AA107" s="334"/>
      <c r="AB107" s="334"/>
      <c r="AC107" s="334"/>
      <c r="AD107" s="334"/>
      <c r="AE107" s="334"/>
      <c r="AF107" s="334"/>
      <c r="AG107" s="723" t="s">
        <v>823</v>
      </c>
      <c r="AH107" s="724">
        <v>0.4</v>
      </c>
      <c r="AI107" s="432">
        <f t="shared" si="89"/>
        <v>0</v>
      </c>
      <c r="AJ107" s="483">
        <f t="shared" si="94"/>
        <v>0</v>
      </c>
      <c r="AK107" s="483">
        <f t="shared" si="95"/>
        <v>0</v>
      </c>
      <c r="AL107" s="483">
        <f t="shared" si="96"/>
        <v>0</v>
      </c>
      <c r="AM107" s="483">
        <f t="shared" si="97"/>
        <v>0</v>
      </c>
      <c r="AN107" s="483">
        <f t="shared" si="98"/>
        <v>0</v>
      </c>
      <c r="AO107" s="483">
        <f t="shared" si="99"/>
        <v>0</v>
      </c>
      <c r="AP107" s="483">
        <f t="shared" si="100"/>
        <v>0</v>
      </c>
      <c r="AQ107" s="483">
        <f t="shared" si="101"/>
        <v>0</v>
      </c>
      <c r="AR107" s="432">
        <f t="shared" si="102"/>
        <v>0</v>
      </c>
      <c r="AS107" s="432">
        <f t="shared" si="103"/>
        <v>0</v>
      </c>
      <c r="AT107" s="483">
        <v>1</v>
      </c>
      <c r="AU107" s="120">
        <v>32</v>
      </c>
      <c r="AV107" s="732"/>
      <c r="AW107" s="120"/>
      <c r="AX107" s="732"/>
      <c r="AY107" s="120"/>
      <c r="AZ107" s="732"/>
      <c r="BA107" s="120"/>
      <c r="BB107" s="732"/>
      <c r="BC107" s="120"/>
      <c r="BD107" s="732"/>
      <c r="BE107" s="120"/>
      <c r="BF107" s="732"/>
      <c r="BG107" s="120"/>
      <c r="BH107" s="732"/>
      <c r="BJ107" s="483">
        <v>0</v>
      </c>
      <c r="BK107" s="483">
        <v>0</v>
      </c>
      <c r="BL107" s="483">
        <v>32</v>
      </c>
      <c r="BM107" s="483">
        <v>0</v>
      </c>
      <c r="BN107" s="483"/>
    </row>
    <row r="108" spans="1:117" ht="30.95" customHeight="1">
      <c r="B108" s="624"/>
      <c r="E108" s="625"/>
      <c r="F108" s="344"/>
      <c r="G108" s="611"/>
      <c r="J108" s="669" t="s">
        <v>503</v>
      </c>
      <c r="K108" s="344"/>
      <c r="L108" s="344"/>
      <c r="M108" s="344"/>
      <c r="N108" s="344"/>
      <c r="O108" s="344"/>
      <c r="P108" s="344"/>
      <c r="Q108" s="344"/>
      <c r="R108" s="344"/>
      <c r="S108" s="760"/>
      <c r="T108" s="760"/>
      <c r="U108" s="699"/>
      <c r="V108" s="691"/>
      <c r="W108" s="700"/>
      <c r="Y108" s="1"/>
      <c r="Z108" s="719"/>
      <c r="AA108" s="334"/>
      <c r="AB108" s="334"/>
      <c r="AC108" s="334"/>
      <c r="AD108" s="334"/>
      <c r="AE108" s="334"/>
      <c r="AF108" s="334"/>
      <c r="AG108" s="721"/>
      <c r="AH108" s="722"/>
      <c r="AI108" s="432">
        <f t="shared" si="89"/>
        <v>0</v>
      </c>
      <c r="AJ108" s="432"/>
      <c r="AK108" s="432"/>
      <c r="AL108" s="432"/>
      <c r="AM108" s="432"/>
      <c r="AN108" s="432"/>
      <c r="AO108" s="432"/>
      <c r="AP108" s="432"/>
      <c r="AQ108" s="432"/>
      <c r="AR108" s="432"/>
      <c r="AS108" s="432"/>
      <c r="AT108" s="432"/>
      <c r="BJ108" s="483">
        <f t="shared" ref="BJ108" si="104">H108</f>
        <v>0</v>
      </c>
      <c r="BK108" s="483">
        <f>H108</f>
        <v>0</v>
      </c>
      <c r="BL108" s="488"/>
      <c r="BM108" s="488"/>
      <c r="BN108" s="488"/>
    </row>
    <row r="109" spans="1:117" s="1" customFormat="1" ht="57" customHeight="1">
      <c r="B109" s="741"/>
      <c r="C109" s="147"/>
      <c r="D109" s="742" t="s">
        <v>824</v>
      </c>
      <c r="E109" s="743"/>
      <c r="F109" s="443" t="s">
        <v>109</v>
      </c>
      <c r="G109" s="442" t="s">
        <v>267</v>
      </c>
      <c r="H109" s="443">
        <v>1</v>
      </c>
      <c r="I109" s="442" t="s">
        <v>656</v>
      </c>
      <c r="J109" s="748">
        <v>42.506</v>
      </c>
      <c r="K109" s="749"/>
      <c r="L109" s="749"/>
      <c r="M109" s="749"/>
      <c r="N109" s="749"/>
      <c r="O109" s="749"/>
      <c r="P109" s="749"/>
      <c r="Q109" s="749"/>
      <c r="R109" s="761"/>
      <c r="S109" s="761"/>
      <c r="T109" s="761"/>
      <c r="U109" s="762">
        <f t="shared" ref="U109" si="105">J109*K109+J109*L109+J109*M109+J109*N109+J109*O109+J109*P109+J109*Q109+J109*R109+J109*S109+J109*T109</f>
        <v>0</v>
      </c>
      <c r="V109" s="763" t="str">
        <f>IF(B109="New","Yes","No")</f>
        <v>No</v>
      </c>
      <c r="W109" s="544" t="str">
        <f t="shared" ref="W109" si="106">IF(SUM(K109:T109)&gt;0,"Yes","No")</f>
        <v>No</v>
      </c>
      <c r="X109"/>
      <c r="Y109" s="766">
        <v>1</v>
      </c>
      <c r="Z109" s="717">
        <f t="shared" ref="Z109" si="107">Y109*K109+Y109*L109+Y109*M109+Y109*N109+Y109*O109+Y109*P109+Y109*Q109+Y109*R109+Y109*S109+Y109*T109</f>
        <v>0</v>
      </c>
      <c r="AA109" s="334"/>
      <c r="AB109" s="334"/>
      <c r="AC109" s="334"/>
      <c r="AD109" s="334"/>
      <c r="AE109" s="334"/>
      <c r="AF109" s="334"/>
      <c r="AG109" s="723" t="s">
        <v>825</v>
      </c>
      <c r="AH109" s="724">
        <v>1.1000000000000001</v>
      </c>
      <c r="AI109" s="432">
        <f t="shared" ref="AI109" si="108">SUM(K109:T109)*AH109</f>
        <v>0</v>
      </c>
      <c r="AJ109" s="432">
        <f>K109*H109</f>
        <v>0</v>
      </c>
      <c r="AK109" s="432">
        <f>L109*H109</f>
        <v>0</v>
      </c>
      <c r="AL109" s="432">
        <f>M109*H109</f>
        <v>0</v>
      </c>
      <c r="AM109" s="432">
        <f>N109*H109</f>
        <v>0</v>
      </c>
      <c r="AN109" s="432">
        <f>O109*H109</f>
        <v>0</v>
      </c>
      <c r="AO109" s="432">
        <f>P109*H109</f>
        <v>0</v>
      </c>
      <c r="AP109" s="432">
        <f>Q109*H109</f>
        <v>0</v>
      </c>
      <c r="AQ109" s="432">
        <f>R109*H109</f>
        <v>0</v>
      </c>
      <c r="AR109" s="432">
        <f t="shared" ref="AR109:AR121" si="109">S109*H109</f>
        <v>0</v>
      </c>
      <c r="AS109" s="432">
        <f t="shared" ref="AS109" si="110">T109*H109</f>
        <v>0</v>
      </c>
      <c r="AT109" s="432">
        <v>1</v>
      </c>
      <c r="AU109" s="443">
        <v>1</v>
      </c>
      <c r="AV109" s="767"/>
      <c r="AW109" s="443"/>
      <c r="AX109" s="767"/>
      <c r="AY109" s="443">
        <v>1</v>
      </c>
      <c r="AZ109" s="767"/>
      <c r="BA109" s="443"/>
      <c r="BB109" s="767"/>
      <c r="BC109" s="443"/>
      <c r="BD109" s="767"/>
      <c r="BE109" s="443"/>
      <c r="BF109" s="767"/>
      <c r="BG109" s="443"/>
      <c r="BH109" s="767"/>
      <c r="BI109" s="334"/>
      <c r="BJ109" s="483">
        <v>0</v>
      </c>
      <c r="BK109" s="483">
        <v>0</v>
      </c>
      <c r="BL109" s="483">
        <v>1</v>
      </c>
      <c r="BM109" s="483">
        <v>1</v>
      </c>
      <c r="BN109" s="483"/>
      <c r="BO109" s="334"/>
      <c r="BP109" s="334"/>
      <c r="BQ109" s="334"/>
    </row>
    <row r="110" spans="1:117" ht="30.95" customHeight="1">
      <c r="B110" s="624"/>
      <c r="E110" s="625"/>
      <c r="F110" s="344"/>
      <c r="G110" s="611"/>
      <c r="J110" s="669" t="s">
        <v>826</v>
      </c>
      <c r="K110" s="750"/>
      <c r="L110" s="344"/>
      <c r="M110" s="344"/>
      <c r="N110" s="344"/>
      <c r="O110" s="344"/>
      <c r="P110" s="344"/>
      <c r="Q110" s="344"/>
      <c r="R110" s="344"/>
      <c r="S110" s="344"/>
      <c r="T110" s="344"/>
      <c r="U110" s="699"/>
      <c r="V110" s="691"/>
      <c r="W110" s="700"/>
      <c r="Y110" s="1"/>
      <c r="Z110" s="719"/>
      <c r="AA110" s="334"/>
      <c r="AB110" s="334"/>
      <c r="AC110" s="334"/>
      <c r="AD110" s="334"/>
      <c r="AE110" s="334"/>
      <c r="AF110" s="334"/>
      <c r="AG110" s="721"/>
      <c r="AH110" s="722"/>
      <c r="AI110" s="432">
        <f t="shared" ref="AI110:AI119" si="111">SUM(K110:T110)*AH110</f>
        <v>0</v>
      </c>
      <c r="AJ110" s="432"/>
      <c r="AK110" s="432"/>
      <c r="AL110" s="432"/>
      <c r="AM110" s="432"/>
      <c r="AN110" s="432"/>
      <c r="AO110" s="432"/>
      <c r="AP110" s="432"/>
      <c r="AQ110" s="432"/>
      <c r="AR110" s="432">
        <f t="shared" si="109"/>
        <v>0</v>
      </c>
      <c r="AS110" s="432"/>
      <c r="AT110" s="432"/>
      <c r="BJ110" s="483">
        <f>H110</f>
        <v>0</v>
      </c>
      <c r="BK110" s="483">
        <f>H110</f>
        <v>0</v>
      </c>
      <c r="BL110" s="488"/>
      <c r="BM110" s="488"/>
      <c r="BN110" s="483"/>
    </row>
    <row r="111" spans="1:117" s="1" customFormat="1" ht="57" customHeight="1">
      <c r="B111" s="612"/>
      <c r="C111" s="502"/>
      <c r="D111" s="613" t="s">
        <v>827</v>
      </c>
      <c r="E111" s="614"/>
      <c r="F111" s="361" t="s">
        <v>238</v>
      </c>
      <c r="G111" s="362" t="s">
        <v>97</v>
      </c>
      <c r="H111" s="361">
        <v>1</v>
      </c>
      <c r="I111" s="362" t="s">
        <v>100</v>
      </c>
      <c r="J111" s="670">
        <v>46.5764</v>
      </c>
      <c r="K111" s="671"/>
      <c r="L111" s="671"/>
      <c r="M111" s="671"/>
      <c r="N111" s="671"/>
      <c r="O111" s="671"/>
      <c r="P111" s="671"/>
      <c r="Q111" s="671"/>
      <c r="R111" s="701"/>
      <c r="S111" s="701"/>
      <c r="T111" s="701"/>
      <c r="U111" s="406">
        <f t="shared" ref="U111:U119" si="112">J111*K111+J111*L111+J111*M111+J111*N111+J111*O111+J111*P111+J111*Q111+J111*R111+J111*S111+J111*T111</f>
        <v>0</v>
      </c>
      <c r="V111" s="702" t="str">
        <f t="shared" ref="V111:V119" si="113">IF(B111="New","Yes","No")</f>
        <v>No</v>
      </c>
      <c r="W111" s="544" t="str">
        <f t="shared" ref="W111:W119" si="114">IF(SUM(K111:T111)&gt;0,"Yes","No")</f>
        <v>No</v>
      </c>
      <c r="X111"/>
      <c r="Y111" s="715">
        <v>1</v>
      </c>
      <c r="Z111" s="717">
        <f t="shared" ref="Z111:Z119" si="115">Y111*K111+Y111*L111+Y111*M111+Y111*N111+Y111*O111+Y111*P111+Y111*Q111+Y111*R111+Y111*S111+Y111*T111</f>
        <v>0</v>
      </c>
      <c r="AA111" s="334"/>
      <c r="AB111" s="334"/>
      <c r="AC111" s="334"/>
      <c r="AD111" s="334"/>
      <c r="AE111" s="334"/>
      <c r="AF111" s="334"/>
      <c r="AG111" s="723" t="s">
        <v>828</v>
      </c>
      <c r="AH111" s="724">
        <v>1.32</v>
      </c>
      <c r="AI111" s="432">
        <f t="shared" si="111"/>
        <v>0</v>
      </c>
      <c r="AJ111" s="432">
        <f t="shared" ref="AJ111:AJ119" si="116">K111*H111</f>
        <v>0</v>
      </c>
      <c r="AK111" s="432">
        <f t="shared" ref="AK111:AK119" si="117">L111*H111</f>
        <v>0</v>
      </c>
      <c r="AL111" s="432">
        <f t="shared" ref="AL111:AL119" si="118">M111*H111</f>
        <v>0</v>
      </c>
      <c r="AM111" s="432">
        <f t="shared" ref="AM111:AM119" si="119">N111*H111</f>
        <v>0</v>
      </c>
      <c r="AN111" s="432">
        <f t="shared" ref="AN111:AN119" si="120">O111*H111</f>
        <v>0</v>
      </c>
      <c r="AO111" s="432">
        <f t="shared" ref="AO111:AO119" si="121">P111*H111</f>
        <v>0</v>
      </c>
      <c r="AP111" s="432">
        <f t="shared" ref="AP111:AP119" si="122">Q111*H111</f>
        <v>0</v>
      </c>
      <c r="AQ111" s="432">
        <f t="shared" ref="AQ111:AQ119" si="123">R111*H111</f>
        <v>0</v>
      </c>
      <c r="AR111" s="432">
        <f t="shared" si="109"/>
        <v>0</v>
      </c>
      <c r="AS111" s="432">
        <f t="shared" ref="AS111:AS119" si="124">T111*H111</f>
        <v>0</v>
      </c>
      <c r="AT111" s="432">
        <v>1</v>
      </c>
      <c r="AU111" s="361">
        <v>3</v>
      </c>
      <c r="AV111" s="731"/>
      <c r="AW111" s="361"/>
      <c r="AX111" s="731"/>
      <c r="AY111" s="361"/>
      <c r="AZ111" s="731"/>
      <c r="BA111" s="361"/>
      <c r="BB111" s="731"/>
      <c r="BC111" s="361"/>
      <c r="BD111" s="731"/>
      <c r="BE111" s="361"/>
      <c r="BF111" s="731"/>
      <c r="BG111" s="361"/>
      <c r="BH111" s="731"/>
      <c r="BI111" s="334"/>
      <c r="BJ111" s="483">
        <f>H111</f>
        <v>1</v>
      </c>
      <c r="BK111" s="483"/>
      <c r="BL111" s="483">
        <v>3</v>
      </c>
      <c r="BM111" s="483">
        <v>0</v>
      </c>
      <c r="BN111" s="483"/>
      <c r="BO111" s="334"/>
      <c r="BP111" s="334"/>
      <c r="BQ111" s="334"/>
    </row>
    <row r="112" spans="1:117" s="1" customFormat="1" ht="57" customHeight="1">
      <c r="B112" s="615"/>
      <c r="D112" s="528" t="s">
        <v>829</v>
      </c>
      <c r="E112" s="616"/>
      <c r="F112" s="1" t="s">
        <v>238</v>
      </c>
      <c r="G112" s="546" t="s">
        <v>710</v>
      </c>
      <c r="H112" s="1">
        <v>1</v>
      </c>
      <c r="I112" s="546" t="s">
        <v>100</v>
      </c>
      <c r="J112" s="672">
        <v>40.704000000000001</v>
      </c>
      <c r="K112" s="673"/>
      <c r="L112" s="673"/>
      <c r="M112" s="673"/>
      <c r="N112" s="673"/>
      <c r="O112" s="673"/>
      <c r="P112" s="673"/>
      <c r="Q112" s="673"/>
      <c r="R112" s="703"/>
      <c r="S112" s="547"/>
      <c r="T112" s="547"/>
      <c r="U112" s="410">
        <f t="shared" si="112"/>
        <v>0</v>
      </c>
      <c r="V112" s="704" t="str">
        <f t="shared" si="113"/>
        <v>No</v>
      </c>
      <c r="W112" s="548" t="str">
        <f t="shared" si="114"/>
        <v>No</v>
      </c>
      <c r="X112"/>
      <c r="Y112" s="716">
        <v>1</v>
      </c>
      <c r="Z112" s="717">
        <f t="shared" si="115"/>
        <v>0</v>
      </c>
      <c r="AA112" s="334"/>
      <c r="AB112" s="334"/>
      <c r="AC112" s="334"/>
      <c r="AD112" s="334"/>
      <c r="AE112" s="334"/>
      <c r="AF112" s="334"/>
      <c r="AG112" s="723" t="s">
        <v>830</v>
      </c>
      <c r="AH112" s="724">
        <v>0.7</v>
      </c>
      <c r="AI112" s="432">
        <f t="shared" si="111"/>
        <v>0</v>
      </c>
      <c r="AJ112" s="432">
        <f t="shared" si="116"/>
        <v>0</v>
      </c>
      <c r="AK112" s="432">
        <f t="shared" si="117"/>
        <v>0</v>
      </c>
      <c r="AL112" s="432">
        <f t="shared" si="118"/>
        <v>0</v>
      </c>
      <c r="AM112" s="432">
        <f t="shared" si="119"/>
        <v>0</v>
      </c>
      <c r="AN112" s="432">
        <f t="shared" si="120"/>
        <v>0</v>
      </c>
      <c r="AO112" s="432">
        <f t="shared" si="121"/>
        <v>0</v>
      </c>
      <c r="AP112" s="432">
        <f t="shared" si="122"/>
        <v>0</v>
      </c>
      <c r="AQ112" s="432">
        <f t="shared" si="123"/>
        <v>0</v>
      </c>
      <c r="AR112" s="432">
        <f t="shared" si="109"/>
        <v>0</v>
      </c>
      <c r="AS112" s="432">
        <f t="shared" si="124"/>
        <v>0</v>
      </c>
      <c r="AT112" s="432">
        <v>1</v>
      </c>
      <c r="AU112" s="1">
        <v>3</v>
      </c>
      <c r="AV112" s="729"/>
      <c r="AX112" s="729"/>
      <c r="AZ112" s="729"/>
      <c r="BB112" s="729"/>
      <c r="BD112" s="729"/>
      <c r="BF112" s="729"/>
      <c r="BH112" s="729"/>
      <c r="BI112" s="334"/>
      <c r="BJ112" s="483">
        <f>H112</f>
        <v>1</v>
      </c>
      <c r="BK112" s="483"/>
      <c r="BL112" s="483">
        <v>3</v>
      </c>
      <c r="BM112" s="483">
        <v>0</v>
      </c>
      <c r="BN112" s="483"/>
      <c r="BO112" s="334"/>
      <c r="BP112" s="334"/>
      <c r="BQ112" s="334"/>
    </row>
    <row r="113" spans="1:117" s="1" customFormat="1" ht="57" customHeight="1">
      <c r="B113" s="615"/>
      <c r="D113" s="617" t="s">
        <v>831</v>
      </c>
      <c r="E113" s="618"/>
      <c r="F113" s="512" t="s">
        <v>238</v>
      </c>
      <c r="G113" s="513" t="s">
        <v>832</v>
      </c>
      <c r="H113" s="512">
        <v>2</v>
      </c>
      <c r="I113" s="513" t="s">
        <v>100</v>
      </c>
      <c r="J113" s="541">
        <v>56.71</v>
      </c>
      <c r="K113" s="542"/>
      <c r="L113" s="542"/>
      <c r="M113" s="542"/>
      <c r="N113" s="542"/>
      <c r="O113" s="542"/>
      <c r="P113" s="542"/>
      <c r="Q113" s="542"/>
      <c r="R113" s="705"/>
      <c r="S113" s="542"/>
      <c r="T113" s="542"/>
      <c r="U113" s="543">
        <f t="shared" si="112"/>
        <v>0</v>
      </c>
      <c r="V113" s="543" t="str">
        <f t="shared" si="113"/>
        <v>No</v>
      </c>
      <c r="W113" s="544" t="str">
        <f t="shared" si="114"/>
        <v>No</v>
      </c>
      <c r="X113"/>
      <c r="Y113" s="716">
        <v>1</v>
      </c>
      <c r="Z113" s="717">
        <f t="shared" si="115"/>
        <v>0</v>
      </c>
      <c r="AA113" s="334"/>
      <c r="AB113" s="334"/>
      <c r="AC113" s="334"/>
      <c r="AD113" s="334"/>
      <c r="AE113" s="334"/>
      <c r="AF113" s="334"/>
      <c r="AG113" s="723" t="s">
        <v>833</v>
      </c>
      <c r="AH113" s="724">
        <v>1.5</v>
      </c>
      <c r="AI113" s="432">
        <f t="shared" si="111"/>
        <v>0</v>
      </c>
      <c r="AJ113" s="432">
        <f t="shared" si="116"/>
        <v>0</v>
      </c>
      <c r="AK113" s="432">
        <f t="shared" si="117"/>
        <v>0</v>
      </c>
      <c r="AL113" s="432">
        <f t="shared" si="118"/>
        <v>0</v>
      </c>
      <c r="AM113" s="432">
        <f t="shared" si="119"/>
        <v>0</v>
      </c>
      <c r="AN113" s="432">
        <f t="shared" si="120"/>
        <v>0</v>
      </c>
      <c r="AO113" s="432">
        <f t="shared" si="121"/>
        <v>0</v>
      </c>
      <c r="AP113" s="432">
        <f t="shared" si="122"/>
        <v>0</v>
      </c>
      <c r="AQ113" s="432">
        <f t="shared" si="123"/>
        <v>0</v>
      </c>
      <c r="AR113" s="432">
        <f t="shared" si="109"/>
        <v>0</v>
      </c>
      <c r="AS113" s="432">
        <f t="shared" si="124"/>
        <v>0</v>
      </c>
      <c r="AT113" s="432">
        <v>1</v>
      </c>
      <c r="AU113" s="512">
        <v>6</v>
      </c>
      <c r="AV113" s="729"/>
      <c r="AW113" s="512"/>
      <c r="AX113" s="729"/>
      <c r="AY113" s="512"/>
      <c r="AZ113" s="729"/>
      <c r="BA113" s="512"/>
      <c r="BB113" s="729"/>
      <c r="BC113" s="512"/>
      <c r="BD113" s="729"/>
      <c r="BE113" s="512"/>
      <c r="BF113" s="729"/>
      <c r="BG113" s="512"/>
      <c r="BH113" s="729"/>
      <c r="BI113" s="334"/>
      <c r="BJ113" s="483">
        <v>1</v>
      </c>
      <c r="BK113" s="483"/>
      <c r="BL113" s="483">
        <v>8</v>
      </c>
      <c r="BM113" s="483">
        <v>0</v>
      </c>
      <c r="BN113" s="483"/>
      <c r="BO113" s="334"/>
      <c r="BP113" s="334"/>
      <c r="BQ113" s="334"/>
    </row>
    <row r="114" spans="1:117" s="1" customFormat="1" ht="57" customHeight="1">
      <c r="B114" s="615"/>
      <c r="D114" s="528" t="s">
        <v>834</v>
      </c>
      <c r="E114" s="616"/>
      <c r="F114" s="1" t="s">
        <v>702</v>
      </c>
      <c r="G114" s="546" t="s">
        <v>476</v>
      </c>
      <c r="H114" s="1">
        <v>5</v>
      </c>
      <c r="I114" s="546" t="s">
        <v>100</v>
      </c>
      <c r="J114" s="672">
        <v>69.504199999999997</v>
      </c>
      <c r="K114" s="673"/>
      <c r="L114" s="673"/>
      <c r="M114" s="673"/>
      <c r="N114" s="673"/>
      <c r="O114" s="673"/>
      <c r="P114" s="673"/>
      <c r="Q114" s="673"/>
      <c r="R114" s="703"/>
      <c r="S114" s="547"/>
      <c r="T114" s="547"/>
      <c r="U114" s="410">
        <f t="shared" si="112"/>
        <v>0</v>
      </c>
      <c r="V114" s="704" t="str">
        <f t="shared" si="113"/>
        <v>No</v>
      </c>
      <c r="W114" s="548" t="str">
        <f t="shared" si="114"/>
        <v>No</v>
      </c>
      <c r="X114"/>
      <c r="Y114" s="716">
        <v>1</v>
      </c>
      <c r="Z114" s="717">
        <f t="shared" si="115"/>
        <v>0</v>
      </c>
      <c r="AA114" s="334"/>
      <c r="AB114" s="334"/>
      <c r="AC114" s="334"/>
      <c r="AD114" s="334"/>
      <c r="AE114" s="334"/>
      <c r="AF114" s="334"/>
      <c r="AG114" s="723" t="s">
        <v>835</v>
      </c>
      <c r="AH114" s="724">
        <v>0.6</v>
      </c>
      <c r="AI114" s="432">
        <f t="shared" si="111"/>
        <v>0</v>
      </c>
      <c r="AJ114" s="432">
        <f t="shared" si="116"/>
        <v>0</v>
      </c>
      <c r="AK114" s="432">
        <f t="shared" si="117"/>
        <v>0</v>
      </c>
      <c r="AL114" s="432">
        <f t="shared" si="118"/>
        <v>0</v>
      </c>
      <c r="AM114" s="432">
        <f t="shared" si="119"/>
        <v>0</v>
      </c>
      <c r="AN114" s="432">
        <f t="shared" si="120"/>
        <v>0</v>
      </c>
      <c r="AO114" s="432">
        <f t="shared" si="121"/>
        <v>0</v>
      </c>
      <c r="AP114" s="432">
        <f t="shared" si="122"/>
        <v>0</v>
      </c>
      <c r="AQ114" s="432">
        <f t="shared" si="123"/>
        <v>0</v>
      </c>
      <c r="AR114" s="432">
        <f t="shared" si="109"/>
        <v>0</v>
      </c>
      <c r="AS114" s="432">
        <f t="shared" si="124"/>
        <v>0</v>
      </c>
      <c r="AT114" s="432">
        <v>1</v>
      </c>
      <c r="AU114" s="1">
        <v>14</v>
      </c>
      <c r="AV114" s="729"/>
      <c r="AX114" s="729"/>
      <c r="AZ114" s="729"/>
      <c r="BB114" s="729"/>
      <c r="BD114" s="729"/>
      <c r="BF114" s="729"/>
      <c r="BH114" s="729"/>
      <c r="BI114" s="334"/>
      <c r="BJ114" s="483">
        <f t="shared" ref="BJ114:BJ119" si="125">H114</f>
        <v>5</v>
      </c>
      <c r="BK114" s="483"/>
      <c r="BL114" s="483">
        <v>14</v>
      </c>
      <c r="BM114" s="483">
        <v>0</v>
      </c>
      <c r="BN114" s="483"/>
      <c r="BO114" s="334"/>
      <c r="BP114" s="334"/>
      <c r="BQ114" s="334"/>
    </row>
    <row r="115" spans="1:117" s="1" customFormat="1" ht="57" customHeight="1">
      <c r="B115" s="615"/>
      <c r="D115" s="617" t="s">
        <v>836</v>
      </c>
      <c r="E115" s="618"/>
      <c r="F115" s="512" t="s">
        <v>702</v>
      </c>
      <c r="G115" s="513" t="s">
        <v>97</v>
      </c>
      <c r="H115" s="512">
        <v>4</v>
      </c>
      <c r="I115" s="513" t="s">
        <v>100</v>
      </c>
      <c r="J115" s="541">
        <v>82.542199999999994</v>
      </c>
      <c r="K115" s="542"/>
      <c r="L115" s="542"/>
      <c r="M115" s="542"/>
      <c r="N115" s="542"/>
      <c r="O115" s="542"/>
      <c r="P115" s="542"/>
      <c r="Q115" s="542"/>
      <c r="R115" s="705"/>
      <c r="S115" s="542"/>
      <c r="T115" s="542"/>
      <c r="U115" s="543">
        <f t="shared" si="112"/>
        <v>0</v>
      </c>
      <c r="V115" s="543" t="str">
        <f t="shared" si="113"/>
        <v>No</v>
      </c>
      <c r="W115" s="544" t="str">
        <f t="shared" si="114"/>
        <v>No</v>
      </c>
      <c r="X115"/>
      <c r="Y115" s="716">
        <v>1</v>
      </c>
      <c r="Z115" s="717">
        <f t="shared" si="115"/>
        <v>0</v>
      </c>
      <c r="AA115" s="334"/>
      <c r="AB115" s="334"/>
      <c r="AC115" s="334"/>
      <c r="AD115" s="334"/>
      <c r="AE115" s="334"/>
      <c r="AF115" s="334"/>
      <c r="AG115" s="723" t="s">
        <v>837</v>
      </c>
      <c r="AH115" s="724">
        <v>1.8</v>
      </c>
      <c r="AI115" s="432">
        <f t="shared" si="111"/>
        <v>0</v>
      </c>
      <c r="AJ115" s="432">
        <f t="shared" si="116"/>
        <v>0</v>
      </c>
      <c r="AK115" s="432">
        <f t="shared" si="117"/>
        <v>0</v>
      </c>
      <c r="AL115" s="432">
        <f t="shared" si="118"/>
        <v>0</v>
      </c>
      <c r="AM115" s="432">
        <f t="shared" si="119"/>
        <v>0</v>
      </c>
      <c r="AN115" s="432">
        <f t="shared" si="120"/>
        <v>0</v>
      </c>
      <c r="AO115" s="432">
        <f t="shared" si="121"/>
        <v>0</v>
      </c>
      <c r="AP115" s="432">
        <f t="shared" si="122"/>
        <v>0</v>
      </c>
      <c r="AQ115" s="432">
        <f t="shared" si="123"/>
        <v>0</v>
      </c>
      <c r="AR115" s="432">
        <f t="shared" si="109"/>
        <v>0</v>
      </c>
      <c r="AS115" s="432">
        <f t="shared" si="124"/>
        <v>0</v>
      </c>
      <c r="AT115" s="432">
        <v>1</v>
      </c>
      <c r="AU115" s="512">
        <v>11</v>
      </c>
      <c r="AV115" s="729"/>
      <c r="AW115" s="512"/>
      <c r="AX115" s="729"/>
      <c r="AY115" s="512"/>
      <c r="AZ115" s="729"/>
      <c r="BA115" s="512"/>
      <c r="BB115" s="729"/>
      <c r="BC115" s="512"/>
      <c r="BD115" s="729"/>
      <c r="BE115" s="512"/>
      <c r="BF115" s="729"/>
      <c r="BG115" s="512"/>
      <c r="BH115" s="729"/>
      <c r="BI115" s="334"/>
      <c r="BJ115" s="483">
        <f t="shared" si="125"/>
        <v>4</v>
      </c>
      <c r="BK115" s="483"/>
      <c r="BL115" s="483">
        <v>11</v>
      </c>
      <c r="BM115" s="483">
        <v>0</v>
      </c>
      <c r="BN115" s="483"/>
      <c r="BO115" s="334"/>
      <c r="BP115" s="334"/>
      <c r="BQ115" s="334"/>
    </row>
    <row r="116" spans="1:117" s="1" customFormat="1" ht="57" customHeight="1">
      <c r="B116" s="615"/>
      <c r="D116" s="528" t="s">
        <v>838</v>
      </c>
      <c r="E116" s="616"/>
      <c r="F116" s="1" t="s">
        <v>772</v>
      </c>
      <c r="G116" s="546" t="s">
        <v>97</v>
      </c>
      <c r="H116" s="1">
        <v>3</v>
      </c>
      <c r="I116" s="546" t="s">
        <v>100</v>
      </c>
      <c r="J116" s="378">
        <v>78.196200000000005</v>
      </c>
      <c r="K116" s="673"/>
      <c r="L116" s="673"/>
      <c r="M116" s="673"/>
      <c r="N116" s="673"/>
      <c r="O116" s="673"/>
      <c r="P116" s="673"/>
      <c r="Q116" s="673"/>
      <c r="R116" s="703"/>
      <c r="S116" s="547"/>
      <c r="T116" s="547"/>
      <c r="U116" s="410">
        <f t="shared" si="112"/>
        <v>0</v>
      </c>
      <c r="V116" s="704" t="str">
        <f t="shared" si="113"/>
        <v>No</v>
      </c>
      <c r="W116" s="548" t="str">
        <f t="shared" si="114"/>
        <v>No</v>
      </c>
      <c r="X116"/>
      <c r="Y116" s="716">
        <v>1</v>
      </c>
      <c r="Z116" s="717">
        <f t="shared" si="115"/>
        <v>0</v>
      </c>
      <c r="AA116" s="334"/>
      <c r="AB116" s="334"/>
      <c r="AC116" s="334"/>
      <c r="AD116" s="334"/>
      <c r="AE116" s="334"/>
      <c r="AF116" s="334"/>
      <c r="AG116" s="723" t="s">
        <v>839</v>
      </c>
      <c r="AH116" s="724">
        <v>1.2</v>
      </c>
      <c r="AI116" s="432">
        <f t="shared" si="111"/>
        <v>0</v>
      </c>
      <c r="AJ116" s="432">
        <f t="shared" si="116"/>
        <v>0</v>
      </c>
      <c r="AK116" s="432">
        <f t="shared" si="117"/>
        <v>0</v>
      </c>
      <c r="AL116" s="432">
        <f t="shared" si="118"/>
        <v>0</v>
      </c>
      <c r="AM116" s="432">
        <f t="shared" si="119"/>
        <v>0</v>
      </c>
      <c r="AN116" s="432">
        <f t="shared" si="120"/>
        <v>0</v>
      </c>
      <c r="AO116" s="432">
        <f t="shared" si="121"/>
        <v>0</v>
      </c>
      <c r="AP116" s="432">
        <f t="shared" si="122"/>
        <v>0</v>
      </c>
      <c r="AQ116" s="432">
        <f t="shared" si="123"/>
        <v>0</v>
      </c>
      <c r="AR116" s="432">
        <f t="shared" si="109"/>
        <v>0</v>
      </c>
      <c r="AS116" s="432">
        <f t="shared" si="124"/>
        <v>0</v>
      </c>
      <c r="AT116" s="432">
        <v>1</v>
      </c>
      <c r="AU116" s="1">
        <v>10</v>
      </c>
      <c r="AV116" s="729"/>
      <c r="AX116" s="729"/>
      <c r="AZ116" s="729"/>
      <c r="BB116" s="729"/>
      <c r="BD116" s="729"/>
      <c r="BF116" s="729"/>
      <c r="BH116" s="729"/>
      <c r="BI116" s="334"/>
      <c r="BJ116" s="483">
        <f t="shared" si="125"/>
        <v>3</v>
      </c>
      <c r="BK116" s="483"/>
      <c r="BL116" s="483">
        <v>10</v>
      </c>
      <c r="BM116" s="483">
        <v>0</v>
      </c>
      <c r="BN116" s="483"/>
      <c r="BO116" s="334"/>
      <c r="BP116" s="334"/>
      <c r="BQ116" s="334"/>
    </row>
    <row r="117" spans="1:117" s="1" customFormat="1" ht="57" customHeight="1">
      <c r="B117" s="615"/>
      <c r="D117" s="617" t="s">
        <v>840</v>
      </c>
      <c r="E117" s="618"/>
      <c r="F117" s="512" t="s">
        <v>238</v>
      </c>
      <c r="G117" s="513" t="s">
        <v>97</v>
      </c>
      <c r="H117" s="512">
        <v>1</v>
      </c>
      <c r="I117" s="513" t="s">
        <v>100</v>
      </c>
      <c r="J117" s="541">
        <v>69.504199999999997</v>
      </c>
      <c r="K117" s="542"/>
      <c r="L117" s="542"/>
      <c r="M117" s="542"/>
      <c r="N117" s="542"/>
      <c r="O117" s="542"/>
      <c r="P117" s="542"/>
      <c r="Q117" s="542"/>
      <c r="R117" s="705"/>
      <c r="S117" s="542"/>
      <c r="T117" s="542"/>
      <c r="U117" s="543">
        <f t="shared" si="112"/>
        <v>0</v>
      </c>
      <c r="V117" s="543" t="str">
        <f t="shared" si="113"/>
        <v>No</v>
      </c>
      <c r="W117" s="544" t="str">
        <f t="shared" si="114"/>
        <v>No</v>
      </c>
      <c r="X117"/>
      <c r="Y117" s="716">
        <v>1</v>
      </c>
      <c r="Z117" s="717">
        <f t="shared" si="115"/>
        <v>0</v>
      </c>
      <c r="AA117" s="334"/>
      <c r="AB117" s="334"/>
      <c r="AC117" s="334"/>
      <c r="AD117" s="334"/>
      <c r="AE117" s="334"/>
      <c r="AF117" s="334"/>
      <c r="AG117" s="723" t="s">
        <v>841</v>
      </c>
      <c r="AH117" s="724">
        <v>0.9</v>
      </c>
      <c r="AI117" s="432">
        <f t="shared" si="111"/>
        <v>0</v>
      </c>
      <c r="AJ117" s="432">
        <f t="shared" si="116"/>
        <v>0</v>
      </c>
      <c r="AK117" s="432">
        <f t="shared" si="117"/>
        <v>0</v>
      </c>
      <c r="AL117" s="432">
        <f t="shared" si="118"/>
        <v>0</v>
      </c>
      <c r="AM117" s="432">
        <f t="shared" si="119"/>
        <v>0</v>
      </c>
      <c r="AN117" s="432">
        <f t="shared" si="120"/>
        <v>0</v>
      </c>
      <c r="AO117" s="432">
        <f t="shared" si="121"/>
        <v>0</v>
      </c>
      <c r="AP117" s="432">
        <f t="shared" si="122"/>
        <v>0</v>
      </c>
      <c r="AQ117" s="432">
        <f t="shared" si="123"/>
        <v>0</v>
      </c>
      <c r="AR117" s="432">
        <f t="shared" si="109"/>
        <v>0</v>
      </c>
      <c r="AS117" s="432">
        <f t="shared" si="124"/>
        <v>0</v>
      </c>
      <c r="AT117" s="432">
        <v>1</v>
      </c>
      <c r="AU117" s="512">
        <v>3</v>
      </c>
      <c r="AV117" s="729"/>
      <c r="AW117" s="512"/>
      <c r="AX117" s="729"/>
      <c r="AY117" s="512"/>
      <c r="AZ117" s="729"/>
      <c r="BA117" s="512"/>
      <c r="BB117" s="729"/>
      <c r="BC117" s="512"/>
      <c r="BD117" s="729"/>
      <c r="BE117" s="512"/>
      <c r="BF117" s="729"/>
      <c r="BG117" s="512"/>
      <c r="BH117" s="729"/>
      <c r="BI117" s="334"/>
      <c r="BJ117" s="483">
        <f t="shared" si="125"/>
        <v>1</v>
      </c>
      <c r="BK117" s="483"/>
      <c r="BL117" s="483">
        <v>3</v>
      </c>
      <c r="BM117" s="483">
        <v>0</v>
      </c>
      <c r="BN117" s="488"/>
      <c r="BO117" s="334"/>
      <c r="BP117" s="334"/>
      <c r="BQ117" s="334"/>
    </row>
    <row r="118" spans="1:117" s="1" customFormat="1" ht="57" customHeight="1">
      <c r="B118" s="615"/>
      <c r="D118" s="528" t="s">
        <v>842</v>
      </c>
      <c r="E118" s="616"/>
      <c r="F118" s="1" t="s">
        <v>238</v>
      </c>
      <c r="G118" s="546" t="s">
        <v>476</v>
      </c>
      <c r="H118" s="1">
        <v>1</v>
      </c>
      <c r="I118" s="546" t="s">
        <v>100</v>
      </c>
      <c r="J118" s="672">
        <v>69.504199999999997</v>
      </c>
      <c r="K118" s="673"/>
      <c r="L118" s="673"/>
      <c r="M118" s="673"/>
      <c r="N118" s="673"/>
      <c r="O118" s="673"/>
      <c r="P118" s="673"/>
      <c r="Q118" s="673"/>
      <c r="R118" s="703"/>
      <c r="S118" s="547"/>
      <c r="T118" s="547"/>
      <c r="U118" s="410">
        <f t="shared" si="112"/>
        <v>0</v>
      </c>
      <c r="V118" s="704" t="str">
        <f t="shared" si="113"/>
        <v>No</v>
      </c>
      <c r="W118" s="548" t="str">
        <f t="shared" si="114"/>
        <v>No</v>
      </c>
      <c r="X118"/>
      <c r="Y118" s="716">
        <v>1</v>
      </c>
      <c r="Z118" s="717">
        <f t="shared" si="115"/>
        <v>0</v>
      </c>
      <c r="AA118" s="334"/>
      <c r="AB118" s="334"/>
      <c r="AC118" s="334"/>
      <c r="AD118" s="334"/>
      <c r="AE118" s="334"/>
      <c r="AF118" s="334"/>
      <c r="AG118" s="723" t="s">
        <v>843</v>
      </c>
      <c r="AH118" s="724">
        <v>1</v>
      </c>
      <c r="AI118" s="432">
        <f t="shared" si="111"/>
        <v>0</v>
      </c>
      <c r="AJ118" s="432">
        <f t="shared" si="116"/>
        <v>0</v>
      </c>
      <c r="AK118" s="432">
        <f t="shared" si="117"/>
        <v>0</v>
      </c>
      <c r="AL118" s="432">
        <f t="shared" si="118"/>
        <v>0</v>
      </c>
      <c r="AM118" s="432">
        <f t="shared" si="119"/>
        <v>0</v>
      </c>
      <c r="AN118" s="432">
        <f t="shared" si="120"/>
        <v>0</v>
      </c>
      <c r="AO118" s="432">
        <f t="shared" si="121"/>
        <v>0</v>
      </c>
      <c r="AP118" s="432">
        <f t="shared" si="122"/>
        <v>0</v>
      </c>
      <c r="AQ118" s="432">
        <f t="shared" si="123"/>
        <v>0</v>
      </c>
      <c r="AR118" s="432">
        <f t="shared" si="109"/>
        <v>0</v>
      </c>
      <c r="AS118" s="432">
        <f t="shared" si="124"/>
        <v>0</v>
      </c>
      <c r="AT118" s="432">
        <v>1</v>
      </c>
      <c r="AU118" s="1">
        <v>4</v>
      </c>
      <c r="AV118" s="729"/>
      <c r="AX118" s="729"/>
      <c r="AZ118" s="729"/>
      <c r="BB118" s="729"/>
      <c r="BD118" s="729"/>
      <c r="BF118" s="729"/>
      <c r="BH118" s="729"/>
      <c r="BI118" s="334"/>
      <c r="BJ118" s="483">
        <f t="shared" si="125"/>
        <v>1</v>
      </c>
      <c r="BK118" s="483"/>
      <c r="BL118" s="483">
        <v>4</v>
      </c>
      <c r="BM118" s="483">
        <v>0</v>
      </c>
      <c r="BN118" s="483"/>
      <c r="BO118" s="334"/>
      <c r="BP118" s="334"/>
      <c r="BQ118" s="334"/>
    </row>
    <row r="119" spans="1:117" s="1" customFormat="1" ht="57" customHeight="1">
      <c r="B119" s="630"/>
      <c r="C119" s="120"/>
      <c r="D119" s="734" t="s">
        <v>844</v>
      </c>
      <c r="E119" s="744"/>
      <c r="F119" s="375" t="s">
        <v>238</v>
      </c>
      <c r="G119" s="375" t="s">
        <v>267</v>
      </c>
      <c r="H119" s="374">
        <v>1</v>
      </c>
      <c r="I119" s="375" t="s">
        <v>100</v>
      </c>
      <c r="J119" s="550">
        <v>73.850200000000001</v>
      </c>
      <c r="K119" s="551"/>
      <c r="L119" s="551"/>
      <c r="M119" s="551"/>
      <c r="N119" s="551"/>
      <c r="O119" s="551"/>
      <c r="P119" s="551"/>
      <c r="Q119" s="551"/>
      <c r="R119" s="758"/>
      <c r="S119" s="551"/>
      <c r="T119" s="551"/>
      <c r="U119" s="427">
        <f t="shared" si="112"/>
        <v>0</v>
      </c>
      <c r="V119" s="552" t="str">
        <f t="shared" si="113"/>
        <v>No</v>
      </c>
      <c r="W119" s="553" t="str">
        <f t="shared" si="114"/>
        <v>No</v>
      </c>
      <c r="X119"/>
      <c r="Y119" s="718">
        <v>1</v>
      </c>
      <c r="Z119" s="717">
        <f t="shared" si="115"/>
        <v>0</v>
      </c>
      <c r="AA119" s="334"/>
      <c r="AB119" s="334"/>
      <c r="AC119" s="334"/>
      <c r="AD119" s="334"/>
      <c r="AE119" s="334"/>
      <c r="AF119" s="334"/>
      <c r="AG119" s="723" t="s">
        <v>845</v>
      </c>
      <c r="AH119" s="724">
        <v>1.7</v>
      </c>
      <c r="AI119" s="432">
        <f t="shared" si="111"/>
        <v>0</v>
      </c>
      <c r="AJ119" s="432">
        <f t="shared" si="116"/>
        <v>0</v>
      </c>
      <c r="AK119" s="432">
        <f t="shared" si="117"/>
        <v>0</v>
      </c>
      <c r="AL119" s="432">
        <f t="shared" si="118"/>
        <v>0</v>
      </c>
      <c r="AM119" s="432">
        <f t="shared" si="119"/>
        <v>0</v>
      </c>
      <c r="AN119" s="432">
        <f t="shared" si="120"/>
        <v>0</v>
      </c>
      <c r="AO119" s="432">
        <f t="shared" si="121"/>
        <v>0</v>
      </c>
      <c r="AP119" s="432">
        <f t="shared" si="122"/>
        <v>0</v>
      </c>
      <c r="AQ119" s="432">
        <f t="shared" si="123"/>
        <v>0</v>
      </c>
      <c r="AR119" s="432">
        <f t="shared" si="109"/>
        <v>0</v>
      </c>
      <c r="AS119" s="432">
        <f t="shared" si="124"/>
        <v>0</v>
      </c>
      <c r="AT119" s="432">
        <v>1</v>
      </c>
      <c r="AU119" s="374">
        <v>3</v>
      </c>
      <c r="AV119" s="732">
        <v>1</v>
      </c>
      <c r="AW119" s="374"/>
      <c r="AX119" s="732"/>
      <c r="AY119" s="374"/>
      <c r="AZ119" s="732"/>
      <c r="BA119" s="374"/>
      <c r="BB119" s="732"/>
      <c r="BC119" s="374"/>
      <c r="BD119" s="732"/>
      <c r="BE119" s="374"/>
      <c r="BF119" s="732"/>
      <c r="BG119" s="374"/>
      <c r="BH119" s="732"/>
      <c r="BI119" s="334"/>
      <c r="BJ119" s="483">
        <f t="shared" si="125"/>
        <v>1</v>
      </c>
      <c r="BK119" s="483"/>
      <c r="BL119" s="483">
        <v>3</v>
      </c>
      <c r="BM119" s="483">
        <v>0</v>
      </c>
      <c r="BN119" s="483"/>
      <c r="BO119" s="334"/>
      <c r="BP119" s="334"/>
      <c r="BQ119" s="334"/>
    </row>
    <row r="120" spans="1:117" ht="30.95" customHeight="1">
      <c r="B120" s="624"/>
      <c r="E120" s="625"/>
      <c r="F120" s="344"/>
      <c r="G120" s="611"/>
      <c r="J120" s="669" t="s">
        <v>846</v>
      </c>
      <c r="K120" s="344"/>
      <c r="L120" s="344"/>
      <c r="M120" s="344"/>
      <c r="N120" s="344"/>
      <c r="O120" s="344"/>
      <c r="P120" s="344"/>
      <c r="Q120" s="344"/>
      <c r="R120" s="344"/>
      <c r="S120" s="668"/>
      <c r="T120" s="668"/>
      <c r="U120" s="400"/>
      <c r="V120" s="691"/>
      <c r="W120" s="401"/>
      <c r="Y120" s="1"/>
      <c r="Z120" s="719"/>
      <c r="AA120" s="334"/>
      <c r="AB120" s="334"/>
      <c r="AC120" s="334"/>
      <c r="AD120" s="334"/>
      <c r="AE120" s="334"/>
      <c r="AF120" s="334"/>
      <c r="AG120" s="721"/>
      <c r="AH120" s="722"/>
      <c r="AI120" s="432">
        <f t="shared" ref="AI120:AI121" si="126">SUM(K120:T120)*AH120</f>
        <v>0</v>
      </c>
      <c r="AJ120" s="432"/>
      <c r="AK120" s="432"/>
      <c r="AL120" s="432"/>
      <c r="AM120" s="432"/>
      <c r="AN120" s="432"/>
      <c r="AO120" s="432"/>
      <c r="AP120" s="432"/>
      <c r="AQ120" s="432"/>
      <c r="AR120" s="432">
        <f t="shared" si="109"/>
        <v>0</v>
      </c>
      <c r="AS120" s="432"/>
      <c r="AT120" s="432"/>
      <c r="BJ120" s="483"/>
      <c r="BK120" s="483"/>
      <c r="BL120" s="488"/>
      <c r="BM120" s="488"/>
      <c r="BN120" s="483"/>
    </row>
    <row r="121" spans="1:117" s="1" customFormat="1" ht="57" customHeight="1">
      <c r="B121" s="741"/>
      <c r="C121" s="147"/>
      <c r="D121" s="745" t="s">
        <v>847</v>
      </c>
      <c r="E121" s="746"/>
      <c r="F121" s="147" t="s">
        <v>258</v>
      </c>
      <c r="G121" s="351" t="s">
        <v>776</v>
      </c>
      <c r="H121" s="147">
        <v>9</v>
      </c>
      <c r="I121" s="351" t="s">
        <v>100</v>
      </c>
      <c r="J121" s="751">
        <v>69.504199999999997</v>
      </c>
      <c r="K121" s="462"/>
      <c r="L121" s="462"/>
      <c r="M121" s="462"/>
      <c r="N121" s="462"/>
      <c r="O121" s="462"/>
      <c r="P121" s="462"/>
      <c r="Q121" s="462"/>
      <c r="R121" s="472"/>
      <c r="S121" s="706"/>
      <c r="T121" s="706"/>
      <c r="U121" s="425">
        <f t="shared" ref="U121" si="127">J121*K121+J121*L121+J121*M121+J121*N121+J121*O121+J121*P121+J121*Q121+J121*R121+J121*S121+J121*T121</f>
        <v>0</v>
      </c>
      <c r="V121" s="764" t="str">
        <f>IF(B121="New","Yes","No")</f>
        <v>No</v>
      </c>
      <c r="W121" s="765" t="str">
        <f t="shared" ref="W121" si="128">IF(SUM(K121:T121)&gt;0,"Yes","No")</f>
        <v>No</v>
      </c>
      <c r="X121"/>
      <c r="Y121" s="766">
        <v>1</v>
      </c>
      <c r="Z121" s="717">
        <f t="shared" ref="Z121" si="129">Y121*K121+Y121*L121+Y121*M121+Y121*N121+Y121*O121+Y121*P121+Y121*Q121+Y121*R121+Y121*S121+Y121*T121</f>
        <v>0</v>
      </c>
      <c r="AA121" s="334"/>
      <c r="AB121" s="334"/>
      <c r="AC121" s="334"/>
      <c r="AD121" s="334"/>
      <c r="AE121" s="334"/>
      <c r="AF121" s="334"/>
      <c r="AG121" s="723" t="s">
        <v>848</v>
      </c>
      <c r="AH121" s="724">
        <v>0.4</v>
      </c>
      <c r="AI121" s="432">
        <f t="shared" si="126"/>
        <v>0</v>
      </c>
      <c r="AJ121" s="432">
        <f>K121*H121</f>
        <v>0</v>
      </c>
      <c r="AK121" s="432">
        <f>L121*H121</f>
        <v>0</v>
      </c>
      <c r="AL121" s="432">
        <f>M121*H121</f>
        <v>0</v>
      </c>
      <c r="AM121" s="432">
        <f>N121*H121</f>
        <v>0</v>
      </c>
      <c r="AN121" s="432">
        <f>O121*H121</f>
        <v>0</v>
      </c>
      <c r="AO121" s="432">
        <f>P121*H121</f>
        <v>0</v>
      </c>
      <c r="AP121" s="432">
        <f>Q121*H121</f>
        <v>0</v>
      </c>
      <c r="AQ121" s="432">
        <f>R121*H121</f>
        <v>0</v>
      </c>
      <c r="AR121" s="432">
        <f t="shared" si="109"/>
        <v>0</v>
      </c>
      <c r="AS121" s="432">
        <f t="shared" ref="AS121" si="130">T121*H121</f>
        <v>0</v>
      </c>
      <c r="AT121" s="432">
        <v>1</v>
      </c>
      <c r="AU121" s="147">
        <v>18</v>
      </c>
      <c r="AV121" s="767"/>
      <c r="AW121" s="147"/>
      <c r="AX121" s="767"/>
      <c r="AY121" s="147"/>
      <c r="AZ121" s="767"/>
      <c r="BA121" s="147"/>
      <c r="BB121" s="767"/>
      <c r="BC121" s="147"/>
      <c r="BD121" s="767"/>
      <c r="BE121" s="147"/>
      <c r="BF121" s="767"/>
      <c r="BG121" s="147"/>
      <c r="BH121" s="767"/>
      <c r="BI121" s="334"/>
      <c r="BJ121" s="483">
        <v>1</v>
      </c>
      <c r="BK121" s="483"/>
      <c r="BL121" s="483">
        <v>18</v>
      </c>
      <c r="BM121" s="483">
        <v>0</v>
      </c>
      <c r="BN121" s="483"/>
      <c r="BO121" s="334"/>
      <c r="BP121" s="334"/>
      <c r="BQ121" s="334"/>
    </row>
    <row r="122" spans="1:117" ht="30.95" customHeight="1">
      <c r="B122" s="624"/>
      <c r="E122" s="625"/>
      <c r="F122" s="344"/>
      <c r="G122" s="611"/>
      <c r="J122" s="669" t="s">
        <v>512</v>
      </c>
      <c r="K122" s="344"/>
      <c r="L122" s="647"/>
      <c r="M122" s="344"/>
      <c r="N122" s="344"/>
      <c r="O122" s="344"/>
      <c r="P122" s="344"/>
      <c r="Q122" s="344"/>
      <c r="R122" s="344"/>
      <c r="S122" s="344"/>
      <c r="T122" s="344"/>
      <c r="U122" s="699"/>
      <c r="V122" s="691"/>
      <c r="W122" s="700"/>
      <c r="Z122" s="719"/>
      <c r="AA122" s="121"/>
      <c r="AB122" s="121"/>
      <c r="AC122" s="121"/>
      <c r="AD122" s="121"/>
      <c r="AE122" s="121"/>
      <c r="AF122" s="121"/>
      <c r="AG122" s="721"/>
      <c r="AH122" s="722"/>
      <c r="AI122" s="432"/>
      <c r="AJ122" s="432"/>
      <c r="AK122" s="432"/>
      <c r="AL122" s="432"/>
      <c r="AM122" s="432"/>
      <c r="AN122" s="432"/>
      <c r="AO122" s="432"/>
      <c r="AP122" s="432"/>
      <c r="AQ122" s="432"/>
      <c r="AR122" s="432"/>
      <c r="AS122" s="432"/>
      <c r="AT122" s="432"/>
      <c r="BJ122" s="483">
        <f>H122</f>
        <v>0</v>
      </c>
      <c r="BK122" s="483">
        <f>H122</f>
        <v>0</v>
      </c>
      <c r="BL122" s="488"/>
      <c r="BM122" s="488"/>
      <c r="BN122" s="488"/>
    </row>
    <row r="123" spans="1:117" s="512" customFormat="1" ht="57" customHeight="1">
      <c r="A123" s="1"/>
      <c r="B123" s="612"/>
      <c r="C123" s="593"/>
      <c r="D123" s="626" t="s">
        <v>849</v>
      </c>
      <c r="E123" s="627"/>
      <c r="F123" s="502" t="s">
        <v>238</v>
      </c>
      <c r="G123" s="502" t="s">
        <v>476</v>
      </c>
      <c r="H123" s="502">
        <v>1</v>
      </c>
      <c r="I123" s="510" t="s">
        <v>656</v>
      </c>
      <c r="J123" s="752">
        <v>82.68</v>
      </c>
      <c r="K123" s="709"/>
      <c r="L123" s="556"/>
      <c r="M123" s="753"/>
      <c r="N123" s="556"/>
      <c r="O123" s="753"/>
      <c r="P123" s="556"/>
      <c r="Q123" s="753"/>
      <c r="R123" s="556"/>
      <c r="S123" s="709"/>
      <c r="T123" s="709"/>
      <c r="U123" s="425">
        <f t="shared" ref="U123:U143" si="131">J123*K123+J123*L123+J123*M123+J123*N123+J123*O123+J123*P123+J123*Q123+J123*R123+J123*S123+J123*T123</f>
        <v>0</v>
      </c>
      <c r="V123" s="538" t="str">
        <f t="shared" ref="V123:V128" si="132">IF(B123="New","Yes","No")</f>
        <v>No</v>
      </c>
      <c r="W123" s="548" t="str">
        <f t="shared" ref="W123:W143" si="133">IF(SUM(K123:T123)&gt;0,"Yes","No")</f>
        <v>No</v>
      </c>
      <c r="X123"/>
      <c r="Y123" s="715">
        <v>1</v>
      </c>
      <c r="Z123" s="717">
        <f t="shared" ref="Z123:Z143" si="134">Y123*K123+Y123*L123+Y123*M123+Y123*N123+Y123*O123+Y123*P123+Y123*Q123+Y123*R123+Y123*S123+Y123*T123</f>
        <v>0</v>
      </c>
      <c r="AA123" s="334"/>
      <c r="AB123" s="334"/>
      <c r="AC123" s="334"/>
      <c r="AD123" s="334"/>
      <c r="AE123" s="334"/>
      <c r="AF123" s="334"/>
      <c r="AG123" s="723"/>
      <c r="AH123" s="724">
        <v>2.1</v>
      </c>
      <c r="AI123" s="432">
        <f t="shared" ref="AI123:AI143" si="135">SUM(K123:T123)*AH123</f>
        <v>0</v>
      </c>
      <c r="AJ123" s="432">
        <f t="shared" ref="AJ123:AJ128" si="136">K123*H123</f>
        <v>0</v>
      </c>
      <c r="AK123" s="432">
        <f t="shared" ref="AK123:AK128" si="137">L123*H123</f>
        <v>0</v>
      </c>
      <c r="AL123" s="432">
        <f t="shared" ref="AL123:AL128" si="138">M123*H123</f>
        <v>0</v>
      </c>
      <c r="AM123" s="432">
        <f t="shared" ref="AM123:AM128" si="139">N123*H123</f>
        <v>0</v>
      </c>
      <c r="AN123" s="432">
        <f t="shared" ref="AN123:AN128" si="140">O123*H123</f>
        <v>0</v>
      </c>
      <c r="AO123" s="432">
        <f t="shared" ref="AO123:AO128" si="141">P123*H123</f>
        <v>0</v>
      </c>
      <c r="AP123" s="432">
        <f t="shared" ref="AP123:AP128" si="142">Q123*H123</f>
        <v>0</v>
      </c>
      <c r="AQ123" s="432">
        <f t="shared" ref="AQ123:AQ128" si="143">R123*H123</f>
        <v>0</v>
      </c>
      <c r="AR123" s="432">
        <f t="shared" ref="AR123:AR143" si="144">S123*H123</f>
        <v>0</v>
      </c>
      <c r="AS123" s="432">
        <f t="shared" ref="AS123:AS143" si="145">T123*H123</f>
        <v>0</v>
      </c>
      <c r="AT123" s="432">
        <v>1</v>
      </c>
      <c r="AU123" s="502">
        <v>3</v>
      </c>
      <c r="AV123" s="731"/>
      <c r="AW123" s="502"/>
      <c r="AX123" s="731"/>
      <c r="AY123" s="502"/>
      <c r="AZ123" s="731"/>
      <c r="BA123" s="502">
        <v>1</v>
      </c>
      <c r="BB123" s="731"/>
      <c r="BC123" s="502"/>
      <c r="BD123" s="731"/>
      <c r="BE123" s="502"/>
      <c r="BF123" s="731"/>
      <c r="BG123" s="502"/>
      <c r="BH123" s="731"/>
      <c r="BI123" s="334"/>
      <c r="BJ123" s="483">
        <v>0</v>
      </c>
      <c r="BK123" s="483">
        <v>0</v>
      </c>
      <c r="BL123" s="483">
        <v>12</v>
      </c>
      <c r="BM123" s="483">
        <v>0</v>
      </c>
      <c r="BN123" s="483"/>
      <c r="BO123" s="334"/>
      <c r="BP123" s="334"/>
      <c r="BQ123" s="334"/>
      <c r="BR123" s="334"/>
      <c r="BS123" s="334"/>
      <c r="BT123" s="334"/>
      <c r="BU123" s="334"/>
      <c r="BV123" s="334"/>
      <c r="BW123" s="334"/>
      <c r="BX123" s="334"/>
      <c r="BY123" s="334"/>
      <c r="BZ123" s="334"/>
      <c r="CA123" s="334"/>
      <c r="CB123" s="334"/>
      <c r="CC123" s="334"/>
      <c r="CD123" s="334"/>
      <c r="CE123" s="334"/>
      <c r="CF123" s="334"/>
      <c r="CG123" s="334"/>
      <c r="CH123" s="334"/>
      <c r="CI123" s="334"/>
      <c r="CJ123" s="334"/>
      <c r="CK123" s="334"/>
      <c r="CL123" s="334"/>
      <c r="CM123" s="334"/>
      <c r="CN123" s="334"/>
      <c r="CO123" s="334"/>
      <c r="CP123" s="334"/>
      <c r="CQ123" s="334"/>
      <c r="CR123" s="334"/>
      <c r="CS123" s="334"/>
      <c r="CT123" s="334"/>
      <c r="CU123" s="334"/>
      <c r="CV123" s="334"/>
      <c r="CW123" s="334"/>
      <c r="CX123" s="334"/>
      <c r="CY123" s="334"/>
      <c r="CZ123" s="334"/>
      <c r="DA123" s="334"/>
      <c r="DB123" s="334"/>
      <c r="DC123" s="334"/>
      <c r="DD123" s="334"/>
      <c r="DE123" s="334"/>
      <c r="DF123" s="334"/>
      <c r="DG123" s="334"/>
      <c r="DH123" s="334"/>
      <c r="DI123" s="334"/>
      <c r="DJ123" s="334"/>
      <c r="DK123" s="334"/>
      <c r="DL123" s="334"/>
      <c r="DM123" s="334"/>
    </row>
    <row r="124" spans="1:117" s="512" customFormat="1" ht="57" customHeight="1">
      <c r="A124" s="1"/>
      <c r="B124" s="615"/>
      <c r="C124" s="334"/>
      <c r="D124" s="617" t="s">
        <v>850</v>
      </c>
      <c r="E124" s="618"/>
      <c r="F124" s="512" t="s">
        <v>109</v>
      </c>
      <c r="G124" s="512" t="s">
        <v>476</v>
      </c>
      <c r="H124" s="512">
        <v>1</v>
      </c>
      <c r="I124" s="513" t="s">
        <v>656</v>
      </c>
      <c r="J124" s="754">
        <v>50.88</v>
      </c>
      <c r="K124" s="705"/>
      <c r="L124" s="542"/>
      <c r="M124" s="755"/>
      <c r="N124" s="542"/>
      <c r="O124" s="755"/>
      <c r="P124" s="542"/>
      <c r="Q124" s="755"/>
      <c r="R124" s="705"/>
      <c r="S124" s="705"/>
      <c r="T124" s="542"/>
      <c r="U124" s="543">
        <f t="shared" si="131"/>
        <v>0</v>
      </c>
      <c r="V124" s="543" t="str">
        <f t="shared" si="132"/>
        <v>No</v>
      </c>
      <c r="W124" s="544" t="str">
        <f t="shared" si="133"/>
        <v>No</v>
      </c>
      <c r="X124"/>
      <c r="Y124" s="716">
        <v>1</v>
      </c>
      <c r="Z124" s="717">
        <f t="shared" si="134"/>
        <v>0</v>
      </c>
      <c r="AA124" s="334"/>
      <c r="AB124" s="334"/>
      <c r="AC124" s="334"/>
      <c r="AD124" s="334"/>
      <c r="AE124" s="334"/>
      <c r="AF124" s="334"/>
      <c r="AG124" s="723"/>
      <c r="AH124" s="724">
        <v>1.1000000000000001</v>
      </c>
      <c r="AI124" s="432">
        <f t="shared" si="135"/>
        <v>0</v>
      </c>
      <c r="AJ124" s="432">
        <f t="shared" si="136"/>
        <v>0</v>
      </c>
      <c r="AK124" s="432">
        <f t="shared" si="137"/>
        <v>0</v>
      </c>
      <c r="AL124" s="432">
        <f t="shared" si="138"/>
        <v>0</v>
      </c>
      <c r="AM124" s="432">
        <f t="shared" si="139"/>
        <v>0</v>
      </c>
      <c r="AN124" s="432">
        <f t="shared" si="140"/>
        <v>0</v>
      </c>
      <c r="AO124" s="432">
        <f t="shared" si="141"/>
        <v>0</v>
      </c>
      <c r="AP124" s="432">
        <f t="shared" si="142"/>
        <v>0</v>
      </c>
      <c r="AQ124" s="432">
        <f t="shared" si="143"/>
        <v>0</v>
      </c>
      <c r="AR124" s="432">
        <f t="shared" si="144"/>
        <v>0</v>
      </c>
      <c r="AS124" s="432">
        <f t="shared" si="145"/>
        <v>0</v>
      </c>
      <c r="AT124" s="432">
        <v>1</v>
      </c>
      <c r="AU124" s="512">
        <v>3</v>
      </c>
      <c r="AV124" s="729"/>
      <c r="AX124" s="729"/>
      <c r="AZ124" s="729"/>
      <c r="BB124" s="729"/>
      <c r="BC124" s="512">
        <v>1</v>
      </c>
      <c r="BD124" s="729"/>
      <c r="BF124" s="729"/>
      <c r="BH124" s="729"/>
      <c r="BI124" s="334"/>
      <c r="BJ124" s="483">
        <v>0</v>
      </c>
      <c r="BK124" s="483">
        <v>0</v>
      </c>
      <c r="BL124" s="483">
        <v>20</v>
      </c>
      <c r="BM124" s="483">
        <v>0</v>
      </c>
      <c r="BN124" s="483"/>
      <c r="BO124" s="334"/>
      <c r="BP124" s="334"/>
      <c r="BQ124" s="334"/>
      <c r="BR124" s="334"/>
      <c r="BS124" s="334"/>
      <c r="BT124" s="334"/>
      <c r="BU124" s="334"/>
      <c r="BV124" s="334"/>
      <c r="BW124" s="334"/>
      <c r="BX124" s="334"/>
      <c r="BY124" s="334"/>
      <c r="BZ124" s="334"/>
      <c r="CA124" s="334"/>
      <c r="CB124" s="334"/>
      <c r="CC124" s="334"/>
      <c r="CD124" s="334"/>
      <c r="CE124" s="334"/>
      <c r="CF124" s="334"/>
      <c r="CG124" s="334"/>
      <c r="CH124" s="334"/>
      <c r="CI124" s="334"/>
      <c r="CJ124" s="334"/>
      <c r="CK124" s="334"/>
      <c r="CL124" s="334"/>
      <c r="CM124" s="334"/>
      <c r="CN124" s="334"/>
      <c r="CO124" s="334"/>
      <c r="CP124" s="334"/>
      <c r="CQ124" s="334"/>
      <c r="CR124" s="334"/>
      <c r="CS124" s="334"/>
      <c r="CT124" s="334"/>
      <c r="CU124" s="334"/>
      <c r="CV124" s="334"/>
      <c r="CW124" s="334"/>
      <c r="CX124" s="334"/>
      <c r="CY124" s="334"/>
      <c r="CZ124" s="334"/>
      <c r="DA124" s="334"/>
      <c r="DB124" s="334"/>
      <c r="DC124" s="334"/>
      <c r="DD124" s="334"/>
      <c r="DE124" s="334"/>
      <c r="DF124" s="334"/>
      <c r="DG124" s="334"/>
      <c r="DH124" s="334"/>
      <c r="DI124" s="334"/>
      <c r="DJ124" s="334"/>
      <c r="DK124" s="334"/>
      <c r="DL124" s="334"/>
      <c r="DM124" s="334"/>
    </row>
    <row r="125" spans="1:117" s="512" customFormat="1" ht="57" customHeight="1">
      <c r="A125" s="1"/>
      <c r="B125" s="615"/>
      <c r="C125" s="334"/>
      <c r="D125" s="528" t="s">
        <v>851</v>
      </c>
      <c r="E125" s="616"/>
      <c r="F125" s="1" t="s">
        <v>109</v>
      </c>
      <c r="G125" s="1" t="s">
        <v>476</v>
      </c>
      <c r="H125" s="1">
        <v>2</v>
      </c>
      <c r="I125" s="546" t="s">
        <v>656</v>
      </c>
      <c r="J125" s="756">
        <v>56.18</v>
      </c>
      <c r="K125" s="703"/>
      <c r="L125" s="673"/>
      <c r="M125" s="757"/>
      <c r="N125" s="673"/>
      <c r="O125" s="757"/>
      <c r="P125" s="673"/>
      <c r="Q125" s="757"/>
      <c r="R125" s="703"/>
      <c r="S125" s="703"/>
      <c r="T125" s="673"/>
      <c r="U125" s="410">
        <f t="shared" si="131"/>
        <v>0</v>
      </c>
      <c r="V125" s="704" t="str">
        <f t="shared" si="132"/>
        <v>No</v>
      </c>
      <c r="W125" s="548" t="str">
        <f t="shared" si="133"/>
        <v>No</v>
      </c>
      <c r="X125"/>
      <c r="Y125" s="716">
        <v>1</v>
      </c>
      <c r="Z125" s="717">
        <f t="shared" si="134"/>
        <v>0</v>
      </c>
      <c r="AA125" s="334"/>
      <c r="AB125" s="334"/>
      <c r="AC125" s="334"/>
      <c r="AD125" s="334"/>
      <c r="AE125" s="334"/>
      <c r="AF125" s="334"/>
      <c r="AG125" s="723"/>
      <c r="AH125" s="724">
        <v>1.2</v>
      </c>
      <c r="AI125" s="432">
        <f t="shared" si="135"/>
        <v>0</v>
      </c>
      <c r="AJ125" s="432">
        <f t="shared" si="136"/>
        <v>0</v>
      </c>
      <c r="AK125" s="432">
        <f t="shared" si="137"/>
        <v>0</v>
      </c>
      <c r="AL125" s="432">
        <f t="shared" si="138"/>
        <v>0</v>
      </c>
      <c r="AM125" s="432">
        <f t="shared" si="139"/>
        <v>0</v>
      </c>
      <c r="AN125" s="432">
        <f t="shared" si="140"/>
        <v>0</v>
      </c>
      <c r="AO125" s="432">
        <f t="shared" si="141"/>
        <v>0</v>
      </c>
      <c r="AP125" s="432">
        <f t="shared" si="142"/>
        <v>0</v>
      </c>
      <c r="AQ125" s="432">
        <f t="shared" si="143"/>
        <v>0</v>
      </c>
      <c r="AR125" s="432">
        <f t="shared" si="144"/>
        <v>0</v>
      </c>
      <c r="AS125" s="432">
        <f t="shared" si="145"/>
        <v>0</v>
      </c>
      <c r="AT125" s="432">
        <v>1</v>
      </c>
      <c r="AU125" s="1">
        <v>4</v>
      </c>
      <c r="AV125" s="729"/>
      <c r="AW125" s="1"/>
      <c r="AX125" s="729"/>
      <c r="AY125" s="1"/>
      <c r="AZ125" s="729">
        <v>2</v>
      </c>
      <c r="BA125" s="1"/>
      <c r="BB125" s="729"/>
      <c r="BC125" s="1"/>
      <c r="BD125" s="729"/>
      <c r="BE125" s="1"/>
      <c r="BF125" s="729"/>
      <c r="BG125" s="1"/>
      <c r="BH125" s="729"/>
      <c r="BI125" s="334"/>
      <c r="BJ125" s="483">
        <v>0</v>
      </c>
      <c r="BK125" s="483">
        <v>0</v>
      </c>
      <c r="BL125" s="483">
        <v>12</v>
      </c>
      <c r="BM125" s="483">
        <v>0</v>
      </c>
      <c r="BN125" s="483"/>
      <c r="BO125" s="334"/>
      <c r="BP125" s="334"/>
      <c r="BQ125" s="334"/>
      <c r="BR125" s="334"/>
      <c r="BS125" s="334"/>
      <c r="BT125" s="334"/>
      <c r="BU125" s="334"/>
      <c r="BV125" s="334"/>
      <c r="BW125" s="334"/>
      <c r="BX125" s="334"/>
      <c r="BY125" s="334"/>
      <c r="BZ125" s="334"/>
      <c r="CA125" s="334"/>
      <c r="CB125" s="334"/>
      <c r="CC125" s="334"/>
      <c r="CD125" s="334"/>
      <c r="CE125" s="334"/>
      <c r="CF125" s="334"/>
      <c r="CG125" s="334"/>
      <c r="CH125" s="334"/>
      <c r="CI125" s="334"/>
      <c r="CJ125" s="334"/>
      <c r="CK125" s="334"/>
      <c r="CL125" s="334"/>
      <c r="CM125" s="334"/>
      <c r="CN125" s="334"/>
      <c r="CO125" s="334"/>
      <c r="CP125" s="334"/>
      <c r="CQ125" s="334"/>
      <c r="CR125" s="334"/>
      <c r="CS125" s="334"/>
      <c r="CT125" s="334"/>
      <c r="CU125" s="334"/>
      <c r="CV125" s="334"/>
      <c r="CW125" s="334"/>
      <c r="CX125" s="334"/>
      <c r="CY125" s="334"/>
      <c r="CZ125" s="334"/>
      <c r="DA125" s="334"/>
      <c r="DB125" s="334"/>
      <c r="DC125" s="334"/>
      <c r="DD125" s="334"/>
      <c r="DE125" s="334"/>
      <c r="DF125" s="334"/>
      <c r="DG125" s="334"/>
      <c r="DH125" s="334"/>
      <c r="DI125" s="334"/>
      <c r="DJ125" s="334"/>
      <c r="DK125" s="334"/>
      <c r="DL125" s="334"/>
      <c r="DM125" s="334"/>
    </row>
    <row r="126" spans="1:117" s="512" customFormat="1" ht="57" customHeight="1">
      <c r="A126" s="1"/>
      <c r="B126" s="615"/>
      <c r="C126" s="334"/>
      <c r="D126" s="617" t="s">
        <v>852</v>
      </c>
      <c r="E126" s="618"/>
      <c r="F126" s="512" t="s">
        <v>109</v>
      </c>
      <c r="G126" s="512" t="s">
        <v>476</v>
      </c>
      <c r="H126" s="512">
        <v>2</v>
      </c>
      <c r="I126" s="513" t="s">
        <v>100</v>
      </c>
      <c r="J126" s="754">
        <v>50.88</v>
      </c>
      <c r="K126" s="705"/>
      <c r="L126" s="542"/>
      <c r="M126" s="755"/>
      <c r="N126" s="542"/>
      <c r="O126" s="755"/>
      <c r="P126" s="542"/>
      <c r="Q126" s="755"/>
      <c r="R126" s="705"/>
      <c r="S126" s="705"/>
      <c r="T126" s="542"/>
      <c r="U126" s="543">
        <f t="shared" si="131"/>
        <v>0</v>
      </c>
      <c r="V126" s="543" t="str">
        <f t="shared" si="132"/>
        <v>No</v>
      </c>
      <c r="W126" s="544" t="str">
        <f t="shared" si="133"/>
        <v>No</v>
      </c>
      <c r="X126"/>
      <c r="Y126" s="716">
        <v>1</v>
      </c>
      <c r="Z126" s="717">
        <f t="shared" si="134"/>
        <v>0</v>
      </c>
      <c r="AA126" s="334"/>
      <c r="AB126" s="334"/>
      <c r="AC126" s="334"/>
      <c r="AD126" s="334"/>
      <c r="AE126" s="334"/>
      <c r="AF126" s="334"/>
      <c r="AG126" s="723"/>
      <c r="AH126" s="724">
        <v>0.92</v>
      </c>
      <c r="AI126" s="432">
        <f t="shared" si="135"/>
        <v>0</v>
      </c>
      <c r="AJ126" s="432">
        <f t="shared" si="136"/>
        <v>0</v>
      </c>
      <c r="AK126" s="432">
        <f t="shared" si="137"/>
        <v>0</v>
      </c>
      <c r="AL126" s="432">
        <f t="shared" si="138"/>
        <v>0</v>
      </c>
      <c r="AM126" s="432">
        <f t="shared" si="139"/>
        <v>0</v>
      </c>
      <c r="AN126" s="432">
        <f t="shared" si="140"/>
        <v>0</v>
      </c>
      <c r="AO126" s="432">
        <f t="shared" si="141"/>
        <v>0</v>
      </c>
      <c r="AP126" s="432">
        <f t="shared" si="142"/>
        <v>0</v>
      </c>
      <c r="AQ126" s="432">
        <f t="shared" si="143"/>
        <v>0</v>
      </c>
      <c r="AR126" s="432">
        <f t="shared" si="144"/>
        <v>0</v>
      </c>
      <c r="AS126" s="432">
        <f t="shared" si="145"/>
        <v>0</v>
      </c>
      <c r="AT126" s="432">
        <v>1</v>
      </c>
      <c r="AU126" s="512">
        <v>6</v>
      </c>
      <c r="AV126" s="729"/>
      <c r="AX126" s="729"/>
      <c r="AZ126" s="729"/>
      <c r="BB126" s="729"/>
      <c r="BD126" s="729"/>
      <c r="BF126" s="729"/>
      <c r="BH126" s="729"/>
      <c r="BI126" s="334"/>
      <c r="BJ126" s="483">
        <v>0</v>
      </c>
      <c r="BK126" s="483">
        <v>0</v>
      </c>
      <c r="BL126" s="483">
        <v>20</v>
      </c>
      <c r="BM126" s="483">
        <v>0</v>
      </c>
      <c r="BN126" s="483"/>
      <c r="BO126" s="334"/>
      <c r="BP126" s="334"/>
      <c r="BQ126" s="334"/>
      <c r="BR126" s="334"/>
      <c r="BS126" s="334"/>
      <c r="BT126" s="334"/>
      <c r="BU126" s="334"/>
      <c r="BV126" s="334"/>
      <c r="BW126" s="334"/>
      <c r="BX126" s="334"/>
      <c r="BY126" s="334"/>
      <c r="BZ126" s="334"/>
      <c r="CA126" s="334"/>
      <c r="CB126" s="334"/>
      <c r="CC126" s="334"/>
      <c r="CD126" s="334"/>
      <c r="CE126" s="334"/>
      <c r="CF126" s="334"/>
      <c r="CG126" s="334"/>
      <c r="CH126" s="334"/>
      <c r="CI126" s="334"/>
      <c r="CJ126" s="334"/>
      <c r="CK126" s="334"/>
      <c r="CL126" s="334"/>
      <c r="CM126" s="334"/>
      <c r="CN126" s="334"/>
      <c r="CO126" s="334"/>
      <c r="CP126" s="334"/>
      <c r="CQ126" s="334"/>
      <c r="CR126" s="334"/>
      <c r="CS126" s="334"/>
      <c r="CT126" s="334"/>
      <c r="CU126" s="334"/>
      <c r="CV126" s="334"/>
      <c r="CW126" s="334"/>
      <c r="CX126" s="334"/>
      <c r="CY126" s="334"/>
      <c r="CZ126" s="334"/>
      <c r="DA126" s="334"/>
      <c r="DB126" s="334"/>
      <c r="DC126" s="334"/>
      <c r="DD126" s="334"/>
      <c r="DE126" s="334"/>
      <c r="DF126" s="334"/>
      <c r="DG126" s="334"/>
      <c r="DH126" s="334"/>
      <c r="DI126" s="334"/>
      <c r="DJ126" s="334"/>
      <c r="DK126" s="334"/>
      <c r="DL126" s="334"/>
      <c r="DM126" s="334"/>
    </row>
    <row r="127" spans="1:117" s="512" customFormat="1" ht="57" customHeight="1">
      <c r="A127" s="1"/>
      <c r="B127" s="615"/>
      <c r="C127" s="334"/>
      <c r="D127" s="528" t="s">
        <v>853</v>
      </c>
      <c r="E127" s="616"/>
      <c r="F127" s="1" t="s">
        <v>103</v>
      </c>
      <c r="G127" s="546" t="s">
        <v>476</v>
      </c>
      <c r="H127" s="1">
        <v>4</v>
      </c>
      <c r="I127" s="546" t="s">
        <v>100</v>
      </c>
      <c r="J127" s="672">
        <v>62.54</v>
      </c>
      <c r="K127" s="703"/>
      <c r="L127" s="673"/>
      <c r="M127" s="757"/>
      <c r="N127" s="673"/>
      <c r="O127" s="757"/>
      <c r="P127" s="673"/>
      <c r="Q127" s="757"/>
      <c r="R127" s="703"/>
      <c r="S127" s="703"/>
      <c r="T127" s="673"/>
      <c r="U127" s="410">
        <f t="shared" si="131"/>
        <v>0</v>
      </c>
      <c r="V127" s="704" t="str">
        <f t="shared" si="132"/>
        <v>No</v>
      </c>
      <c r="W127" s="548" t="str">
        <f t="shared" si="133"/>
        <v>No</v>
      </c>
      <c r="X127"/>
      <c r="Y127" s="716">
        <v>1</v>
      </c>
      <c r="Z127" s="717">
        <f t="shared" si="134"/>
        <v>0</v>
      </c>
      <c r="AA127" s="334"/>
      <c r="AB127" s="334"/>
      <c r="AC127" s="334"/>
      <c r="AD127" s="334"/>
      <c r="AE127" s="334"/>
      <c r="AF127" s="334"/>
      <c r="AG127" s="723"/>
      <c r="AH127" s="724">
        <v>1.38</v>
      </c>
      <c r="AI127" s="432">
        <f t="shared" si="135"/>
        <v>0</v>
      </c>
      <c r="AJ127" s="432">
        <f t="shared" si="136"/>
        <v>0</v>
      </c>
      <c r="AK127" s="432">
        <f t="shared" si="137"/>
        <v>0</v>
      </c>
      <c r="AL127" s="432">
        <f t="shared" si="138"/>
        <v>0</v>
      </c>
      <c r="AM127" s="432">
        <f t="shared" si="139"/>
        <v>0</v>
      </c>
      <c r="AN127" s="432">
        <f t="shared" si="140"/>
        <v>0</v>
      </c>
      <c r="AO127" s="432">
        <f t="shared" si="141"/>
        <v>0</v>
      </c>
      <c r="AP127" s="432">
        <f t="shared" si="142"/>
        <v>0</v>
      </c>
      <c r="AQ127" s="432">
        <f t="shared" si="143"/>
        <v>0</v>
      </c>
      <c r="AR127" s="432">
        <f t="shared" si="144"/>
        <v>0</v>
      </c>
      <c r="AS127" s="432">
        <f t="shared" si="145"/>
        <v>0</v>
      </c>
      <c r="AT127" s="432">
        <v>1</v>
      </c>
      <c r="AU127" s="1">
        <v>8</v>
      </c>
      <c r="AV127" s="729">
        <v>4</v>
      </c>
      <c r="AW127" s="1"/>
      <c r="AX127" s="729"/>
      <c r="AY127" s="1"/>
      <c r="AZ127" s="729"/>
      <c r="BA127" s="1"/>
      <c r="BB127" s="729"/>
      <c r="BC127" s="1"/>
      <c r="BD127" s="729"/>
      <c r="BE127" s="1"/>
      <c r="BF127" s="729"/>
      <c r="BG127" s="1"/>
      <c r="BH127" s="729"/>
      <c r="BI127" s="334"/>
      <c r="BJ127" s="483">
        <v>0</v>
      </c>
      <c r="BK127" s="483">
        <v>0</v>
      </c>
      <c r="BL127" s="483">
        <v>12</v>
      </c>
      <c r="BM127" s="483">
        <v>0</v>
      </c>
      <c r="BN127" s="483"/>
      <c r="BO127" s="334"/>
      <c r="BP127" s="334"/>
      <c r="BQ127" s="334"/>
      <c r="BR127" s="334"/>
      <c r="BS127" s="334"/>
      <c r="BT127" s="334"/>
      <c r="BU127" s="334"/>
      <c r="BV127" s="334"/>
      <c r="BW127" s="334"/>
      <c r="BX127" s="334"/>
      <c r="BY127" s="334"/>
      <c r="BZ127" s="334"/>
      <c r="CA127" s="334"/>
      <c r="CB127" s="334"/>
      <c r="CC127" s="334"/>
      <c r="CD127" s="334"/>
      <c r="CE127" s="334"/>
      <c r="CF127" s="334"/>
      <c r="CG127" s="334"/>
      <c r="CH127" s="334"/>
      <c r="CI127" s="334"/>
      <c r="CJ127" s="334"/>
      <c r="CK127" s="334"/>
      <c r="CL127" s="334"/>
      <c r="CM127" s="334"/>
      <c r="CN127" s="334"/>
      <c r="CO127" s="334"/>
      <c r="CP127" s="334"/>
      <c r="CQ127" s="334"/>
      <c r="CR127" s="334"/>
      <c r="CS127" s="334"/>
      <c r="CT127" s="334"/>
      <c r="CU127" s="334"/>
      <c r="CV127" s="334"/>
      <c r="CW127" s="334"/>
      <c r="CX127" s="334"/>
      <c r="CY127" s="334"/>
      <c r="CZ127" s="334"/>
      <c r="DA127" s="334"/>
      <c r="DB127" s="334"/>
      <c r="DC127" s="334"/>
      <c r="DD127" s="334"/>
      <c r="DE127" s="334"/>
      <c r="DF127" s="334"/>
      <c r="DG127" s="334"/>
      <c r="DH127" s="334"/>
      <c r="DI127" s="334"/>
      <c r="DJ127" s="334"/>
      <c r="DK127" s="334"/>
      <c r="DL127" s="334"/>
      <c r="DM127" s="334"/>
    </row>
    <row r="128" spans="1:117" s="512" customFormat="1" ht="57" customHeight="1">
      <c r="A128" s="1"/>
      <c r="B128" s="630"/>
      <c r="C128" s="518"/>
      <c r="D128" s="734" t="s">
        <v>854</v>
      </c>
      <c r="E128" s="735"/>
      <c r="F128" s="374" t="s">
        <v>795</v>
      </c>
      <c r="G128" s="375" t="s">
        <v>476</v>
      </c>
      <c r="H128" s="374">
        <v>8</v>
      </c>
      <c r="I128" s="375" t="s">
        <v>100</v>
      </c>
      <c r="J128" s="550">
        <v>66.78</v>
      </c>
      <c r="K128" s="758"/>
      <c r="L128" s="551"/>
      <c r="M128" s="386"/>
      <c r="N128" s="551"/>
      <c r="O128" s="386"/>
      <c r="P128" s="551"/>
      <c r="Q128" s="386"/>
      <c r="R128" s="551"/>
      <c r="S128" s="758"/>
      <c r="T128" s="758"/>
      <c r="U128" s="427">
        <f t="shared" si="131"/>
        <v>0</v>
      </c>
      <c r="V128" s="552" t="str">
        <f t="shared" si="132"/>
        <v>No</v>
      </c>
      <c r="W128" s="553" t="str">
        <f t="shared" si="133"/>
        <v>No</v>
      </c>
      <c r="X128"/>
      <c r="Y128" s="718">
        <v>1</v>
      </c>
      <c r="Z128" s="429">
        <f t="shared" si="134"/>
        <v>0</v>
      </c>
      <c r="AA128" s="334"/>
      <c r="AB128" s="334"/>
      <c r="AC128" s="334"/>
      <c r="AD128" s="334"/>
      <c r="AE128" s="334"/>
      <c r="AF128" s="334"/>
      <c r="AG128" s="723"/>
      <c r="AH128" s="724">
        <v>0.7</v>
      </c>
      <c r="AI128" s="432">
        <f t="shared" si="135"/>
        <v>0</v>
      </c>
      <c r="AJ128" s="432">
        <f t="shared" si="136"/>
        <v>0</v>
      </c>
      <c r="AK128" s="432">
        <f t="shared" si="137"/>
        <v>0</v>
      </c>
      <c r="AL128" s="432">
        <f t="shared" si="138"/>
        <v>0</v>
      </c>
      <c r="AM128" s="432">
        <f t="shared" si="139"/>
        <v>0</v>
      </c>
      <c r="AN128" s="432">
        <f t="shared" si="140"/>
        <v>0</v>
      </c>
      <c r="AO128" s="432">
        <f t="shared" si="141"/>
        <v>0</v>
      </c>
      <c r="AP128" s="432">
        <f t="shared" si="142"/>
        <v>0</v>
      </c>
      <c r="AQ128" s="432">
        <f t="shared" si="143"/>
        <v>0</v>
      </c>
      <c r="AR128" s="432">
        <f t="shared" si="144"/>
        <v>0</v>
      </c>
      <c r="AS128" s="432">
        <f t="shared" si="145"/>
        <v>0</v>
      </c>
      <c r="AT128" s="432">
        <v>1</v>
      </c>
      <c r="AU128" s="374">
        <v>20</v>
      </c>
      <c r="AV128" s="732"/>
      <c r="AW128" s="374"/>
      <c r="AX128" s="732"/>
      <c r="AY128" s="374"/>
      <c r="AZ128" s="732"/>
      <c r="BA128" s="374"/>
      <c r="BB128" s="732"/>
      <c r="BC128" s="374"/>
      <c r="BD128" s="732"/>
      <c r="BE128" s="374"/>
      <c r="BF128" s="732"/>
      <c r="BG128" s="374"/>
      <c r="BH128" s="732"/>
      <c r="BI128" s="334"/>
      <c r="BJ128" s="483">
        <v>0</v>
      </c>
      <c r="BK128" s="483">
        <v>0</v>
      </c>
      <c r="BL128" s="483">
        <v>20</v>
      </c>
      <c r="BM128" s="483">
        <v>0</v>
      </c>
      <c r="BN128" s="483"/>
      <c r="BO128" s="334"/>
      <c r="BP128" s="334"/>
      <c r="BQ128" s="334"/>
      <c r="BR128" s="334"/>
      <c r="BS128" s="334"/>
      <c r="BT128" s="334"/>
      <c r="BU128" s="334"/>
      <c r="BV128" s="334"/>
      <c r="BW128" s="334"/>
      <c r="BX128" s="334"/>
      <c r="BY128" s="334"/>
      <c r="BZ128" s="334"/>
      <c r="CA128" s="334"/>
      <c r="CB128" s="334"/>
      <c r="CC128" s="334"/>
      <c r="CD128" s="334"/>
      <c r="CE128" s="334"/>
      <c r="CF128" s="334"/>
      <c r="CG128" s="334"/>
      <c r="CH128" s="334"/>
      <c r="CI128" s="334"/>
      <c r="CJ128" s="334"/>
      <c r="CK128" s="334"/>
      <c r="CL128" s="334"/>
      <c r="CM128" s="334"/>
      <c r="CN128" s="334"/>
      <c r="CO128" s="334"/>
      <c r="CP128" s="334"/>
      <c r="CQ128" s="334"/>
      <c r="CR128" s="334"/>
      <c r="CS128" s="334"/>
      <c r="CT128" s="334"/>
      <c r="CU128" s="334"/>
      <c r="CV128" s="334"/>
      <c r="CW128" s="334"/>
      <c r="CX128" s="334"/>
      <c r="CY128" s="334"/>
      <c r="CZ128" s="334"/>
      <c r="DA128" s="334"/>
      <c r="DB128" s="334"/>
      <c r="DC128" s="334"/>
      <c r="DD128" s="334"/>
      <c r="DE128" s="334"/>
      <c r="DF128" s="334"/>
      <c r="DG128" s="334"/>
      <c r="DH128" s="334"/>
      <c r="DI128" s="334"/>
      <c r="DJ128" s="334"/>
      <c r="DK128" s="334"/>
      <c r="DL128" s="334"/>
      <c r="DM128" s="334"/>
    </row>
    <row r="129" spans="1:117" ht="30.95" customHeight="1">
      <c r="B129" s="624"/>
      <c r="E129" s="625"/>
      <c r="F129" s="344"/>
      <c r="G129" s="344"/>
      <c r="J129" s="669" t="s">
        <v>537</v>
      </c>
      <c r="K129" s="668"/>
      <c r="L129" s="668"/>
      <c r="M129" s="668"/>
      <c r="N129" s="668"/>
      <c r="O129" s="668"/>
      <c r="P129" s="668"/>
      <c r="Q129" s="668"/>
      <c r="R129" s="400"/>
      <c r="S129" s="400"/>
      <c r="T129" s="400"/>
      <c r="U129" s="43"/>
      <c r="V129" s="400"/>
      <c r="W129" s="401"/>
      <c r="Y129" s="334"/>
      <c r="Z129" s="518"/>
      <c r="AA129" s="334"/>
      <c r="AB129" s="334"/>
      <c r="AC129" s="334"/>
      <c r="AD129" s="334"/>
      <c r="AE129" s="334"/>
      <c r="AF129" s="334"/>
      <c r="AG129" s="721"/>
      <c r="AH129" s="722"/>
      <c r="AI129" s="432"/>
      <c r="AJ129" s="432"/>
      <c r="AK129" s="432"/>
      <c r="AL129" s="432"/>
      <c r="AM129" s="432"/>
      <c r="AN129" s="432"/>
      <c r="AO129" s="432"/>
      <c r="AP129" s="432"/>
      <c r="AQ129" s="432"/>
      <c r="AR129" s="432"/>
      <c r="AS129" s="432"/>
      <c r="AT129" s="432"/>
      <c r="BJ129" s="483"/>
      <c r="BK129" s="483"/>
      <c r="BL129" s="488"/>
      <c r="BM129" s="488"/>
      <c r="BN129" s="488"/>
    </row>
    <row r="130" spans="1:117" s="512" customFormat="1" ht="57" customHeight="1">
      <c r="A130" s="1"/>
      <c r="B130" s="768"/>
      <c r="C130" s="593"/>
      <c r="D130" s="591" t="s">
        <v>855</v>
      </c>
      <c r="E130" s="736"/>
      <c r="F130" s="593" t="s">
        <v>109</v>
      </c>
      <c r="G130" s="593" t="s">
        <v>476</v>
      </c>
      <c r="H130" s="593">
        <v>3</v>
      </c>
      <c r="I130" s="648" t="s">
        <v>656</v>
      </c>
      <c r="J130" s="752">
        <v>90.1</v>
      </c>
      <c r="K130" s="547"/>
      <c r="L130" s="547"/>
      <c r="M130" s="547"/>
      <c r="N130" s="547"/>
      <c r="O130" s="547"/>
      <c r="P130" s="547"/>
      <c r="Q130" s="547"/>
      <c r="R130" s="656"/>
      <c r="S130" s="656"/>
      <c r="T130" s="656"/>
      <c r="U130" s="425">
        <f>J130*K130+J130*L130+J130*M130+J130*N130+J130*O130+J130*P130+J130*Q130+J130*R130+J130*S130+J130*T130</f>
        <v>0</v>
      </c>
      <c r="V130" s="410" t="str">
        <f t="shared" ref="V130:V139" si="146">IF(B130="New","Yes","No")</f>
        <v>No</v>
      </c>
      <c r="W130" s="548" t="str">
        <f>IF(SUM(K130:T130)&gt;0,"Yes","No")</f>
        <v>No</v>
      </c>
      <c r="X130"/>
      <c r="Y130" s="715">
        <v>1</v>
      </c>
      <c r="Z130" s="717">
        <f>Y130*K130+Y130*L130+Y130*M130+Y130*N130+Y130*O130+Y130*P130+Y130*Q130+Y130*R130+Y130*S130+Y130*T130</f>
        <v>0</v>
      </c>
      <c r="AA130" s="334"/>
      <c r="AB130" s="334"/>
      <c r="AC130" s="334"/>
      <c r="AD130" s="334"/>
      <c r="AE130" s="334"/>
      <c r="AF130" s="334"/>
      <c r="AG130" s="723"/>
      <c r="AH130" s="724">
        <v>2.5499999999999998</v>
      </c>
      <c r="AI130" s="432">
        <f>SUM(K130:T130)*AH130</f>
        <v>0</v>
      </c>
      <c r="AJ130" s="432">
        <f t="shared" ref="AJ130:AJ139" si="147">K130*H130</f>
        <v>0</v>
      </c>
      <c r="AK130" s="432">
        <f t="shared" ref="AK130:AK139" si="148">L130*H130</f>
        <v>0</v>
      </c>
      <c r="AL130" s="432">
        <f t="shared" ref="AL130:AL139" si="149">M130*H130</f>
        <v>0</v>
      </c>
      <c r="AM130" s="432">
        <f t="shared" ref="AM130:AM139" si="150">N130*H130</f>
        <v>0</v>
      </c>
      <c r="AN130" s="432">
        <f t="shared" ref="AN130:AN139" si="151">O130*H130</f>
        <v>0</v>
      </c>
      <c r="AO130" s="432">
        <f t="shared" ref="AO130:AO139" si="152">P130*H130</f>
        <v>0</v>
      </c>
      <c r="AP130" s="432">
        <f t="shared" ref="AP130:AP139" si="153">Q130*H130</f>
        <v>0</v>
      </c>
      <c r="AQ130" s="432">
        <f t="shared" ref="AQ130:AQ139" si="154">R130*H130</f>
        <v>0</v>
      </c>
      <c r="AR130" s="432">
        <f>S130*H130</f>
        <v>0</v>
      </c>
      <c r="AS130" s="432">
        <f>T130*H130</f>
        <v>0</v>
      </c>
      <c r="AT130" s="432">
        <v>1</v>
      </c>
      <c r="AU130" s="593">
        <v>7</v>
      </c>
      <c r="AV130" s="731"/>
      <c r="AW130" s="593"/>
      <c r="AX130" s="731"/>
      <c r="AY130" s="593"/>
      <c r="AZ130" s="731"/>
      <c r="BA130" s="593">
        <v>1</v>
      </c>
      <c r="BB130" s="731"/>
      <c r="BC130" s="593"/>
      <c r="BD130" s="731">
        <v>2</v>
      </c>
      <c r="BE130" s="593"/>
      <c r="BF130" s="731"/>
      <c r="BG130" s="593"/>
      <c r="BH130" s="731"/>
      <c r="BI130" s="334"/>
      <c r="BJ130" s="483"/>
      <c r="BK130" s="483"/>
      <c r="BL130" s="483"/>
      <c r="BM130" s="483"/>
      <c r="BN130" s="483"/>
      <c r="BO130" s="334"/>
      <c r="BP130" s="334"/>
      <c r="BQ130" s="334"/>
      <c r="BR130" s="334"/>
      <c r="BS130" s="334"/>
      <c r="BT130" s="334"/>
      <c r="BU130" s="334"/>
      <c r="BV130" s="334"/>
      <c r="BW130" s="334"/>
      <c r="BX130" s="334"/>
      <c r="BY130" s="334"/>
      <c r="BZ130" s="334"/>
      <c r="CA130" s="334"/>
      <c r="CB130" s="334"/>
      <c r="CC130" s="334"/>
      <c r="CD130" s="334"/>
      <c r="CE130" s="334"/>
      <c r="CF130" s="334"/>
      <c r="CG130" s="334"/>
      <c r="CH130" s="334"/>
      <c r="CI130" s="334"/>
      <c r="CJ130" s="334"/>
      <c r="CK130" s="334"/>
      <c r="CL130" s="334"/>
      <c r="CM130" s="334"/>
      <c r="CN130" s="334"/>
      <c r="CO130" s="334"/>
      <c r="CP130" s="334"/>
      <c r="CQ130" s="334"/>
      <c r="CR130" s="334"/>
      <c r="CS130" s="334"/>
      <c r="CT130" s="334"/>
      <c r="CU130" s="334"/>
      <c r="CV130" s="334"/>
      <c r="CW130" s="334"/>
      <c r="CX130" s="334"/>
      <c r="CY130" s="334"/>
      <c r="CZ130" s="334"/>
      <c r="DA130" s="334"/>
      <c r="DB130" s="334"/>
      <c r="DC130" s="334"/>
      <c r="DD130" s="334"/>
      <c r="DE130" s="334"/>
      <c r="DF130" s="334"/>
      <c r="DG130" s="334"/>
      <c r="DH130" s="334"/>
      <c r="DI130" s="334"/>
      <c r="DJ130" s="334"/>
      <c r="DK130" s="334"/>
      <c r="DL130" s="334"/>
      <c r="DM130" s="334"/>
    </row>
    <row r="131" spans="1:117" s="512" customFormat="1" ht="57" customHeight="1">
      <c r="A131" s="1"/>
      <c r="B131" s="628"/>
      <c r="C131" s="334"/>
      <c r="D131" s="617" t="s">
        <v>856</v>
      </c>
      <c r="E131" s="618"/>
      <c r="F131" s="512" t="s">
        <v>106</v>
      </c>
      <c r="G131" s="512" t="s">
        <v>476</v>
      </c>
      <c r="H131" s="512">
        <v>3</v>
      </c>
      <c r="I131" s="513" t="s">
        <v>656</v>
      </c>
      <c r="J131" s="754">
        <v>76.319999999999993</v>
      </c>
      <c r="K131" s="705"/>
      <c r="L131" s="542"/>
      <c r="M131" s="755"/>
      <c r="N131" s="542"/>
      <c r="O131" s="755"/>
      <c r="P131" s="542"/>
      <c r="Q131" s="755"/>
      <c r="R131" s="542"/>
      <c r="S131" s="705"/>
      <c r="T131" s="705"/>
      <c r="U131" s="406">
        <f t="shared" ref="U131:U139" si="155">J131*K131+J131*L131+J131*M131+J131*N131+J131*O131+J131*P131+J131*Q131+J131*R131+J131*S131+J131*T131</f>
        <v>0</v>
      </c>
      <c r="V131" s="543" t="str">
        <f t="shared" si="146"/>
        <v>No</v>
      </c>
      <c r="W131" s="544" t="str">
        <f t="shared" ref="W131:W139" si="156">IF(SUM(K131:T131)&gt;0,"Yes","No")</f>
        <v>No</v>
      </c>
      <c r="X131"/>
      <c r="Y131" s="716">
        <v>1</v>
      </c>
      <c r="Z131" s="717">
        <f>Y131*K131+Y131*L131+Y131*M131+Y131*N131+Y131*O131+Y131*P131+Y131*Q131+Y131*R131+Y131*S131+Y131*T131</f>
        <v>0</v>
      </c>
      <c r="AA131" s="334"/>
      <c r="AB131" s="334"/>
      <c r="AC131" s="334"/>
      <c r="AD131" s="334"/>
      <c r="AE131" s="334"/>
      <c r="AF131" s="334"/>
      <c r="AG131" s="723"/>
      <c r="AH131" s="724">
        <v>1.95</v>
      </c>
      <c r="AI131" s="432">
        <f t="shared" ref="AI131:AI139" si="157">SUM(K131:T131)*AH131</f>
        <v>0</v>
      </c>
      <c r="AJ131" s="432">
        <f t="shared" si="147"/>
        <v>0</v>
      </c>
      <c r="AK131" s="432">
        <f t="shared" si="148"/>
        <v>0</v>
      </c>
      <c r="AL131" s="432">
        <f t="shared" si="149"/>
        <v>0</v>
      </c>
      <c r="AM131" s="432">
        <f t="shared" si="150"/>
        <v>0</v>
      </c>
      <c r="AN131" s="432">
        <f t="shared" si="151"/>
        <v>0</v>
      </c>
      <c r="AO131" s="432">
        <f t="shared" si="152"/>
        <v>0</v>
      </c>
      <c r="AP131" s="432">
        <f t="shared" si="153"/>
        <v>0</v>
      </c>
      <c r="AQ131" s="432">
        <f t="shared" si="154"/>
        <v>0</v>
      </c>
      <c r="AR131" s="432">
        <f t="shared" ref="AR131:AR134" si="158">S131*H131</f>
        <v>0</v>
      </c>
      <c r="AS131" s="432">
        <f t="shared" ref="AS131:AS139" si="159">T131*H131</f>
        <v>0</v>
      </c>
      <c r="AT131" s="432">
        <v>1</v>
      </c>
      <c r="AU131" s="512">
        <v>6</v>
      </c>
      <c r="AV131" s="729"/>
      <c r="AX131" s="729"/>
      <c r="AZ131" s="729"/>
      <c r="BB131" s="729">
        <v>1</v>
      </c>
      <c r="BC131" s="512">
        <v>1</v>
      </c>
      <c r="BD131" s="729">
        <v>1</v>
      </c>
      <c r="BF131" s="729"/>
      <c r="BH131" s="729"/>
      <c r="BI131" s="334"/>
      <c r="BJ131" s="483"/>
      <c r="BK131" s="483"/>
      <c r="BL131" s="483"/>
      <c r="BM131" s="483"/>
      <c r="BN131" s="483"/>
      <c r="BO131" s="334"/>
      <c r="BP131" s="334"/>
      <c r="BQ131" s="334"/>
      <c r="BR131" s="334"/>
      <c r="BS131" s="334"/>
      <c r="BT131" s="334"/>
      <c r="BU131" s="334"/>
      <c r="BV131" s="334"/>
      <c r="BW131" s="334"/>
      <c r="BX131" s="334"/>
      <c r="BY131" s="334"/>
      <c r="BZ131" s="334"/>
      <c r="CA131" s="334"/>
      <c r="CB131" s="334"/>
      <c r="CC131" s="334"/>
      <c r="CD131" s="334"/>
      <c r="CE131" s="334"/>
      <c r="CF131" s="334"/>
      <c r="CG131" s="334"/>
      <c r="CH131" s="334"/>
      <c r="CI131" s="334"/>
      <c r="CJ131" s="334"/>
      <c r="CK131" s="334"/>
      <c r="CL131" s="334"/>
      <c r="CM131" s="334"/>
      <c r="CN131" s="334"/>
      <c r="CO131" s="334"/>
      <c r="CP131" s="334"/>
      <c r="CQ131" s="334"/>
      <c r="CR131" s="334"/>
      <c r="CS131" s="334"/>
      <c r="CT131" s="334"/>
      <c r="CU131" s="334"/>
      <c r="CV131" s="334"/>
      <c r="CW131" s="334"/>
      <c r="CX131" s="334"/>
      <c r="CY131" s="334"/>
      <c r="CZ131" s="334"/>
      <c r="DA131" s="334"/>
      <c r="DB131" s="334"/>
      <c r="DC131" s="334"/>
      <c r="DD131" s="334"/>
      <c r="DE131" s="334"/>
      <c r="DF131" s="334"/>
      <c r="DG131" s="334"/>
      <c r="DH131" s="334"/>
      <c r="DI131" s="334"/>
      <c r="DJ131" s="334"/>
      <c r="DK131" s="334"/>
      <c r="DL131" s="334"/>
      <c r="DM131" s="334"/>
    </row>
    <row r="132" spans="1:117" s="512" customFormat="1" ht="57" customHeight="1">
      <c r="A132" s="1"/>
      <c r="B132" s="628"/>
      <c r="C132" s="334"/>
      <c r="D132" s="528" t="s">
        <v>857</v>
      </c>
      <c r="E132" s="616"/>
      <c r="F132" s="1" t="s">
        <v>258</v>
      </c>
      <c r="G132" s="1" t="s">
        <v>476</v>
      </c>
      <c r="H132" s="1">
        <v>6</v>
      </c>
      <c r="I132" s="546" t="s">
        <v>656</v>
      </c>
      <c r="J132" s="756">
        <v>65.72</v>
      </c>
      <c r="K132" s="703"/>
      <c r="L132" s="673"/>
      <c r="M132" s="757"/>
      <c r="N132" s="673"/>
      <c r="O132" s="757"/>
      <c r="P132" s="673"/>
      <c r="Q132" s="757"/>
      <c r="R132" s="673"/>
      <c r="S132" s="656"/>
      <c r="T132" s="656"/>
      <c r="U132" s="425">
        <f t="shared" si="155"/>
        <v>0</v>
      </c>
      <c r="V132" s="704" t="str">
        <f t="shared" si="146"/>
        <v>No</v>
      </c>
      <c r="W132" s="548" t="str">
        <f t="shared" si="156"/>
        <v>No</v>
      </c>
      <c r="X132"/>
      <c r="Y132" s="716">
        <v>1</v>
      </c>
      <c r="Z132" s="717">
        <f>Y132*K132+Y132*L132+Y132*M132+Y132*N132+Y132*O132+Y132*P132+Y132*Q132+Y132*R132+Y132*S132+Y132*T132</f>
        <v>0</v>
      </c>
      <c r="AA132" s="334"/>
      <c r="AB132" s="334"/>
      <c r="AC132" s="334"/>
      <c r="AD132" s="334"/>
      <c r="AE132" s="334"/>
      <c r="AF132" s="334"/>
      <c r="AG132" s="723"/>
      <c r="AH132" s="724">
        <v>0.8</v>
      </c>
      <c r="AI132" s="432">
        <f t="shared" si="157"/>
        <v>0</v>
      </c>
      <c r="AJ132" s="432">
        <f t="shared" si="147"/>
        <v>0</v>
      </c>
      <c r="AK132" s="432">
        <f t="shared" si="148"/>
        <v>0</v>
      </c>
      <c r="AL132" s="432">
        <f t="shared" si="149"/>
        <v>0</v>
      </c>
      <c r="AM132" s="432">
        <f t="shared" si="150"/>
        <v>0</v>
      </c>
      <c r="AN132" s="432">
        <f t="shared" si="151"/>
        <v>0</v>
      </c>
      <c r="AO132" s="432">
        <f t="shared" si="152"/>
        <v>0</v>
      </c>
      <c r="AP132" s="432">
        <f t="shared" si="153"/>
        <v>0</v>
      </c>
      <c r="AQ132" s="432">
        <f t="shared" si="154"/>
        <v>0</v>
      </c>
      <c r="AR132" s="432">
        <f t="shared" si="158"/>
        <v>0</v>
      </c>
      <c r="AS132" s="432">
        <f t="shared" si="159"/>
        <v>0</v>
      </c>
      <c r="AT132" s="432">
        <v>1</v>
      </c>
      <c r="AU132" s="1">
        <v>13</v>
      </c>
      <c r="AV132" s="729"/>
      <c r="AW132" s="1"/>
      <c r="AX132" s="729">
        <v>1</v>
      </c>
      <c r="AY132" s="1">
        <v>2</v>
      </c>
      <c r="AZ132" s="729"/>
      <c r="BA132" s="1">
        <v>3</v>
      </c>
      <c r="BB132" s="729"/>
      <c r="BC132" s="1"/>
      <c r="BD132" s="729"/>
      <c r="BE132" s="1"/>
      <c r="BF132" s="729"/>
      <c r="BG132" s="1"/>
      <c r="BH132" s="729"/>
      <c r="BI132" s="334"/>
      <c r="BJ132" s="483"/>
      <c r="BK132" s="483"/>
      <c r="BL132" s="483"/>
      <c r="BM132" s="483"/>
      <c r="BN132" s="483"/>
      <c r="BO132" s="334"/>
      <c r="BP132" s="334"/>
      <c r="BQ132" s="334"/>
      <c r="BR132" s="334"/>
      <c r="BS132" s="334"/>
      <c r="BT132" s="334"/>
      <c r="BU132" s="334"/>
      <c r="BV132" s="334"/>
      <c r="BW132" s="334"/>
      <c r="BX132" s="334"/>
      <c r="BY132" s="334"/>
      <c r="BZ132" s="334"/>
      <c r="CA132" s="334"/>
      <c r="CB132" s="334"/>
      <c r="CC132" s="334"/>
      <c r="CD132" s="334"/>
      <c r="CE132" s="334"/>
      <c r="CF132" s="334"/>
      <c r="CG132" s="334"/>
      <c r="CH132" s="334"/>
      <c r="CI132" s="334"/>
      <c r="CJ132" s="334"/>
      <c r="CK132" s="334"/>
      <c r="CL132" s="334"/>
      <c r="CM132" s="334"/>
      <c r="CN132" s="334"/>
      <c r="CO132" s="334"/>
      <c r="CP132" s="334"/>
      <c r="CQ132" s="334"/>
      <c r="CR132" s="334"/>
      <c r="CS132" s="334"/>
      <c r="CT132" s="334"/>
      <c r="CU132" s="334"/>
      <c r="CV132" s="334"/>
      <c r="CW132" s="334"/>
      <c r="CX132" s="334"/>
      <c r="CY132" s="334"/>
      <c r="CZ132" s="334"/>
      <c r="DA132" s="334"/>
      <c r="DB132" s="334"/>
      <c r="DC132" s="334"/>
      <c r="DD132" s="334"/>
      <c r="DE132" s="334"/>
      <c r="DF132" s="334"/>
      <c r="DG132" s="334"/>
      <c r="DH132" s="334"/>
      <c r="DI132" s="334"/>
      <c r="DJ132" s="334"/>
      <c r="DK132" s="334"/>
      <c r="DL132" s="334"/>
      <c r="DM132" s="334"/>
    </row>
    <row r="133" spans="1:117" s="512" customFormat="1" ht="57" customHeight="1">
      <c r="A133" s="1"/>
      <c r="B133" s="628"/>
      <c r="C133" s="334"/>
      <c r="D133" s="617" t="s">
        <v>858</v>
      </c>
      <c r="E133" s="618"/>
      <c r="F133" s="512" t="s">
        <v>106</v>
      </c>
      <c r="G133" s="512" t="s">
        <v>476</v>
      </c>
      <c r="H133" s="512">
        <v>2</v>
      </c>
      <c r="I133" s="513" t="s">
        <v>656</v>
      </c>
      <c r="J133" s="754">
        <v>74.2</v>
      </c>
      <c r="K133" s="705"/>
      <c r="L133" s="542"/>
      <c r="M133" s="755"/>
      <c r="N133" s="542"/>
      <c r="O133" s="755"/>
      <c r="P133" s="542"/>
      <c r="Q133" s="755"/>
      <c r="R133" s="542"/>
      <c r="S133" s="705"/>
      <c r="T133" s="705"/>
      <c r="U133" s="406">
        <f t="shared" si="155"/>
        <v>0</v>
      </c>
      <c r="V133" s="543" t="str">
        <f t="shared" si="146"/>
        <v>No</v>
      </c>
      <c r="W133" s="544" t="str">
        <f t="shared" si="156"/>
        <v>No</v>
      </c>
      <c r="X133"/>
      <c r="Y133" s="716">
        <v>1</v>
      </c>
      <c r="Z133" s="717">
        <f t="shared" ref="Z133:Z139" si="160">Y133*K133+Y133*L133+Y133*M133+Y133*N133+Y133*O133+Y133*P133+Y133*Q133+Y133*R133+Y133*S133+Y133*T133</f>
        <v>0</v>
      </c>
      <c r="AA133" s="334"/>
      <c r="AB133" s="334"/>
      <c r="AC133" s="334"/>
      <c r="AD133" s="334"/>
      <c r="AE133" s="334"/>
      <c r="AF133" s="334"/>
      <c r="AG133" s="723"/>
      <c r="AH133" s="724">
        <v>1.7</v>
      </c>
      <c r="AI133" s="432">
        <f t="shared" si="157"/>
        <v>0</v>
      </c>
      <c r="AJ133" s="432">
        <f t="shared" si="147"/>
        <v>0</v>
      </c>
      <c r="AK133" s="432">
        <f t="shared" si="148"/>
        <v>0</v>
      </c>
      <c r="AL133" s="432">
        <f t="shared" si="149"/>
        <v>0</v>
      </c>
      <c r="AM133" s="432">
        <f t="shared" si="150"/>
        <v>0</v>
      </c>
      <c r="AN133" s="432">
        <f t="shared" si="151"/>
        <v>0</v>
      </c>
      <c r="AO133" s="432">
        <f t="shared" si="152"/>
        <v>0</v>
      </c>
      <c r="AP133" s="432">
        <f t="shared" si="153"/>
        <v>0</v>
      </c>
      <c r="AQ133" s="432">
        <f t="shared" si="154"/>
        <v>0</v>
      </c>
      <c r="AR133" s="432">
        <f t="shared" si="158"/>
        <v>0</v>
      </c>
      <c r="AS133" s="432">
        <f t="shared" si="159"/>
        <v>0</v>
      </c>
      <c r="AT133" s="432">
        <v>1</v>
      </c>
      <c r="AU133" s="512">
        <v>5</v>
      </c>
      <c r="AV133" s="729"/>
      <c r="AX133" s="729"/>
      <c r="AZ133" s="729"/>
      <c r="BB133" s="729">
        <v>1</v>
      </c>
      <c r="BD133" s="729">
        <v>1</v>
      </c>
      <c r="BF133" s="729"/>
      <c r="BH133" s="729"/>
      <c r="BI133" s="334"/>
      <c r="BJ133" s="483"/>
      <c r="BK133" s="483"/>
      <c r="BL133" s="483"/>
      <c r="BM133" s="483"/>
      <c r="BN133" s="483"/>
      <c r="BO133" s="334"/>
      <c r="BP133" s="334"/>
      <c r="BQ133" s="334"/>
      <c r="BR133" s="334"/>
      <c r="BS133" s="334"/>
      <c r="BT133" s="334"/>
      <c r="BU133" s="334"/>
      <c r="BV133" s="334"/>
      <c r="BW133" s="334"/>
      <c r="BX133" s="334"/>
      <c r="BY133" s="334"/>
      <c r="BZ133" s="334"/>
      <c r="CA133" s="334"/>
      <c r="CB133" s="334"/>
      <c r="CC133" s="334"/>
      <c r="CD133" s="334"/>
      <c r="CE133" s="334"/>
      <c r="CF133" s="334"/>
      <c r="CG133" s="334"/>
      <c r="CH133" s="334"/>
      <c r="CI133" s="334"/>
      <c r="CJ133" s="334"/>
      <c r="CK133" s="334"/>
      <c r="CL133" s="334"/>
      <c r="CM133" s="334"/>
      <c r="CN133" s="334"/>
      <c r="CO133" s="334"/>
      <c r="CP133" s="334"/>
      <c r="CQ133" s="334"/>
      <c r="CR133" s="334"/>
      <c r="CS133" s="334"/>
      <c r="CT133" s="334"/>
      <c r="CU133" s="334"/>
      <c r="CV133" s="334"/>
      <c r="CW133" s="334"/>
      <c r="CX133" s="334"/>
      <c r="CY133" s="334"/>
      <c r="CZ133" s="334"/>
      <c r="DA133" s="334"/>
      <c r="DB133" s="334"/>
      <c r="DC133" s="334"/>
      <c r="DD133" s="334"/>
      <c r="DE133" s="334"/>
      <c r="DF133" s="334"/>
      <c r="DG133" s="334"/>
      <c r="DH133" s="334"/>
      <c r="DI133" s="334"/>
      <c r="DJ133" s="334"/>
      <c r="DK133" s="334"/>
      <c r="DL133" s="334"/>
      <c r="DM133" s="334"/>
    </row>
    <row r="134" spans="1:117" s="512" customFormat="1" ht="57" customHeight="1">
      <c r="A134" s="1"/>
      <c r="B134" s="615"/>
      <c r="C134" s="334"/>
      <c r="D134" s="528" t="s">
        <v>859</v>
      </c>
      <c r="E134" s="616"/>
      <c r="F134" s="1" t="s">
        <v>109</v>
      </c>
      <c r="G134" s="1" t="s">
        <v>476</v>
      </c>
      <c r="H134" s="1">
        <v>4</v>
      </c>
      <c r="I134" s="546" t="s">
        <v>656</v>
      </c>
      <c r="J134" s="756">
        <v>56.18</v>
      </c>
      <c r="K134" s="703"/>
      <c r="L134" s="673"/>
      <c r="M134" s="757"/>
      <c r="N134" s="673"/>
      <c r="O134" s="757"/>
      <c r="P134" s="673"/>
      <c r="Q134" s="757"/>
      <c r="R134" s="673"/>
      <c r="S134" s="656"/>
      <c r="T134" s="656"/>
      <c r="U134" s="425">
        <f t="shared" si="155"/>
        <v>0</v>
      </c>
      <c r="V134" s="704" t="str">
        <f t="shared" si="146"/>
        <v>No</v>
      </c>
      <c r="W134" s="548" t="str">
        <f t="shared" si="156"/>
        <v>No</v>
      </c>
      <c r="X134"/>
      <c r="Y134" s="716">
        <v>1</v>
      </c>
      <c r="Z134" s="717">
        <f t="shared" si="160"/>
        <v>0</v>
      </c>
      <c r="AA134" s="334"/>
      <c r="AB134" s="334"/>
      <c r="AC134" s="334"/>
      <c r="AD134" s="334"/>
      <c r="AE134" s="334"/>
      <c r="AF134" s="334"/>
      <c r="AG134" s="723"/>
      <c r="AH134" s="724">
        <v>1.58</v>
      </c>
      <c r="AI134" s="432">
        <f t="shared" si="157"/>
        <v>0</v>
      </c>
      <c r="AJ134" s="432">
        <f t="shared" si="147"/>
        <v>0</v>
      </c>
      <c r="AK134" s="432">
        <f t="shared" si="148"/>
        <v>0</v>
      </c>
      <c r="AL134" s="432">
        <f t="shared" si="149"/>
        <v>0</v>
      </c>
      <c r="AM134" s="432">
        <f t="shared" si="150"/>
        <v>0</v>
      </c>
      <c r="AN134" s="432">
        <f t="shared" si="151"/>
        <v>0</v>
      </c>
      <c r="AO134" s="432">
        <f t="shared" si="152"/>
        <v>0</v>
      </c>
      <c r="AP134" s="432">
        <f t="shared" si="153"/>
        <v>0</v>
      </c>
      <c r="AQ134" s="432">
        <f t="shared" si="154"/>
        <v>0</v>
      </c>
      <c r="AR134" s="432">
        <f t="shared" si="158"/>
        <v>0</v>
      </c>
      <c r="AS134" s="432">
        <f t="shared" si="159"/>
        <v>0</v>
      </c>
      <c r="AT134" s="432">
        <v>1</v>
      </c>
      <c r="AU134" s="1">
        <v>8</v>
      </c>
      <c r="AV134" s="729"/>
      <c r="AW134" s="1"/>
      <c r="AX134" s="729"/>
      <c r="AY134" s="1"/>
      <c r="AZ134" s="729"/>
      <c r="BA134" s="1"/>
      <c r="BB134" s="729">
        <v>4</v>
      </c>
      <c r="BC134" s="1"/>
      <c r="BD134" s="729"/>
      <c r="BE134" s="1"/>
      <c r="BF134" s="729"/>
      <c r="BG134" s="1"/>
      <c r="BH134" s="729"/>
      <c r="BI134" s="334"/>
      <c r="BJ134" s="483">
        <v>0</v>
      </c>
      <c r="BK134" s="483">
        <v>0</v>
      </c>
      <c r="BL134" s="483">
        <v>8</v>
      </c>
      <c r="BM134" s="483">
        <v>4</v>
      </c>
      <c r="BN134" s="483"/>
      <c r="BO134" s="334"/>
      <c r="BP134" s="334"/>
      <c r="BQ134" s="334"/>
      <c r="BR134" s="334"/>
      <c r="BS134" s="334"/>
      <c r="BT134" s="334"/>
      <c r="BU134" s="334"/>
      <c r="BV134" s="334"/>
      <c r="BW134" s="334"/>
      <c r="BX134" s="334"/>
      <c r="BY134" s="334"/>
      <c r="BZ134" s="334"/>
      <c r="CA134" s="334"/>
      <c r="CB134" s="334"/>
      <c r="CC134" s="334"/>
      <c r="CD134" s="334"/>
      <c r="CE134" s="334"/>
      <c r="CF134" s="334"/>
      <c r="CG134" s="334"/>
      <c r="CH134" s="334"/>
      <c r="CI134" s="334"/>
      <c r="CJ134" s="334"/>
      <c r="CK134" s="334"/>
      <c r="CL134" s="334"/>
      <c r="CM134" s="334"/>
      <c r="CN134" s="334"/>
      <c r="CO134" s="334"/>
      <c r="CP134" s="334"/>
      <c r="CQ134" s="334"/>
      <c r="CR134" s="334"/>
      <c r="CS134" s="334"/>
      <c r="CT134" s="334"/>
      <c r="CU134" s="334"/>
      <c r="CV134" s="334"/>
      <c r="CW134" s="334"/>
      <c r="CX134" s="334"/>
      <c r="CY134" s="334"/>
      <c r="CZ134" s="334"/>
      <c r="DA134" s="334"/>
      <c r="DB134" s="334"/>
      <c r="DC134" s="334"/>
      <c r="DD134" s="334"/>
      <c r="DE134" s="334"/>
      <c r="DF134" s="334"/>
      <c r="DG134" s="334"/>
      <c r="DH134" s="334"/>
      <c r="DI134" s="334"/>
      <c r="DJ134" s="334"/>
      <c r="DK134" s="334"/>
      <c r="DL134" s="334"/>
      <c r="DM134" s="334"/>
    </row>
    <row r="135" spans="1:117" s="512" customFormat="1" ht="57" customHeight="1">
      <c r="A135" s="1"/>
      <c r="B135" s="615"/>
      <c r="C135" s="334"/>
      <c r="D135" s="617" t="s">
        <v>860</v>
      </c>
      <c r="E135" s="618"/>
      <c r="F135" s="512" t="s">
        <v>258</v>
      </c>
      <c r="G135" s="512" t="s">
        <v>476</v>
      </c>
      <c r="H135" s="512">
        <v>6</v>
      </c>
      <c r="I135" s="513" t="s">
        <v>656</v>
      </c>
      <c r="J135" s="754">
        <v>58.3</v>
      </c>
      <c r="K135" s="705"/>
      <c r="L135" s="542"/>
      <c r="M135" s="755"/>
      <c r="N135" s="542"/>
      <c r="O135" s="755"/>
      <c r="P135" s="542"/>
      <c r="Q135" s="755"/>
      <c r="R135" s="542"/>
      <c r="S135" s="705"/>
      <c r="T135" s="705"/>
      <c r="U135" s="406">
        <f t="shared" si="155"/>
        <v>0</v>
      </c>
      <c r="V135" s="543" t="str">
        <f t="shared" si="146"/>
        <v>No</v>
      </c>
      <c r="W135" s="544" t="str">
        <f t="shared" si="156"/>
        <v>No</v>
      </c>
      <c r="X135"/>
      <c r="Y135" s="716">
        <v>1</v>
      </c>
      <c r="Z135" s="717">
        <f t="shared" si="160"/>
        <v>0</v>
      </c>
      <c r="AA135" s="334"/>
      <c r="AB135" s="334"/>
      <c r="AC135" s="334"/>
      <c r="AD135" s="334"/>
      <c r="AE135" s="334"/>
      <c r="AF135" s="334"/>
      <c r="AG135" s="723"/>
      <c r="AH135" s="724">
        <v>1.2</v>
      </c>
      <c r="AI135" s="432">
        <f t="shared" si="157"/>
        <v>0</v>
      </c>
      <c r="AJ135" s="432">
        <f t="shared" si="147"/>
        <v>0</v>
      </c>
      <c r="AK135" s="432">
        <f t="shared" si="148"/>
        <v>0</v>
      </c>
      <c r="AL135" s="432">
        <f t="shared" si="149"/>
        <v>0</v>
      </c>
      <c r="AM135" s="432">
        <f t="shared" si="150"/>
        <v>0</v>
      </c>
      <c r="AN135" s="432">
        <f t="shared" si="151"/>
        <v>0</v>
      </c>
      <c r="AO135" s="432">
        <f t="shared" si="152"/>
        <v>0</v>
      </c>
      <c r="AP135" s="432">
        <f t="shared" si="153"/>
        <v>0</v>
      </c>
      <c r="AQ135" s="432">
        <f t="shared" si="154"/>
        <v>0</v>
      </c>
      <c r="AR135" s="432">
        <f t="shared" ref="AR135:AR139" si="161">S135*H135</f>
        <v>0</v>
      </c>
      <c r="AS135" s="432">
        <f t="shared" si="159"/>
        <v>0</v>
      </c>
      <c r="AT135" s="432">
        <v>1</v>
      </c>
      <c r="AU135" s="512">
        <v>11</v>
      </c>
      <c r="AV135" s="729"/>
      <c r="AX135" s="729"/>
      <c r="AZ135" s="729">
        <v>1</v>
      </c>
      <c r="BA135" s="512">
        <v>2</v>
      </c>
      <c r="BB135" s="729"/>
      <c r="BD135" s="729"/>
      <c r="BF135" s="729"/>
      <c r="BH135" s="729"/>
      <c r="BI135" s="334"/>
      <c r="BJ135" s="483">
        <v>0</v>
      </c>
      <c r="BK135" s="483">
        <v>0</v>
      </c>
      <c r="BL135" s="483">
        <v>12</v>
      </c>
      <c r="BM135" s="483">
        <v>4</v>
      </c>
      <c r="BN135" s="483"/>
      <c r="BO135" s="334"/>
      <c r="BP135" s="334"/>
      <c r="BQ135" s="334"/>
      <c r="BR135" s="334"/>
      <c r="BS135" s="334"/>
      <c r="BT135" s="334"/>
      <c r="BU135" s="334"/>
      <c r="BV135" s="334"/>
      <c r="BW135" s="334"/>
      <c r="BX135" s="334"/>
      <c r="BY135" s="334"/>
      <c r="BZ135" s="334"/>
      <c r="CA135" s="334"/>
      <c r="CB135" s="334"/>
      <c r="CC135" s="334"/>
      <c r="CD135" s="334"/>
      <c r="CE135" s="334"/>
      <c r="CF135" s="334"/>
      <c r="CG135" s="334"/>
      <c r="CH135" s="334"/>
      <c r="CI135" s="334"/>
      <c r="CJ135" s="334"/>
      <c r="CK135" s="334"/>
      <c r="CL135" s="334"/>
      <c r="CM135" s="334"/>
      <c r="CN135" s="334"/>
      <c r="CO135" s="334"/>
      <c r="CP135" s="334"/>
      <c r="CQ135" s="334"/>
      <c r="CR135" s="334"/>
      <c r="CS135" s="334"/>
      <c r="CT135" s="334"/>
      <c r="CU135" s="334"/>
      <c r="CV135" s="334"/>
      <c r="CW135" s="334"/>
      <c r="CX135" s="334"/>
      <c r="CY135" s="334"/>
      <c r="CZ135" s="334"/>
      <c r="DA135" s="334"/>
      <c r="DB135" s="334"/>
      <c r="DC135" s="334"/>
      <c r="DD135" s="334"/>
      <c r="DE135" s="334"/>
      <c r="DF135" s="334"/>
      <c r="DG135" s="334"/>
      <c r="DH135" s="334"/>
      <c r="DI135" s="334"/>
      <c r="DJ135" s="334"/>
      <c r="DK135" s="334"/>
      <c r="DL135" s="334"/>
      <c r="DM135" s="334"/>
    </row>
    <row r="136" spans="1:117" s="512" customFormat="1" ht="57" customHeight="1">
      <c r="A136" s="1"/>
      <c r="B136" s="615"/>
      <c r="C136" s="334"/>
      <c r="D136" s="528" t="s">
        <v>861</v>
      </c>
      <c r="E136" s="616"/>
      <c r="F136" s="1" t="s">
        <v>417</v>
      </c>
      <c r="G136" s="1" t="s">
        <v>476</v>
      </c>
      <c r="H136" s="1">
        <v>10</v>
      </c>
      <c r="I136" s="546" t="s">
        <v>656</v>
      </c>
      <c r="J136" s="756">
        <v>65.72</v>
      </c>
      <c r="K136" s="703"/>
      <c r="L136" s="673"/>
      <c r="M136" s="757"/>
      <c r="N136" s="673"/>
      <c r="O136" s="757"/>
      <c r="P136" s="673"/>
      <c r="Q136" s="757"/>
      <c r="R136" s="673"/>
      <c r="S136" s="656"/>
      <c r="T136" s="656"/>
      <c r="U136" s="425">
        <f t="shared" si="155"/>
        <v>0</v>
      </c>
      <c r="V136" s="704" t="str">
        <f t="shared" si="146"/>
        <v>No</v>
      </c>
      <c r="W136" s="548" t="str">
        <f t="shared" si="156"/>
        <v>No</v>
      </c>
      <c r="X136"/>
      <c r="Y136" s="716">
        <v>1</v>
      </c>
      <c r="Z136" s="717">
        <f t="shared" si="160"/>
        <v>0</v>
      </c>
      <c r="AA136" s="334"/>
      <c r="AB136" s="334"/>
      <c r="AC136" s="334"/>
      <c r="AD136" s="334"/>
      <c r="AE136" s="334"/>
      <c r="AF136" s="334"/>
      <c r="AG136" s="723"/>
      <c r="AH136" s="724">
        <v>1.01</v>
      </c>
      <c r="AI136" s="432">
        <f t="shared" si="157"/>
        <v>0</v>
      </c>
      <c r="AJ136" s="432">
        <f t="shared" si="147"/>
        <v>0</v>
      </c>
      <c r="AK136" s="432">
        <f t="shared" si="148"/>
        <v>0</v>
      </c>
      <c r="AL136" s="432">
        <f t="shared" si="149"/>
        <v>0</v>
      </c>
      <c r="AM136" s="432">
        <f t="shared" si="150"/>
        <v>0</v>
      </c>
      <c r="AN136" s="432">
        <f t="shared" si="151"/>
        <v>0</v>
      </c>
      <c r="AO136" s="432">
        <f t="shared" si="152"/>
        <v>0</v>
      </c>
      <c r="AP136" s="432">
        <f t="shared" si="153"/>
        <v>0</v>
      </c>
      <c r="AQ136" s="432">
        <f t="shared" si="154"/>
        <v>0</v>
      </c>
      <c r="AR136" s="432">
        <f t="shared" si="161"/>
        <v>0</v>
      </c>
      <c r="AS136" s="432">
        <f t="shared" si="159"/>
        <v>0</v>
      </c>
      <c r="AT136" s="432">
        <v>1</v>
      </c>
      <c r="AU136" s="1">
        <v>19</v>
      </c>
      <c r="AV136" s="729"/>
      <c r="AW136" s="1"/>
      <c r="AX136" s="729"/>
      <c r="AY136" s="1"/>
      <c r="AZ136" s="729">
        <v>4</v>
      </c>
      <c r="BA136" s="1"/>
      <c r="BB136" s="729"/>
      <c r="BC136" s="1"/>
      <c r="BD136" s="729"/>
      <c r="BE136" s="1"/>
      <c r="BF136" s="729"/>
      <c r="BG136" s="1"/>
      <c r="BH136" s="729"/>
      <c r="BI136" s="334"/>
      <c r="BJ136" s="483">
        <v>0</v>
      </c>
      <c r="BK136" s="483">
        <v>0</v>
      </c>
      <c r="BL136" s="483">
        <v>20</v>
      </c>
      <c r="BM136" s="483">
        <v>6</v>
      </c>
      <c r="BN136" s="483"/>
      <c r="BO136" s="334"/>
      <c r="BP136" s="334"/>
      <c r="BQ136" s="334"/>
      <c r="BR136" s="334"/>
      <c r="BS136" s="334"/>
      <c r="BT136" s="334"/>
      <c r="BU136" s="334"/>
      <c r="BV136" s="334"/>
      <c r="BW136" s="334"/>
      <c r="BX136" s="334"/>
      <c r="BY136" s="334"/>
      <c r="BZ136" s="334"/>
      <c r="CA136" s="334"/>
      <c r="CB136" s="334"/>
      <c r="CC136" s="334"/>
      <c r="CD136" s="334"/>
      <c r="CE136" s="334"/>
      <c r="CF136" s="334"/>
      <c r="CG136" s="334"/>
      <c r="CH136" s="334"/>
      <c r="CI136" s="334"/>
      <c r="CJ136" s="334"/>
      <c r="CK136" s="334"/>
      <c r="CL136" s="334"/>
      <c r="CM136" s="334"/>
      <c r="CN136" s="334"/>
      <c r="CO136" s="334"/>
      <c r="CP136" s="334"/>
      <c r="CQ136" s="334"/>
      <c r="CR136" s="334"/>
      <c r="CS136" s="334"/>
      <c r="CT136" s="334"/>
      <c r="CU136" s="334"/>
      <c r="CV136" s="334"/>
      <c r="CW136" s="334"/>
      <c r="CX136" s="334"/>
      <c r="CY136" s="334"/>
      <c r="CZ136" s="334"/>
      <c r="DA136" s="334"/>
      <c r="DB136" s="334"/>
      <c r="DC136" s="334"/>
      <c r="DD136" s="334"/>
      <c r="DE136" s="334"/>
      <c r="DF136" s="334"/>
      <c r="DG136" s="334"/>
      <c r="DH136" s="334"/>
      <c r="DI136" s="334"/>
      <c r="DJ136" s="334"/>
      <c r="DK136" s="334"/>
      <c r="DL136" s="334"/>
      <c r="DM136" s="334"/>
    </row>
    <row r="137" spans="1:117" s="512" customFormat="1" ht="57" customHeight="1">
      <c r="A137" s="1"/>
      <c r="B137" s="628"/>
      <c r="C137" s="334"/>
      <c r="D137" s="617" t="s">
        <v>862</v>
      </c>
      <c r="E137" s="618"/>
      <c r="F137" s="512" t="s">
        <v>103</v>
      </c>
      <c r="G137" s="512" t="s">
        <v>476</v>
      </c>
      <c r="H137" s="512">
        <v>2</v>
      </c>
      <c r="I137" s="513" t="s">
        <v>656</v>
      </c>
      <c r="J137" s="754">
        <v>63.6</v>
      </c>
      <c r="K137" s="705"/>
      <c r="L137" s="542"/>
      <c r="M137" s="755"/>
      <c r="N137" s="542"/>
      <c r="O137" s="755"/>
      <c r="P137" s="542"/>
      <c r="Q137" s="755"/>
      <c r="R137" s="542"/>
      <c r="S137" s="705"/>
      <c r="T137" s="705"/>
      <c r="U137" s="406">
        <f t="shared" si="155"/>
        <v>0</v>
      </c>
      <c r="V137" s="543" t="str">
        <f t="shared" si="146"/>
        <v>No</v>
      </c>
      <c r="W137" s="544" t="str">
        <f t="shared" si="156"/>
        <v>No</v>
      </c>
      <c r="X137"/>
      <c r="Y137" s="716">
        <v>1</v>
      </c>
      <c r="Z137" s="717">
        <f t="shared" si="160"/>
        <v>0</v>
      </c>
      <c r="AA137" s="334"/>
      <c r="AB137" s="334"/>
      <c r="AC137" s="334"/>
      <c r="AD137" s="334"/>
      <c r="AE137" s="334"/>
      <c r="AF137" s="334"/>
      <c r="AG137" s="723"/>
      <c r="AH137" s="724">
        <v>0.6</v>
      </c>
      <c r="AI137" s="432">
        <f t="shared" si="157"/>
        <v>0</v>
      </c>
      <c r="AJ137" s="432">
        <f t="shared" si="147"/>
        <v>0</v>
      </c>
      <c r="AK137" s="432">
        <f t="shared" si="148"/>
        <v>0</v>
      </c>
      <c r="AL137" s="432">
        <f t="shared" si="149"/>
        <v>0</v>
      </c>
      <c r="AM137" s="432">
        <f t="shared" si="150"/>
        <v>0</v>
      </c>
      <c r="AN137" s="432">
        <f t="shared" si="151"/>
        <v>0</v>
      </c>
      <c r="AO137" s="432">
        <f t="shared" si="152"/>
        <v>0</v>
      </c>
      <c r="AP137" s="432">
        <f t="shared" si="153"/>
        <v>0</v>
      </c>
      <c r="AQ137" s="432">
        <f t="shared" si="154"/>
        <v>0</v>
      </c>
      <c r="AR137" s="432">
        <f t="shared" si="161"/>
        <v>0</v>
      </c>
      <c r="AS137" s="432">
        <f t="shared" si="159"/>
        <v>0</v>
      </c>
      <c r="AT137" s="432">
        <v>1</v>
      </c>
      <c r="AU137" s="512">
        <v>5</v>
      </c>
      <c r="AV137" s="729"/>
      <c r="AX137" s="729"/>
      <c r="AY137" s="512">
        <v>1</v>
      </c>
      <c r="AZ137" s="729"/>
      <c r="BB137" s="729"/>
      <c r="BD137" s="729"/>
      <c r="BF137" s="729"/>
      <c r="BH137" s="729"/>
      <c r="BI137" s="334"/>
      <c r="BJ137" s="483"/>
      <c r="BK137" s="483"/>
      <c r="BL137" s="483"/>
      <c r="BM137" s="483"/>
      <c r="BN137" s="483"/>
      <c r="BO137" s="334"/>
      <c r="BP137" s="334"/>
      <c r="BQ137" s="334"/>
      <c r="BR137" s="334"/>
      <c r="BS137" s="334"/>
      <c r="BT137" s="334"/>
      <c r="BU137" s="334"/>
      <c r="BV137" s="334"/>
      <c r="BW137" s="334"/>
      <c r="BX137" s="334"/>
      <c r="BY137" s="334"/>
      <c r="BZ137" s="334"/>
      <c r="CA137" s="334"/>
      <c r="CB137" s="334"/>
      <c r="CC137" s="334"/>
      <c r="CD137" s="334"/>
      <c r="CE137" s="334"/>
      <c r="CF137" s="334"/>
      <c r="CG137" s="334"/>
      <c r="CH137" s="334"/>
      <c r="CI137" s="334"/>
      <c r="CJ137" s="334"/>
      <c r="CK137" s="334"/>
      <c r="CL137" s="334"/>
      <c r="CM137" s="334"/>
      <c r="CN137" s="334"/>
      <c r="CO137" s="334"/>
      <c r="CP137" s="334"/>
      <c r="CQ137" s="334"/>
      <c r="CR137" s="334"/>
      <c r="CS137" s="334"/>
      <c r="CT137" s="334"/>
      <c r="CU137" s="334"/>
      <c r="CV137" s="334"/>
      <c r="CW137" s="334"/>
      <c r="CX137" s="334"/>
      <c r="CY137" s="334"/>
      <c r="CZ137" s="334"/>
      <c r="DA137" s="334"/>
      <c r="DB137" s="334"/>
      <c r="DC137" s="334"/>
      <c r="DD137" s="334"/>
      <c r="DE137" s="334"/>
      <c r="DF137" s="334"/>
      <c r="DG137" s="334"/>
      <c r="DH137" s="334"/>
      <c r="DI137" s="334"/>
      <c r="DJ137" s="334"/>
      <c r="DK137" s="334"/>
      <c r="DL137" s="334"/>
      <c r="DM137" s="334"/>
    </row>
    <row r="138" spans="1:117" s="512" customFormat="1" ht="57" customHeight="1">
      <c r="A138" s="1"/>
      <c r="B138" s="615"/>
      <c r="C138" s="334"/>
      <c r="D138" s="528" t="s">
        <v>863</v>
      </c>
      <c r="E138" s="616"/>
      <c r="F138" s="1" t="s">
        <v>106</v>
      </c>
      <c r="G138" s="1" t="s">
        <v>476</v>
      </c>
      <c r="H138" s="1">
        <v>4</v>
      </c>
      <c r="I138" s="546" t="s">
        <v>656</v>
      </c>
      <c r="J138" s="756">
        <v>53</v>
      </c>
      <c r="K138" s="703"/>
      <c r="L138" s="673"/>
      <c r="M138" s="757"/>
      <c r="N138" s="673"/>
      <c r="O138" s="757"/>
      <c r="P138" s="673"/>
      <c r="Q138" s="757"/>
      <c r="R138" s="673"/>
      <c r="S138" s="656"/>
      <c r="T138" s="656"/>
      <c r="U138" s="425">
        <f t="shared" si="155"/>
        <v>0</v>
      </c>
      <c r="V138" s="704" t="str">
        <f t="shared" si="146"/>
        <v>No</v>
      </c>
      <c r="W138" s="548" t="str">
        <f t="shared" si="156"/>
        <v>No</v>
      </c>
      <c r="X138"/>
      <c r="Y138" s="716">
        <v>1</v>
      </c>
      <c r="Z138" s="717">
        <f t="shared" si="160"/>
        <v>0</v>
      </c>
      <c r="AA138" s="334"/>
      <c r="AB138" s="334"/>
      <c r="AC138" s="334"/>
      <c r="AD138" s="334"/>
      <c r="AE138" s="334"/>
      <c r="AF138" s="334"/>
      <c r="AG138" s="723"/>
      <c r="AH138" s="724">
        <v>0.85</v>
      </c>
      <c r="AI138" s="432">
        <f t="shared" si="157"/>
        <v>0</v>
      </c>
      <c r="AJ138" s="432">
        <f t="shared" si="147"/>
        <v>0</v>
      </c>
      <c r="AK138" s="432">
        <f t="shared" si="148"/>
        <v>0</v>
      </c>
      <c r="AL138" s="432">
        <f t="shared" si="149"/>
        <v>0</v>
      </c>
      <c r="AM138" s="432">
        <f t="shared" si="150"/>
        <v>0</v>
      </c>
      <c r="AN138" s="432">
        <f t="shared" si="151"/>
        <v>0</v>
      </c>
      <c r="AO138" s="432">
        <f t="shared" si="152"/>
        <v>0</v>
      </c>
      <c r="AP138" s="432">
        <f t="shared" si="153"/>
        <v>0</v>
      </c>
      <c r="AQ138" s="432">
        <f t="shared" si="154"/>
        <v>0</v>
      </c>
      <c r="AR138" s="432">
        <f t="shared" si="161"/>
        <v>0</v>
      </c>
      <c r="AS138" s="432">
        <f t="shared" si="159"/>
        <v>0</v>
      </c>
      <c r="AT138" s="432">
        <v>1</v>
      </c>
      <c r="AU138" s="1">
        <v>8</v>
      </c>
      <c r="AV138" s="729"/>
      <c r="AW138" s="1"/>
      <c r="AX138" s="729"/>
      <c r="AY138" s="1"/>
      <c r="AZ138" s="729">
        <v>2</v>
      </c>
      <c r="BA138" s="1"/>
      <c r="BB138" s="729"/>
      <c r="BC138" s="1"/>
      <c r="BD138" s="729"/>
      <c r="BE138" s="1"/>
      <c r="BF138" s="729"/>
      <c r="BG138" s="1"/>
      <c r="BH138" s="729"/>
      <c r="BI138" s="334"/>
      <c r="BJ138" s="483">
        <v>0</v>
      </c>
      <c r="BK138" s="483">
        <v>0</v>
      </c>
      <c r="BL138" s="483">
        <v>8</v>
      </c>
      <c r="BM138" s="483">
        <v>2</v>
      </c>
      <c r="BN138" s="483"/>
      <c r="BO138" s="334"/>
      <c r="BP138" s="334"/>
      <c r="BQ138" s="334"/>
      <c r="BR138" s="334"/>
      <c r="BS138" s="334"/>
      <c r="BT138" s="334"/>
      <c r="BU138" s="334"/>
      <c r="BV138" s="334"/>
      <c r="BW138" s="334"/>
      <c r="BX138" s="334"/>
      <c r="BY138" s="334"/>
      <c r="BZ138" s="334"/>
      <c r="CA138" s="334"/>
      <c r="CB138" s="334"/>
      <c r="CC138" s="334"/>
      <c r="CD138" s="334"/>
      <c r="CE138" s="334"/>
      <c r="CF138" s="334"/>
      <c r="CG138" s="334"/>
      <c r="CH138" s="334"/>
      <c r="CI138" s="334"/>
      <c r="CJ138" s="334"/>
      <c r="CK138" s="334"/>
      <c r="CL138" s="334"/>
      <c r="CM138" s="334"/>
      <c r="CN138" s="334"/>
      <c r="CO138" s="334"/>
      <c r="CP138" s="334"/>
      <c r="CQ138" s="334"/>
      <c r="CR138" s="334"/>
      <c r="CS138" s="334"/>
      <c r="CT138" s="334"/>
      <c r="CU138" s="334"/>
      <c r="CV138" s="334"/>
      <c r="CW138" s="334"/>
      <c r="CX138" s="334"/>
      <c r="CY138" s="334"/>
      <c r="CZ138" s="334"/>
      <c r="DA138" s="334"/>
      <c r="DB138" s="334"/>
      <c r="DC138" s="334"/>
      <c r="DD138" s="334"/>
      <c r="DE138" s="334"/>
      <c r="DF138" s="334"/>
      <c r="DG138" s="334"/>
      <c r="DH138" s="334"/>
      <c r="DI138" s="334"/>
      <c r="DJ138" s="334"/>
      <c r="DK138" s="334"/>
      <c r="DL138" s="334"/>
      <c r="DM138" s="334"/>
    </row>
    <row r="139" spans="1:117" s="512" customFormat="1" ht="57" customHeight="1">
      <c r="A139" s="1"/>
      <c r="B139" s="630"/>
      <c r="C139" s="518"/>
      <c r="D139" s="734" t="s">
        <v>864</v>
      </c>
      <c r="E139" s="735"/>
      <c r="F139" s="374" t="s">
        <v>421</v>
      </c>
      <c r="G139" s="375" t="s">
        <v>476</v>
      </c>
      <c r="H139" s="374">
        <v>10</v>
      </c>
      <c r="I139" s="375" t="s">
        <v>100</v>
      </c>
      <c r="J139" s="550">
        <v>65.72</v>
      </c>
      <c r="K139" s="551"/>
      <c r="L139" s="551"/>
      <c r="M139" s="551"/>
      <c r="N139" s="551"/>
      <c r="O139" s="551"/>
      <c r="P139" s="551"/>
      <c r="Q139" s="551"/>
      <c r="R139" s="758"/>
      <c r="S139" s="758"/>
      <c r="T139" s="551"/>
      <c r="U139" s="406">
        <f t="shared" si="155"/>
        <v>0</v>
      </c>
      <c r="V139" s="552" t="str">
        <f t="shared" si="146"/>
        <v>No</v>
      </c>
      <c r="W139" s="544" t="str">
        <f t="shared" si="156"/>
        <v>No</v>
      </c>
      <c r="X139"/>
      <c r="Y139" s="718">
        <v>1</v>
      </c>
      <c r="Z139" s="717">
        <f t="shared" si="160"/>
        <v>0</v>
      </c>
      <c r="AA139" s="334"/>
      <c r="AB139" s="334"/>
      <c r="AC139" s="334"/>
      <c r="AD139" s="334"/>
      <c r="AE139" s="334"/>
      <c r="AF139" s="334"/>
      <c r="AG139" s="723"/>
      <c r="AH139" s="724">
        <v>0.73</v>
      </c>
      <c r="AI139" s="432">
        <f t="shared" si="157"/>
        <v>0</v>
      </c>
      <c r="AJ139" s="432">
        <f t="shared" si="147"/>
        <v>0</v>
      </c>
      <c r="AK139" s="432">
        <f t="shared" si="148"/>
        <v>0</v>
      </c>
      <c r="AL139" s="432">
        <f t="shared" si="149"/>
        <v>0</v>
      </c>
      <c r="AM139" s="432">
        <f t="shared" si="150"/>
        <v>0</v>
      </c>
      <c r="AN139" s="432">
        <f t="shared" si="151"/>
        <v>0</v>
      </c>
      <c r="AO139" s="432">
        <f t="shared" si="152"/>
        <v>0</v>
      </c>
      <c r="AP139" s="432">
        <f t="shared" si="153"/>
        <v>0</v>
      </c>
      <c r="AQ139" s="432">
        <f t="shared" si="154"/>
        <v>0</v>
      </c>
      <c r="AR139" s="432">
        <f t="shared" si="161"/>
        <v>0</v>
      </c>
      <c r="AS139" s="432">
        <f t="shared" si="159"/>
        <v>0</v>
      </c>
      <c r="AT139" s="432">
        <v>1</v>
      </c>
      <c r="AU139" s="374">
        <v>21</v>
      </c>
      <c r="AV139" s="732"/>
      <c r="AW139" s="374"/>
      <c r="AX139" s="732"/>
      <c r="AY139" s="374"/>
      <c r="AZ139" s="732"/>
      <c r="BA139" s="374"/>
      <c r="BB139" s="732"/>
      <c r="BC139" s="374"/>
      <c r="BD139" s="732"/>
      <c r="BE139" s="374"/>
      <c r="BF139" s="732"/>
      <c r="BG139" s="374"/>
      <c r="BH139" s="732"/>
      <c r="BI139" s="334"/>
      <c r="BJ139" s="483">
        <v>0</v>
      </c>
      <c r="BK139" s="483">
        <v>0</v>
      </c>
      <c r="BL139" s="483">
        <v>20</v>
      </c>
      <c r="BM139" s="483">
        <v>0</v>
      </c>
      <c r="BN139" s="483"/>
      <c r="BO139" s="334"/>
      <c r="BP139" s="334"/>
      <c r="BQ139" s="334"/>
      <c r="BR139" s="334"/>
      <c r="BS139" s="334"/>
      <c r="BT139" s="334"/>
      <c r="BU139" s="334"/>
      <c r="BV139" s="334"/>
      <c r="BW139" s="334"/>
      <c r="BX139" s="334"/>
      <c r="BY139" s="334"/>
      <c r="BZ139" s="334"/>
      <c r="CA139" s="334"/>
      <c r="CB139" s="334"/>
      <c r="CC139" s="334"/>
      <c r="CD139" s="334"/>
      <c r="CE139" s="334"/>
      <c r="CF139" s="334"/>
      <c r="CG139" s="334"/>
      <c r="CH139" s="334"/>
      <c r="CI139" s="334"/>
      <c r="CJ139" s="334"/>
      <c r="CK139" s="334"/>
      <c r="CL139" s="334"/>
      <c r="CM139" s="334"/>
      <c r="CN139" s="334"/>
      <c r="CO139" s="334"/>
      <c r="CP139" s="334"/>
      <c r="CQ139" s="334"/>
      <c r="CR139" s="334"/>
      <c r="CS139" s="334"/>
      <c r="CT139" s="334"/>
      <c r="CU139" s="334"/>
      <c r="CV139" s="334"/>
      <c r="CW139" s="334"/>
      <c r="CX139" s="334"/>
      <c r="CY139" s="334"/>
      <c r="CZ139" s="334"/>
      <c r="DA139" s="334"/>
      <c r="DB139" s="334"/>
      <c r="DC139" s="334"/>
      <c r="DD139" s="334"/>
      <c r="DE139" s="334"/>
      <c r="DF139" s="334"/>
      <c r="DG139" s="334"/>
      <c r="DH139" s="334"/>
      <c r="DI139" s="334"/>
      <c r="DJ139" s="334"/>
      <c r="DK139" s="334"/>
      <c r="DL139" s="334"/>
      <c r="DM139" s="334"/>
    </row>
    <row r="140" spans="1:117" ht="30.95" customHeight="1">
      <c r="B140" s="624"/>
      <c r="E140" s="625"/>
      <c r="F140" s="344"/>
      <c r="G140" s="611"/>
      <c r="J140" s="669" t="s">
        <v>596</v>
      </c>
      <c r="K140" s="344"/>
      <c r="L140" s="647"/>
      <c r="M140" s="344"/>
      <c r="N140" s="344"/>
      <c r="O140" s="344"/>
      <c r="P140" s="344"/>
      <c r="Q140" s="344"/>
      <c r="R140" s="344"/>
      <c r="S140" s="760"/>
      <c r="T140" s="760"/>
      <c r="U140" s="699"/>
      <c r="V140" s="691"/>
      <c r="W140" s="700"/>
      <c r="Y140" s="1"/>
      <c r="Z140" s="719"/>
      <c r="AA140" s="334"/>
      <c r="AB140" s="334"/>
      <c r="AC140" s="334"/>
      <c r="AD140" s="334"/>
      <c r="AE140" s="334"/>
      <c r="AF140" s="334"/>
      <c r="AG140" s="721"/>
      <c r="AH140" s="722"/>
      <c r="AI140" s="432">
        <f t="shared" si="135"/>
        <v>0</v>
      </c>
      <c r="AJ140" s="432"/>
      <c r="AK140" s="432"/>
      <c r="AL140" s="432"/>
      <c r="AM140" s="432"/>
      <c r="AN140" s="432"/>
      <c r="AO140" s="432"/>
      <c r="AP140" s="432"/>
      <c r="AQ140" s="432"/>
      <c r="AR140" s="432"/>
      <c r="AS140" s="432"/>
      <c r="AT140" s="432"/>
      <c r="BJ140" s="483">
        <f>H140</f>
        <v>0</v>
      </c>
      <c r="BK140" s="483">
        <f>H140</f>
        <v>0</v>
      </c>
      <c r="BL140" s="488"/>
      <c r="BM140" s="488"/>
      <c r="BN140" s="488"/>
    </row>
    <row r="141" spans="1:117" s="512" customFormat="1" ht="57" customHeight="1">
      <c r="A141" s="1"/>
      <c r="B141" s="612"/>
      <c r="C141" s="593"/>
      <c r="D141" s="591" t="s">
        <v>865</v>
      </c>
      <c r="E141" s="736"/>
      <c r="F141" s="593" t="s">
        <v>109</v>
      </c>
      <c r="G141" s="648" t="s">
        <v>608</v>
      </c>
      <c r="H141" s="593">
        <v>2</v>
      </c>
      <c r="I141" s="648" t="s">
        <v>656</v>
      </c>
      <c r="J141" s="747">
        <v>94.34</v>
      </c>
      <c r="K141" s="537"/>
      <c r="L141" s="537"/>
      <c r="M141" s="537"/>
      <c r="N141" s="537"/>
      <c r="O141" s="537"/>
      <c r="P141" s="537"/>
      <c r="Q141" s="537"/>
      <c r="R141" s="759"/>
      <c r="S141" s="703"/>
      <c r="T141" s="703"/>
      <c r="U141" s="425">
        <f t="shared" si="131"/>
        <v>0</v>
      </c>
      <c r="V141" s="397" t="str">
        <f>IF(B141="New","Yes","No")</f>
        <v>No</v>
      </c>
      <c r="W141" s="548" t="str">
        <f t="shared" si="133"/>
        <v>No</v>
      </c>
      <c r="X141"/>
      <c r="Y141" s="715">
        <v>1</v>
      </c>
      <c r="Z141" s="717">
        <f t="shared" si="134"/>
        <v>0</v>
      </c>
      <c r="AA141" s="334"/>
      <c r="AB141" s="334"/>
      <c r="AC141" s="334"/>
      <c r="AD141" s="334"/>
      <c r="AE141" s="334"/>
      <c r="AF141" s="334"/>
      <c r="AG141" s="723"/>
      <c r="AH141" s="724">
        <v>3.3</v>
      </c>
      <c r="AI141" s="432">
        <f t="shared" si="135"/>
        <v>0</v>
      </c>
      <c r="AJ141" s="432">
        <f>K141*H141</f>
        <v>0</v>
      </c>
      <c r="AK141" s="432">
        <f>L141*H141</f>
        <v>0</v>
      </c>
      <c r="AL141" s="432">
        <f>M141*H141</f>
        <v>0</v>
      </c>
      <c r="AM141" s="432">
        <f>N141*H141</f>
        <v>0</v>
      </c>
      <c r="AN141" s="432">
        <f>O141*H141</f>
        <v>0</v>
      </c>
      <c r="AO141" s="432">
        <f>P141*H141</f>
        <v>0</v>
      </c>
      <c r="AP141" s="432">
        <f>Q141*H141</f>
        <v>0</v>
      </c>
      <c r="AQ141" s="432">
        <f>R141*H141</f>
        <v>0</v>
      </c>
      <c r="AR141" s="432">
        <f t="shared" si="144"/>
        <v>0</v>
      </c>
      <c r="AS141" s="432">
        <f t="shared" si="145"/>
        <v>0</v>
      </c>
      <c r="AT141" s="432">
        <v>1</v>
      </c>
      <c r="AU141" s="593">
        <v>6</v>
      </c>
      <c r="AV141" s="731"/>
      <c r="AW141" s="593"/>
      <c r="AX141" s="731"/>
      <c r="AY141" s="593">
        <v>1</v>
      </c>
      <c r="AZ141" s="731">
        <v>1</v>
      </c>
      <c r="BA141" s="593"/>
      <c r="BB141" s="731"/>
      <c r="BC141" s="593"/>
      <c r="BD141" s="731"/>
      <c r="BE141" s="593"/>
      <c r="BF141" s="731"/>
      <c r="BG141" s="593"/>
      <c r="BH141" s="731"/>
      <c r="BI141" s="334"/>
      <c r="BJ141" s="483">
        <v>0</v>
      </c>
      <c r="BK141" s="483">
        <v>0</v>
      </c>
      <c r="BL141" s="483">
        <v>4</v>
      </c>
      <c r="BM141" s="483">
        <v>2</v>
      </c>
      <c r="BN141" s="483"/>
      <c r="BO141" s="334"/>
      <c r="BP141" s="334"/>
      <c r="BQ141" s="334"/>
      <c r="BR141" s="334"/>
      <c r="BS141" s="334"/>
      <c r="BT141" s="334"/>
      <c r="BU141" s="334"/>
      <c r="BV141" s="334"/>
      <c r="BW141" s="334"/>
      <c r="BX141" s="334"/>
      <c r="BY141" s="334"/>
      <c r="BZ141" s="334"/>
      <c r="CA141" s="334"/>
      <c r="CB141" s="334"/>
      <c r="CC141" s="334"/>
      <c r="CD141" s="334"/>
      <c r="CE141" s="334"/>
      <c r="CF141" s="334"/>
      <c r="CG141" s="334"/>
      <c r="CH141" s="334"/>
      <c r="CI141" s="334"/>
      <c r="CJ141" s="334"/>
      <c r="CK141" s="334"/>
      <c r="CL141" s="334"/>
      <c r="CM141" s="334"/>
      <c r="CN141" s="334"/>
      <c r="CO141" s="334"/>
      <c r="CP141" s="334"/>
      <c r="CQ141" s="334"/>
      <c r="CR141" s="334"/>
      <c r="CS141" s="334"/>
      <c r="CT141" s="334"/>
      <c r="CU141" s="334"/>
      <c r="CV141" s="334"/>
      <c r="CW141" s="334"/>
      <c r="CX141" s="334"/>
      <c r="CY141" s="334"/>
      <c r="CZ141" s="334"/>
      <c r="DA141" s="334"/>
      <c r="DB141" s="334"/>
      <c r="DC141" s="334"/>
      <c r="DD141" s="334"/>
      <c r="DE141" s="334"/>
      <c r="DF141" s="334"/>
      <c r="DG141" s="334"/>
      <c r="DH141" s="334"/>
      <c r="DI141" s="334"/>
      <c r="DJ141" s="334"/>
      <c r="DK141" s="334"/>
      <c r="DL141" s="334"/>
      <c r="DM141" s="334"/>
    </row>
    <row r="142" spans="1:117" s="1" customFormat="1" ht="57" customHeight="1">
      <c r="B142" s="615"/>
      <c r="C142" s="334"/>
      <c r="D142" s="617" t="s">
        <v>866</v>
      </c>
      <c r="E142" s="737"/>
      <c r="F142" s="512" t="s">
        <v>106</v>
      </c>
      <c r="G142" s="513" t="s">
        <v>608</v>
      </c>
      <c r="H142" s="512">
        <v>3</v>
      </c>
      <c r="I142" s="513" t="s">
        <v>656</v>
      </c>
      <c r="J142" s="541">
        <v>78.016000000000005</v>
      </c>
      <c r="K142" s="542"/>
      <c r="L142" s="542"/>
      <c r="M142" s="542"/>
      <c r="N142" s="542"/>
      <c r="O142" s="542"/>
      <c r="P142" s="542"/>
      <c r="Q142" s="542"/>
      <c r="R142" s="705"/>
      <c r="S142" s="542"/>
      <c r="T142" s="542"/>
      <c r="U142" s="543">
        <f t="shared" si="131"/>
        <v>0</v>
      </c>
      <c r="V142" s="543" t="str">
        <f>IF(B142="New","Yes","No")</f>
        <v>No</v>
      </c>
      <c r="W142" s="544" t="str">
        <f t="shared" si="133"/>
        <v>No</v>
      </c>
      <c r="X142"/>
      <c r="Y142" s="716">
        <v>1</v>
      </c>
      <c r="Z142" s="717">
        <f t="shared" si="134"/>
        <v>0</v>
      </c>
      <c r="AA142" s="334"/>
      <c r="AB142" s="334"/>
      <c r="AC142" s="334"/>
      <c r="AD142" s="334"/>
      <c r="AE142" s="334"/>
      <c r="AF142" s="334"/>
      <c r="AG142" s="723"/>
      <c r="AH142" s="724">
        <v>2.2999999999999998</v>
      </c>
      <c r="AI142" s="432">
        <f t="shared" si="135"/>
        <v>0</v>
      </c>
      <c r="AJ142" s="432">
        <f>K142*H142</f>
        <v>0</v>
      </c>
      <c r="AK142" s="432">
        <f>L142*H142</f>
        <v>0</v>
      </c>
      <c r="AL142" s="432">
        <f>M142*H142</f>
        <v>0</v>
      </c>
      <c r="AM142" s="432">
        <f>N142*H142</f>
        <v>0</v>
      </c>
      <c r="AN142" s="432">
        <f>O142*H142</f>
        <v>0</v>
      </c>
      <c r="AO142" s="432">
        <f>P142*H142</f>
        <v>0</v>
      </c>
      <c r="AP142" s="432">
        <f>Q142*H142</f>
        <v>0</v>
      </c>
      <c r="AQ142" s="432">
        <f>R142*H142</f>
        <v>0</v>
      </c>
      <c r="AR142" s="432">
        <f t="shared" si="144"/>
        <v>0</v>
      </c>
      <c r="AS142" s="432">
        <f t="shared" si="145"/>
        <v>0</v>
      </c>
      <c r="AT142" s="432">
        <v>1</v>
      </c>
      <c r="AU142" s="512">
        <v>7</v>
      </c>
      <c r="AV142" s="729"/>
      <c r="AW142" s="512"/>
      <c r="AX142" s="729"/>
      <c r="AY142" s="512"/>
      <c r="AZ142" s="729">
        <v>3</v>
      </c>
      <c r="BA142" s="512"/>
      <c r="BB142" s="729"/>
      <c r="BC142" s="512"/>
      <c r="BD142" s="729"/>
      <c r="BE142" s="512"/>
      <c r="BF142" s="729"/>
      <c r="BG142" s="512"/>
      <c r="BH142" s="729"/>
      <c r="BI142" s="334"/>
      <c r="BJ142" s="483">
        <v>0</v>
      </c>
      <c r="BK142" s="483">
        <v>0</v>
      </c>
      <c r="BL142" s="483">
        <v>6</v>
      </c>
      <c r="BM142" s="483">
        <v>3</v>
      </c>
      <c r="BN142" s="483"/>
      <c r="BO142" s="334"/>
      <c r="BP142" s="334"/>
      <c r="BQ142" s="334"/>
      <c r="BR142" s="334"/>
      <c r="BS142" s="334"/>
      <c r="BT142" s="334"/>
      <c r="BU142" s="334"/>
      <c r="BV142" s="334"/>
      <c r="BW142" s="334"/>
      <c r="BX142" s="334"/>
      <c r="BY142" s="334"/>
      <c r="BZ142" s="334"/>
      <c r="CA142" s="334"/>
      <c r="CB142" s="334"/>
      <c r="CC142" s="334"/>
      <c r="CD142" s="334"/>
      <c r="CE142" s="334"/>
      <c r="CF142" s="334"/>
      <c r="CG142" s="334"/>
      <c r="CH142" s="334"/>
      <c r="CI142" s="334"/>
      <c r="CJ142" s="334"/>
      <c r="CK142" s="334"/>
      <c r="CL142" s="334"/>
      <c r="CM142" s="334"/>
      <c r="CN142" s="334"/>
      <c r="CO142" s="334"/>
      <c r="CP142" s="334"/>
      <c r="CQ142" s="334"/>
      <c r="CR142" s="334"/>
      <c r="CS142" s="334"/>
      <c r="CT142" s="334"/>
      <c r="CU142" s="334"/>
      <c r="CV142" s="334"/>
      <c r="CW142" s="334"/>
      <c r="CX142" s="334"/>
      <c r="CY142" s="334"/>
      <c r="CZ142" s="334"/>
      <c r="DA142" s="334"/>
      <c r="DB142" s="334"/>
      <c r="DC142" s="334"/>
      <c r="DD142" s="334"/>
      <c r="DE142" s="334"/>
      <c r="DF142" s="334"/>
      <c r="DG142" s="334"/>
      <c r="DH142" s="334"/>
      <c r="DI142" s="334"/>
      <c r="DJ142" s="334"/>
      <c r="DK142" s="334"/>
      <c r="DL142" s="334"/>
      <c r="DM142" s="334"/>
    </row>
    <row r="143" spans="1:117" s="512" customFormat="1" ht="57" customHeight="1">
      <c r="A143" s="1"/>
      <c r="B143" s="630"/>
      <c r="C143" s="518"/>
      <c r="D143" s="609" t="s">
        <v>867</v>
      </c>
      <c r="E143" s="769"/>
      <c r="F143" s="518" t="s">
        <v>421</v>
      </c>
      <c r="G143" s="519" t="s">
        <v>868</v>
      </c>
      <c r="H143" s="518">
        <v>8</v>
      </c>
      <c r="I143" s="519" t="s">
        <v>100</v>
      </c>
      <c r="J143" s="559">
        <v>62.54</v>
      </c>
      <c r="K143" s="667"/>
      <c r="L143" s="667"/>
      <c r="M143" s="667"/>
      <c r="N143" s="667"/>
      <c r="O143" s="667"/>
      <c r="P143" s="667"/>
      <c r="Q143" s="667"/>
      <c r="R143" s="560"/>
      <c r="S143" s="706"/>
      <c r="T143" s="675"/>
      <c r="U143" s="425">
        <f t="shared" si="131"/>
        <v>0</v>
      </c>
      <c r="V143" s="400" t="str">
        <f>IF(B143="New","Yes","No")</f>
        <v>No</v>
      </c>
      <c r="W143" s="548" t="str">
        <f t="shared" si="133"/>
        <v>No</v>
      </c>
      <c r="X143"/>
      <c r="Y143" s="718">
        <v>1</v>
      </c>
      <c r="Z143" s="717">
        <f t="shared" si="134"/>
        <v>0</v>
      </c>
      <c r="AA143" s="334"/>
      <c r="AB143" s="334"/>
      <c r="AC143" s="334"/>
      <c r="AD143" s="334"/>
      <c r="AE143" s="334"/>
      <c r="AF143" s="334"/>
      <c r="AG143" s="723"/>
      <c r="AH143" s="724">
        <v>1</v>
      </c>
      <c r="AI143" s="432">
        <f t="shared" si="135"/>
        <v>0</v>
      </c>
      <c r="AJ143" s="432">
        <f>K143*H143</f>
        <v>0</v>
      </c>
      <c r="AK143" s="432">
        <f>L143*H143</f>
        <v>0</v>
      </c>
      <c r="AL143" s="432">
        <f>M143*H143</f>
        <v>0</v>
      </c>
      <c r="AM143" s="432">
        <f>N143*H143</f>
        <v>0</v>
      </c>
      <c r="AN143" s="432">
        <f>O143*H143</f>
        <v>0</v>
      </c>
      <c r="AO143" s="432">
        <f>P143*H143</f>
        <v>0</v>
      </c>
      <c r="AP143" s="432">
        <f>Q143*H143</f>
        <v>0</v>
      </c>
      <c r="AQ143" s="432">
        <f>R143*H143</f>
        <v>0</v>
      </c>
      <c r="AR143" s="432">
        <f t="shared" si="144"/>
        <v>0</v>
      </c>
      <c r="AS143" s="432">
        <f t="shared" si="145"/>
        <v>0</v>
      </c>
      <c r="AT143" s="432">
        <v>1</v>
      </c>
      <c r="AU143" s="518">
        <v>16</v>
      </c>
      <c r="AV143" s="732"/>
      <c r="AW143" s="518"/>
      <c r="AX143" s="732"/>
      <c r="AY143" s="518"/>
      <c r="AZ143" s="732"/>
      <c r="BA143" s="518"/>
      <c r="BB143" s="732"/>
      <c r="BC143" s="518"/>
      <c r="BD143" s="732"/>
      <c r="BE143" s="518"/>
      <c r="BF143" s="732"/>
      <c r="BG143" s="518"/>
      <c r="BH143" s="732"/>
      <c r="BI143" s="334"/>
      <c r="BJ143" s="483">
        <v>0</v>
      </c>
      <c r="BK143" s="483">
        <v>0</v>
      </c>
      <c r="BL143" s="483">
        <v>16</v>
      </c>
      <c r="BM143" s="483">
        <v>0</v>
      </c>
      <c r="BN143" s="483"/>
      <c r="BO143" s="334"/>
      <c r="BP143" s="334"/>
      <c r="BQ143" s="334"/>
      <c r="BR143" s="334"/>
      <c r="BS143" s="334"/>
      <c r="BT143" s="334"/>
      <c r="BU143" s="334"/>
      <c r="BV143" s="334"/>
      <c r="BW143" s="334"/>
      <c r="BX143" s="334"/>
      <c r="BY143" s="334"/>
      <c r="BZ143" s="334"/>
      <c r="CA143" s="334"/>
      <c r="CB143" s="334"/>
      <c r="CC143" s="334"/>
      <c r="CD143" s="334"/>
      <c r="CE143" s="334"/>
      <c r="CF143" s="334"/>
      <c r="CG143" s="334"/>
      <c r="CH143" s="334"/>
      <c r="CI143" s="334"/>
      <c r="CJ143" s="334"/>
      <c r="CK143" s="334"/>
      <c r="CL143" s="334"/>
      <c r="CM143" s="334"/>
      <c r="CN143" s="334"/>
      <c r="CO143" s="334"/>
      <c r="CP143" s="334"/>
      <c r="CQ143" s="334"/>
      <c r="CR143" s="334"/>
      <c r="CS143" s="334"/>
      <c r="CT143" s="334"/>
      <c r="CU143" s="334"/>
      <c r="CV143" s="334"/>
      <c r="CW143" s="334"/>
      <c r="CX143" s="334"/>
      <c r="CY143" s="334"/>
      <c r="CZ143" s="334"/>
      <c r="DA143" s="334"/>
      <c r="DB143" s="334"/>
      <c r="DC143" s="334"/>
      <c r="DD143" s="334"/>
      <c r="DE143" s="334"/>
      <c r="DF143" s="334"/>
      <c r="DG143" s="334"/>
      <c r="DH143" s="334"/>
      <c r="DI143" s="334"/>
      <c r="DJ143" s="334"/>
      <c r="DK143" s="334"/>
      <c r="DL143" s="334"/>
      <c r="DM143" s="334"/>
    </row>
    <row r="144" spans="1:117" s="1" customFormat="1" ht="30.95" customHeight="1">
      <c r="B144" s="770"/>
      <c r="C144" s="593"/>
      <c r="D144" s="591"/>
      <c r="E144" s="771"/>
      <c r="F144" s="648"/>
      <c r="G144" s="648"/>
      <c r="H144" s="593"/>
      <c r="I144" s="648"/>
      <c r="J144" s="790"/>
      <c r="K144" s="650"/>
      <c r="L144" s="650"/>
      <c r="M144" s="650"/>
      <c r="N144" s="650"/>
      <c r="O144" s="650"/>
      <c r="P144" s="650"/>
      <c r="Q144" s="650"/>
      <c r="R144" s="650"/>
      <c r="S144" s="650"/>
      <c r="T144" s="650"/>
      <c r="U144" s="397"/>
      <c r="V144" s="397"/>
      <c r="W144" s="398"/>
      <c r="X144" s="121"/>
      <c r="Y144" s="593"/>
      <c r="Z144" s="593"/>
      <c r="AA144" s="334"/>
      <c r="AB144" s="334"/>
      <c r="AC144" s="334"/>
      <c r="AD144" s="334"/>
      <c r="AE144" s="334"/>
      <c r="AF144" s="334"/>
      <c r="AG144" s="723"/>
      <c r="AH144" s="724"/>
      <c r="AI144" s="432"/>
      <c r="AJ144" s="432"/>
      <c r="AK144" s="432"/>
      <c r="AL144" s="432"/>
      <c r="AM144" s="432"/>
      <c r="AN144" s="432"/>
      <c r="AO144" s="432"/>
      <c r="AP144" s="432"/>
      <c r="AQ144" s="432"/>
      <c r="AR144" s="432"/>
      <c r="AS144" s="432"/>
      <c r="AT144" s="432"/>
      <c r="AU144" s="512"/>
      <c r="AV144" s="729"/>
      <c r="AW144" s="512"/>
      <c r="AX144" s="729"/>
      <c r="AY144" s="512"/>
      <c r="AZ144" s="729"/>
      <c r="BA144" s="512"/>
      <c r="BB144" s="729"/>
      <c r="BC144" s="512"/>
      <c r="BD144" s="729"/>
      <c r="BE144" s="512"/>
      <c r="BF144" s="729"/>
      <c r="BG144" s="512"/>
      <c r="BH144" s="729"/>
      <c r="BI144" s="334"/>
      <c r="BJ144" s="483"/>
      <c r="BK144" s="483"/>
      <c r="BL144" s="483"/>
      <c r="BM144" s="483"/>
      <c r="BN144" s="483"/>
      <c r="BO144" s="334"/>
      <c r="BP144" s="334"/>
      <c r="BQ144" s="334"/>
    </row>
    <row r="145" spans="1:69" s="1" customFormat="1" ht="39.950000000000003" customHeight="1">
      <c r="B145" s="772"/>
      <c r="C145" s="773"/>
      <c r="D145" s="774"/>
      <c r="E145" s="775"/>
      <c r="F145" s="776"/>
      <c r="G145" s="776"/>
      <c r="H145" s="773"/>
      <c r="I145" s="776"/>
      <c r="J145" s="791" t="s">
        <v>869</v>
      </c>
      <c r="K145" s="792"/>
      <c r="L145" s="792"/>
      <c r="M145" s="792"/>
      <c r="N145" s="792"/>
      <c r="O145" s="792"/>
      <c r="P145" s="792"/>
      <c r="Q145" s="792"/>
      <c r="R145" s="792"/>
      <c r="S145" s="792"/>
      <c r="T145" s="792"/>
      <c r="U145" s="799"/>
      <c r="V145" s="799"/>
      <c r="W145" s="800"/>
      <c r="X145" s="121"/>
      <c r="Y145" s="334"/>
      <c r="Z145" s="334"/>
      <c r="AA145" s="334"/>
      <c r="AB145" s="334"/>
      <c r="AC145" s="334"/>
      <c r="AD145" s="334"/>
      <c r="AE145" s="334"/>
      <c r="AF145" s="334"/>
      <c r="AG145" s="723"/>
      <c r="AH145" s="724"/>
      <c r="AI145" s="432"/>
      <c r="AJ145" s="432"/>
      <c r="AK145" s="432"/>
      <c r="AL145" s="432"/>
      <c r="AM145" s="432"/>
      <c r="AN145" s="432"/>
      <c r="AO145" s="432"/>
      <c r="AP145" s="432"/>
      <c r="AQ145" s="432"/>
      <c r="AR145" s="432"/>
      <c r="AS145" s="432"/>
      <c r="AT145" s="432"/>
      <c r="AU145" s="512"/>
      <c r="AV145" s="729"/>
      <c r="AW145" s="512"/>
      <c r="AX145" s="729"/>
      <c r="AY145" s="512"/>
      <c r="AZ145" s="729"/>
      <c r="BA145" s="512"/>
      <c r="BB145" s="729"/>
      <c r="BC145" s="512"/>
      <c r="BD145" s="729"/>
      <c r="BE145" s="512"/>
      <c r="BF145" s="729"/>
      <c r="BG145" s="512"/>
      <c r="BH145" s="729"/>
      <c r="BI145" s="334"/>
      <c r="BJ145" s="483"/>
      <c r="BK145" s="483"/>
      <c r="BL145" s="483"/>
      <c r="BM145" s="483"/>
      <c r="BN145" s="483"/>
      <c r="BO145" s="334"/>
      <c r="BP145" s="334"/>
      <c r="BQ145" s="334"/>
    </row>
    <row r="146" spans="1:69" s="334" customFormat="1" ht="30.95" customHeight="1">
      <c r="A146" s="1"/>
      <c r="B146" s="777"/>
      <c r="C146" s="23"/>
      <c r="D146" s="599"/>
      <c r="E146" s="778"/>
      <c r="F146" s="23"/>
      <c r="G146" s="779"/>
      <c r="H146" s="23"/>
      <c r="I146" s="793"/>
      <c r="J146" s="794" t="s">
        <v>870</v>
      </c>
      <c r="K146" s="357"/>
      <c r="L146" s="23"/>
      <c r="M146" s="23"/>
      <c r="N146" s="23"/>
      <c r="O146" s="23"/>
      <c r="P146" s="23"/>
      <c r="Q146" s="23"/>
      <c r="R146" s="23"/>
      <c r="S146" s="23"/>
      <c r="T146" s="23"/>
      <c r="U146" s="400"/>
      <c r="V146" s="23"/>
      <c r="W146" s="401"/>
      <c r="X146"/>
      <c r="Y146" s="1"/>
      <c r="Z146" s="518"/>
      <c r="AG146" s="721"/>
      <c r="AH146" s="804"/>
      <c r="AI146" s="432">
        <f t="shared" ref="AI146:AI159" si="162">SUM(K146:T146)*AH146</f>
        <v>0</v>
      </c>
      <c r="AJ146" s="575"/>
      <c r="AK146" s="575"/>
      <c r="AL146" s="575"/>
      <c r="AM146" s="575"/>
      <c r="AN146" s="575"/>
      <c r="AO146" s="575"/>
      <c r="AP146" s="575"/>
      <c r="AQ146" s="575"/>
      <c r="AR146" s="432">
        <f t="shared" ref="AR146:AR159" si="163">S146*H146</f>
        <v>0</v>
      </c>
      <c r="AS146" s="432"/>
      <c r="AT146" s="575"/>
      <c r="AU146" s="23"/>
      <c r="AV146" s="805"/>
      <c r="AW146" s="23"/>
      <c r="AX146" s="805"/>
      <c r="AY146" s="23"/>
      <c r="AZ146" s="805"/>
      <c r="BA146" s="23"/>
      <c r="BB146" s="805"/>
      <c r="BC146" s="23"/>
      <c r="BD146" s="805"/>
      <c r="BE146" s="23"/>
      <c r="BF146" s="805"/>
      <c r="BG146" s="23"/>
      <c r="BH146" s="805"/>
      <c r="BJ146" s="483"/>
      <c r="BK146" s="483"/>
      <c r="BL146" s="483"/>
      <c r="BM146" s="483"/>
      <c r="BN146" s="483"/>
    </row>
    <row r="147" spans="1:69" s="1" customFormat="1" ht="57" customHeight="1">
      <c r="B147" s="612"/>
      <c r="C147" s="502"/>
      <c r="D147" s="780" t="s">
        <v>871</v>
      </c>
      <c r="E147" s="781"/>
      <c r="F147" s="782" t="s">
        <v>106</v>
      </c>
      <c r="G147" s="783" t="s">
        <v>267</v>
      </c>
      <c r="H147" s="782">
        <v>1</v>
      </c>
      <c r="I147" s="783" t="s">
        <v>656</v>
      </c>
      <c r="J147" s="795">
        <v>56.18</v>
      </c>
      <c r="K147" s="796"/>
      <c r="L147" s="796"/>
      <c r="M147" s="796"/>
      <c r="N147" s="796"/>
      <c r="O147" s="796"/>
      <c r="P147" s="796"/>
      <c r="Q147" s="796"/>
      <c r="R147" s="796"/>
      <c r="S147" s="801"/>
      <c r="T147" s="801"/>
      <c r="U147" s="696">
        <f t="shared" ref="U147:U159" si="164">J147*K147+J147*L147+J147*M147+J147*N147+J147*O147+J147*P147+J147*Q147+J147*R147+J147*S147+J147*T147</f>
        <v>0</v>
      </c>
      <c r="V147" s="802" t="str">
        <f t="shared" ref="V147:V157" si="165">IF(B147="New","Yes","No")</f>
        <v>No</v>
      </c>
      <c r="W147" s="695" t="str">
        <f t="shared" ref="W147:W159" si="166">IF(SUM(K147:T147)&gt;0,"Yes","No")</f>
        <v>No</v>
      </c>
      <c r="X147"/>
      <c r="Y147" s="715">
        <v>1</v>
      </c>
      <c r="Z147" s="717">
        <f t="shared" ref="Z147:Z161" si="167">Y147*K147+Y147*L147+Y147*M147+Y147*N147+Y147*O147+Y147*P147+Y147*Q147+Y147*R147+Y147*S147+Y147*T147</f>
        <v>0</v>
      </c>
      <c r="AA147" s="334"/>
      <c r="AB147" s="334"/>
      <c r="AC147" s="334"/>
      <c r="AD147" s="334"/>
      <c r="AE147" s="334"/>
      <c r="AF147" s="334"/>
      <c r="AG147" s="723"/>
      <c r="AH147" s="724">
        <v>1.1000000000000001</v>
      </c>
      <c r="AI147" s="432">
        <f t="shared" si="162"/>
        <v>0</v>
      </c>
      <c r="AJ147" s="432">
        <f t="shared" ref="AJ147:AJ157" si="168">K147*H147</f>
        <v>0</v>
      </c>
      <c r="AK147" s="432">
        <f t="shared" ref="AK147:AK157" si="169">L147*H147</f>
        <v>0</v>
      </c>
      <c r="AL147" s="432">
        <f t="shared" ref="AL147:AL157" si="170">M147*H147</f>
        <v>0</v>
      </c>
      <c r="AM147" s="432">
        <f t="shared" ref="AM147:AM157" si="171">N147*H147</f>
        <v>0</v>
      </c>
      <c r="AN147" s="432">
        <f t="shared" ref="AN147:AN157" si="172">O147*H147</f>
        <v>0</v>
      </c>
      <c r="AO147" s="432">
        <f t="shared" ref="AO147:AO157" si="173">P147*H147</f>
        <v>0</v>
      </c>
      <c r="AP147" s="432">
        <f t="shared" ref="AP147:AP157" si="174">Q147*H147</f>
        <v>0</v>
      </c>
      <c r="AQ147" s="432">
        <f t="shared" ref="AQ147:AQ157" si="175">R147*H147</f>
        <v>0</v>
      </c>
      <c r="AR147" s="432">
        <f t="shared" si="163"/>
        <v>0</v>
      </c>
      <c r="AS147" s="432">
        <f t="shared" ref="AS147:AS159" si="176">T147*H147</f>
        <v>0</v>
      </c>
      <c r="AT147" s="432">
        <v>1</v>
      </c>
      <c r="AU147" s="806"/>
      <c r="AV147" s="731">
        <v>1</v>
      </c>
      <c r="AW147" s="806"/>
      <c r="AX147" s="731"/>
      <c r="AY147" s="806"/>
      <c r="AZ147" s="731"/>
      <c r="BA147" s="806">
        <v>1</v>
      </c>
      <c r="BB147" s="731"/>
      <c r="BC147" s="806"/>
      <c r="BD147" s="731"/>
      <c r="BE147" s="806"/>
      <c r="BF147" s="731"/>
      <c r="BG147" s="806"/>
      <c r="BH147" s="731"/>
      <c r="BJ147" s="483"/>
      <c r="BK147" s="483"/>
      <c r="BL147" s="483">
        <v>1</v>
      </c>
      <c r="BM147" s="483">
        <v>1</v>
      </c>
      <c r="BN147" s="483">
        <v>2</v>
      </c>
    </row>
    <row r="148" spans="1:69" s="1" customFormat="1" ht="57" customHeight="1">
      <c r="B148" s="615"/>
      <c r="D148" s="599" t="s">
        <v>872</v>
      </c>
      <c r="E148" s="629"/>
      <c r="F148" s="334" t="s">
        <v>106</v>
      </c>
      <c r="G148" s="368" t="s">
        <v>267</v>
      </c>
      <c r="H148" s="334">
        <v>1</v>
      </c>
      <c r="I148" s="368" t="s">
        <v>656</v>
      </c>
      <c r="J148" s="378">
        <v>56.18</v>
      </c>
      <c r="K148" s="547"/>
      <c r="L148" s="547"/>
      <c r="M148" s="547"/>
      <c r="N148" s="547"/>
      <c r="O148" s="547"/>
      <c r="P148" s="547"/>
      <c r="Q148" s="547"/>
      <c r="R148" s="547"/>
      <c r="S148" s="379"/>
      <c r="T148" s="547"/>
      <c r="U148" s="410">
        <f t="shared" si="164"/>
        <v>0</v>
      </c>
      <c r="V148" s="410" t="str">
        <f t="shared" si="165"/>
        <v>No</v>
      </c>
      <c r="W148" s="548" t="str">
        <f t="shared" si="166"/>
        <v>No</v>
      </c>
      <c r="X148"/>
      <c r="Y148" s="716">
        <v>1</v>
      </c>
      <c r="Z148" s="717">
        <f t="shared" si="167"/>
        <v>0</v>
      </c>
      <c r="AA148" s="334"/>
      <c r="AB148" s="334"/>
      <c r="AC148" s="334"/>
      <c r="AD148" s="334"/>
      <c r="AE148" s="334"/>
      <c r="AF148" s="334"/>
      <c r="AG148" s="723"/>
      <c r="AH148" s="724">
        <v>0.95</v>
      </c>
      <c r="AI148" s="432">
        <f t="shared" si="162"/>
        <v>0</v>
      </c>
      <c r="AJ148" s="432">
        <f t="shared" si="168"/>
        <v>0</v>
      </c>
      <c r="AK148" s="432">
        <f t="shared" si="169"/>
        <v>0</v>
      </c>
      <c r="AL148" s="432">
        <f t="shared" si="170"/>
        <v>0</v>
      </c>
      <c r="AM148" s="432">
        <f t="shared" si="171"/>
        <v>0</v>
      </c>
      <c r="AN148" s="432">
        <f t="shared" si="172"/>
        <v>0</v>
      </c>
      <c r="AO148" s="432">
        <f t="shared" si="173"/>
        <v>0</v>
      </c>
      <c r="AP148" s="432">
        <f t="shared" si="174"/>
        <v>0</v>
      </c>
      <c r="AQ148" s="432">
        <f t="shared" si="175"/>
        <v>0</v>
      </c>
      <c r="AR148" s="432">
        <f t="shared" si="163"/>
        <v>0</v>
      </c>
      <c r="AS148" s="432">
        <f t="shared" si="176"/>
        <v>0</v>
      </c>
      <c r="AT148" s="432">
        <v>1</v>
      </c>
      <c r="AU148" s="334">
        <v>1</v>
      </c>
      <c r="AV148" s="729"/>
      <c r="AW148" s="334"/>
      <c r="AX148" s="729"/>
      <c r="AY148" s="334"/>
      <c r="AZ148" s="729"/>
      <c r="BA148" s="334">
        <v>1</v>
      </c>
      <c r="BB148" s="729"/>
      <c r="BC148" s="334"/>
      <c r="BD148" s="729"/>
      <c r="BE148" s="334"/>
      <c r="BF148" s="729"/>
      <c r="BG148" s="334"/>
      <c r="BH148" s="729"/>
      <c r="BJ148" s="483"/>
      <c r="BK148" s="483"/>
      <c r="BL148" s="483">
        <v>1</v>
      </c>
      <c r="BM148" s="483">
        <v>1</v>
      </c>
      <c r="BN148" s="483">
        <v>2</v>
      </c>
    </row>
    <row r="149" spans="1:69" s="1" customFormat="1" ht="57" customHeight="1">
      <c r="B149" s="615"/>
      <c r="D149" s="595" t="s">
        <v>873</v>
      </c>
      <c r="E149" s="784"/>
      <c r="F149" s="597" t="s">
        <v>106</v>
      </c>
      <c r="G149" s="602" t="s">
        <v>267</v>
      </c>
      <c r="H149" s="597">
        <v>1</v>
      </c>
      <c r="I149" s="602" t="s">
        <v>656</v>
      </c>
      <c r="J149" s="797">
        <v>56.18</v>
      </c>
      <c r="K149" s="653"/>
      <c r="L149" s="653"/>
      <c r="M149" s="653"/>
      <c r="N149" s="653"/>
      <c r="O149" s="653"/>
      <c r="P149" s="653"/>
      <c r="Q149" s="653"/>
      <c r="R149" s="653"/>
      <c r="S149" s="654"/>
      <c r="T149" s="653"/>
      <c r="U149" s="694">
        <f t="shared" si="164"/>
        <v>0</v>
      </c>
      <c r="V149" s="694" t="str">
        <f t="shared" si="165"/>
        <v>No</v>
      </c>
      <c r="W149" s="695" t="str">
        <f t="shared" si="166"/>
        <v>No</v>
      </c>
      <c r="X149"/>
      <c r="Y149" s="716">
        <v>1</v>
      </c>
      <c r="Z149" s="717">
        <f t="shared" si="167"/>
        <v>0</v>
      </c>
      <c r="AA149" s="334"/>
      <c r="AB149" s="334"/>
      <c r="AC149" s="334"/>
      <c r="AD149" s="334"/>
      <c r="AE149" s="334"/>
      <c r="AF149" s="334"/>
      <c r="AG149" s="723"/>
      <c r="AH149" s="724">
        <v>1.4</v>
      </c>
      <c r="AI149" s="432">
        <f t="shared" si="162"/>
        <v>0</v>
      </c>
      <c r="AJ149" s="432">
        <f t="shared" si="168"/>
        <v>0</v>
      </c>
      <c r="AK149" s="432">
        <f t="shared" si="169"/>
        <v>0</v>
      </c>
      <c r="AL149" s="432">
        <f t="shared" si="170"/>
        <v>0</v>
      </c>
      <c r="AM149" s="432">
        <f t="shared" si="171"/>
        <v>0</v>
      </c>
      <c r="AN149" s="432">
        <f t="shared" si="172"/>
        <v>0</v>
      </c>
      <c r="AO149" s="432">
        <f t="shared" si="173"/>
        <v>0</v>
      </c>
      <c r="AP149" s="432">
        <f t="shared" si="174"/>
        <v>0</v>
      </c>
      <c r="AQ149" s="432">
        <f t="shared" si="175"/>
        <v>0</v>
      </c>
      <c r="AR149" s="432">
        <f t="shared" si="163"/>
        <v>0</v>
      </c>
      <c r="AS149" s="432">
        <f t="shared" si="176"/>
        <v>0</v>
      </c>
      <c r="AT149" s="432">
        <v>1</v>
      </c>
      <c r="AU149" s="807">
        <v>1</v>
      </c>
      <c r="AV149" s="729"/>
      <c r="AW149" s="807"/>
      <c r="AX149" s="729"/>
      <c r="AY149" s="807"/>
      <c r="AZ149" s="729"/>
      <c r="BA149" s="807">
        <v>1</v>
      </c>
      <c r="BB149" s="729"/>
      <c r="BC149" s="807"/>
      <c r="BD149" s="729"/>
      <c r="BE149" s="807"/>
      <c r="BF149" s="729"/>
      <c r="BG149" s="807"/>
      <c r="BH149" s="729"/>
      <c r="BJ149" s="483"/>
      <c r="BK149" s="483"/>
      <c r="BL149" s="483">
        <v>1</v>
      </c>
      <c r="BM149" s="483">
        <v>1</v>
      </c>
      <c r="BN149" s="483">
        <v>2</v>
      </c>
    </row>
    <row r="150" spans="1:69" s="1" customFormat="1" ht="57" customHeight="1">
      <c r="B150" s="615"/>
      <c r="C150" s="334"/>
      <c r="D150" s="528" t="s">
        <v>874</v>
      </c>
      <c r="E150" s="616"/>
      <c r="F150" s="1" t="s">
        <v>103</v>
      </c>
      <c r="G150" s="546" t="s">
        <v>267</v>
      </c>
      <c r="H150" s="1">
        <v>2</v>
      </c>
      <c r="I150" s="546" t="s">
        <v>704</v>
      </c>
      <c r="J150" s="672">
        <v>65.614000000000004</v>
      </c>
      <c r="K150" s="673"/>
      <c r="L150" s="673"/>
      <c r="M150" s="673"/>
      <c r="N150" s="673"/>
      <c r="O150" s="673"/>
      <c r="P150" s="673"/>
      <c r="Q150" s="673"/>
      <c r="R150" s="547"/>
      <c r="S150" s="379"/>
      <c r="T150" s="547"/>
      <c r="U150" s="410">
        <f t="shared" si="164"/>
        <v>0</v>
      </c>
      <c r="V150" s="704" t="str">
        <f t="shared" si="165"/>
        <v>No</v>
      </c>
      <c r="W150" s="548" t="str">
        <f t="shared" si="166"/>
        <v>No</v>
      </c>
      <c r="X150"/>
      <c r="Y150" s="716">
        <v>1</v>
      </c>
      <c r="Z150" s="717">
        <f t="shared" si="167"/>
        <v>0</v>
      </c>
      <c r="AA150" s="334"/>
      <c r="AB150" s="334"/>
      <c r="AC150" s="334"/>
      <c r="AD150" s="334"/>
      <c r="AE150" s="334"/>
      <c r="AF150" s="334"/>
      <c r="AG150" s="723" t="s">
        <v>875</v>
      </c>
      <c r="AH150" s="724">
        <v>1.7</v>
      </c>
      <c r="AI150" s="432">
        <f t="shared" si="162"/>
        <v>0</v>
      </c>
      <c r="AJ150" s="432">
        <f t="shared" si="168"/>
        <v>0</v>
      </c>
      <c r="AK150" s="432">
        <f t="shared" si="169"/>
        <v>0</v>
      </c>
      <c r="AL150" s="432">
        <f t="shared" si="170"/>
        <v>0</v>
      </c>
      <c r="AM150" s="432">
        <f t="shared" si="171"/>
        <v>0</v>
      </c>
      <c r="AN150" s="432">
        <f t="shared" si="172"/>
        <v>0</v>
      </c>
      <c r="AO150" s="432">
        <f t="shared" si="173"/>
        <v>0</v>
      </c>
      <c r="AP150" s="432">
        <f t="shared" si="174"/>
        <v>0</v>
      </c>
      <c r="AQ150" s="432">
        <f t="shared" si="175"/>
        <v>0</v>
      </c>
      <c r="AR150" s="432">
        <f t="shared" si="163"/>
        <v>0</v>
      </c>
      <c r="AS150" s="432">
        <f t="shared" si="176"/>
        <v>0</v>
      </c>
      <c r="AT150" s="432">
        <v>1</v>
      </c>
      <c r="AV150" s="729"/>
      <c r="AX150" s="729"/>
      <c r="AZ150" s="729"/>
      <c r="BA150" s="1">
        <v>1</v>
      </c>
      <c r="BB150" s="729">
        <v>1</v>
      </c>
      <c r="BD150" s="729"/>
      <c r="BF150" s="729"/>
      <c r="BH150" s="729"/>
      <c r="BJ150" s="483"/>
      <c r="BK150" s="483"/>
      <c r="BL150" s="483">
        <v>2</v>
      </c>
      <c r="BM150" s="483">
        <v>2</v>
      </c>
      <c r="BN150" s="483">
        <v>4</v>
      </c>
    </row>
    <row r="151" spans="1:69" s="1" customFormat="1" ht="57" customHeight="1">
      <c r="B151" s="615"/>
      <c r="D151" s="595" t="s">
        <v>876</v>
      </c>
      <c r="E151" s="784"/>
      <c r="F151" s="597" t="s">
        <v>106</v>
      </c>
      <c r="G151" s="602" t="s">
        <v>267</v>
      </c>
      <c r="H151" s="597">
        <v>2</v>
      </c>
      <c r="I151" s="602" t="s">
        <v>704</v>
      </c>
      <c r="J151" s="797">
        <v>58.723999999999997</v>
      </c>
      <c r="K151" s="653"/>
      <c r="L151" s="653"/>
      <c r="M151" s="653"/>
      <c r="N151" s="653"/>
      <c r="O151" s="653"/>
      <c r="P151" s="653"/>
      <c r="Q151" s="653"/>
      <c r="R151" s="653"/>
      <c r="S151" s="654"/>
      <c r="T151" s="653"/>
      <c r="U151" s="694">
        <f t="shared" si="164"/>
        <v>0</v>
      </c>
      <c r="V151" s="694" t="str">
        <f t="shared" si="165"/>
        <v>No</v>
      </c>
      <c r="W151" s="695" t="str">
        <f t="shared" si="166"/>
        <v>No</v>
      </c>
      <c r="X151"/>
      <c r="Y151" s="716">
        <v>1</v>
      </c>
      <c r="Z151" s="717">
        <f t="shared" si="167"/>
        <v>0</v>
      </c>
      <c r="AA151" s="334"/>
      <c r="AB151" s="334"/>
      <c r="AC151" s="334"/>
      <c r="AD151" s="334"/>
      <c r="AE151" s="334"/>
      <c r="AF151" s="334"/>
      <c r="AG151" s="723" t="s">
        <v>877</v>
      </c>
      <c r="AH151" s="724">
        <v>1.2</v>
      </c>
      <c r="AI151" s="432">
        <f t="shared" si="162"/>
        <v>0</v>
      </c>
      <c r="AJ151" s="432">
        <f t="shared" si="168"/>
        <v>0</v>
      </c>
      <c r="AK151" s="432">
        <f t="shared" si="169"/>
        <v>0</v>
      </c>
      <c r="AL151" s="432">
        <f t="shared" si="170"/>
        <v>0</v>
      </c>
      <c r="AM151" s="432">
        <f t="shared" si="171"/>
        <v>0</v>
      </c>
      <c r="AN151" s="432">
        <f t="shared" si="172"/>
        <v>0</v>
      </c>
      <c r="AO151" s="432">
        <f t="shared" si="173"/>
        <v>0</v>
      </c>
      <c r="AP151" s="432">
        <f t="shared" si="174"/>
        <v>0</v>
      </c>
      <c r="AQ151" s="432">
        <f t="shared" si="175"/>
        <v>0</v>
      </c>
      <c r="AR151" s="432">
        <f t="shared" si="163"/>
        <v>0</v>
      </c>
      <c r="AS151" s="432">
        <f t="shared" si="176"/>
        <v>0</v>
      </c>
      <c r="AT151" s="432">
        <v>1</v>
      </c>
      <c r="AU151" s="807"/>
      <c r="AV151" s="729"/>
      <c r="AW151" s="807"/>
      <c r="AX151" s="729"/>
      <c r="AY151" s="807"/>
      <c r="AZ151" s="729"/>
      <c r="BA151" s="807">
        <v>2</v>
      </c>
      <c r="BB151" s="729"/>
      <c r="BC151" s="807"/>
      <c r="BD151" s="729"/>
      <c r="BE151" s="807"/>
      <c r="BF151" s="729"/>
      <c r="BG151" s="807"/>
      <c r="BH151" s="729"/>
      <c r="BJ151" s="483"/>
      <c r="BK151" s="483"/>
      <c r="BL151" s="483">
        <v>2</v>
      </c>
      <c r="BM151" s="483">
        <v>2</v>
      </c>
      <c r="BN151" s="483">
        <v>4</v>
      </c>
    </row>
    <row r="152" spans="1:69" s="1" customFormat="1" ht="57" customHeight="1">
      <c r="B152" s="615"/>
      <c r="D152" s="599" t="s">
        <v>878</v>
      </c>
      <c r="E152" s="629"/>
      <c r="F152" s="334" t="s">
        <v>106</v>
      </c>
      <c r="G152" s="368" t="s">
        <v>267</v>
      </c>
      <c r="H152" s="334">
        <v>2</v>
      </c>
      <c r="I152" s="368" t="s">
        <v>704</v>
      </c>
      <c r="J152" s="378">
        <v>58.405999999999999</v>
      </c>
      <c r="K152" s="547"/>
      <c r="L152" s="547"/>
      <c r="M152" s="547"/>
      <c r="N152" s="547"/>
      <c r="O152" s="547"/>
      <c r="P152" s="547"/>
      <c r="Q152" s="547"/>
      <c r="R152" s="547"/>
      <c r="S152" s="379"/>
      <c r="T152" s="547"/>
      <c r="U152" s="410">
        <f t="shared" si="164"/>
        <v>0</v>
      </c>
      <c r="V152" s="410" t="str">
        <f t="shared" si="165"/>
        <v>No</v>
      </c>
      <c r="W152" s="548" t="str">
        <f t="shared" si="166"/>
        <v>No</v>
      </c>
      <c r="X152"/>
      <c r="Y152" s="716">
        <v>1</v>
      </c>
      <c r="Z152" s="717">
        <f t="shared" si="167"/>
        <v>0</v>
      </c>
      <c r="AA152" s="334"/>
      <c r="AB152" s="334"/>
      <c r="AC152" s="334"/>
      <c r="AD152" s="334"/>
      <c r="AE152" s="334"/>
      <c r="AF152" s="334"/>
      <c r="AG152" s="723" t="s">
        <v>879</v>
      </c>
      <c r="AH152" s="724">
        <v>1.3</v>
      </c>
      <c r="AI152" s="432">
        <f t="shared" si="162"/>
        <v>0</v>
      </c>
      <c r="AJ152" s="432">
        <f t="shared" si="168"/>
        <v>0</v>
      </c>
      <c r="AK152" s="432">
        <f t="shared" si="169"/>
        <v>0</v>
      </c>
      <c r="AL152" s="432">
        <f t="shared" si="170"/>
        <v>0</v>
      </c>
      <c r="AM152" s="432">
        <f t="shared" si="171"/>
        <v>0</v>
      </c>
      <c r="AN152" s="432">
        <f t="shared" si="172"/>
        <v>0</v>
      </c>
      <c r="AO152" s="432">
        <f t="shared" si="173"/>
        <v>0</v>
      </c>
      <c r="AP152" s="432">
        <f t="shared" si="174"/>
        <v>0</v>
      </c>
      <c r="AQ152" s="432">
        <f t="shared" si="175"/>
        <v>0</v>
      </c>
      <c r="AR152" s="432">
        <f t="shared" si="163"/>
        <v>0</v>
      </c>
      <c r="AS152" s="432">
        <f t="shared" si="176"/>
        <v>0</v>
      </c>
      <c r="AT152" s="432">
        <v>1</v>
      </c>
      <c r="AU152" s="334"/>
      <c r="AV152" s="729"/>
      <c r="AW152" s="334"/>
      <c r="AX152" s="729"/>
      <c r="AY152" s="334"/>
      <c r="AZ152" s="729"/>
      <c r="BA152" s="334">
        <v>2</v>
      </c>
      <c r="BB152" s="729"/>
      <c r="BC152" s="334"/>
      <c r="BD152" s="729"/>
      <c r="BE152" s="334"/>
      <c r="BF152" s="729"/>
      <c r="BG152" s="334"/>
      <c r="BH152" s="729"/>
      <c r="BJ152" s="483"/>
      <c r="BK152" s="483"/>
      <c r="BL152" s="483">
        <v>2</v>
      </c>
      <c r="BM152" s="483">
        <v>2</v>
      </c>
      <c r="BN152" s="483">
        <v>4</v>
      </c>
    </row>
    <row r="153" spans="1:69" s="1" customFormat="1" ht="57" customHeight="1">
      <c r="B153" s="615"/>
      <c r="D153" s="595" t="s">
        <v>880</v>
      </c>
      <c r="E153" s="784"/>
      <c r="F153" s="597" t="s">
        <v>106</v>
      </c>
      <c r="G153" s="602" t="s">
        <v>267</v>
      </c>
      <c r="H153" s="597">
        <v>2</v>
      </c>
      <c r="I153" s="602" t="s">
        <v>704</v>
      </c>
      <c r="J153" s="797">
        <v>58.405999999999999</v>
      </c>
      <c r="K153" s="653"/>
      <c r="L153" s="653"/>
      <c r="M153" s="653"/>
      <c r="N153" s="653"/>
      <c r="O153" s="653"/>
      <c r="P153" s="653"/>
      <c r="Q153" s="653"/>
      <c r="R153" s="653"/>
      <c r="S153" s="654"/>
      <c r="T153" s="653"/>
      <c r="U153" s="694">
        <f t="shared" si="164"/>
        <v>0</v>
      </c>
      <c r="V153" s="694" t="str">
        <f t="shared" si="165"/>
        <v>No</v>
      </c>
      <c r="W153" s="695" t="str">
        <f t="shared" si="166"/>
        <v>No</v>
      </c>
      <c r="X153"/>
      <c r="Y153" s="716">
        <v>1</v>
      </c>
      <c r="Z153" s="717">
        <f t="shared" si="167"/>
        <v>0</v>
      </c>
      <c r="AA153" s="334"/>
      <c r="AB153" s="334"/>
      <c r="AC153" s="334"/>
      <c r="AD153" s="334"/>
      <c r="AE153" s="334"/>
      <c r="AF153" s="334"/>
      <c r="AG153" s="723" t="s">
        <v>881</v>
      </c>
      <c r="AH153" s="724">
        <v>1.3</v>
      </c>
      <c r="AI153" s="432">
        <f t="shared" si="162"/>
        <v>0</v>
      </c>
      <c r="AJ153" s="432">
        <f t="shared" si="168"/>
        <v>0</v>
      </c>
      <c r="AK153" s="432">
        <f t="shared" si="169"/>
        <v>0</v>
      </c>
      <c r="AL153" s="432">
        <f t="shared" si="170"/>
        <v>0</v>
      </c>
      <c r="AM153" s="432">
        <f t="shared" si="171"/>
        <v>0</v>
      </c>
      <c r="AN153" s="432">
        <f t="shared" si="172"/>
        <v>0</v>
      </c>
      <c r="AO153" s="432">
        <f t="shared" si="173"/>
        <v>0</v>
      </c>
      <c r="AP153" s="432">
        <f t="shared" si="174"/>
        <v>0</v>
      </c>
      <c r="AQ153" s="432">
        <f t="shared" si="175"/>
        <v>0</v>
      </c>
      <c r="AR153" s="432">
        <f t="shared" si="163"/>
        <v>0</v>
      </c>
      <c r="AS153" s="432">
        <f t="shared" si="176"/>
        <v>0</v>
      </c>
      <c r="AT153" s="432">
        <v>1</v>
      </c>
      <c r="AU153" s="807"/>
      <c r="AV153" s="729"/>
      <c r="AW153" s="807"/>
      <c r="AX153" s="729"/>
      <c r="AY153" s="807"/>
      <c r="AZ153" s="729">
        <v>1</v>
      </c>
      <c r="BA153" s="807">
        <v>1</v>
      </c>
      <c r="BB153" s="729"/>
      <c r="BC153" s="807"/>
      <c r="BD153" s="729"/>
      <c r="BE153" s="807"/>
      <c r="BF153" s="729"/>
      <c r="BG153" s="807"/>
      <c r="BH153" s="729"/>
      <c r="BJ153" s="483"/>
      <c r="BK153" s="483"/>
      <c r="BL153" s="483">
        <v>3</v>
      </c>
      <c r="BM153" s="483">
        <v>2</v>
      </c>
      <c r="BN153" s="483">
        <v>4</v>
      </c>
    </row>
    <row r="154" spans="1:69" s="1" customFormat="1" ht="57" customHeight="1">
      <c r="B154" s="615"/>
      <c r="D154" s="599" t="s">
        <v>882</v>
      </c>
      <c r="E154" s="629"/>
      <c r="F154" s="334" t="s">
        <v>103</v>
      </c>
      <c r="G154" s="368" t="s">
        <v>267</v>
      </c>
      <c r="H154" s="334">
        <v>3</v>
      </c>
      <c r="I154" s="368" t="s">
        <v>704</v>
      </c>
      <c r="J154" s="378">
        <v>54.59</v>
      </c>
      <c r="K154" s="547"/>
      <c r="L154" s="547"/>
      <c r="M154" s="547"/>
      <c r="N154" s="547"/>
      <c r="O154" s="547"/>
      <c r="P154" s="547"/>
      <c r="Q154" s="547"/>
      <c r="R154" s="547"/>
      <c r="S154" s="379"/>
      <c r="T154" s="547"/>
      <c r="U154" s="410">
        <f t="shared" si="164"/>
        <v>0</v>
      </c>
      <c r="V154" s="410" t="str">
        <f t="shared" si="165"/>
        <v>No</v>
      </c>
      <c r="W154" s="548" t="str">
        <f t="shared" si="166"/>
        <v>No</v>
      </c>
      <c r="X154"/>
      <c r="Y154" s="716">
        <v>1</v>
      </c>
      <c r="Z154" s="717">
        <f t="shared" si="167"/>
        <v>0</v>
      </c>
      <c r="AA154" s="334"/>
      <c r="AB154" s="334"/>
      <c r="AC154" s="334"/>
      <c r="AD154" s="334"/>
      <c r="AE154" s="334"/>
      <c r="AF154" s="334"/>
      <c r="AG154" s="723" t="s">
        <v>883</v>
      </c>
      <c r="AH154" s="724">
        <v>1</v>
      </c>
      <c r="AI154" s="432">
        <f t="shared" si="162"/>
        <v>0</v>
      </c>
      <c r="AJ154" s="432">
        <f t="shared" si="168"/>
        <v>0</v>
      </c>
      <c r="AK154" s="432">
        <f t="shared" si="169"/>
        <v>0</v>
      </c>
      <c r="AL154" s="432">
        <f t="shared" si="170"/>
        <v>0</v>
      </c>
      <c r="AM154" s="432">
        <f t="shared" si="171"/>
        <v>0</v>
      </c>
      <c r="AN154" s="432">
        <f t="shared" si="172"/>
        <v>0</v>
      </c>
      <c r="AO154" s="432">
        <f t="shared" si="173"/>
        <v>0</v>
      </c>
      <c r="AP154" s="432">
        <f t="shared" si="174"/>
        <v>0</v>
      </c>
      <c r="AQ154" s="432">
        <f t="shared" si="175"/>
        <v>0</v>
      </c>
      <c r="AR154" s="432">
        <f t="shared" si="163"/>
        <v>0</v>
      </c>
      <c r="AS154" s="432">
        <f t="shared" si="176"/>
        <v>0</v>
      </c>
      <c r="AT154" s="432">
        <v>1</v>
      </c>
      <c r="AU154" s="334"/>
      <c r="AV154" s="729"/>
      <c r="AW154" s="334"/>
      <c r="AX154" s="729"/>
      <c r="AY154" s="334">
        <v>2</v>
      </c>
      <c r="AZ154" s="729">
        <v>1</v>
      </c>
      <c r="BA154" s="334"/>
      <c r="BB154" s="729"/>
      <c r="BC154" s="334"/>
      <c r="BD154" s="729"/>
      <c r="BE154" s="334"/>
      <c r="BF154" s="729"/>
      <c r="BG154" s="334"/>
      <c r="BH154" s="729"/>
      <c r="BJ154" s="483"/>
      <c r="BK154" s="483"/>
      <c r="BL154" s="483">
        <v>3</v>
      </c>
      <c r="BM154" s="483">
        <v>3</v>
      </c>
      <c r="BN154" s="483">
        <v>6</v>
      </c>
    </row>
    <row r="155" spans="1:69" s="1" customFormat="1" ht="57" customHeight="1">
      <c r="B155" s="615"/>
      <c r="D155" s="595" t="s">
        <v>884</v>
      </c>
      <c r="E155" s="784"/>
      <c r="F155" s="597" t="s">
        <v>103</v>
      </c>
      <c r="G155" s="602" t="s">
        <v>267</v>
      </c>
      <c r="H155" s="597">
        <v>4</v>
      </c>
      <c r="I155" s="602" t="s">
        <v>704</v>
      </c>
      <c r="J155" s="797">
        <v>50.667999999999999</v>
      </c>
      <c r="K155" s="653"/>
      <c r="L155" s="653"/>
      <c r="M155" s="653"/>
      <c r="N155" s="653"/>
      <c r="O155" s="653"/>
      <c r="P155" s="653"/>
      <c r="Q155" s="653"/>
      <c r="R155" s="653"/>
      <c r="S155" s="654"/>
      <c r="T155" s="653"/>
      <c r="U155" s="694">
        <f t="shared" si="164"/>
        <v>0</v>
      </c>
      <c r="V155" s="694" t="str">
        <f t="shared" si="165"/>
        <v>No</v>
      </c>
      <c r="W155" s="695" t="str">
        <f t="shared" si="166"/>
        <v>No</v>
      </c>
      <c r="X155"/>
      <c r="Y155" s="716">
        <v>1</v>
      </c>
      <c r="Z155" s="717">
        <f t="shared" si="167"/>
        <v>0</v>
      </c>
      <c r="AA155" s="334"/>
      <c r="AB155" s="334"/>
      <c r="AC155" s="334"/>
      <c r="AD155" s="334"/>
      <c r="AE155" s="334"/>
      <c r="AF155" s="334"/>
      <c r="AG155" s="723" t="s">
        <v>885</v>
      </c>
      <c r="AH155" s="724">
        <v>0.9</v>
      </c>
      <c r="AI155" s="432">
        <f t="shared" si="162"/>
        <v>0</v>
      </c>
      <c r="AJ155" s="432">
        <f t="shared" si="168"/>
        <v>0</v>
      </c>
      <c r="AK155" s="432">
        <f t="shared" si="169"/>
        <v>0</v>
      </c>
      <c r="AL155" s="432">
        <f t="shared" si="170"/>
        <v>0</v>
      </c>
      <c r="AM155" s="432">
        <f t="shared" si="171"/>
        <v>0</v>
      </c>
      <c r="AN155" s="432">
        <f t="shared" si="172"/>
        <v>0</v>
      </c>
      <c r="AO155" s="432">
        <f t="shared" si="173"/>
        <v>0</v>
      </c>
      <c r="AP155" s="432">
        <f t="shared" si="174"/>
        <v>0</v>
      </c>
      <c r="AQ155" s="432">
        <f t="shared" si="175"/>
        <v>0</v>
      </c>
      <c r="AR155" s="432">
        <f t="shared" si="163"/>
        <v>0</v>
      </c>
      <c r="AS155" s="432">
        <f t="shared" si="176"/>
        <v>0</v>
      </c>
      <c r="AT155" s="432">
        <v>1</v>
      </c>
      <c r="AU155" s="807"/>
      <c r="AV155" s="729"/>
      <c r="AW155" s="807"/>
      <c r="AX155" s="729"/>
      <c r="AY155" s="807">
        <v>2</v>
      </c>
      <c r="AZ155" s="729">
        <v>2</v>
      </c>
      <c r="BA155" s="807"/>
      <c r="BB155" s="729"/>
      <c r="BC155" s="807"/>
      <c r="BD155" s="729"/>
      <c r="BE155" s="807"/>
      <c r="BF155" s="729"/>
      <c r="BG155" s="807"/>
      <c r="BH155" s="729"/>
      <c r="BJ155" s="483"/>
      <c r="BK155" s="483"/>
      <c r="BL155" s="483">
        <v>4</v>
      </c>
      <c r="BM155" s="483">
        <v>4</v>
      </c>
      <c r="BN155" s="483">
        <v>8</v>
      </c>
    </row>
    <row r="156" spans="1:69" s="1" customFormat="1" ht="57" customHeight="1">
      <c r="B156" s="615"/>
      <c r="D156" s="599" t="s">
        <v>886</v>
      </c>
      <c r="E156" s="629"/>
      <c r="F156" s="334" t="s">
        <v>103</v>
      </c>
      <c r="G156" s="368" t="s">
        <v>737</v>
      </c>
      <c r="H156" s="334">
        <v>5</v>
      </c>
      <c r="I156" s="368" t="s">
        <v>704</v>
      </c>
      <c r="J156" s="378">
        <v>50.667999999999999</v>
      </c>
      <c r="K156" s="547"/>
      <c r="L156" s="547"/>
      <c r="M156" s="547"/>
      <c r="N156" s="547"/>
      <c r="O156" s="547"/>
      <c r="P156" s="547"/>
      <c r="Q156" s="547"/>
      <c r="R156" s="547"/>
      <c r="S156" s="379"/>
      <c r="T156" s="547"/>
      <c r="U156" s="410">
        <f t="shared" si="164"/>
        <v>0</v>
      </c>
      <c r="V156" s="410" t="str">
        <f t="shared" si="165"/>
        <v>No</v>
      </c>
      <c r="W156" s="548" t="str">
        <f t="shared" si="166"/>
        <v>No</v>
      </c>
      <c r="X156"/>
      <c r="Y156" s="716">
        <v>1</v>
      </c>
      <c r="Z156" s="717">
        <f t="shared" si="167"/>
        <v>0</v>
      </c>
      <c r="AA156" s="334"/>
      <c r="AB156" s="334"/>
      <c r="AC156" s="334"/>
      <c r="AD156" s="334"/>
      <c r="AE156" s="334"/>
      <c r="AF156" s="334"/>
      <c r="AG156" s="723" t="s">
        <v>887</v>
      </c>
      <c r="AH156" s="724">
        <v>0.9</v>
      </c>
      <c r="AI156" s="432">
        <f t="shared" si="162"/>
        <v>0</v>
      </c>
      <c r="AJ156" s="432">
        <f t="shared" si="168"/>
        <v>0</v>
      </c>
      <c r="AK156" s="432">
        <f t="shared" si="169"/>
        <v>0</v>
      </c>
      <c r="AL156" s="432">
        <f t="shared" si="170"/>
        <v>0</v>
      </c>
      <c r="AM156" s="432">
        <f t="shared" si="171"/>
        <v>0</v>
      </c>
      <c r="AN156" s="432">
        <f t="shared" si="172"/>
        <v>0</v>
      </c>
      <c r="AO156" s="432">
        <f t="shared" si="173"/>
        <v>0</v>
      </c>
      <c r="AP156" s="432">
        <f t="shared" si="174"/>
        <v>0</v>
      </c>
      <c r="AQ156" s="432">
        <f t="shared" si="175"/>
        <v>0</v>
      </c>
      <c r="AR156" s="432">
        <f t="shared" si="163"/>
        <v>0</v>
      </c>
      <c r="AS156" s="432">
        <f t="shared" si="176"/>
        <v>0</v>
      </c>
      <c r="AT156" s="432">
        <v>1</v>
      </c>
      <c r="AU156" s="334"/>
      <c r="AV156" s="729"/>
      <c r="AW156" s="334"/>
      <c r="AX156" s="729"/>
      <c r="AY156" s="334">
        <v>2</v>
      </c>
      <c r="AZ156" s="729">
        <v>3</v>
      </c>
      <c r="BA156" s="334"/>
      <c r="BB156" s="729"/>
      <c r="BC156" s="334"/>
      <c r="BD156" s="729"/>
      <c r="BE156" s="334"/>
      <c r="BF156" s="729"/>
      <c r="BG156" s="334"/>
      <c r="BH156" s="729"/>
      <c r="BJ156" s="483"/>
      <c r="BK156" s="483"/>
      <c r="BL156" s="483">
        <v>5</v>
      </c>
      <c r="BM156" s="483">
        <v>5</v>
      </c>
      <c r="BN156" s="483">
        <v>10</v>
      </c>
    </row>
    <row r="157" spans="1:69" s="1" customFormat="1" ht="57" customHeight="1">
      <c r="B157" s="630"/>
      <c r="C157" s="120"/>
      <c r="D157" s="605" t="s">
        <v>888</v>
      </c>
      <c r="E157" s="785"/>
      <c r="F157" s="607" t="s">
        <v>706</v>
      </c>
      <c r="G157" s="661" t="s">
        <v>737</v>
      </c>
      <c r="H157" s="607">
        <v>5</v>
      </c>
      <c r="I157" s="661" t="s">
        <v>704</v>
      </c>
      <c r="J157" s="798">
        <v>45.262</v>
      </c>
      <c r="K157" s="663"/>
      <c r="L157" s="663"/>
      <c r="M157" s="663"/>
      <c r="N157" s="663"/>
      <c r="O157" s="663"/>
      <c r="P157" s="663"/>
      <c r="Q157" s="663"/>
      <c r="R157" s="663"/>
      <c r="S157" s="803"/>
      <c r="T157" s="663"/>
      <c r="U157" s="694">
        <f t="shared" si="164"/>
        <v>0</v>
      </c>
      <c r="V157" s="697" t="str">
        <f t="shared" si="165"/>
        <v>No</v>
      </c>
      <c r="W157" s="695" t="str">
        <f t="shared" si="166"/>
        <v>No</v>
      </c>
      <c r="X157"/>
      <c r="Y157" s="718">
        <v>1</v>
      </c>
      <c r="Z157" s="717">
        <f t="shared" si="167"/>
        <v>0</v>
      </c>
      <c r="AA157" s="334"/>
      <c r="AB157" s="334"/>
      <c r="AC157" s="334"/>
      <c r="AD157" s="334"/>
      <c r="AE157" s="334"/>
      <c r="AF157" s="334"/>
      <c r="AG157" s="723" t="s">
        <v>889</v>
      </c>
      <c r="AH157" s="724">
        <v>0.6</v>
      </c>
      <c r="AI157" s="432">
        <f t="shared" si="162"/>
        <v>0</v>
      </c>
      <c r="AJ157" s="432">
        <f t="shared" si="168"/>
        <v>0</v>
      </c>
      <c r="AK157" s="432">
        <f t="shared" si="169"/>
        <v>0</v>
      </c>
      <c r="AL157" s="432">
        <f t="shared" si="170"/>
        <v>0</v>
      </c>
      <c r="AM157" s="432">
        <f t="shared" si="171"/>
        <v>0</v>
      </c>
      <c r="AN157" s="432">
        <f t="shared" si="172"/>
        <v>0</v>
      </c>
      <c r="AO157" s="432">
        <f t="shared" si="173"/>
        <v>0</v>
      </c>
      <c r="AP157" s="432">
        <f t="shared" si="174"/>
        <v>0</v>
      </c>
      <c r="AQ157" s="432">
        <f t="shared" si="175"/>
        <v>0</v>
      </c>
      <c r="AR157" s="432">
        <f t="shared" si="163"/>
        <v>0</v>
      </c>
      <c r="AS157" s="432">
        <f t="shared" si="176"/>
        <v>0</v>
      </c>
      <c r="AT157" s="432">
        <v>1</v>
      </c>
      <c r="AU157" s="808"/>
      <c r="AV157" s="732"/>
      <c r="AW157" s="808"/>
      <c r="AX157" s="732"/>
      <c r="AY157" s="808">
        <v>2</v>
      </c>
      <c r="AZ157" s="732">
        <v>3</v>
      </c>
      <c r="BA157" s="808"/>
      <c r="BB157" s="732"/>
      <c r="BC157" s="808"/>
      <c r="BD157" s="732"/>
      <c r="BE157" s="808"/>
      <c r="BF157" s="732"/>
      <c r="BG157" s="808"/>
      <c r="BH157" s="732"/>
      <c r="BJ157" s="483"/>
      <c r="BK157" s="483"/>
      <c r="BL157" s="483">
        <v>5</v>
      </c>
      <c r="BM157" s="483">
        <v>5</v>
      </c>
      <c r="BN157" s="483">
        <v>10</v>
      </c>
    </row>
    <row r="158" spans="1:69" s="334" customFormat="1" ht="30.95" customHeight="1">
      <c r="A158" s="1"/>
      <c r="B158" s="786"/>
      <c r="C158" s="23"/>
      <c r="D158" s="599"/>
      <c r="E158" s="778"/>
      <c r="F158" s="23"/>
      <c r="G158" s="779"/>
      <c r="H158" s="23"/>
      <c r="I158" s="589"/>
      <c r="J158" s="646" t="s">
        <v>890</v>
      </c>
      <c r="K158" s="357"/>
      <c r="L158" s="23"/>
      <c r="M158" s="23"/>
      <c r="N158" s="23"/>
      <c r="O158" s="23"/>
      <c r="P158" s="23"/>
      <c r="Q158" s="23"/>
      <c r="R158" s="23"/>
      <c r="S158" s="23"/>
      <c r="T158" s="23"/>
      <c r="U158" s="699"/>
      <c r="V158" s="23"/>
      <c r="W158" s="700"/>
      <c r="X158"/>
      <c r="Y158" s="1"/>
      <c r="Z158" s="719"/>
      <c r="AG158" s="721"/>
      <c r="AH158" s="804"/>
      <c r="AI158" s="432">
        <f t="shared" si="162"/>
        <v>0</v>
      </c>
      <c r="AJ158" s="575"/>
      <c r="AK158" s="575"/>
      <c r="AL158" s="575"/>
      <c r="AM158" s="575"/>
      <c r="AN158" s="575"/>
      <c r="AO158" s="575"/>
      <c r="AP158" s="575"/>
      <c r="AQ158" s="575"/>
      <c r="AR158" s="432"/>
      <c r="AS158" s="432">
        <f t="shared" si="176"/>
        <v>0</v>
      </c>
      <c r="AT158" s="575"/>
      <c r="AU158" s="23"/>
      <c r="AV158" s="805"/>
      <c r="AW158" s="23"/>
      <c r="AX158" s="805"/>
      <c r="AY158" s="23"/>
      <c r="AZ158" s="805"/>
      <c r="BA158" s="23"/>
      <c r="BB158" s="805"/>
      <c r="BC158" s="23"/>
      <c r="BD158" s="805"/>
      <c r="BE158" s="23"/>
      <c r="BF158" s="805"/>
      <c r="BG158" s="23"/>
      <c r="BH158" s="805"/>
      <c r="BJ158" s="483"/>
      <c r="BK158" s="483"/>
      <c r="BL158" s="483"/>
      <c r="BM158" s="483"/>
      <c r="BN158" s="483"/>
    </row>
    <row r="159" spans="1:69" s="1" customFormat="1" ht="57" customHeight="1">
      <c r="B159" s="787"/>
      <c r="C159" s="593"/>
      <c r="D159" s="626" t="s">
        <v>891</v>
      </c>
      <c r="E159" s="627"/>
      <c r="F159" s="502" t="s">
        <v>106</v>
      </c>
      <c r="G159" s="510" t="s">
        <v>267</v>
      </c>
      <c r="H159" s="502">
        <v>2</v>
      </c>
      <c r="I159" s="510" t="s">
        <v>656</v>
      </c>
      <c r="J159" s="536">
        <v>53</v>
      </c>
      <c r="K159" s="556"/>
      <c r="L159" s="556"/>
      <c r="M159" s="556"/>
      <c r="N159" s="556"/>
      <c r="O159" s="556"/>
      <c r="P159" s="556"/>
      <c r="Q159" s="556"/>
      <c r="R159" s="556"/>
      <c r="S159" s="709"/>
      <c r="T159" s="709"/>
      <c r="U159" s="425">
        <f t="shared" si="164"/>
        <v>0</v>
      </c>
      <c r="V159" s="538" t="str">
        <f>IF(B159="New","Yes","No")</f>
        <v>No</v>
      </c>
      <c r="W159" s="548" t="str">
        <f t="shared" si="166"/>
        <v>No</v>
      </c>
      <c r="X159"/>
      <c r="Y159" s="715">
        <v>1</v>
      </c>
      <c r="Z159" s="717">
        <f t="shared" si="167"/>
        <v>0</v>
      </c>
      <c r="AA159" s="334"/>
      <c r="AB159" s="334"/>
      <c r="AC159" s="334"/>
      <c r="AD159" s="334"/>
      <c r="AE159" s="334"/>
      <c r="AF159" s="334"/>
      <c r="AG159" s="723" t="s">
        <v>892</v>
      </c>
      <c r="AH159" s="724">
        <v>1.5</v>
      </c>
      <c r="AI159" s="432">
        <f t="shared" si="162"/>
        <v>0</v>
      </c>
      <c r="AJ159" s="432">
        <f>K159*H159</f>
        <v>0</v>
      </c>
      <c r="AK159" s="432">
        <f>L159*H159</f>
        <v>0</v>
      </c>
      <c r="AL159" s="432">
        <f>M159*H159</f>
        <v>0</v>
      </c>
      <c r="AM159" s="432">
        <f>N159*H159</f>
        <v>0</v>
      </c>
      <c r="AN159" s="432">
        <f>O159*H159</f>
        <v>0</v>
      </c>
      <c r="AO159" s="432">
        <f>P159*H159</f>
        <v>0</v>
      </c>
      <c r="AP159" s="432">
        <f>Q159*H159</f>
        <v>0</v>
      </c>
      <c r="AQ159" s="432">
        <f>R159*H159</f>
        <v>0</v>
      </c>
      <c r="AR159" s="432">
        <f t="shared" si="163"/>
        <v>0</v>
      </c>
      <c r="AS159" s="432">
        <f t="shared" si="176"/>
        <v>0</v>
      </c>
      <c r="AT159" s="432">
        <v>1</v>
      </c>
      <c r="AU159" s="502">
        <v>2</v>
      </c>
      <c r="AV159" s="731"/>
      <c r="AW159" s="502"/>
      <c r="AX159" s="731"/>
      <c r="AY159" s="502"/>
      <c r="AZ159" s="731"/>
      <c r="BA159" s="502">
        <v>2</v>
      </c>
      <c r="BB159" s="731"/>
      <c r="BC159" s="502"/>
      <c r="BD159" s="731"/>
      <c r="BE159" s="502"/>
      <c r="BF159" s="731"/>
      <c r="BG159" s="502"/>
      <c r="BH159" s="731"/>
      <c r="BJ159" s="483"/>
      <c r="BK159" s="483"/>
      <c r="BL159" s="483">
        <v>2</v>
      </c>
      <c r="BM159" s="483">
        <v>2</v>
      </c>
      <c r="BN159" s="483">
        <v>2</v>
      </c>
    </row>
    <row r="160" spans="1:69" s="1" customFormat="1" ht="57" customHeight="1">
      <c r="B160" s="615"/>
      <c r="D160" s="595" t="s">
        <v>893</v>
      </c>
      <c r="E160" s="784"/>
      <c r="F160" s="597" t="s">
        <v>109</v>
      </c>
      <c r="G160" s="602" t="s">
        <v>267</v>
      </c>
      <c r="H160" s="597">
        <v>2</v>
      </c>
      <c r="I160" s="602" t="s">
        <v>656</v>
      </c>
      <c r="J160" s="797">
        <v>53</v>
      </c>
      <c r="K160" s="653"/>
      <c r="L160" s="653"/>
      <c r="M160" s="653"/>
      <c r="N160" s="653"/>
      <c r="O160" s="653"/>
      <c r="P160" s="653"/>
      <c r="Q160" s="653"/>
      <c r="R160" s="653"/>
      <c r="S160" s="652"/>
      <c r="T160" s="652"/>
      <c r="U160" s="696">
        <f t="shared" ref="U160:U161" si="177">J160*K160+J160*L160+J160*M160+J160*N160+J160*O160+J160*P160+J160*Q160+J160*R160+J160*S160+J160*T160</f>
        <v>0</v>
      </c>
      <c r="V160" s="694" t="str">
        <f>IF(B160="New","Yes","No")</f>
        <v>No</v>
      </c>
      <c r="W160" s="695" t="str">
        <f t="shared" ref="W160:W161" si="178">IF(SUM(K160:T160)&gt;0,"Yes","No")</f>
        <v>No</v>
      </c>
      <c r="X160"/>
      <c r="Y160" s="716">
        <v>1</v>
      </c>
      <c r="Z160" s="717">
        <f t="shared" si="167"/>
        <v>0</v>
      </c>
      <c r="AA160" s="334"/>
      <c r="AB160" s="334"/>
      <c r="AC160" s="334"/>
      <c r="AD160" s="334"/>
      <c r="AE160" s="334"/>
      <c r="AF160" s="334"/>
      <c r="AG160" s="723" t="s">
        <v>894</v>
      </c>
      <c r="AH160" s="724">
        <v>1.5</v>
      </c>
      <c r="AI160" s="432">
        <f t="shared" ref="AI160:AI161" si="179">SUM(K160:T160)*AH160</f>
        <v>0</v>
      </c>
      <c r="AJ160" s="432">
        <f>K160*H160</f>
        <v>0</v>
      </c>
      <c r="AK160" s="432">
        <f>L160*H160</f>
        <v>0</v>
      </c>
      <c r="AL160" s="432">
        <f>M160*H160</f>
        <v>0</v>
      </c>
      <c r="AM160" s="432">
        <f>N160*H160</f>
        <v>0</v>
      </c>
      <c r="AN160" s="432">
        <f>O160*H160</f>
        <v>0</v>
      </c>
      <c r="AO160" s="432">
        <f>P160*H160</f>
        <v>0</v>
      </c>
      <c r="AP160" s="432">
        <f>Q160*H160</f>
        <v>0</v>
      </c>
      <c r="AQ160" s="432">
        <f>R160*H160</f>
        <v>0</v>
      </c>
      <c r="AR160" s="432">
        <f t="shared" ref="AR160:AR161" si="180">S160*H160</f>
        <v>0</v>
      </c>
      <c r="AS160" s="432">
        <f t="shared" ref="AS160:AS161" si="181">T160*H160</f>
        <v>0</v>
      </c>
      <c r="AT160" s="432">
        <v>1</v>
      </c>
      <c r="AU160" s="807">
        <v>2</v>
      </c>
      <c r="AV160" s="729"/>
      <c r="AW160" s="807"/>
      <c r="AX160" s="729"/>
      <c r="AY160" s="807"/>
      <c r="AZ160" s="729">
        <v>1</v>
      </c>
      <c r="BA160" s="807"/>
      <c r="BB160" s="729">
        <v>1</v>
      </c>
      <c r="BC160" s="807"/>
      <c r="BD160" s="729"/>
      <c r="BE160" s="807"/>
      <c r="BF160" s="729"/>
      <c r="BG160" s="807"/>
      <c r="BH160" s="729"/>
      <c r="BJ160" s="483"/>
      <c r="BK160" s="483"/>
      <c r="BL160" s="483">
        <v>2</v>
      </c>
      <c r="BM160" s="483">
        <v>2</v>
      </c>
      <c r="BN160" s="483">
        <v>6</v>
      </c>
    </row>
    <row r="161" spans="2:66" s="1" customFormat="1" ht="57" customHeight="1">
      <c r="B161" s="788"/>
      <c r="C161" s="120"/>
      <c r="D161" s="609" t="s">
        <v>895</v>
      </c>
      <c r="E161" s="789"/>
      <c r="F161" s="518" t="s">
        <v>109</v>
      </c>
      <c r="G161" s="519" t="s">
        <v>267</v>
      </c>
      <c r="H161" s="518">
        <v>2</v>
      </c>
      <c r="I161" s="519" t="s">
        <v>656</v>
      </c>
      <c r="J161" s="559">
        <v>53</v>
      </c>
      <c r="K161" s="667"/>
      <c r="L161" s="667"/>
      <c r="M161" s="667"/>
      <c r="N161" s="667"/>
      <c r="O161" s="667"/>
      <c r="P161" s="667"/>
      <c r="Q161" s="667"/>
      <c r="R161" s="667"/>
      <c r="S161" s="560"/>
      <c r="T161" s="560"/>
      <c r="U161" s="561">
        <f t="shared" si="177"/>
        <v>0</v>
      </c>
      <c r="V161" s="400" t="str">
        <f>IF(B161="New","Yes","No")</f>
        <v>No</v>
      </c>
      <c r="W161" s="562" t="str">
        <f t="shared" si="178"/>
        <v>No</v>
      </c>
      <c r="X161"/>
      <c r="Y161" s="718">
        <v>1</v>
      </c>
      <c r="Z161" s="429">
        <f t="shared" si="167"/>
        <v>0</v>
      </c>
      <c r="AA161" s="334"/>
      <c r="AB161" s="334"/>
      <c r="AC161" s="334"/>
      <c r="AD161" s="334"/>
      <c r="AE161" s="334"/>
      <c r="AF161" s="334"/>
      <c r="AG161" s="723" t="s">
        <v>896</v>
      </c>
      <c r="AH161" s="724">
        <v>2</v>
      </c>
      <c r="AI161" s="432">
        <f t="shared" si="179"/>
        <v>0</v>
      </c>
      <c r="AJ161" s="432">
        <f>K161*H161</f>
        <v>0</v>
      </c>
      <c r="AK161" s="432">
        <f>L161*H161</f>
        <v>0</v>
      </c>
      <c r="AL161" s="432">
        <f>M161*H161</f>
        <v>0</v>
      </c>
      <c r="AM161" s="432">
        <f>N161*H161</f>
        <v>0</v>
      </c>
      <c r="AN161" s="432">
        <f>O161*H161</f>
        <v>0</v>
      </c>
      <c r="AO161" s="432">
        <f>P161*H161</f>
        <v>0</v>
      </c>
      <c r="AP161" s="432">
        <f>Q161*H161</f>
        <v>0</v>
      </c>
      <c r="AQ161" s="432">
        <f>R161*H161</f>
        <v>0</v>
      </c>
      <c r="AR161" s="432">
        <f t="shared" si="180"/>
        <v>0</v>
      </c>
      <c r="AS161" s="432">
        <f t="shared" si="181"/>
        <v>0</v>
      </c>
      <c r="AT161" s="432">
        <v>1</v>
      </c>
      <c r="AU161" s="518">
        <v>2</v>
      </c>
      <c r="AV161" s="732"/>
      <c r="AW161" s="518"/>
      <c r="AX161" s="732"/>
      <c r="AY161" s="518"/>
      <c r="AZ161" s="732"/>
      <c r="BA161" s="518">
        <v>2</v>
      </c>
      <c r="BB161" s="732"/>
      <c r="BC161" s="518"/>
      <c r="BD161" s="732"/>
      <c r="BE161" s="518"/>
      <c r="BF161" s="732"/>
      <c r="BG161" s="518"/>
      <c r="BH161" s="732"/>
      <c r="BJ161" s="483"/>
      <c r="BK161" s="483"/>
      <c r="BL161" s="483">
        <v>2</v>
      </c>
      <c r="BM161" s="483">
        <v>2</v>
      </c>
      <c r="BN161" s="483">
        <v>4</v>
      </c>
    </row>
    <row r="162" spans="2:66">
      <c r="Y162"/>
    </row>
    <row r="163" spans="2:66">
      <c r="Y163"/>
      <c r="BN163" s="432"/>
    </row>
    <row r="164" spans="2:66">
      <c r="BN164" s="483"/>
    </row>
    <row r="165" spans="2:66">
      <c r="BN165" s="432"/>
    </row>
  </sheetData>
  <sheetProtection algorithmName="SHA-512" hashValue="GkGirjEz6Vj9nw5XILf4UO242xZB6gv0ArH3s+heb6TuRko/eClj1Y8/Juhs8iTarnX/iWIYr3+YVJUwgIBDUQ==" saltValue="Acgt7Ug8h/IX0LyPK56Kzg==" spinCount="100000" sheet="1" sort="0" autoFilter="0"/>
  <autoFilter ref="V10:W161" xr:uid="{00000000-0009-0000-0000-000003000000}"/>
  <mergeCells count="9">
    <mergeCell ref="R2:AB2"/>
    <mergeCell ref="K3:L3"/>
    <mergeCell ref="K4:L4"/>
    <mergeCell ref="B20:B21"/>
    <mergeCell ref="B22:B23"/>
    <mergeCell ref="C3:D6"/>
    <mergeCell ref="I2:J2"/>
    <mergeCell ref="K2:L2"/>
    <mergeCell ref="O2:Q2"/>
  </mergeCells>
  <conditionalFormatting sqref="K40:K54">
    <cfRule type="notContainsBlanks" dxfId="18" priority="14">
      <formula>LEN(TRIM(K40))&gt;0</formula>
    </cfRule>
  </conditionalFormatting>
  <conditionalFormatting sqref="K123:K139">
    <cfRule type="notContainsBlanks" dxfId="17" priority="110">
      <formula>LEN(TRIM(K123))&gt;0</formula>
    </cfRule>
  </conditionalFormatting>
  <conditionalFormatting sqref="L40:L74">
    <cfRule type="notContainsBlanks" dxfId="16" priority="18">
      <formula>LEN(TRIM(L40))&gt;0</formula>
    </cfRule>
  </conditionalFormatting>
  <conditionalFormatting sqref="L123:L139">
    <cfRule type="notContainsBlanks" dxfId="15" priority="114">
      <formula>LEN(TRIM(L123))&gt;0</formula>
    </cfRule>
  </conditionalFormatting>
  <conditionalFormatting sqref="M13:M27">
    <cfRule type="notContainsBlanks" dxfId="14" priority="332">
      <formula>LEN(TRIM(M13))&gt;0</formula>
    </cfRule>
  </conditionalFormatting>
  <conditionalFormatting sqref="M29:M161">
    <cfRule type="notContainsBlanks" dxfId="13" priority="6">
      <formula>LEN(TRIM(M29))&gt;0</formula>
    </cfRule>
  </conditionalFormatting>
  <conditionalFormatting sqref="N13:N27">
    <cfRule type="notContainsBlanks" dxfId="12" priority="333">
      <formula>LEN(TRIM(N13))&gt;0</formula>
    </cfRule>
  </conditionalFormatting>
  <conditionalFormatting sqref="N29:N161">
    <cfRule type="notContainsBlanks" dxfId="11" priority="2">
      <formula>LEN(TRIM(N29))&gt;0</formula>
    </cfRule>
  </conditionalFormatting>
  <conditionalFormatting sqref="O13:O27">
    <cfRule type="notContainsBlanks" dxfId="10" priority="334">
      <formula>LEN(TRIM(O13))&gt;0</formula>
    </cfRule>
  </conditionalFormatting>
  <conditionalFormatting sqref="O29:O161">
    <cfRule type="notContainsBlanks" dxfId="9" priority="1">
      <formula>LEN(TRIM(O29))&gt;0</formula>
    </cfRule>
  </conditionalFormatting>
  <conditionalFormatting sqref="P13:P27">
    <cfRule type="notContainsBlanks" dxfId="8" priority="330">
      <formula>LEN(TRIM(P13))&gt;0</formula>
    </cfRule>
  </conditionalFormatting>
  <conditionalFormatting sqref="P29:P161">
    <cfRule type="notContainsBlanks" dxfId="7" priority="5">
      <formula>LEN(TRIM(P29))&gt;0</formula>
    </cfRule>
  </conditionalFormatting>
  <conditionalFormatting sqref="Q13:Q27">
    <cfRule type="notContainsBlanks" dxfId="6" priority="329">
      <formula>LEN(TRIM(Q13))&gt;0</formula>
    </cfRule>
  </conditionalFormatting>
  <conditionalFormatting sqref="Q29:Q161">
    <cfRule type="notContainsBlanks" dxfId="5" priority="343">
      <formula>LEN(TRIM(Q29))&gt;0</formula>
    </cfRule>
  </conditionalFormatting>
  <conditionalFormatting sqref="R40:R54">
    <cfRule type="notContainsBlanks" dxfId="4" priority="11">
      <formula>LEN(TRIM(R40))&gt;0</formula>
    </cfRule>
  </conditionalFormatting>
  <conditionalFormatting sqref="R123:R139">
    <cfRule type="notContainsBlanks" dxfId="3" priority="107">
      <formula>LEN(TRIM(R123))&gt;0</formula>
    </cfRule>
  </conditionalFormatting>
  <conditionalFormatting sqref="S13:S161">
    <cfRule type="notContainsBlanks" dxfId="2" priority="149">
      <formula>LEN(TRIM(S13))&gt;0</formula>
    </cfRule>
  </conditionalFormatting>
  <conditionalFormatting sqref="T13:T28">
    <cfRule type="notContainsBlanks" dxfId="1" priority="340">
      <formula>LEN(TRIM(T13))&gt;0</formula>
    </cfRule>
  </conditionalFormatting>
  <conditionalFormatting sqref="T29:T161">
    <cfRule type="notContainsBlanks" dxfId="0" priority="3">
      <formula>LEN(TRIM(T29))&gt;0</formula>
    </cfRule>
  </conditionalFormatting>
  <pageMargins left="0.75" right="0.75" top="1" bottom="1" header="0.5" footer="0.5"/>
  <pageSetup paperSize="9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">
    <tabColor theme="6" tint="0.39994506668294322"/>
  </sheetPr>
  <dimension ref="A1:AI20"/>
  <sheetViews>
    <sheetView showGridLines="0" showRowColHeaders="0" zoomScale="90" zoomScaleNormal="90" workbookViewId="0">
      <pane ySplit="8" topLeftCell="A9" activePane="bottomLeft" state="frozen"/>
      <selection pane="bottomLeft" activeCell="L10" sqref="L10"/>
    </sheetView>
  </sheetViews>
  <sheetFormatPr defaultColWidth="11" defaultRowHeight="18.75"/>
  <cols>
    <col min="1" max="1" width="4.375" style="497" customWidth="1"/>
    <col min="2" max="2" width="18.375" customWidth="1"/>
    <col min="3" max="3" width="18.875" style="448" customWidth="1"/>
    <col min="4" max="4" width="17.875" style="448" customWidth="1"/>
    <col min="5" max="5" width="10" style="1" customWidth="1"/>
    <col min="6" max="6" width="12.875" customWidth="1"/>
    <col min="7" max="7" width="16" style="498" customWidth="1"/>
    <col min="8" max="8" width="9.875" customWidth="1"/>
    <col min="9" max="9" width="9.125" customWidth="1"/>
    <col min="10" max="10" width="10.25" style="498" customWidth="1"/>
    <col min="11" max="11" width="13" customWidth="1"/>
    <col min="12" max="12" width="12.875" style="1" customWidth="1"/>
    <col min="13" max="13" width="17.875" style="1" customWidth="1"/>
    <col min="14" max="14" width="7.375" style="1" customWidth="1"/>
    <col min="15" max="15" width="11.375" style="1" customWidth="1"/>
    <col min="16" max="16" width="11" hidden="1" customWidth="1"/>
    <col min="17" max="18" width="6.5" style="499" hidden="1" customWidth="1"/>
    <col min="19" max="19" width="5.875" style="499" hidden="1" customWidth="1"/>
    <col min="20" max="22" width="11" style="432" hidden="1" customWidth="1"/>
    <col min="23" max="23" width="14" style="477" hidden="1" customWidth="1"/>
    <col min="24" max="24" width="8" style="499" hidden="1" customWidth="1"/>
    <col min="25" max="26" width="11" style="499" hidden="1" customWidth="1"/>
    <col min="27" max="31" width="11" style="121" customWidth="1"/>
    <col min="32" max="35" width="11" style="121"/>
  </cols>
  <sheetData>
    <row r="1" spans="1:35" s="496" customFormat="1" ht="11.25" customHeight="1">
      <c r="A1" s="500"/>
      <c r="C1" s="501"/>
      <c r="D1" s="501"/>
      <c r="E1" s="502"/>
      <c r="G1" s="503"/>
      <c r="J1" s="503"/>
      <c r="L1" s="502"/>
      <c r="M1" s="502"/>
      <c r="N1" s="502"/>
      <c r="O1" s="502"/>
      <c r="Q1" s="567"/>
      <c r="R1" s="567"/>
      <c r="S1" s="567"/>
      <c r="T1" s="568"/>
      <c r="U1" s="568"/>
      <c r="V1" s="568"/>
      <c r="W1" s="569"/>
      <c r="X1" s="567"/>
      <c r="Y1" s="567"/>
      <c r="Z1" s="567"/>
      <c r="AA1" s="577"/>
      <c r="AB1" s="577"/>
      <c r="AC1" s="577"/>
      <c r="AD1" s="577"/>
      <c r="AE1" s="577"/>
      <c r="AF1" s="577"/>
      <c r="AG1" s="577"/>
      <c r="AH1" s="577"/>
      <c r="AI1" s="577"/>
    </row>
    <row r="2" spans="1:35" ht="18.95" customHeight="1">
      <c r="C2" s="504"/>
      <c r="D2" s="504"/>
      <c r="E2" s="505"/>
      <c r="F2" s="505"/>
      <c r="H2" s="433"/>
      <c r="I2" s="433"/>
      <c r="J2" s="527"/>
      <c r="K2" s="528"/>
      <c r="L2" s="529" t="s">
        <v>27</v>
      </c>
      <c r="M2" s="449">
        <f>SUM(M9:M17)</f>
        <v>0</v>
      </c>
      <c r="N2" s="447" t="s">
        <v>897</v>
      </c>
      <c r="O2"/>
      <c r="Q2" s="570"/>
      <c r="R2" s="570"/>
      <c r="S2" s="570"/>
      <c r="T2" s="499"/>
      <c r="U2" s="499"/>
      <c r="V2" s="499"/>
      <c r="W2" s="571"/>
    </row>
    <row r="3" spans="1:35" ht="20.25" customHeight="1">
      <c r="C3" s="210"/>
      <c r="D3" s="210"/>
      <c r="E3" s="505"/>
      <c r="F3" s="505"/>
      <c r="H3" s="433"/>
      <c r="I3" s="433"/>
      <c r="J3" s="527"/>
      <c r="K3" s="1"/>
      <c r="L3" s="225" t="s">
        <v>634</v>
      </c>
      <c r="M3" s="452">
        <f>SUM(L9:L17)</f>
        <v>0</v>
      </c>
      <c r="N3"/>
      <c r="O3"/>
      <c r="Q3" s="570"/>
      <c r="R3" s="570"/>
      <c r="S3" s="570"/>
      <c r="T3" s="499"/>
      <c r="U3" s="499"/>
      <c r="V3" s="499"/>
      <c r="W3" s="571"/>
    </row>
    <row r="4" spans="1:35">
      <c r="C4" s="506"/>
      <c r="D4" s="506"/>
      <c r="E4" s="505"/>
      <c r="F4" s="505"/>
      <c r="H4" s="433"/>
      <c r="I4" s="433"/>
      <c r="J4" s="527"/>
      <c r="K4" s="1"/>
      <c r="L4" s="225" t="s">
        <v>635</v>
      </c>
      <c r="M4" s="454">
        <f>SUM(R:R)</f>
        <v>0</v>
      </c>
      <c r="N4" t="s">
        <v>57</v>
      </c>
      <c r="O4"/>
      <c r="Q4" s="570"/>
      <c r="R4" s="570"/>
      <c r="S4" s="570"/>
      <c r="T4" s="499"/>
      <c r="U4" s="499"/>
      <c r="V4" s="499"/>
      <c r="W4" s="571"/>
    </row>
    <row r="5" spans="1:35">
      <c r="C5" s="504"/>
      <c r="D5" s="504"/>
      <c r="E5" s="505"/>
      <c r="F5" s="505"/>
      <c r="H5" s="433"/>
      <c r="I5" s="433"/>
      <c r="J5" s="527"/>
      <c r="M5"/>
      <c r="N5" s="225"/>
      <c r="O5" s="530"/>
      <c r="Q5" s="570"/>
      <c r="R5" s="570"/>
      <c r="S5" s="570"/>
      <c r="T5" s="572"/>
      <c r="U5" s="499"/>
      <c r="V5" s="499"/>
      <c r="W5" s="571"/>
    </row>
    <row r="6" spans="1:35" hidden="1"/>
    <row r="7" spans="1:35" ht="26.25">
      <c r="E7" s="24"/>
      <c r="F7" s="344"/>
      <c r="G7" s="507"/>
      <c r="K7" s="210" t="s">
        <v>898</v>
      </c>
      <c r="L7" s="469">
        <f>SUM(S9:S16)</f>
        <v>0</v>
      </c>
      <c r="M7" s="531"/>
      <c r="N7" s="390"/>
      <c r="O7" s="121"/>
      <c r="Q7" s="573"/>
      <c r="R7" s="573"/>
      <c r="S7" s="573"/>
      <c r="T7" s="499"/>
      <c r="U7" s="499"/>
      <c r="V7" s="499"/>
      <c r="W7" s="499"/>
      <c r="AC7"/>
      <c r="AD7"/>
      <c r="AE7"/>
      <c r="AF7"/>
      <c r="AG7"/>
      <c r="AH7"/>
      <c r="AI7"/>
    </row>
    <row r="8" spans="1:35" s="1" customFormat="1" ht="42.75" customHeight="1">
      <c r="A8" s="365"/>
      <c r="B8" s="146"/>
      <c r="C8" s="346" t="s">
        <v>899</v>
      </c>
      <c r="D8" s="346" t="s">
        <v>42</v>
      </c>
      <c r="E8" s="346" t="s">
        <v>900</v>
      </c>
      <c r="F8" s="144" t="s">
        <v>45</v>
      </c>
      <c r="G8" s="346" t="s">
        <v>901</v>
      </c>
      <c r="H8" s="346" t="s">
        <v>47</v>
      </c>
      <c r="I8" s="144" t="s">
        <v>48</v>
      </c>
      <c r="J8" s="346" t="s">
        <v>49</v>
      </c>
      <c r="K8" s="532" t="s">
        <v>50</v>
      </c>
      <c r="L8" s="533" t="s">
        <v>902</v>
      </c>
      <c r="M8" s="146" t="s">
        <v>54</v>
      </c>
      <c r="N8" s="534" t="s">
        <v>55</v>
      </c>
      <c r="O8" s="535" t="s">
        <v>903</v>
      </c>
      <c r="P8"/>
      <c r="Q8" s="574"/>
      <c r="R8" s="574"/>
      <c r="S8" s="574"/>
      <c r="T8" s="432"/>
      <c r="U8" s="432" t="s">
        <v>83</v>
      </c>
      <c r="V8" s="432" t="s">
        <v>84</v>
      </c>
      <c r="W8" s="432" t="s">
        <v>650</v>
      </c>
      <c r="X8" s="432" t="s">
        <v>651</v>
      </c>
      <c r="Y8" s="578" t="s">
        <v>904</v>
      </c>
      <c r="Z8" s="432"/>
      <c r="AA8" s="334"/>
      <c r="AB8" s="334"/>
    </row>
    <row r="9" spans="1:35" s="334" customFormat="1" ht="30.95" customHeight="1">
      <c r="A9" s="365"/>
      <c r="B9" s="23"/>
      <c r="C9" s="508"/>
      <c r="D9" s="508"/>
      <c r="E9" s="23"/>
      <c r="F9" s="23"/>
      <c r="G9" s="355"/>
      <c r="H9" s="23"/>
      <c r="I9" s="23"/>
      <c r="J9" s="355" t="s">
        <v>905</v>
      </c>
      <c r="L9" s="23"/>
      <c r="M9" s="23"/>
      <c r="N9" s="430" t="str">
        <f t="shared" ref="N9:N17" si="0">IF(SUM(L9:L9)&gt;0,"Yes","No")</f>
        <v>No</v>
      </c>
      <c r="P9"/>
      <c r="Q9" s="575"/>
      <c r="R9" s="575">
        <f t="shared" ref="R9:R17" si="1">SUM(L9:L9)*Q9</f>
        <v>0</v>
      </c>
      <c r="S9" s="575"/>
      <c r="T9" s="432"/>
      <c r="U9" s="432"/>
      <c r="V9" s="432"/>
      <c r="W9" s="432"/>
      <c r="X9" s="432"/>
      <c r="Y9" s="432"/>
      <c r="Z9" s="432"/>
    </row>
    <row r="10" spans="1:35" s="1" customFormat="1" ht="80.25" customHeight="1">
      <c r="A10" s="509"/>
      <c r="B10" s="358"/>
      <c r="C10" s="393" t="s">
        <v>906</v>
      </c>
      <c r="D10" s="502" t="s">
        <v>907</v>
      </c>
      <c r="E10" s="502" t="s">
        <v>908</v>
      </c>
      <c r="F10" s="502" t="s">
        <v>909</v>
      </c>
      <c r="G10" s="510" t="s">
        <v>910</v>
      </c>
      <c r="H10" s="502">
        <v>20</v>
      </c>
      <c r="I10" s="502" t="s">
        <v>911</v>
      </c>
      <c r="J10" s="510" t="s">
        <v>912</v>
      </c>
      <c r="K10" s="536">
        <v>121.9</v>
      </c>
      <c r="L10" s="537"/>
      <c r="M10" s="538">
        <f>K10*L10</f>
        <v>0</v>
      </c>
      <c r="N10" s="539" t="str">
        <f t="shared" si="0"/>
        <v>No</v>
      </c>
      <c r="O10" s="540" t="s">
        <v>913</v>
      </c>
      <c r="P10"/>
      <c r="Q10" s="576">
        <v>2.5</v>
      </c>
      <c r="R10" s="576">
        <f t="shared" si="1"/>
        <v>0</v>
      </c>
      <c r="S10" s="576">
        <f>L10*H10</f>
        <v>0</v>
      </c>
      <c r="T10" s="432"/>
      <c r="U10" s="432">
        <v>10</v>
      </c>
      <c r="V10" s="432"/>
      <c r="W10" s="432">
        <v>8</v>
      </c>
      <c r="X10" s="432">
        <v>16</v>
      </c>
      <c r="Y10" s="432"/>
      <c r="Z10" s="432"/>
    </row>
    <row r="11" spans="1:35" s="1" customFormat="1" ht="80.25" customHeight="1">
      <c r="A11" s="509"/>
      <c r="B11" s="509"/>
      <c r="C11" s="511" t="s">
        <v>914</v>
      </c>
      <c r="D11" s="512" t="s">
        <v>915</v>
      </c>
      <c r="E11" s="512" t="s">
        <v>908</v>
      </c>
      <c r="F11" s="512" t="s">
        <v>421</v>
      </c>
      <c r="G11" s="513" t="s">
        <v>916</v>
      </c>
      <c r="H11" s="512">
        <v>20</v>
      </c>
      <c r="I11" s="512" t="s">
        <v>911</v>
      </c>
      <c r="J11" s="513" t="s">
        <v>704</v>
      </c>
      <c r="K11" s="541">
        <v>106</v>
      </c>
      <c r="L11" s="542"/>
      <c r="M11" s="543">
        <f>K11*L11</f>
        <v>0</v>
      </c>
      <c r="N11" s="544" t="str">
        <f t="shared" si="0"/>
        <v>No</v>
      </c>
      <c r="O11" s="545" t="s">
        <v>913</v>
      </c>
      <c r="P11"/>
      <c r="Q11" s="432">
        <v>2.5</v>
      </c>
      <c r="R11" s="432">
        <f t="shared" si="1"/>
        <v>0</v>
      </c>
      <c r="S11" s="432">
        <f>L11*H11</f>
        <v>0</v>
      </c>
      <c r="T11" s="432"/>
      <c r="U11" s="432">
        <v>10</v>
      </c>
      <c r="V11" s="432"/>
      <c r="W11" s="432">
        <v>0</v>
      </c>
      <c r="X11" s="432">
        <v>20</v>
      </c>
      <c r="Y11" s="432"/>
      <c r="Z11" s="432"/>
    </row>
    <row r="12" spans="1:35" s="1" customFormat="1" ht="80.25" customHeight="1">
      <c r="A12" s="509"/>
      <c r="B12" s="509"/>
      <c r="C12" s="24" t="s">
        <v>917</v>
      </c>
      <c r="D12" s="1" t="s">
        <v>918</v>
      </c>
      <c r="E12" s="334" t="s">
        <v>908</v>
      </c>
      <c r="F12" s="334" t="s">
        <v>417</v>
      </c>
      <c r="G12" s="368" t="s">
        <v>919</v>
      </c>
      <c r="H12" s="334">
        <v>20</v>
      </c>
      <c r="I12" s="334" t="s">
        <v>911</v>
      </c>
      <c r="J12" s="546" t="s">
        <v>912</v>
      </c>
      <c r="K12" s="378">
        <v>132.5</v>
      </c>
      <c r="L12" s="547"/>
      <c r="M12" s="410">
        <f>K12*L12</f>
        <v>0</v>
      </c>
      <c r="N12" s="548" t="str">
        <f t="shared" si="0"/>
        <v>No</v>
      </c>
      <c r="O12" s="549" t="s">
        <v>913</v>
      </c>
      <c r="P12"/>
      <c r="Q12" s="432">
        <v>3.1</v>
      </c>
      <c r="R12" s="432">
        <f t="shared" si="1"/>
        <v>0</v>
      </c>
      <c r="S12" s="432">
        <f>L12*H12</f>
        <v>0</v>
      </c>
      <c r="T12" s="432"/>
      <c r="U12" s="432">
        <v>11</v>
      </c>
      <c r="V12" s="432">
        <v>1</v>
      </c>
      <c r="W12" s="432">
        <v>0</v>
      </c>
      <c r="X12" s="432">
        <v>20</v>
      </c>
      <c r="Y12" s="432"/>
      <c r="Z12" s="432"/>
    </row>
    <row r="13" spans="1:35" s="1" customFormat="1" ht="80.25" customHeight="1">
      <c r="A13" s="509"/>
      <c r="B13" s="514"/>
      <c r="C13" s="515" t="s">
        <v>920</v>
      </c>
      <c r="D13" s="374" t="s">
        <v>921</v>
      </c>
      <c r="E13" s="374" t="s">
        <v>908</v>
      </c>
      <c r="F13" s="374" t="s">
        <v>421</v>
      </c>
      <c r="G13" s="375" t="s">
        <v>922</v>
      </c>
      <c r="H13" s="374">
        <v>20</v>
      </c>
      <c r="I13" s="374" t="s">
        <v>911</v>
      </c>
      <c r="J13" s="375" t="s">
        <v>912</v>
      </c>
      <c r="K13" s="550">
        <v>111.3</v>
      </c>
      <c r="L13" s="551"/>
      <c r="M13" s="552">
        <f>K13*L13</f>
        <v>0</v>
      </c>
      <c r="N13" s="553" t="str">
        <f t="shared" si="0"/>
        <v>No</v>
      </c>
      <c r="O13" s="554" t="s">
        <v>913</v>
      </c>
      <c r="P13"/>
      <c r="Q13" s="432">
        <v>1.6</v>
      </c>
      <c r="R13" s="432">
        <f t="shared" si="1"/>
        <v>0</v>
      </c>
      <c r="S13" s="432">
        <f>L13*H13</f>
        <v>0</v>
      </c>
      <c r="T13" s="432"/>
      <c r="U13" s="432"/>
      <c r="V13" s="432"/>
      <c r="W13" s="432">
        <v>36</v>
      </c>
      <c r="X13" s="432">
        <v>2</v>
      </c>
      <c r="Y13" s="432"/>
      <c r="Z13" s="432"/>
    </row>
    <row r="14" spans="1:35" s="334" customFormat="1" ht="26.25" customHeight="1">
      <c r="A14" s="365"/>
      <c r="B14" s="23"/>
      <c r="C14" s="516"/>
      <c r="D14" s="516"/>
      <c r="E14" s="23"/>
      <c r="F14" s="23"/>
      <c r="G14" s="23"/>
      <c r="H14" s="23"/>
      <c r="I14" s="23"/>
      <c r="J14" s="555" t="s">
        <v>923</v>
      </c>
      <c r="L14" s="23"/>
      <c r="M14" s="23"/>
      <c r="N14" s="430" t="str">
        <f t="shared" si="0"/>
        <v>No</v>
      </c>
      <c r="P14"/>
      <c r="Q14" s="575"/>
      <c r="R14" s="575">
        <f t="shared" si="1"/>
        <v>0</v>
      </c>
      <c r="S14" s="575"/>
      <c r="T14" s="432"/>
      <c r="U14" s="432"/>
      <c r="V14" s="432"/>
      <c r="W14" s="432"/>
      <c r="X14" s="432"/>
      <c r="Y14" s="432"/>
      <c r="Z14" s="432"/>
    </row>
    <row r="15" spans="1:35" ht="80.25" customHeight="1">
      <c r="B15" s="358"/>
      <c r="C15" s="393" t="s">
        <v>924</v>
      </c>
      <c r="D15" s="502" t="s">
        <v>925</v>
      </c>
      <c r="E15" s="510" t="s">
        <v>926</v>
      </c>
      <c r="F15" s="510" t="s">
        <v>927</v>
      </c>
      <c r="G15" s="510" t="s">
        <v>928</v>
      </c>
      <c r="H15" s="502">
        <v>1</v>
      </c>
      <c r="I15" s="502">
        <v>21</v>
      </c>
      <c r="J15" s="510" t="s">
        <v>911</v>
      </c>
      <c r="K15" s="536">
        <v>80.56</v>
      </c>
      <c r="L15" s="556"/>
      <c r="M15" s="538">
        <f>K15*L15</f>
        <v>0</v>
      </c>
      <c r="N15" s="557" t="str">
        <f t="shared" si="0"/>
        <v>No</v>
      </c>
      <c r="Q15" s="576">
        <v>12</v>
      </c>
      <c r="R15" s="576">
        <f t="shared" si="1"/>
        <v>0</v>
      </c>
      <c r="S15" s="576">
        <f>L15*H15</f>
        <v>0</v>
      </c>
      <c r="Y15" s="499">
        <f>L15</f>
        <v>0</v>
      </c>
      <c r="AE15" s="334"/>
    </row>
    <row r="16" spans="1:35" ht="80.25" customHeight="1">
      <c r="B16" s="509"/>
      <c r="C16" s="511" t="s">
        <v>929</v>
      </c>
      <c r="D16" s="512" t="s">
        <v>930</v>
      </c>
      <c r="E16" s="513" t="s">
        <v>926</v>
      </c>
      <c r="F16" s="513" t="s">
        <v>931</v>
      </c>
      <c r="G16" s="513" t="s">
        <v>928</v>
      </c>
      <c r="H16" s="512">
        <v>3</v>
      </c>
      <c r="I16" s="512">
        <v>63</v>
      </c>
      <c r="J16" s="513" t="s">
        <v>911</v>
      </c>
      <c r="K16" s="541">
        <v>233.2</v>
      </c>
      <c r="L16" s="542"/>
      <c r="M16" s="543">
        <f>K16*L16</f>
        <v>0</v>
      </c>
      <c r="N16" s="544" t="str">
        <f t="shared" si="0"/>
        <v>No</v>
      </c>
      <c r="Q16" s="432">
        <v>36</v>
      </c>
      <c r="R16" s="432">
        <f t="shared" si="1"/>
        <v>0</v>
      </c>
      <c r="S16" s="432">
        <f>L16*H16</f>
        <v>0</v>
      </c>
      <c r="Y16" s="499">
        <f>L16*H16</f>
        <v>0</v>
      </c>
      <c r="AE16" s="1"/>
    </row>
    <row r="17" spans="2:31" ht="80.25" customHeight="1">
      <c r="B17" s="514"/>
      <c r="C17" s="517" t="s">
        <v>932</v>
      </c>
      <c r="D17" s="518" t="s">
        <v>933</v>
      </c>
      <c r="E17" s="519" t="s">
        <v>934</v>
      </c>
      <c r="F17" s="519" t="s">
        <v>935</v>
      </c>
      <c r="G17" s="519" t="s">
        <v>936</v>
      </c>
      <c r="H17" s="518">
        <v>1</v>
      </c>
      <c r="I17" s="518">
        <v>1</v>
      </c>
      <c r="J17" s="558" t="s">
        <v>100</v>
      </c>
      <c r="K17" s="559">
        <v>0.15</v>
      </c>
      <c r="L17" s="560"/>
      <c r="M17" s="561">
        <f>K17*L17</f>
        <v>0</v>
      </c>
      <c r="N17" s="562" t="str">
        <f t="shared" si="0"/>
        <v>No</v>
      </c>
      <c r="O17" s="509"/>
      <c r="Q17" s="432">
        <v>0.01</v>
      </c>
      <c r="R17" s="432">
        <f t="shared" si="1"/>
        <v>0</v>
      </c>
      <c r="S17" s="432"/>
      <c r="AE17" s="1"/>
    </row>
    <row r="18" spans="2:31" ht="21" hidden="1">
      <c r="J18" s="337" t="s">
        <v>937</v>
      </c>
      <c r="AE18" s="334"/>
    </row>
    <row r="19" spans="2:31" ht="80.25" hidden="1" customHeight="1">
      <c r="B19" s="520"/>
      <c r="C19" s="521"/>
      <c r="D19" s="521"/>
      <c r="E19" s="361"/>
      <c r="F19" s="522"/>
      <c r="G19" s="523"/>
      <c r="H19" s="522"/>
      <c r="I19" s="522"/>
      <c r="J19" s="523"/>
      <c r="K19" s="563"/>
      <c r="L19" s="424"/>
      <c r="M19" s="361"/>
      <c r="N19" s="564"/>
    </row>
    <row r="20" spans="2:31" ht="80.25" hidden="1" customHeight="1">
      <c r="B20" s="524"/>
      <c r="C20" s="525"/>
      <c r="D20" s="525"/>
      <c r="E20" s="120"/>
      <c r="F20" s="43"/>
      <c r="G20" s="526"/>
      <c r="H20" s="43"/>
      <c r="I20" s="43"/>
      <c r="J20" s="526"/>
      <c r="K20" s="565"/>
      <c r="L20" s="7"/>
      <c r="M20" s="120"/>
      <c r="N20" s="566"/>
    </row>
  </sheetData>
  <sheetProtection algorithmName="SHA-512" hashValue="+yiPDxVEv2Ufh2MaJusnpr1Csk4586bymt9FMKDEsBBKB3MPqKa0S6dZRiH3I49SUpGAKixleU01wvvQOzLywQ==" saltValue="mGLsGM1xcTdUacrH0903Ug==" spinCount="100000" sheet="1" sort="0" autoFilter="0"/>
  <pageMargins left="0.7" right="0.7" top="0.75" bottom="0.75" header="0.3" footer="0.3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3">
    <tabColor theme="6" tint="0.39994506668294322"/>
  </sheetPr>
  <dimension ref="A1:BJ22"/>
  <sheetViews>
    <sheetView showGridLines="0" showRowColHeaders="0" zoomScale="90" zoomScaleNormal="90" workbookViewId="0">
      <pane ySplit="5" topLeftCell="A6" activePane="bottomLeft" state="frozen"/>
      <selection pane="bottomLeft" activeCell="J9" sqref="J9"/>
    </sheetView>
  </sheetViews>
  <sheetFormatPr defaultColWidth="11" defaultRowHeight="15.75"/>
  <cols>
    <col min="1" max="1" width="17.5" customWidth="1"/>
    <col min="2" max="2" width="12.625" customWidth="1"/>
    <col min="3" max="3" width="9.25" customWidth="1"/>
    <col min="4" max="4" width="5.125" customWidth="1"/>
    <col min="5" max="5" width="11.5" customWidth="1"/>
    <col min="6" max="6" width="8.875" customWidth="1"/>
    <col min="7" max="7" width="8.625" customWidth="1"/>
    <col min="8" max="8" width="13.125" customWidth="1"/>
    <col min="9" max="9" width="12" customWidth="1"/>
    <col min="10" max="25" width="8.875" style="1" customWidth="1"/>
    <col min="26" max="27" width="18" style="25" customWidth="1"/>
    <col min="28" max="28" width="11" customWidth="1"/>
    <col min="29" max="30" width="6.5" style="432" hidden="1" customWidth="1"/>
    <col min="31" max="31" width="5.875" style="432" hidden="1" customWidth="1"/>
    <col min="32" max="32" width="5.5" style="432" hidden="1" customWidth="1"/>
    <col min="33" max="33" width="4.875" style="432" hidden="1" customWidth="1"/>
    <col min="34" max="34" width="6.875" style="432" hidden="1" customWidth="1"/>
    <col min="35" max="46" width="5" style="432" hidden="1" customWidth="1"/>
    <col min="47" max="47" width="11" hidden="1" customWidth="1"/>
    <col min="48" max="48" width="12" style="10" hidden="1" customWidth="1"/>
    <col min="49" max="52" width="12.875" style="10" hidden="1" customWidth="1"/>
    <col min="53" max="59" width="11" style="10" hidden="1" customWidth="1"/>
    <col min="60" max="61" width="11" hidden="1" customWidth="1"/>
  </cols>
  <sheetData>
    <row r="1" spans="1:59" ht="22.5" customHeight="1">
      <c r="F1" s="433"/>
      <c r="G1" s="433"/>
      <c r="H1" s="433"/>
      <c r="J1"/>
      <c r="K1" s="447"/>
      <c r="L1" s="447"/>
      <c r="M1" s="448" t="s">
        <v>27</v>
      </c>
      <c r="N1" s="1243">
        <f>SUM(Z9+K14+N19)</f>
        <v>0</v>
      </c>
      <c r="O1" s="1243"/>
      <c r="P1" s="450" t="s">
        <v>151</v>
      </c>
      <c r="Q1"/>
      <c r="R1" s="1225"/>
      <c r="S1" s="1225"/>
      <c r="T1" s="1225"/>
      <c r="U1" s="1225"/>
      <c r="V1" s="1225"/>
      <c r="W1" s="1225"/>
      <c r="X1" s="1225"/>
      <c r="Y1" s="1225"/>
      <c r="AC1" s="432">
        <v>1</v>
      </c>
      <c r="BG1" s="10">
        <v>1</v>
      </c>
    </row>
    <row r="2" spans="1:59" ht="18.95" customHeight="1">
      <c r="A2" s="1238"/>
      <c r="B2" s="1238"/>
      <c r="C2" s="1238"/>
      <c r="D2" s="1238"/>
      <c r="E2" s="1238"/>
      <c r="F2" s="433"/>
      <c r="G2" s="433"/>
      <c r="H2" s="433"/>
      <c r="J2"/>
      <c r="K2"/>
      <c r="L2" s="433"/>
      <c r="M2" s="451" t="s">
        <v>938</v>
      </c>
      <c r="N2" s="1244">
        <f>SUM(J9:Y9)+SUM(J14:J14)+SUM(J19:M19)</f>
        <v>0</v>
      </c>
      <c r="O2" s="1244"/>
      <c r="P2" s="453"/>
      <c r="Q2"/>
      <c r="R2" s="1225"/>
      <c r="S2" s="1225"/>
      <c r="T2" s="1225"/>
      <c r="U2" s="1225"/>
      <c r="V2" s="1225"/>
      <c r="W2" s="1225"/>
      <c r="X2" s="1225"/>
      <c r="Y2" s="1225"/>
    </row>
    <row r="3" spans="1:59" ht="18.75">
      <c r="A3" s="434"/>
      <c r="F3" s="433"/>
      <c r="G3" s="433"/>
      <c r="H3" s="433"/>
      <c r="J3"/>
      <c r="K3"/>
      <c r="L3" s="433"/>
      <c r="M3" s="451" t="s">
        <v>16</v>
      </c>
      <c r="N3" s="1245">
        <f>SUM(AD:AD)</f>
        <v>0</v>
      </c>
      <c r="O3" s="1245"/>
      <c r="P3" s="206" t="s">
        <v>57</v>
      </c>
      <c r="Q3"/>
      <c r="R3" s="1225"/>
      <c r="S3" s="1225"/>
      <c r="T3" s="1225"/>
      <c r="U3" s="1225"/>
      <c r="V3" s="1225"/>
      <c r="W3" s="1225"/>
      <c r="X3" s="1225"/>
      <c r="Y3" s="1225"/>
      <c r="AC3" s="473"/>
      <c r="AD3" s="473"/>
      <c r="AE3" s="473"/>
      <c r="AF3" s="473"/>
      <c r="AG3" s="473"/>
      <c r="AH3" s="473"/>
      <c r="AI3" s="473"/>
      <c r="AJ3" s="473"/>
      <c r="AK3" s="473"/>
      <c r="AL3" s="473"/>
      <c r="AM3" s="473"/>
      <c r="AN3" s="473"/>
      <c r="AO3" s="473"/>
      <c r="AP3" s="473"/>
      <c r="AQ3" s="473"/>
      <c r="AR3" s="473"/>
      <c r="AS3" s="473"/>
      <c r="AT3" s="473"/>
    </row>
    <row r="4" spans="1:59" ht="9.6" customHeight="1">
      <c r="I4" s="1"/>
      <c r="M4" s="205"/>
      <c r="N4" s="205"/>
      <c r="O4" s="205"/>
      <c r="P4" s="205"/>
      <c r="Q4"/>
      <c r="R4"/>
      <c r="S4"/>
      <c r="T4"/>
      <c r="U4"/>
      <c r="V4"/>
      <c r="W4"/>
      <c r="X4"/>
      <c r="Y4"/>
    </row>
    <row r="5" spans="1:59" ht="21.6" customHeight="1">
      <c r="C5" s="355"/>
      <c r="D5" s="355"/>
      <c r="E5" s="355"/>
      <c r="F5" s="355" t="s">
        <v>939</v>
      </c>
      <c r="I5" s="355"/>
    </row>
    <row r="6" spans="1:59" ht="21" customHeight="1">
      <c r="A6" s="435"/>
      <c r="B6" s="435"/>
      <c r="C6" s="435"/>
      <c r="D6" s="355"/>
      <c r="E6" s="436"/>
      <c r="F6" s="437"/>
      <c r="G6" s="437"/>
      <c r="H6" s="437"/>
      <c r="I6" s="455" t="s">
        <v>940</v>
      </c>
      <c r="J6" s="1246" t="s">
        <v>941</v>
      </c>
      <c r="K6" s="1247"/>
      <c r="L6" s="1247"/>
      <c r="M6" s="1248"/>
      <c r="N6" s="1249" t="s">
        <v>942</v>
      </c>
      <c r="O6" s="1250"/>
      <c r="P6" s="1250"/>
      <c r="Q6" s="1251"/>
      <c r="R6" s="1228" t="s">
        <v>943</v>
      </c>
      <c r="S6" s="1229"/>
      <c r="T6" s="1229"/>
      <c r="U6" s="1230"/>
      <c r="V6" s="1231" t="s">
        <v>944</v>
      </c>
      <c r="W6" s="1232"/>
      <c r="X6" s="1232"/>
      <c r="Y6" s="1233"/>
      <c r="Z6" s="474"/>
      <c r="AA6" s="344"/>
      <c r="AC6" s="475"/>
      <c r="AD6" s="475"/>
      <c r="AE6" s="475"/>
      <c r="AF6" s="475"/>
      <c r="AG6" s="475"/>
      <c r="AH6" s="475"/>
      <c r="AI6" s="475"/>
      <c r="AJ6" s="475"/>
      <c r="AK6" s="475"/>
      <c r="AL6" s="475"/>
      <c r="AM6" s="475"/>
      <c r="AN6" s="475"/>
      <c r="AO6" s="475"/>
      <c r="AP6" s="475"/>
      <c r="AQ6" s="475"/>
      <c r="AR6" s="475"/>
      <c r="AS6" s="475"/>
      <c r="AT6" s="475"/>
    </row>
    <row r="7" spans="1:59" s="24" customFormat="1" ht="21" customHeight="1">
      <c r="A7" s="435"/>
      <c r="B7" s="435"/>
      <c r="C7" s="435"/>
      <c r="D7" s="435"/>
      <c r="E7" s="435"/>
      <c r="F7" s="1238" t="s">
        <v>945</v>
      </c>
      <c r="G7" s="1238"/>
      <c r="H7" s="1238"/>
      <c r="I7" s="1239"/>
      <c r="J7" s="456" t="s">
        <v>946</v>
      </c>
      <c r="K7" s="457" t="s">
        <v>947</v>
      </c>
      <c r="L7" s="458" t="s">
        <v>948</v>
      </c>
      <c r="M7" s="459" t="s">
        <v>949</v>
      </c>
      <c r="N7" s="456" t="s">
        <v>946</v>
      </c>
      <c r="O7" s="457" t="s">
        <v>947</v>
      </c>
      <c r="P7" s="458" t="s">
        <v>948</v>
      </c>
      <c r="Q7" s="459" t="s">
        <v>949</v>
      </c>
      <c r="R7" s="456" t="s">
        <v>946</v>
      </c>
      <c r="S7" s="457" t="s">
        <v>947</v>
      </c>
      <c r="T7" s="458" t="s">
        <v>948</v>
      </c>
      <c r="U7" s="459" t="s">
        <v>949</v>
      </c>
      <c r="V7" s="456" t="s">
        <v>946</v>
      </c>
      <c r="W7" s="457" t="s">
        <v>947</v>
      </c>
      <c r="X7" s="458" t="s">
        <v>948</v>
      </c>
      <c r="Y7" s="459" t="s">
        <v>949</v>
      </c>
      <c r="Z7" s="476"/>
      <c r="AC7" s="475"/>
      <c r="AD7" s="475"/>
      <c r="AE7" s="475"/>
      <c r="AF7" s="475"/>
      <c r="AG7" s="475"/>
      <c r="AH7" s="475"/>
      <c r="AI7" s="475"/>
      <c r="AJ7" s="475"/>
      <c r="AK7" s="475"/>
      <c r="AL7" s="475"/>
      <c r="AM7" s="475"/>
      <c r="AN7" s="475"/>
      <c r="AO7" s="475"/>
      <c r="AP7" s="475"/>
      <c r="AQ7" s="475"/>
      <c r="AR7" s="475"/>
      <c r="AS7" s="475"/>
      <c r="AT7" s="475"/>
      <c r="AV7" s="484" t="s">
        <v>950</v>
      </c>
      <c r="AW7" s="484" t="s">
        <v>951</v>
      </c>
      <c r="AX7" s="484"/>
      <c r="AY7" s="484"/>
      <c r="AZ7" s="484" t="s">
        <v>952</v>
      </c>
      <c r="BA7" s="484" t="s">
        <v>84</v>
      </c>
      <c r="BB7" s="484" t="s">
        <v>88</v>
      </c>
      <c r="BC7" s="489" t="s">
        <v>953</v>
      </c>
      <c r="BD7" s="490" t="s">
        <v>954</v>
      </c>
      <c r="BE7" s="484" t="s">
        <v>955</v>
      </c>
      <c r="BF7" s="484"/>
      <c r="BG7" s="484" t="s">
        <v>956</v>
      </c>
    </row>
    <row r="8" spans="1:59" s="25" customFormat="1" ht="122.25" customHeight="1">
      <c r="B8" s="438" t="s">
        <v>899</v>
      </c>
      <c r="C8" s="438" t="s">
        <v>42</v>
      </c>
      <c r="D8" s="438" t="s">
        <v>45</v>
      </c>
      <c r="E8" s="438" t="s">
        <v>46</v>
      </c>
      <c r="F8" s="439" t="s">
        <v>47</v>
      </c>
      <c r="G8" s="439" t="s">
        <v>900</v>
      </c>
      <c r="H8" s="439" t="s">
        <v>957</v>
      </c>
      <c r="I8" s="439" t="s">
        <v>50</v>
      </c>
      <c r="K8" s="208"/>
      <c r="Z8" s="468" t="s">
        <v>54</v>
      </c>
      <c r="AA8" s="468"/>
      <c r="AC8" s="477" t="s">
        <v>57</v>
      </c>
      <c r="AD8" s="477" t="s">
        <v>58</v>
      </c>
      <c r="AE8" s="477" t="s">
        <v>60</v>
      </c>
      <c r="AF8" s="477" t="s">
        <v>646</v>
      </c>
      <c r="AG8" s="477" t="s">
        <v>177</v>
      </c>
      <c r="AH8" s="477" t="s">
        <v>178</v>
      </c>
      <c r="AI8" s="477" t="s">
        <v>60</v>
      </c>
      <c r="AJ8" s="477" t="s">
        <v>646</v>
      </c>
      <c r="AK8" s="477" t="s">
        <v>177</v>
      </c>
      <c r="AL8" s="477" t="s">
        <v>178</v>
      </c>
      <c r="AM8" s="477" t="s">
        <v>60</v>
      </c>
      <c r="AN8" s="477" t="s">
        <v>646</v>
      </c>
      <c r="AO8" s="477" t="s">
        <v>177</v>
      </c>
      <c r="AP8" s="477" t="s">
        <v>178</v>
      </c>
      <c r="AQ8" s="477" t="s">
        <v>60</v>
      </c>
      <c r="AR8" s="477" t="s">
        <v>646</v>
      </c>
      <c r="AS8" s="477" t="s">
        <v>177</v>
      </c>
      <c r="AT8" s="477" t="s">
        <v>178</v>
      </c>
      <c r="AV8" s="485"/>
      <c r="AW8" s="491" t="s">
        <v>958</v>
      </c>
      <c r="AX8" s="485"/>
      <c r="AY8" s="485"/>
      <c r="AZ8" s="485" t="s">
        <v>959</v>
      </c>
      <c r="BA8" s="485" t="s">
        <v>960</v>
      </c>
      <c r="BB8" s="485" t="s">
        <v>961</v>
      </c>
      <c r="BC8" s="485" t="s">
        <v>962</v>
      </c>
      <c r="BD8" s="485" t="s">
        <v>962</v>
      </c>
      <c r="BE8" s="485" t="s">
        <v>963</v>
      </c>
      <c r="BF8" s="485"/>
      <c r="BG8" s="485" t="s">
        <v>960</v>
      </c>
    </row>
    <row r="9" spans="1:59" s="1" customFormat="1" ht="69" customHeight="1">
      <c r="A9" s="440"/>
      <c r="B9" s="441" t="s">
        <v>964</v>
      </c>
      <c r="C9" s="442" t="s">
        <v>965</v>
      </c>
      <c r="D9" s="443" t="s">
        <v>109</v>
      </c>
      <c r="E9" s="444" t="s">
        <v>966</v>
      </c>
      <c r="F9" s="443">
        <v>9</v>
      </c>
      <c r="G9" s="445" t="s">
        <v>967</v>
      </c>
      <c r="H9" s="445" t="s">
        <v>968</v>
      </c>
      <c r="I9" s="460">
        <v>104.94</v>
      </c>
      <c r="J9" s="461"/>
      <c r="K9" s="461"/>
      <c r="L9" s="462"/>
      <c r="M9" s="461"/>
      <c r="N9" s="461"/>
      <c r="O9" s="463"/>
      <c r="P9" s="464"/>
      <c r="Q9" s="472"/>
      <c r="R9" s="464"/>
      <c r="S9" s="464"/>
      <c r="T9" s="464"/>
      <c r="U9" s="464"/>
      <c r="V9" s="464"/>
      <c r="W9" s="464"/>
      <c r="X9" s="464"/>
      <c r="Y9" s="464"/>
      <c r="Z9" s="478">
        <f>I9*J9+I9*K9+I9*L9+I9*M9++I9*N9+I9*O9+I9*P9+I9*Q9+I9*R9+I9*S9+I9*T9+I9*U9+I9*V9+I9*W9+I9*X9+I9*Y9</f>
        <v>0</v>
      </c>
      <c r="AA9" s="479"/>
      <c r="AC9" s="432">
        <v>3.5</v>
      </c>
      <c r="AD9" s="432">
        <f>SUM(J9:Y9)*AC9</f>
        <v>0</v>
      </c>
      <c r="AE9" s="432">
        <f t="shared" ref="AE9:AT9" si="0">J9*$F$9</f>
        <v>0</v>
      </c>
      <c r="AF9" s="432">
        <f t="shared" si="0"/>
        <v>0</v>
      </c>
      <c r="AG9" s="432">
        <f t="shared" si="0"/>
        <v>0</v>
      </c>
      <c r="AH9" s="432">
        <f t="shared" si="0"/>
        <v>0</v>
      </c>
      <c r="AI9" s="432">
        <f t="shared" si="0"/>
        <v>0</v>
      </c>
      <c r="AJ9" s="432">
        <f t="shared" si="0"/>
        <v>0</v>
      </c>
      <c r="AK9" s="432">
        <f t="shared" si="0"/>
        <v>0</v>
      </c>
      <c r="AL9" s="432">
        <f t="shared" si="0"/>
        <v>0</v>
      </c>
      <c r="AM9" s="432">
        <f t="shared" si="0"/>
        <v>0</v>
      </c>
      <c r="AN9" s="432">
        <f t="shared" si="0"/>
        <v>0</v>
      </c>
      <c r="AO9" s="432">
        <f t="shared" si="0"/>
        <v>0</v>
      </c>
      <c r="AP9" s="432">
        <f t="shared" si="0"/>
        <v>0</v>
      </c>
      <c r="AQ9" s="432">
        <f t="shared" si="0"/>
        <v>0</v>
      </c>
      <c r="AR9" s="432">
        <f t="shared" si="0"/>
        <v>0</v>
      </c>
      <c r="AS9" s="432">
        <f t="shared" si="0"/>
        <v>0</v>
      </c>
      <c r="AT9" s="432">
        <f t="shared" si="0"/>
        <v>0</v>
      </c>
      <c r="AV9" s="486">
        <f>SUM(J9:Y9)</f>
        <v>0</v>
      </c>
      <c r="AW9" s="486">
        <f>0.125*AV9</f>
        <v>0</v>
      </c>
      <c r="AX9" s="486"/>
      <c r="AY9" s="486"/>
      <c r="AZ9" s="486">
        <f>1.3*AV9</f>
        <v>0</v>
      </c>
      <c r="BA9" s="486">
        <f>AV9</f>
        <v>0</v>
      </c>
      <c r="BB9" s="486">
        <f>40*AV9</f>
        <v>0</v>
      </c>
      <c r="BC9" s="486">
        <f>9*AV9</f>
        <v>0</v>
      </c>
      <c r="BD9" s="486">
        <f>9*AV9</f>
        <v>0</v>
      </c>
      <c r="BE9" s="486">
        <f>6*AV9</f>
        <v>0</v>
      </c>
      <c r="BF9" s="486"/>
      <c r="BG9" s="486">
        <f>AV9</f>
        <v>0</v>
      </c>
    </row>
    <row r="10" spans="1:59">
      <c r="A10" s="336" t="s">
        <v>969</v>
      </c>
      <c r="AV10" s="487"/>
      <c r="AW10" s="487"/>
      <c r="AX10" s="487"/>
      <c r="AY10" s="487"/>
      <c r="AZ10" s="487"/>
      <c r="BA10" s="487"/>
      <c r="BB10" s="487"/>
      <c r="BC10" s="487"/>
      <c r="BD10" s="487"/>
      <c r="BE10" s="487"/>
      <c r="BF10" s="487"/>
      <c r="BG10" s="487"/>
    </row>
    <row r="11" spans="1:59">
      <c r="I11" s="210"/>
      <c r="J11" s="392" t="s">
        <v>970</v>
      </c>
      <c r="K11" s="465"/>
      <c r="AV11" s="487"/>
      <c r="AW11" s="487"/>
      <c r="AX11" s="487"/>
      <c r="AY11" s="487"/>
      <c r="AZ11" s="487"/>
      <c r="BA11" s="487"/>
      <c r="BB11" s="487"/>
      <c r="BC11" s="487"/>
      <c r="BD11" s="487"/>
      <c r="BE11" s="487"/>
      <c r="BF11" s="487"/>
      <c r="BG11" s="487"/>
    </row>
    <row r="12" spans="1:59" ht="18.600000000000001" customHeight="1">
      <c r="A12" s="435"/>
      <c r="B12" s="435"/>
      <c r="C12" s="435"/>
      <c r="D12" s="435"/>
      <c r="E12" s="435"/>
      <c r="F12" s="336"/>
      <c r="G12" s="336"/>
      <c r="H12" s="336"/>
      <c r="J12" s="1252" t="s">
        <v>971</v>
      </c>
      <c r="K12" s="466"/>
      <c r="L12" s="467"/>
      <c r="M12" s="467"/>
      <c r="N12" s="344"/>
      <c r="O12"/>
      <c r="P12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C12" s="475"/>
      <c r="AD12" s="475"/>
      <c r="AE12" s="475"/>
      <c r="AF12" s="475"/>
      <c r="AG12" s="475"/>
      <c r="AH12" s="475"/>
      <c r="AI12" s="475"/>
      <c r="AJ12" s="475"/>
      <c r="AK12" s="475"/>
      <c r="AL12" s="475"/>
      <c r="AM12" s="475"/>
      <c r="AN12" s="475"/>
      <c r="AO12" s="475"/>
      <c r="AP12" s="475"/>
      <c r="AQ12" s="475"/>
      <c r="AR12" s="475"/>
      <c r="AS12" s="475"/>
      <c r="AT12" s="475"/>
      <c r="AV12" s="488"/>
      <c r="AW12" s="488"/>
      <c r="AX12" s="492" t="s">
        <v>972</v>
      </c>
      <c r="AY12" s="488"/>
      <c r="AZ12" s="488"/>
      <c r="BA12" s="488"/>
      <c r="BB12" s="493" t="s">
        <v>973</v>
      </c>
      <c r="BC12" s="489" t="s">
        <v>953</v>
      </c>
      <c r="BD12" s="494" t="s">
        <v>974</v>
      </c>
      <c r="BE12" s="484" t="s">
        <v>955</v>
      </c>
      <c r="BF12" s="492" t="s">
        <v>975</v>
      </c>
      <c r="BG12" s="492" t="s">
        <v>976</v>
      </c>
    </row>
    <row r="13" spans="1:59" s="25" customFormat="1" ht="27.95" customHeight="1">
      <c r="B13" s="438" t="s">
        <v>899</v>
      </c>
      <c r="C13" s="438" t="s">
        <v>42</v>
      </c>
      <c r="D13" s="438" t="s">
        <v>45</v>
      </c>
      <c r="E13" s="438" t="s">
        <v>46</v>
      </c>
      <c r="F13" s="439" t="s">
        <v>47</v>
      </c>
      <c r="G13" s="439" t="s">
        <v>900</v>
      </c>
      <c r="H13" s="439" t="s">
        <v>957</v>
      </c>
      <c r="I13" s="439" t="s">
        <v>50</v>
      </c>
      <c r="J13" s="1253"/>
      <c r="K13" s="468" t="s">
        <v>54</v>
      </c>
      <c r="AC13" s="477" t="s">
        <v>57</v>
      </c>
      <c r="AD13" s="477" t="s">
        <v>58</v>
      </c>
      <c r="AE13" s="480"/>
      <c r="AF13" s="477"/>
      <c r="AG13" s="477"/>
      <c r="AH13" s="477"/>
      <c r="AI13" s="477"/>
      <c r="AJ13" s="477"/>
      <c r="AK13" s="477"/>
      <c r="AL13" s="477"/>
      <c r="AM13" s="477"/>
      <c r="AN13" s="477"/>
      <c r="AO13" s="477"/>
      <c r="AP13" s="477"/>
      <c r="AQ13" s="477"/>
      <c r="AR13" s="477"/>
      <c r="AS13" s="477"/>
      <c r="AT13" s="477"/>
      <c r="AV13" s="485"/>
      <c r="AW13" s="481"/>
      <c r="AX13" s="485" t="s">
        <v>977</v>
      </c>
      <c r="AY13" s="485"/>
      <c r="AZ13" s="485"/>
      <c r="BA13" s="485"/>
      <c r="BB13" s="485" t="s">
        <v>978</v>
      </c>
      <c r="BC13" s="485" t="s">
        <v>979</v>
      </c>
      <c r="BD13" s="485" t="s">
        <v>980</v>
      </c>
      <c r="BE13" s="485" t="s">
        <v>963</v>
      </c>
      <c r="BF13" s="485" t="s">
        <v>960</v>
      </c>
      <c r="BG13" s="485" t="s">
        <v>981</v>
      </c>
    </row>
    <row r="14" spans="1:59" s="1" customFormat="1" ht="69" customHeight="1">
      <c r="A14" s="446"/>
      <c r="B14" s="441" t="s">
        <v>982</v>
      </c>
      <c r="C14" s="442" t="s">
        <v>983</v>
      </c>
      <c r="D14" s="443" t="s">
        <v>109</v>
      </c>
      <c r="E14" s="444" t="s">
        <v>984</v>
      </c>
      <c r="F14" s="443">
        <v>22</v>
      </c>
      <c r="G14" s="445" t="s">
        <v>985</v>
      </c>
      <c r="H14" s="445" t="s">
        <v>986</v>
      </c>
      <c r="I14" s="460">
        <v>57.345999999999997</v>
      </c>
      <c r="J14" s="461"/>
      <c r="K14" s="1226">
        <f>I14*J14</f>
        <v>0</v>
      </c>
      <c r="L14" s="1227"/>
      <c r="AC14" s="432">
        <v>4</v>
      </c>
      <c r="AD14" s="432">
        <f>SUM(J14:J14)*AC14</f>
        <v>0</v>
      </c>
      <c r="AE14" s="432"/>
      <c r="AF14" s="432"/>
      <c r="AG14" s="432"/>
      <c r="AH14" s="432"/>
      <c r="AI14" s="432"/>
      <c r="AJ14" s="432"/>
      <c r="AK14" s="432"/>
      <c r="AL14" s="432"/>
      <c r="AM14" s="432"/>
      <c r="AN14" s="432"/>
      <c r="AO14" s="432"/>
      <c r="AP14" s="432"/>
      <c r="AQ14" s="432"/>
      <c r="AR14" s="432"/>
      <c r="AS14" s="432"/>
      <c r="AT14" s="432"/>
      <c r="AV14" s="486">
        <f>SUM(J14:J14)</f>
        <v>0</v>
      </c>
      <c r="AW14" s="483"/>
      <c r="AX14" s="486">
        <f>0.1112*$AV$14</f>
        <v>0</v>
      </c>
      <c r="AY14" s="486"/>
      <c r="AZ14" s="486"/>
      <c r="BA14" s="486"/>
      <c r="BB14" s="486">
        <f>100*AV14</f>
        <v>0</v>
      </c>
      <c r="BC14" s="486">
        <f>AV14*22</f>
        <v>0</v>
      </c>
      <c r="BD14" s="486">
        <f>BC14*3</f>
        <v>0</v>
      </c>
      <c r="BE14" s="486">
        <f>6*AV14</f>
        <v>0</v>
      </c>
      <c r="BF14" s="486">
        <f>AV14</f>
        <v>0</v>
      </c>
      <c r="BG14" s="486">
        <f>2*AV14</f>
        <v>0</v>
      </c>
    </row>
    <row r="15" spans="1:59">
      <c r="AV15" s="487"/>
      <c r="AW15" s="487"/>
      <c r="AX15" s="487"/>
      <c r="AY15" s="487"/>
      <c r="AZ15" s="487"/>
      <c r="BA15" s="487"/>
      <c r="BB15" s="487"/>
      <c r="BC15" s="487"/>
      <c r="BD15" s="487"/>
      <c r="BE15" s="487"/>
      <c r="BF15" s="487"/>
      <c r="BG15" s="487"/>
    </row>
    <row r="16" spans="1:59">
      <c r="J16" s="1240" t="s">
        <v>945</v>
      </c>
      <c r="K16" s="1241"/>
      <c r="L16" s="1241"/>
      <c r="M16" s="1242"/>
      <c r="AV16" s="487"/>
      <c r="AW16" s="487"/>
      <c r="AX16" s="487"/>
      <c r="AY16" s="487"/>
      <c r="AZ16" s="487"/>
      <c r="BA16" s="487"/>
      <c r="BB16" s="487"/>
      <c r="BC16" s="487"/>
      <c r="BD16" s="487"/>
      <c r="BE16" s="487"/>
      <c r="BF16" s="487"/>
      <c r="BG16" s="487"/>
    </row>
    <row r="17" spans="1:62" ht="22.5" customHeight="1">
      <c r="A17" s="435"/>
      <c r="B17" s="435"/>
      <c r="C17" s="435"/>
      <c r="D17" s="435"/>
      <c r="E17" s="435"/>
      <c r="F17" s="336"/>
      <c r="G17" s="210"/>
      <c r="H17" s="210"/>
      <c r="J17" s="1234" t="s">
        <v>946</v>
      </c>
      <c r="K17" s="1235" t="s">
        <v>947</v>
      </c>
      <c r="L17" s="1236" t="s">
        <v>987</v>
      </c>
      <c r="M17" s="1237" t="s">
        <v>988</v>
      </c>
      <c r="N17" s="344"/>
      <c r="O17"/>
      <c r="P17" s="435"/>
      <c r="Q17" s="435"/>
      <c r="R17" s="435"/>
      <c r="S17" s="435"/>
      <c r="T17" s="435"/>
      <c r="U17" s="435"/>
      <c r="V17" s="435"/>
      <c r="W17" s="435"/>
      <c r="X17"/>
      <c r="Y17"/>
      <c r="Z17"/>
      <c r="AA17"/>
      <c r="AC17"/>
      <c r="AD17"/>
      <c r="AE17"/>
      <c r="AF17"/>
      <c r="AG17"/>
      <c r="AH17"/>
      <c r="AI17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/>
      <c r="AV17" s="488"/>
      <c r="AW17" s="484" t="s">
        <v>951</v>
      </c>
      <c r="AX17" s="492" t="s">
        <v>972</v>
      </c>
      <c r="AY17" s="493" t="s">
        <v>989</v>
      </c>
      <c r="AZ17" s="484" t="s">
        <v>952</v>
      </c>
      <c r="BA17" s="488"/>
      <c r="BB17" s="493" t="s">
        <v>973</v>
      </c>
      <c r="BC17" s="489" t="s">
        <v>953</v>
      </c>
      <c r="BD17" s="490" t="s">
        <v>954</v>
      </c>
      <c r="BE17" s="484" t="s">
        <v>955</v>
      </c>
      <c r="BF17" s="492"/>
      <c r="BG17" s="492" t="s">
        <v>976</v>
      </c>
    </row>
    <row r="18" spans="1:62" s="25" customFormat="1" ht="27.95" customHeight="1">
      <c r="B18" s="438" t="s">
        <v>899</v>
      </c>
      <c r="C18" s="438" t="s">
        <v>42</v>
      </c>
      <c r="D18" s="438" t="s">
        <v>45</v>
      </c>
      <c r="E18" s="438" t="s">
        <v>46</v>
      </c>
      <c r="F18" s="439" t="s">
        <v>47</v>
      </c>
      <c r="G18" s="439" t="s">
        <v>900</v>
      </c>
      <c r="H18" s="439" t="s">
        <v>957</v>
      </c>
      <c r="I18" s="439" t="s">
        <v>50</v>
      </c>
      <c r="J18" s="1234"/>
      <c r="K18" s="1235"/>
      <c r="L18" s="1236"/>
      <c r="M18" s="1237"/>
      <c r="N18" s="470" t="s">
        <v>54</v>
      </c>
      <c r="AC18" s="481" t="s">
        <v>57</v>
      </c>
      <c r="AD18" s="481" t="s">
        <v>58</v>
      </c>
      <c r="AE18" s="482" t="s">
        <v>60</v>
      </c>
      <c r="AF18" s="481" t="s">
        <v>646</v>
      </c>
      <c r="AG18" s="481" t="s">
        <v>184</v>
      </c>
      <c r="AH18" s="481" t="s">
        <v>178</v>
      </c>
      <c r="AI18" s="481"/>
      <c r="AJ18" s="481"/>
      <c r="AK18" s="481"/>
      <c r="AL18" s="481"/>
      <c r="AM18" s="481"/>
      <c r="AN18" s="481"/>
      <c r="AO18" s="481"/>
      <c r="AP18" s="481"/>
      <c r="AQ18" s="481"/>
      <c r="AR18" s="481"/>
      <c r="AS18" s="481"/>
      <c r="AT18" s="481"/>
      <c r="AU18" s="481"/>
      <c r="AV18" s="485"/>
      <c r="AW18" s="481" t="s">
        <v>990</v>
      </c>
      <c r="AX18" s="485" t="s">
        <v>991</v>
      </c>
      <c r="AY18" s="485" t="s">
        <v>992</v>
      </c>
      <c r="AZ18" s="485" t="s">
        <v>993</v>
      </c>
      <c r="BA18" s="485"/>
      <c r="BB18" s="485" t="s">
        <v>994</v>
      </c>
      <c r="BC18" s="485" t="s">
        <v>981</v>
      </c>
      <c r="BD18" s="485" t="s">
        <v>981</v>
      </c>
      <c r="BE18" s="485" t="s">
        <v>995</v>
      </c>
      <c r="BF18" s="485"/>
      <c r="BG18" s="485" t="s">
        <v>981</v>
      </c>
    </row>
    <row r="19" spans="1:62" s="1" customFormat="1" ht="69" customHeight="1">
      <c r="A19" s="446"/>
      <c r="B19" s="441" t="s">
        <v>996</v>
      </c>
      <c r="C19" s="442" t="s">
        <v>997</v>
      </c>
      <c r="D19" s="443" t="s">
        <v>109</v>
      </c>
      <c r="E19" s="444" t="s">
        <v>998</v>
      </c>
      <c r="F19" s="443">
        <v>2</v>
      </c>
      <c r="G19" s="445" t="s">
        <v>967</v>
      </c>
      <c r="H19" s="445" t="s">
        <v>999</v>
      </c>
      <c r="I19" s="471">
        <v>120.84</v>
      </c>
      <c r="J19" s="461"/>
      <c r="K19" s="461"/>
      <c r="L19" s="461"/>
      <c r="M19" s="461"/>
      <c r="N19" s="1226">
        <f>I19*J19+I19*K19+I19*L19+I19*M19</f>
        <v>0</v>
      </c>
      <c r="O19" s="1227"/>
      <c r="S19" s="210"/>
      <c r="AC19" s="483">
        <v>6.2</v>
      </c>
      <c r="AD19" s="483">
        <f>SUM(J19:M19)*AC19</f>
        <v>0</v>
      </c>
      <c r="AE19" s="432">
        <f>J19*$F$19</f>
        <v>0</v>
      </c>
      <c r="AF19" s="432">
        <f>K19*$F$19</f>
        <v>0</v>
      </c>
      <c r="AG19" s="432">
        <f>L19*$F$19</f>
        <v>0</v>
      </c>
      <c r="AH19" s="432">
        <f>M19*$F$19</f>
        <v>0</v>
      </c>
      <c r="AI19" s="483"/>
      <c r="AJ19" s="483"/>
      <c r="AK19" s="483"/>
      <c r="AL19" s="483"/>
      <c r="AM19" s="483"/>
      <c r="AN19" s="483"/>
      <c r="AO19" s="483"/>
      <c r="AP19" s="483"/>
      <c r="AQ19" s="483"/>
      <c r="AR19" s="483"/>
      <c r="AS19" s="483"/>
      <c r="AT19" s="483"/>
      <c r="AU19" s="483"/>
      <c r="AV19" s="486">
        <f>SUM(J19:M19)</f>
        <v>0</v>
      </c>
      <c r="AW19" s="483">
        <f>AV19/4</f>
        <v>0</v>
      </c>
      <c r="AX19" s="483">
        <f>AV19/14</f>
        <v>0</v>
      </c>
      <c r="AY19" s="486">
        <f>AV19</f>
        <v>0</v>
      </c>
      <c r="AZ19" s="483">
        <f>AV19*0.5</f>
        <v>0</v>
      </c>
      <c r="BA19" s="486"/>
      <c r="BB19" s="486">
        <f>AV19*50</f>
        <v>0</v>
      </c>
      <c r="BC19" s="486">
        <f>AV19*2</f>
        <v>0</v>
      </c>
      <c r="BD19" s="486">
        <f>AV19*2</f>
        <v>0</v>
      </c>
      <c r="BE19" s="486">
        <f>AV19*5</f>
        <v>0</v>
      </c>
      <c r="BF19" s="486"/>
      <c r="BG19" s="486">
        <f>BF19*3</f>
        <v>0</v>
      </c>
      <c r="BH19" s="495"/>
      <c r="BI19" s="495"/>
      <c r="BJ19" s="495"/>
    </row>
    <row r="20" spans="1:62"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C20" s="483"/>
      <c r="AD20" s="483"/>
      <c r="AE20" s="483"/>
      <c r="AF20" s="483"/>
      <c r="AG20" s="483"/>
      <c r="AH20" s="483"/>
      <c r="AI20" s="483"/>
      <c r="AJ20" s="483"/>
      <c r="AK20" s="483"/>
      <c r="AL20" s="483"/>
      <c r="AM20" s="483"/>
      <c r="AN20" s="483"/>
      <c r="AO20" s="483"/>
      <c r="AP20" s="483"/>
      <c r="AQ20" s="483"/>
      <c r="AR20" s="483"/>
      <c r="AS20" s="483"/>
      <c r="AT20" s="483"/>
      <c r="AU20" s="488"/>
    </row>
    <row r="22" spans="1:62">
      <c r="AC22" s="25"/>
      <c r="AD22"/>
      <c r="AU22" s="432"/>
    </row>
  </sheetData>
  <sheetProtection algorithmName="SHA-512" hashValue="bEZlU6z0lz1Lh70jWQ/A2HSLmNGWvsDsFjyufXWHjnaC3FhvmcpUqnWHGgp746m1blGdeHgcSwXtUmERjF9H/Q==" saltValue="n7EVYjFGXyb9T/Rz0v6kVw==" spinCount="100000" sheet="1" sort="0" autoFilter="0"/>
  <mergeCells count="21">
    <mergeCell ref="F7:I7"/>
    <mergeCell ref="K14:L14"/>
    <mergeCell ref="J16:M16"/>
    <mergeCell ref="N1:O1"/>
    <mergeCell ref="A2:E2"/>
    <mergeCell ref="N2:O2"/>
    <mergeCell ref="N3:O3"/>
    <mergeCell ref="J6:M6"/>
    <mergeCell ref="N6:Q6"/>
    <mergeCell ref="J12:J13"/>
    <mergeCell ref="J17:J18"/>
    <mergeCell ref="K17:K18"/>
    <mergeCell ref="L17:L18"/>
    <mergeCell ref="M17:M18"/>
    <mergeCell ref="R1:S3"/>
    <mergeCell ref="T1:U3"/>
    <mergeCell ref="V1:W3"/>
    <mergeCell ref="X1:Y3"/>
    <mergeCell ref="N19:O19"/>
    <mergeCell ref="R6:U6"/>
    <mergeCell ref="V6:Y6"/>
  </mergeCells>
  <pageMargins left="0.7" right="0.7" top="0.75" bottom="0.75" header="0.3" footer="0.3"/>
  <pageSetup paperSize="9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4">
    <tabColor theme="6" tint="0.39994506668294322"/>
  </sheetPr>
  <dimension ref="B1:N95"/>
  <sheetViews>
    <sheetView showGridLines="0" showRowColHeaders="0" zoomScale="80" zoomScaleNormal="80" zoomScalePageLayoutView="75" workbookViewId="0">
      <pane ySplit="6" topLeftCell="A9" activePane="bottomLeft" state="frozen"/>
      <selection pane="bottomLeft" activeCell="H11" sqref="H11"/>
    </sheetView>
  </sheetViews>
  <sheetFormatPr defaultColWidth="11" defaultRowHeight="15.75"/>
  <cols>
    <col min="2" max="2" width="19.5" customWidth="1"/>
    <col min="3" max="3" width="19" customWidth="1"/>
    <col min="4" max="4" width="14.625" customWidth="1"/>
    <col min="5" max="5" width="10.125" customWidth="1"/>
    <col min="6" max="6" width="11" customWidth="1"/>
    <col min="7" max="7" width="19.625" customWidth="1"/>
    <col min="8" max="8" width="12.375" style="1" customWidth="1"/>
    <col min="9" max="9" width="17.375" style="25" customWidth="1"/>
    <col min="10" max="10" width="8.375" style="335" customWidth="1"/>
    <col min="11" max="11" width="11.5" customWidth="1"/>
    <col min="12" max="12" width="11" customWidth="1"/>
    <col min="13" max="13" width="10.875" customWidth="1"/>
    <col min="14" max="14" width="11" customWidth="1"/>
    <col min="15" max="15" width="7.5" customWidth="1"/>
  </cols>
  <sheetData>
    <row r="1" spans="2:14">
      <c r="H1"/>
    </row>
    <row r="2" spans="2:14" ht="21">
      <c r="C2" s="336"/>
      <c r="D2" s="336"/>
      <c r="E2" s="337"/>
      <c r="F2" s="338" t="s">
        <v>27</v>
      </c>
      <c r="G2" s="339">
        <f>SUM(I:I)</f>
        <v>0</v>
      </c>
      <c r="H2" s="340" t="s">
        <v>151</v>
      </c>
      <c r="J2" s="387"/>
      <c r="M2" s="388"/>
    </row>
    <row r="3" spans="2:14" ht="18.75">
      <c r="F3" s="341" t="s">
        <v>54</v>
      </c>
      <c r="G3" s="342">
        <f>SUM(H11:H22)</f>
        <v>0</v>
      </c>
      <c r="H3" s="343"/>
      <c r="J3" s="389"/>
    </row>
    <row r="5" spans="2:14" ht="26.25">
      <c r="C5" s="344"/>
      <c r="D5" s="344"/>
      <c r="F5" s="344"/>
      <c r="G5" s="210"/>
      <c r="H5" s="345" t="e">
        <f>SUM(#REF!)</f>
        <v>#REF!</v>
      </c>
      <c r="I5" s="344"/>
      <c r="J5" s="390"/>
    </row>
    <row r="6" spans="2:14" s="333" customFormat="1" ht="41.25" customHeight="1">
      <c r="B6" s="146"/>
      <c r="C6" s="144" t="s">
        <v>1000</v>
      </c>
      <c r="D6" s="144" t="s">
        <v>42</v>
      </c>
      <c r="E6" s="144" t="s">
        <v>47</v>
      </c>
      <c r="F6" s="144" t="s">
        <v>900</v>
      </c>
      <c r="G6" s="346" t="s">
        <v>50</v>
      </c>
      <c r="H6" s="84" t="s">
        <v>902</v>
      </c>
      <c r="I6" s="140" t="s">
        <v>54</v>
      </c>
      <c r="J6" s="391" t="s">
        <v>55</v>
      </c>
      <c r="K6" s="1180" t="s">
        <v>1001</v>
      </c>
      <c r="L6" s="1141"/>
      <c r="M6" s="1141"/>
      <c r="N6" s="1160"/>
    </row>
    <row r="7" spans="2:14" s="333" customFormat="1" ht="30" hidden="1" customHeight="1">
      <c r="B7" s="1"/>
      <c r="C7" s="347" t="s">
        <v>1002</v>
      </c>
      <c r="D7" s="347"/>
      <c r="E7" s="24"/>
      <c r="F7" s="24"/>
      <c r="G7" s="348"/>
      <c r="H7" s="349"/>
      <c r="I7" s="1"/>
      <c r="J7" s="394"/>
      <c r="K7" s="24"/>
      <c r="L7" s="24"/>
      <c r="M7" s="24"/>
      <c r="N7" s="24"/>
    </row>
    <row r="8" spans="2:14" s="333" customFormat="1" ht="80.25" hidden="1" customHeight="1">
      <c r="B8" s="146"/>
      <c r="C8" s="350" t="s">
        <v>1003</v>
      </c>
      <c r="D8" s="147" t="s">
        <v>1004</v>
      </c>
      <c r="E8" s="144">
        <v>1</v>
      </c>
      <c r="F8" s="351" t="s">
        <v>1005</v>
      </c>
      <c r="G8" s="352">
        <v>30</v>
      </c>
      <c r="H8" s="84"/>
      <c r="I8" s="395">
        <f t="shared" ref="I8" si="0">G8*H8</f>
        <v>0</v>
      </c>
      <c r="J8" s="396" t="str">
        <f t="shared" ref="J8" si="1">IF(SUM(H8:H8)&gt;0,"Yes","No")</f>
        <v>No</v>
      </c>
      <c r="K8" s="24"/>
      <c r="L8" s="24"/>
      <c r="M8" s="24"/>
      <c r="N8" s="24"/>
    </row>
    <row r="9" spans="2:14" s="333" customFormat="1" ht="15" customHeight="1">
      <c r="B9" s="1"/>
      <c r="C9" s="24"/>
      <c r="D9" s="24"/>
      <c r="E9" s="24"/>
      <c r="F9" s="24"/>
      <c r="G9" s="353"/>
      <c r="H9" s="349"/>
      <c r="I9" s="397"/>
      <c r="J9" s="398"/>
      <c r="K9" s="24"/>
      <c r="L9" s="399"/>
      <c r="M9" s="24"/>
      <c r="N9" s="399"/>
    </row>
    <row r="10" spans="2:14" ht="30" customHeight="1">
      <c r="B10" s="23"/>
      <c r="C10" s="354" t="s">
        <v>1006</v>
      </c>
      <c r="D10" s="354"/>
      <c r="E10" s="23"/>
      <c r="F10" s="355"/>
      <c r="G10" s="356"/>
      <c r="H10" s="357"/>
      <c r="I10" s="400"/>
      <c r="J10" s="401"/>
      <c r="K10" s="402" t="s">
        <v>1007</v>
      </c>
      <c r="L10" s="403" t="s">
        <v>1008</v>
      </c>
      <c r="M10" s="404" t="s">
        <v>1009</v>
      </c>
      <c r="N10" s="405" t="s">
        <v>1010</v>
      </c>
    </row>
    <row r="11" spans="2:14" s="1" customFormat="1" ht="80.25" customHeight="1">
      <c r="B11" s="358"/>
      <c r="C11" s="359" t="s">
        <v>1011</v>
      </c>
      <c r="D11" s="360" t="s">
        <v>1012</v>
      </c>
      <c r="E11" s="361">
        <v>1</v>
      </c>
      <c r="F11" s="362" t="s">
        <v>1013</v>
      </c>
      <c r="G11" s="363">
        <v>33.92</v>
      </c>
      <c r="H11" s="364"/>
      <c r="I11" s="406">
        <f>G11*H11</f>
        <v>0</v>
      </c>
      <c r="J11" s="407" t="str">
        <f>IF(SUM(H11:H11)&gt;0,"Yes","No")</f>
        <v>No</v>
      </c>
      <c r="K11" s="408"/>
      <c r="L11" s="408"/>
      <c r="M11" s="409" t="s">
        <v>1014</v>
      </c>
      <c r="N11" s="409" t="s">
        <v>1014</v>
      </c>
    </row>
    <row r="12" spans="2:14" s="1" customFormat="1" ht="80.25" customHeight="1">
      <c r="B12" s="365"/>
      <c r="C12" s="366" t="s">
        <v>1015</v>
      </c>
      <c r="D12" s="367" t="s">
        <v>1016</v>
      </c>
      <c r="E12" s="334">
        <v>2</v>
      </c>
      <c r="F12" s="368" t="s">
        <v>1013</v>
      </c>
      <c r="G12" s="369">
        <v>50.88</v>
      </c>
      <c r="H12" s="370"/>
      <c r="I12" s="410">
        <f t="shared" ref="I12:I13" si="2">G12*H12</f>
        <v>0</v>
      </c>
      <c r="J12" s="411" t="str">
        <f>IF(SUM(H12:H12)&gt;0,"Yes","No")</f>
        <v>No</v>
      </c>
      <c r="K12" s="412"/>
      <c r="L12" s="413"/>
      <c r="M12" s="414" t="s">
        <v>1014</v>
      </c>
      <c r="N12" s="415" t="s">
        <v>1014</v>
      </c>
    </row>
    <row r="13" spans="2:14" s="1" customFormat="1" ht="80.25" customHeight="1">
      <c r="B13" s="371"/>
      <c r="C13" s="372" t="s">
        <v>1017</v>
      </c>
      <c r="D13" s="373" t="s">
        <v>1018</v>
      </c>
      <c r="E13" s="374">
        <v>1</v>
      </c>
      <c r="F13" s="375" t="s">
        <v>1013</v>
      </c>
      <c r="G13" s="376">
        <v>20.14</v>
      </c>
      <c r="H13" s="377"/>
      <c r="I13" s="416">
        <f t="shared" si="2"/>
        <v>0</v>
      </c>
      <c r="J13" s="417" t="str">
        <f>IF(SUM(H13:H13)&gt;0,"Yes","No")</f>
        <v>No</v>
      </c>
      <c r="K13" s="418"/>
      <c r="L13" s="418"/>
      <c r="M13" s="418"/>
      <c r="N13" s="419"/>
    </row>
    <row r="14" spans="2:14" s="1" customFormat="1" ht="24.95" hidden="1" customHeight="1">
      <c r="B14" s="334"/>
      <c r="C14" s="368"/>
      <c r="D14" s="368"/>
      <c r="E14" s="334"/>
      <c r="F14" s="368"/>
      <c r="G14" s="378"/>
      <c r="H14" s="379"/>
      <c r="I14" s="397"/>
      <c r="J14" s="398"/>
    </row>
    <row r="15" spans="2:14" s="1" customFormat="1" ht="30" customHeight="1">
      <c r="B15" s="333"/>
      <c r="C15" s="380"/>
      <c r="D15" s="380"/>
      <c r="E15" s="380"/>
      <c r="F15" s="380"/>
      <c r="G15" s="381"/>
      <c r="H15" s="382"/>
      <c r="I15" s="400"/>
      <c r="J15" s="401"/>
      <c r="K15" s="420" t="s">
        <v>648</v>
      </c>
      <c r="L15" s="421" t="s">
        <v>60</v>
      </c>
      <c r="M15" s="422"/>
      <c r="N15" s="422"/>
    </row>
    <row r="16" spans="2:14" s="1" customFormat="1" ht="80.25" customHeight="1">
      <c r="B16" s="358"/>
      <c r="C16" s="359" t="s">
        <v>1019</v>
      </c>
      <c r="D16" s="360" t="s">
        <v>1020</v>
      </c>
      <c r="E16" s="361">
        <v>1</v>
      </c>
      <c r="F16" s="362" t="s">
        <v>1021</v>
      </c>
      <c r="G16" s="363">
        <v>30.74</v>
      </c>
      <c r="H16" s="364"/>
      <c r="I16" s="406">
        <f>G16*H16</f>
        <v>0</v>
      </c>
      <c r="J16" s="423" t="str">
        <f t="shared" ref="J16:J18" si="3">IF(SUM(H16:H16)&gt;0,"Yes","No")</f>
        <v>No</v>
      </c>
      <c r="K16" s="424"/>
      <c r="L16" s="424"/>
      <c r="M16" s="334"/>
      <c r="N16" s="334"/>
    </row>
    <row r="17" spans="2:14" s="1" customFormat="1" ht="80.25" customHeight="1">
      <c r="B17" s="365"/>
      <c r="C17" s="366" t="s">
        <v>1022</v>
      </c>
      <c r="D17" s="367" t="s">
        <v>1023</v>
      </c>
      <c r="E17" s="334">
        <v>2</v>
      </c>
      <c r="F17" s="368" t="s">
        <v>1024</v>
      </c>
      <c r="G17" s="369">
        <v>53</v>
      </c>
      <c r="H17" s="379"/>
      <c r="I17" s="425">
        <f>G17*H17</f>
        <v>0</v>
      </c>
      <c r="J17" s="411" t="str">
        <f t="shared" si="3"/>
        <v>No</v>
      </c>
      <c r="K17" s="426"/>
      <c r="L17" s="426"/>
      <c r="M17" s="334"/>
      <c r="N17" s="334"/>
    </row>
    <row r="18" spans="2:14" s="1" customFormat="1" ht="80.25" customHeight="1">
      <c r="B18" s="371"/>
      <c r="C18" s="372" t="s">
        <v>1025</v>
      </c>
      <c r="D18" s="373" t="s">
        <v>1026</v>
      </c>
      <c r="E18" s="374">
        <v>1</v>
      </c>
      <c r="F18" s="375" t="s">
        <v>1027</v>
      </c>
      <c r="G18" s="376">
        <v>22</v>
      </c>
      <c r="H18" s="377"/>
      <c r="I18" s="427">
        <f>G18*H18</f>
        <v>0</v>
      </c>
      <c r="J18" s="417" t="str">
        <f t="shared" si="3"/>
        <v>No</v>
      </c>
      <c r="K18" s="428"/>
      <c r="L18" s="429"/>
      <c r="M18" s="334"/>
      <c r="N18" s="334"/>
    </row>
    <row r="19" spans="2:14" ht="32.25" customHeight="1">
      <c r="B19" s="23"/>
      <c r="C19" s="383" t="s">
        <v>1028</v>
      </c>
      <c r="D19" s="383"/>
      <c r="E19" s="23"/>
      <c r="F19" s="355"/>
      <c r="G19" s="384"/>
      <c r="H19" s="385"/>
      <c r="I19" s="23"/>
      <c r="J19" s="430" t="s">
        <v>1029</v>
      </c>
      <c r="K19" s="334"/>
      <c r="L19" s="334"/>
      <c r="M19" s="334"/>
      <c r="N19" s="334"/>
    </row>
    <row r="20" spans="2:14" s="1" customFormat="1" ht="80.25" customHeight="1">
      <c r="B20" s="358"/>
      <c r="C20" s="359" t="s">
        <v>1030</v>
      </c>
      <c r="D20" s="360" t="s">
        <v>1031</v>
      </c>
      <c r="E20" s="361">
        <v>1</v>
      </c>
      <c r="F20" s="362" t="s">
        <v>1032</v>
      </c>
      <c r="G20" s="363">
        <v>30.4114</v>
      </c>
      <c r="H20" s="364"/>
      <c r="I20" s="431">
        <f>G20*H20</f>
        <v>0</v>
      </c>
      <c r="J20" s="423" t="str">
        <f>IF(SUM(H20:H20)&gt;0,"Yes","No")</f>
        <v>No</v>
      </c>
      <c r="K20"/>
      <c r="L20"/>
      <c r="M20"/>
      <c r="N20"/>
    </row>
    <row r="21" spans="2:14" s="1" customFormat="1" ht="80.25" customHeight="1">
      <c r="B21" s="365"/>
      <c r="C21" s="366" t="s">
        <v>1033</v>
      </c>
      <c r="D21" s="367" t="s">
        <v>1034</v>
      </c>
      <c r="E21" s="334">
        <v>1</v>
      </c>
      <c r="F21" s="368" t="s">
        <v>1032</v>
      </c>
      <c r="G21" s="369">
        <v>30.4114</v>
      </c>
      <c r="H21" s="370"/>
      <c r="I21" s="425">
        <f t="shared" ref="I21:I22" si="4">G21*H21</f>
        <v>0</v>
      </c>
      <c r="J21" s="411" t="str">
        <f>IF(SUM(H21:H21)&gt;0,"Yes","No")</f>
        <v>No</v>
      </c>
    </row>
    <row r="22" spans="2:14" s="1" customFormat="1" ht="80.25" customHeight="1">
      <c r="B22" s="371"/>
      <c r="C22" s="372" t="s">
        <v>1035</v>
      </c>
      <c r="D22" s="373" t="s">
        <v>1036</v>
      </c>
      <c r="E22" s="374">
        <v>1</v>
      </c>
      <c r="F22" s="375" t="s">
        <v>1032</v>
      </c>
      <c r="G22" s="376">
        <v>42.569600000000001</v>
      </c>
      <c r="H22" s="386"/>
      <c r="I22" s="427">
        <f t="shared" si="4"/>
        <v>0</v>
      </c>
      <c r="J22" s="417" t="str">
        <f>IF(SUM(H22:H22)&gt;0,"Yes","No")</f>
        <v>No</v>
      </c>
    </row>
    <row r="23" spans="2:14" s="1" customFormat="1" ht="57" customHeight="1"/>
    <row r="24" spans="2:14" s="1" customFormat="1" ht="57" customHeight="1"/>
    <row r="25" spans="2:14" s="1" customFormat="1" ht="57" customHeight="1"/>
    <row r="26" spans="2:14" ht="30.95" customHeight="1">
      <c r="B26" s="1"/>
      <c r="C26" s="1"/>
      <c r="D26" s="1"/>
      <c r="E26" s="1"/>
      <c r="F26" s="1"/>
      <c r="G26" s="1"/>
      <c r="I26" s="1"/>
      <c r="J26" s="1"/>
      <c r="K26" s="1"/>
      <c r="L26" s="1"/>
      <c r="M26" s="1"/>
      <c r="N26" s="1"/>
    </row>
    <row r="27" spans="2:14" s="1" customFormat="1" ht="57" customHeight="1">
      <c r="K27"/>
      <c r="L27"/>
      <c r="M27"/>
      <c r="N27"/>
    </row>
    <row r="28" spans="2:14" s="1" customFormat="1" ht="57" customHeight="1"/>
    <row r="29" spans="2:14" s="1" customFormat="1" ht="57" customHeight="1">
      <c r="B29"/>
      <c r="C29"/>
      <c r="D29"/>
      <c r="E29"/>
      <c r="F29"/>
      <c r="G29"/>
      <c r="H29"/>
      <c r="I29"/>
      <c r="J29"/>
    </row>
    <row r="30" spans="2:14" s="1" customFormat="1" ht="57" customHeight="1"/>
    <row r="31" spans="2:14" s="1" customFormat="1" ht="57" customHeight="1"/>
    <row r="32" spans="2:14" s="1" customFormat="1" ht="57" customHeight="1"/>
    <row r="33" spans="2:14" s="1" customFormat="1" ht="57" customHeight="1"/>
    <row r="34" spans="2:14" ht="30.95" customHeight="1">
      <c r="B34" s="1"/>
      <c r="C34" s="1"/>
      <c r="D34" s="1"/>
      <c r="E34" s="1"/>
      <c r="F34" s="1"/>
      <c r="G34" s="1"/>
      <c r="I34" s="1"/>
      <c r="J34" s="1"/>
      <c r="K34" s="1"/>
      <c r="L34" s="1"/>
      <c r="M34" s="1"/>
      <c r="N34" s="1"/>
    </row>
    <row r="35" spans="2:14" s="1" customFormat="1" ht="57" customHeight="1">
      <c r="K35"/>
      <c r="L35"/>
      <c r="M35"/>
      <c r="N35"/>
    </row>
    <row r="36" spans="2:14" s="1" customFormat="1" ht="57" customHeight="1"/>
    <row r="37" spans="2:14" s="1" customFormat="1" ht="57" customHeight="1">
      <c r="B37"/>
      <c r="C37"/>
      <c r="D37"/>
      <c r="E37"/>
      <c r="F37"/>
      <c r="G37"/>
      <c r="H37"/>
      <c r="I37"/>
      <c r="J37"/>
    </row>
    <row r="38" spans="2:14" s="1" customFormat="1" ht="57" customHeight="1"/>
    <row r="39" spans="2:14" s="1" customFormat="1" ht="57" customHeight="1"/>
    <row r="40" spans="2:14" ht="30.95" customHeight="1">
      <c r="B40" s="1"/>
      <c r="C40" s="1"/>
      <c r="D40" s="1"/>
      <c r="E40" s="1"/>
      <c r="F40" s="1"/>
      <c r="G40" s="1"/>
      <c r="I40" s="1"/>
      <c r="J40" s="1"/>
      <c r="K40" s="1"/>
      <c r="L40" s="1"/>
      <c r="M40" s="1"/>
      <c r="N40" s="1"/>
    </row>
    <row r="41" spans="2:14" s="1" customFormat="1" ht="57" customHeight="1">
      <c r="K41"/>
      <c r="L41"/>
      <c r="M41"/>
      <c r="N41"/>
    </row>
    <row r="42" spans="2:14" s="1" customFormat="1" ht="57" customHeight="1"/>
    <row r="43" spans="2:14" s="1" customFormat="1" ht="57" customHeight="1">
      <c r="B43"/>
      <c r="C43"/>
      <c r="D43"/>
      <c r="E43"/>
      <c r="F43"/>
      <c r="G43"/>
      <c r="H43"/>
      <c r="I43"/>
      <c r="J43"/>
    </row>
    <row r="44" spans="2:14" s="1" customFormat="1" ht="57" customHeight="1"/>
    <row r="45" spans="2:14" ht="30.95" customHeight="1">
      <c r="B45" s="1"/>
      <c r="C45" s="1"/>
      <c r="D45" s="1"/>
      <c r="E45" s="1"/>
      <c r="F45" s="1"/>
      <c r="G45" s="1"/>
      <c r="I45" s="1"/>
      <c r="J45" s="1"/>
      <c r="K45" s="1"/>
      <c r="L45" s="1"/>
      <c r="M45" s="1"/>
      <c r="N45" s="1"/>
    </row>
    <row r="46" spans="2:14" s="1" customFormat="1" ht="57" customHeight="1">
      <c r="K46"/>
      <c r="L46"/>
      <c r="M46"/>
      <c r="N46"/>
    </row>
    <row r="47" spans="2:14" s="334" customFormat="1" ht="57" customHeight="1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</row>
    <row r="48" spans="2:14" s="1" customFormat="1" ht="57" customHeight="1">
      <c r="B48"/>
      <c r="C48"/>
      <c r="D48"/>
      <c r="E48"/>
      <c r="F48"/>
      <c r="G48"/>
      <c r="H48"/>
      <c r="I48"/>
      <c r="J48"/>
      <c r="K48" s="334"/>
      <c r="L48" s="334"/>
      <c r="M48" s="334"/>
      <c r="N48" s="334"/>
    </row>
    <row r="49" spans="2:14" s="1" customFormat="1" ht="57" customHeight="1"/>
    <row r="50" spans="2:14" s="1" customFormat="1" ht="57" customHeight="1">
      <c r="B50" s="334"/>
      <c r="C50" s="334"/>
      <c r="D50" s="334"/>
      <c r="E50" s="334"/>
      <c r="F50" s="334"/>
      <c r="G50" s="334"/>
      <c r="H50" s="334"/>
      <c r="I50" s="334"/>
      <c r="J50" s="334"/>
    </row>
    <row r="51" spans="2:14" s="1" customFormat="1" ht="57" customHeight="1"/>
    <row r="52" spans="2:14" ht="30.95" customHeight="1">
      <c r="B52" s="1"/>
      <c r="C52" s="1"/>
      <c r="D52" s="1"/>
      <c r="E52" s="1"/>
      <c r="F52" s="1"/>
      <c r="G52" s="1"/>
      <c r="I52" s="1"/>
      <c r="J52" s="1"/>
      <c r="K52" s="1"/>
      <c r="L52" s="1"/>
      <c r="M52" s="1"/>
      <c r="N52" s="1"/>
    </row>
    <row r="53" spans="2:14" s="1" customFormat="1" ht="57" customHeight="1">
      <c r="K53"/>
      <c r="L53"/>
      <c r="M53"/>
      <c r="N53"/>
    </row>
    <row r="54" spans="2:14" s="334" customFormat="1" ht="57" customHeight="1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</row>
    <row r="55" spans="2:14" s="1" customFormat="1" ht="57" customHeight="1">
      <c r="B55"/>
      <c r="C55"/>
      <c r="D55"/>
      <c r="E55"/>
      <c r="F55"/>
      <c r="G55"/>
      <c r="H55"/>
      <c r="I55"/>
      <c r="J55"/>
      <c r="K55" s="334"/>
      <c r="L55" s="334"/>
      <c r="M55" s="334"/>
      <c r="N55" s="334"/>
    </row>
    <row r="56" spans="2:14" s="1" customFormat="1" ht="57" customHeight="1"/>
    <row r="57" spans="2:14" s="1" customFormat="1" ht="57" customHeight="1">
      <c r="B57" s="334"/>
      <c r="C57" s="334"/>
      <c r="D57" s="334"/>
      <c r="E57" s="334"/>
      <c r="F57" s="334"/>
      <c r="G57" s="334"/>
      <c r="H57" s="334"/>
      <c r="I57" s="334"/>
      <c r="J57" s="334"/>
    </row>
    <row r="58" spans="2:14" s="1" customFormat="1" ht="57" customHeight="1"/>
    <row r="59" spans="2:14" s="1" customFormat="1" ht="57" customHeight="1"/>
    <row r="60" spans="2:14" s="1" customFormat="1" ht="57" customHeight="1"/>
    <row r="61" spans="2:14" ht="30.95" customHeight="1">
      <c r="B61" s="1"/>
      <c r="C61" s="1"/>
      <c r="D61" s="1"/>
      <c r="E61" s="1"/>
      <c r="F61" s="1"/>
      <c r="G61" s="1"/>
      <c r="I61" s="1"/>
      <c r="J61" s="1"/>
      <c r="K61" s="1"/>
      <c r="L61" s="1"/>
      <c r="M61" s="1"/>
      <c r="N61" s="1"/>
    </row>
    <row r="62" spans="2:14" s="1" customFormat="1" ht="57" customHeight="1">
      <c r="K62"/>
      <c r="L62"/>
      <c r="M62"/>
      <c r="N62"/>
    </row>
    <row r="63" spans="2:14" s="334" customFormat="1" ht="57" customHeight="1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</row>
    <row r="64" spans="2:14" s="1" customFormat="1" ht="57" customHeight="1">
      <c r="B64"/>
      <c r="C64"/>
      <c r="D64"/>
      <c r="E64"/>
      <c r="F64"/>
      <c r="G64"/>
      <c r="H64"/>
      <c r="I64"/>
      <c r="J64"/>
      <c r="K64" s="334"/>
      <c r="L64" s="334"/>
      <c r="M64" s="334"/>
      <c r="N64" s="334"/>
    </row>
    <row r="65" spans="2:14" s="1" customFormat="1" ht="57" customHeight="1"/>
    <row r="66" spans="2:14" s="1" customFormat="1" ht="57" customHeight="1">
      <c r="B66" s="334"/>
      <c r="C66" s="334"/>
      <c r="D66" s="334"/>
      <c r="E66" s="334"/>
      <c r="F66" s="334"/>
      <c r="G66" s="334"/>
      <c r="H66" s="334"/>
      <c r="I66" s="334"/>
      <c r="J66" s="334"/>
    </row>
    <row r="67" spans="2:14" s="1" customFormat="1" ht="57" customHeight="1"/>
    <row r="68" spans="2:14" s="1" customFormat="1" ht="57" customHeight="1"/>
    <row r="69" spans="2:14" s="1" customFormat="1" ht="57" customHeight="1"/>
    <row r="70" spans="2:14" s="1" customFormat="1" ht="57" customHeight="1"/>
    <row r="71" spans="2:14" s="1" customFormat="1" ht="57" customHeight="1"/>
    <row r="72" spans="2:14" ht="30.95" customHeight="1">
      <c r="B72" s="1"/>
      <c r="C72" s="1"/>
      <c r="D72" s="1"/>
      <c r="E72" s="1"/>
      <c r="F72" s="1"/>
      <c r="G72" s="1"/>
      <c r="I72" s="1"/>
      <c r="J72" s="1"/>
      <c r="K72" s="1"/>
      <c r="L72" s="1"/>
      <c r="M72" s="1"/>
      <c r="N72" s="1"/>
    </row>
    <row r="73" spans="2:14" s="1" customFormat="1" ht="57" customHeight="1">
      <c r="K73"/>
      <c r="L73"/>
      <c r="M73"/>
      <c r="N73"/>
    </row>
    <row r="74" spans="2:14" s="334" customFormat="1" ht="57" customHeight="1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</row>
    <row r="75" spans="2:14" s="1" customFormat="1" ht="57" customHeight="1">
      <c r="B75"/>
      <c r="C75"/>
      <c r="D75"/>
      <c r="E75"/>
      <c r="F75"/>
      <c r="G75"/>
      <c r="H75"/>
      <c r="I75"/>
      <c r="J75"/>
      <c r="K75" s="334"/>
      <c r="L75" s="334"/>
      <c r="M75" s="334"/>
      <c r="N75" s="334"/>
    </row>
    <row r="76" spans="2:14" s="1" customFormat="1" ht="57" customHeight="1"/>
    <row r="77" spans="2:14" s="1" customFormat="1" ht="57" customHeight="1">
      <c r="B77" s="334"/>
      <c r="C77" s="334"/>
      <c r="D77" s="334"/>
      <c r="E77" s="334"/>
      <c r="F77" s="334"/>
      <c r="G77" s="334"/>
      <c r="H77" s="334"/>
      <c r="I77" s="334"/>
      <c r="J77" s="334"/>
    </row>
    <row r="78" spans="2:14" s="1" customFormat="1" ht="57" customHeight="1"/>
    <row r="79" spans="2:14" s="1" customFormat="1" ht="57" customHeight="1"/>
    <row r="80" spans="2:14" s="1" customFormat="1" ht="57" customHeight="1"/>
    <row r="81" spans="2:14" s="1" customFormat="1" ht="57" customHeight="1"/>
    <row r="82" spans="2:14" s="1" customFormat="1" ht="57" customHeight="1"/>
    <row r="83" spans="2:14" s="1" customFormat="1" ht="57" customHeight="1"/>
    <row r="84" spans="2:14" ht="30.95" customHeight="1">
      <c r="B84" s="1"/>
      <c r="C84" s="1"/>
      <c r="D84" s="1"/>
      <c r="E84" s="1"/>
      <c r="F84" s="1"/>
      <c r="G84" s="1"/>
      <c r="I84" s="1"/>
      <c r="J84" s="1"/>
      <c r="K84" s="1"/>
      <c r="L84" s="1"/>
      <c r="M84" s="1"/>
      <c r="N84" s="1"/>
    </row>
    <row r="85" spans="2:14" s="1" customFormat="1" ht="57" customHeight="1">
      <c r="K85"/>
      <c r="L85"/>
      <c r="M85"/>
      <c r="N85"/>
    </row>
    <row r="86" spans="2:14" s="334" customFormat="1" ht="57" customHeight="1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</row>
    <row r="87" spans="2:14" s="1" customFormat="1" ht="57" customHeight="1">
      <c r="B87"/>
      <c r="C87"/>
      <c r="D87"/>
      <c r="E87"/>
      <c r="F87"/>
      <c r="G87"/>
      <c r="H87"/>
      <c r="I87"/>
      <c r="J87"/>
      <c r="K87" s="334"/>
      <c r="L87" s="334"/>
      <c r="M87" s="334"/>
      <c r="N87" s="334"/>
    </row>
    <row r="88" spans="2:14" s="1" customFormat="1" ht="57" customHeight="1"/>
    <row r="89" spans="2:14" s="1" customFormat="1" ht="57" customHeight="1">
      <c r="B89" s="334"/>
      <c r="C89" s="334"/>
      <c r="D89" s="334"/>
      <c r="E89" s="334"/>
      <c r="F89" s="334"/>
      <c r="G89" s="334"/>
      <c r="H89" s="334"/>
      <c r="I89" s="334"/>
      <c r="J89" s="334"/>
    </row>
    <row r="90" spans="2:14" s="1" customFormat="1" ht="57" customHeight="1"/>
    <row r="91" spans="2:14" ht="30.95" customHeight="1">
      <c r="B91" s="1"/>
      <c r="C91" s="1"/>
      <c r="D91" s="1"/>
      <c r="E91" s="1"/>
      <c r="F91" s="1"/>
      <c r="G91" s="1"/>
      <c r="I91" s="1"/>
      <c r="J91" s="1"/>
      <c r="K91" s="1"/>
      <c r="L91" s="1"/>
      <c r="M91" s="1"/>
      <c r="N91" s="1"/>
    </row>
    <row r="92" spans="2:14" s="1" customFormat="1" ht="57" customHeight="1">
      <c r="K92"/>
      <c r="L92"/>
      <c r="M92"/>
      <c r="N92"/>
    </row>
    <row r="93" spans="2:14">
      <c r="B93" s="1"/>
      <c r="C93" s="1"/>
      <c r="D93" s="1"/>
      <c r="E93" s="1"/>
      <c r="F93" s="1"/>
      <c r="G93" s="1"/>
      <c r="I93" s="1"/>
      <c r="J93" s="1"/>
      <c r="K93" s="1"/>
      <c r="L93" s="1"/>
      <c r="M93" s="1"/>
      <c r="N93" s="1"/>
    </row>
    <row r="94" spans="2:14">
      <c r="H94"/>
      <c r="I94"/>
      <c r="J94"/>
    </row>
    <row r="95" spans="2:14">
      <c r="B95" s="1"/>
      <c r="C95" s="1"/>
      <c r="D95" s="1"/>
      <c r="E95" s="1"/>
      <c r="F95" s="1"/>
      <c r="G95" s="1"/>
      <c r="I95" s="1"/>
      <c r="J95" s="1"/>
    </row>
  </sheetData>
  <sheetProtection algorithmName="SHA-512" hashValue="g1/azOvGJDWZ2cxQpygG1XUr5NIxOBc/Fh3/CLw+RY1krA2GwczoQqIQ4klbxDT/7ehX5Z58n2EuA22+unFOmw==" saltValue="wTi5GdgvjYGXKZP7WuydwA==" spinCount="100000" sheet="1" sort="0" autoFilter="0"/>
  <mergeCells count="1">
    <mergeCell ref="K6:N6"/>
  </mergeCells>
  <pageMargins left="0.75" right="0.75" top="1" bottom="1" header="0.5" footer="0.5"/>
  <pageSetup paperSize="9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8" tint="0.59999389629810485"/>
  </sheetPr>
  <dimension ref="A1:P27"/>
  <sheetViews>
    <sheetView showGridLines="0" workbookViewId="0">
      <selection activeCell="F6" sqref="F6"/>
    </sheetView>
  </sheetViews>
  <sheetFormatPr defaultColWidth="12.375" defaultRowHeight="23.25" customHeight="1"/>
  <cols>
    <col min="1" max="1" width="12.125" style="302" customWidth="1"/>
    <col min="2" max="2" width="5.125" style="303" customWidth="1"/>
    <col min="3" max="3" width="6.125" style="304" customWidth="1"/>
    <col min="4" max="4" width="6.625" style="304" customWidth="1"/>
    <col min="5" max="5" width="6.875" style="304" customWidth="1"/>
    <col min="6" max="6" width="6.5" style="246" customWidth="1"/>
    <col min="7" max="7" width="4.875" style="246" customWidth="1"/>
    <col min="8" max="8" width="7.125" style="246" customWidth="1"/>
    <col min="9" max="9" width="7.875" style="246" customWidth="1"/>
    <col min="10" max="16384" width="12.375" style="246"/>
  </cols>
  <sheetData>
    <row r="1" spans="1:16" ht="23.25" customHeight="1">
      <c r="A1" s="305" t="s">
        <v>1037</v>
      </c>
      <c r="B1" s="305"/>
      <c r="C1" s="306"/>
      <c r="D1" s="306"/>
      <c r="H1" s="307" t="s">
        <v>1038</v>
      </c>
      <c r="I1" s="324" t="s">
        <v>1039</v>
      </c>
      <c r="J1" s="325"/>
      <c r="K1" s="325"/>
    </row>
    <row r="2" spans="1:16" ht="27.95" customHeight="1">
      <c r="A2" s="308" t="s">
        <v>1040</v>
      </c>
      <c r="F2" s="1254"/>
      <c r="G2" s="1254"/>
      <c r="H2" s="309">
        <f>G4</f>
        <v>0</v>
      </c>
      <c r="I2" s="326">
        <f>'360 SPECIAL EDITION'!N4</f>
        <v>0</v>
      </c>
      <c r="J2" s="327" t="s">
        <v>1041</v>
      </c>
      <c r="K2" s="327"/>
      <c r="M2" s="328"/>
    </row>
    <row r="3" spans="1:16" ht="39.950000000000003" customHeight="1">
      <c r="A3" s="1255">
        <f>'PRODUCTION LIST GRP VOLUMES'!A3</f>
        <v>0</v>
      </c>
      <c r="B3" s="1255"/>
      <c r="C3" s="1255"/>
      <c r="D3" s="1255"/>
      <c r="E3" s="1255"/>
      <c r="F3" s="1255"/>
      <c r="G3" s="1255"/>
      <c r="H3" s="1255"/>
      <c r="I3" s="1256">
        <f>'PRODUCTION LIST GRP VOLUMES'!M3</f>
        <v>0</v>
      </c>
      <c r="J3" s="1257"/>
      <c r="K3" s="329"/>
      <c r="M3" s="304"/>
    </row>
    <row r="4" spans="1:16" ht="17.45" customHeight="1">
      <c r="A4" s="310"/>
      <c r="B4" s="311"/>
      <c r="C4" s="311"/>
      <c r="D4" s="311"/>
      <c r="E4" s="311"/>
      <c r="F4" s="312">
        <f>SUM(F6:F86)</f>
        <v>0</v>
      </c>
      <c r="G4" s="313">
        <f>SUM(G6:G86)</f>
        <v>0</v>
      </c>
      <c r="H4" s="313">
        <f>SUM(H6:H86)</f>
        <v>0</v>
      </c>
    </row>
    <row r="5" spans="1:16" ht="33.75" customHeight="1">
      <c r="A5" s="314" t="s">
        <v>1042</v>
      </c>
      <c r="B5" s="315" t="s">
        <v>43</v>
      </c>
      <c r="C5" s="316" t="s">
        <v>1043</v>
      </c>
      <c r="D5" s="316" t="s">
        <v>942</v>
      </c>
      <c r="E5" s="316" t="str">
        <f>'[1]360 GRP '!N9</f>
        <v>WHITE</v>
      </c>
      <c r="F5" s="315" t="s">
        <v>1044</v>
      </c>
      <c r="G5" s="315" t="s">
        <v>1045</v>
      </c>
      <c r="H5" s="315" t="s">
        <v>1046</v>
      </c>
    </row>
    <row r="6" spans="1:16" ht="23.25" customHeight="1">
      <c r="A6" s="317" t="str">
        <f>'360 SPECIAL EDITION'!D13</f>
        <v>360-601-DT</v>
      </c>
      <c r="B6" s="318" t="s">
        <v>636</v>
      </c>
      <c r="C6" s="319" t="str">
        <f>IF('360 SPECIAL EDITION'!M13=0,"",'360 SPECIAL EDITION'!M13)</f>
        <v/>
      </c>
      <c r="D6" s="320" t="str">
        <f>IF('360 SPECIAL EDITION'!N13=0,"",'360 SPECIAL EDITION'!N13)</f>
        <v>not available</v>
      </c>
      <c r="E6" s="319" t="str">
        <f>IF('360 SPECIAL EDITION'!O13=0,"",'360 SPECIAL EDITION'!O13)</f>
        <v/>
      </c>
      <c r="F6" s="321">
        <f t="shared" ref="F6:F26" si="0">SUM(C6:E6)</f>
        <v>0</v>
      </c>
      <c r="G6" s="322">
        <f>F6*'360 SPECIAL EDITION'!I13</f>
        <v>0</v>
      </c>
      <c r="H6" s="322">
        <f>F6*'360 SPECIAL EDITION'!AC13</f>
        <v>0</v>
      </c>
      <c r="N6" s="330"/>
      <c r="O6" s="325"/>
      <c r="P6" s="325"/>
    </row>
    <row r="7" spans="1:16" ht="23.25" customHeight="1">
      <c r="A7" s="317" t="str">
        <f>'360 SPECIAL EDITION'!D14</f>
        <v>360-602</v>
      </c>
      <c r="B7" s="318"/>
      <c r="C7" s="319" t="str">
        <f>IF('360 SPECIAL EDITION'!M14=0,"",'360 SPECIAL EDITION'!M14)</f>
        <v/>
      </c>
      <c r="D7" s="320" t="str">
        <f>IF('360 SPECIAL EDITION'!N14=0,"",'360 SPECIAL EDITION'!N14)</f>
        <v>not available</v>
      </c>
      <c r="E7" s="319" t="str">
        <f>IF('360 SPECIAL EDITION'!O14=0,"",'360 SPECIAL EDITION'!O14)</f>
        <v/>
      </c>
      <c r="F7" s="321">
        <f t="shared" si="0"/>
        <v>0</v>
      </c>
      <c r="G7" s="322">
        <f>F7*'360 SPECIAL EDITION'!I14</f>
        <v>0</v>
      </c>
      <c r="H7" s="322">
        <f>F7*'360 SPECIAL EDITION'!AC14</f>
        <v>0</v>
      </c>
      <c r="N7" s="331"/>
      <c r="O7" s="332"/>
      <c r="P7" s="327"/>
    </row>
    <row r="8" spans="1:16" ht="23.25" customHeight="1">
      <c r="A8" s="317" t="str">
        <f>'360 SPECIAL EDITION'!D15</f>
        <v>360-603-DT</v>
      </c>
      <c r="B8" s="318" t="s">
        <v>636</v>
      </c>
      <c r="C8" s="319" t="str">
        <f>IF('360 SPECIAL EDITION'!M15=0,"",'360 SPECIAL EDITION'!M15)</f>
        <v/>
      </c>
      <c r="D8" s="320" t="str">
        <f>IF('360 SPECIAL EDITION'!N15=0,"",'360 SPECIAL EDITION'!N15)</f>
        <v>not available</v>
      </c>
      <c r="E8" s="319" t="str">
        <f>IF('360 SPECIAL EDITION'!O15=0,"",'360 SPECIAL EDITION'!O15)</f>
        <v/>
      </c>
      <c r="F8" s="321">
        <f t="shared" si="0"/>
        <v>0</v>
      </c>
      <c r="G8" s="322">
        <f>F8*'360 SPECIAL EDITION'!I15</f>
        <v>0</v>
      </c>
      <c r="H8" s="322">
        <f>F8*'360 SPECIAL EDITION'!AC15</f>
        <v>0</v>
      </c>
      <c r="N8" s="1258"/>
      <c r="O8" s="1258"/>
      <c r="P8" s="1258"/>
    </row>
    <row r="9" spans="1:16" ht="23.25" customHeight="1">
      <c r="A9" s="317" t="str">
        <f>'360 SPECIAL EDITION'!D16</f>
        <v>360-604-DT</v>
      </c>
      <c r="B9" s="318" t="s">
        <v>636</v>
      </c>
      <c r="C9" s="319" t="str">
        <f>IF('360 SPECIAL EDITION'!M16=0,"",'360 SPECIAL EDITION'!M16)</f>
        <v/>
      </c>
      <c r="D9" s="320" t="str">
        <f>IF('360 SPECIAL EDITION'!N16=0,"",'360 SPECIAL EDITION'!N16)</f>
        <v>not available</v>
      </c>
      <c r="E9" s="319" t="str">
        <f>IF('360 SPECIAL EDITION'!O16=0,"",'360 SPECIAL EDITION'!O16)</f>
        <v/>
      </c>
      <c r="F9" s="321">
        <f t="shared" si="0"/>
        <v>0</v>
      </c>
      <c r="G9" s="322">
        <f>F9*'360 SPECIAL EDITION'!I16</f>
        <v>0</v>
      </c>
      <c r="H9" s="322">
        <f>F9*'360 SPECIAL EDITION'!AC16</f>
        <v>0</v>
      </c>
    </row>
    <row r="10" spans="1:16" ht="23.25" customHeight="1">
      <c r="A10" s="317" t="str">
        <f>'360 SPECIAL EDITION'!D17</f>
        <v>360-605-DT</v>
      </c>
      <c r="B10" s="318" t="s">
        <v>636</v>
      </c>
      <c r="C10" s="319" t="str">
        <f>IF('360 SPECIAL EDITION'!M17=0,"",'360 SPECIAL EDITION'!M17)</f>
        <v/>
      </c>
      <c r="D10" s="320" t="str">
        <f>IF('360 SPECIAL EDITION'!N17=0,"",'360 SPECIAL EDITION'!N17)</f>
        <v>not available</v>
      </c>
      <c r="E10" s="319" t="str">
        <f>IF('360 SPECIAL EDITION'!O17=0,"",'360 SPECIAL EDITION'!O17)</f>
        <v/>
      </c>
      <c r="F10" s="321">
        <f t="shared" si="0"/>
        <v>0</v>
      </c>
      <c r="G10" s="322">
        <f>F10*'360 SPECIAL EDITION'!I17</f>
        <v>0</v>
      </c>
      <c r="H10" s="322">
        <f>F10*'360 SPECIAL EDITION'!AC17</f>
        <v>0</v>
      </c>
    </row>
    <row r="11" spans="1:16" ht="23.25" customHeight="1">
      <c r="A11" s="317" t="str">
        <f>'360 SPECIAL EDITION'!D18</f>
        <v>360-606-DT</v>
      </c>
      <c r="B11" s="318" t="s">
        <v>636</v>
      </c>
      <c r="C11" s="319" t="str">
        <f>IF('360 SPECIAL EDITION'!M18=0,"",'360 SPECIAL EDITION'!M18)</f>
        <v/>
      </c>
      <c r="D11" s="320" t="str">
        <f>IF('360 SPECIAL EDITION'!N18=0,"",'360 SPECIAL EDITION'!N18)</f>
        <v>not available</v>
      </c>
      <c r="E11" s="319" t="str">
        <f>IF('360 SPECIAL EDITION'!O18=0,"",'360 SPECIAL EDITION'!O18)</f>
        <v/>
      </c>
      <c r="F11" s="321">
        <f t="shared" si="0"/>
        <v>0</v>
      </c>
      <c r="G11" s="322">
        <f>F11*'360 SPECIAL EDITION'!I18</f>
        <v>0</v>
      </c>
      <c r="H11" s="322">
        <f>F11*'360 SPECIAL EDITION'!AC18</f>
        <v>0</v>
      </c>
    </row>
    <row r="12" spans="1:16" ht="23.25" customHeight="1">
      <c r="A12" s="317" t="str">
        <f>'360 SPECIAL EDITION'!D19</f>
        <v>360-607</v>
      </c>
      <c r="B12" s="318"/>
      <c r="C12" s="319" t="str">
        <f>IF('360 SPECIAL EDITION'!M19=0,"",'360 SPECIAL EDITION'!M19)</f>
        <v/>
      </c>
      <c r="D12" s="320" t="str">
        <f>IF('360 SPECIAL EDITION'!N19=0,"",'360 SPECIAL EDITION'!N19)</f>
        <v>not available</v>
      </c>
      <c r="E12" s="319" t="str">
        <f>IF('360 SPECIAL EDITION'!O19=0,"",'360 SPECIAL EDITION'!O19)</f>
        <v/>
      </c>
      <c r="F12" s="321">
        <f t="shared" si="0"/>
        <v>0</v>
      </c>
      <c r="G12" s="322">
        <f>F12*'360 SPECIAL EDITION'!I19</f>
        <v>0</v>
      </c>
      <c r="H12" s="322">
        <f>F12*'360 SPECIAL EDITION'!AC19</f>
        <v>0</v>
      </c>
    </row>
    <row r="13" spans="1:16" ht="23.25" customHeight="1">
      <c r="A13" s="317" t="str">
        <f>'360 SPECIAL EDITION'!D20</f>
        <v>360-608-DT</v>
      </c>
      <c r="B13" s="318" t="s">
        <v>636</v>
      </c>
      <c r="C13" s="319" t="str">
        <f>IF('360 SPECIAL EDITION'!M20=0,"",'360 SPECIAL EDITION'!M20)</f>
        <v/>
      </c>
      <c r="D13" s="320" t="str">
        <f>IF('360 SPECIAL EDITION'!N20=0,"",'360 SPECIAL EDITION'!N20)</f>
        <v>not available</v>
      </c>
      <c r="E13" s="319" t="str">
        <f>IF('360 SPECIAL EDITION'!O20=0,"",'360 SPECIAL EDITION'!O20)</f>
        <v/>
      </c>
      <c r="F13" s="321">
        <f t="shared" si="0"/>
        <v>0</v>
      </c>
      <c r="G13" s="322">
        <f>F13*'360 SPECIAL EDITION'!I20</f>
        <v>0</v>
      </c>
      <c r="H13" s="322">
        <f>F13*'360 SPECIAL EDITION'!AC20</f>
        <v>0</v>
      </c>
    </row>
    <row r="14" spans="1:16" ht="23.25" customHeight="1">
      <c r="A14" s="317" t="str">
        <f>'360 SPECIAL EDITION'!D21</f>
        <v>360-609-DT</v>
      </c>
      <c r="B14" s="318" t="s">
        <v>636</v>
      </c>
      <c r="C14" s="319" t="str">
        <f>IF('360 SPECIAL EDITION'!M21=0,"",'360 SPECIAL EDITION'!M21)</f>
        <v/>
      </c>
      <c r="D14" s="320" t="str">
        <f>IF('360 SPECIAL EDITION'!N21=0,"",'360 SPECIAL EDITION'!N21)</f>
        <v>not available</v>
      </c>
      <c r="E14" s="319" t="str">
        <f>IF('360 SPECIAL EDITION'!O21=0,"",'360 SPECIAL EDITION'!O21)</f>
        <v/>
      </c>
      <c r="F14" s="321">
        <f t="shared" si="0"/>
        <v>0</v>
      </c>
      <c r="G14" s="322">
        <f>F14*'360 SPECIAL EDITION'!I21</f>
        <v>0</v>
      </c>
      <c r="H14" s="322">
        <f>F14*'360 SPECIAL EDITION'!AC21</f>
        <v>0</v>
      </c>
    </row>
    <row r="15" spans="1:16" ht="23.25" customHeight="1">
      <c r="A15" s="317" t="str">
        <f>'360 SPECIAL EDITION'!D22</f>
        <v>360-610-DT</v>
      </c>
      <c r="B15" s="318" t="s">
        <v>636</v>
      </c>
      <c r="C15" s="319" t="str">
        <f>IF('360 SPECIAL EDITION'!M22=0,"",'360 SPECIAL EDITION'!M22)</f>
        <v/>
      </c>
      <c r="D15" s="320" t="str">
        <f>IF('360 SPECIAL EDITION'!N22=0,"",'360 SPECIAL EDITION'!N22)</f>
        <v>not available</v>
      </c>
      <c r="E15" s="319" t="str">
        <f>IF('360 SPECIAL EDITION'!O22=0,"",'360 SPECIAL EDITION'!O22)</f>
        <v/>
      </c>
      <c r="F15" s="321">
        <f t="shared" si="0"/>
        <v>0</v>
      </c>
      <c r="G15" s="322">
        <f>F15*'360 SPECIAL EDITION'!I22</f>
        <v>0</v>
      </c>
      <c r="H15" s="322">
        <f>F15*'360 SPECIAL EDITION'!AC22</f>
        <v>0</v>
      </c>
    </row>
    <row r="16" spans="1:16" ht="23.25" customHeight="1">
      <c r="A16" s="317" t="str">
        <f>'360 SPECIAL EDITION'!D23</f>
        <v>360-611-DT</v>
      </c>
      <c r="B16" s="318" t="s">
        <v>636</v>
      </c>
      <c r="C16" s="319" t="str">
        <f>IF('360 SPECIAL EDITION'!M23=0,"",'360 SPECIAL EDITION'!M23)</f>
        <v/>
      </c>
      <c r="D16" s="320" t="str">
        <f>IF('360 SPECIAL EDITION'!N23=0,"",'360 SPECIAL EDITION'!N23)</f>
        <v>not available</v>
      </c>
      <c r="E16" s="319" t="str">
        <f>IF('360 SPECIAL EDITION'!O23=0,"",'360 SPECIAL EDITION'!O23)</f>
        <v/>
      </c>
      <c r="F16" s="321">
        <f t="shared" si="0"/>
        <v>0</v>
      </c>
      <c r="G16" s="322">
        <f>F16*'360 SPECIAL EDITION'!I23</f>
        <v>0</v>
      </c>
      <c r="H16" s="322">
        <f>F16*'360 SPECIAL EDITION'!AC23</f>
        <v>0</v>
      </c>
    </row>
    <row r="17" spans="1:8" ht="23.25" customHeight="1">
      <c r="A17" s="317" t="str">
        <f>'360 SPECIAL EDITION'!D24</f>
        <v>360-612-DT</v>
      </c>
      <c r="B17" s="318" t="s">
        <v>636</v>
      </c>
      <c r="C17" s="319" t="str">
        <f>IF('360 SPECIAL EDITION'!M24=0,"",'360 SPECIAL EDITION'!M24)</f>
        <v/>
      </c>
      <c r="D17" s="320" t="str">
        <f>IF('360 SPECIAL EDITION'!N24=0,"",'360 SPECIAL EDITION'!N24)</f>
        <v>not available</v>
      </c>
      <c r="E17" s="319" t="str">
        <f>IF('360 SPECIAL EDITION'!O24=0,"",'360 SPECIAL EDITION'!O24)</f>
        <v/>
      </c>
      <c r="F17" s="321">
        <f t="shared" si="0"/>
        <v>0</v>
      </c>
      <c r="G17" s="322">
        <f>F17*'360 SPECIAL EDITION'!I24</f>
        <v>0</v>
      </c>
      <c r="H17" s="322">
        <f>F17*'360 SPECIAL EDITION'!AC24</f>
        <v>0</v>
      </c>
    </row>
    <row r="18" spans="1:8" ht="23.25" customHeight="1">
      <c r="A18" s="317" t="str">
        <f>'360 SPECIAL EDITION'!D25</f>
        <v>360-613-DT</v>
      </c>
      <c r="B18" s="318" t="s">
        <v>636</v>
      </c>
      <c r="C18" s="319" t="str">
        <f>IF('360 SPECIAL EDITION'!M25=0,"",'360 SPECIAL EDITION'!M25)</f>
        <v/>
      </c>
      <c r="D18" s="320" t="str">
        <f>IF('360 SPECIAL EDITION'!N25=0,"",'360 SPECIAL EDITION'!N25)</f>
        <v>not available</v>
      </c>
      <c r="E18" s="319" t="str">
        <f>IF('360 SPECIAL EDITION'!O25=0,"",'360 SPECIAL EDITION'!O25)</f>
        <v/>
      </c>
      <c r="F18" s="321">
        <f t="shared" si="0"/>
        <v>0</v>
      </c>
      <c r="G18" s="322">
        <f>F18*'360 SPECIAL EDITION'!I25</f>
        <v>0</v>
      </c>
      <c r="H18" s="322">
        <f>F18*'360 SPECIAL EDITION'!AC25</f>
        <v>0</v>
      </c>
    </row>
    <row r="19" spans="1:8" ht="23.25" customHeight="1">
      <c r="A19" s="317" t="str">
        <f>'360 SPECIAL EDITION'!D26</f>
        <v>360-614-DT</v>
      </c>
      <c r="B19" s="318" t="s">
        <v>636</v>
      </c>
      <c r="C19" s="319" t="str">
        <f>IF('360 SPECIAL EDITION'!M26=0,"",'360 SPECIAL EDITION'!M26)</f>
        <v/>
      </c>
      <c r="D19" s="320" t="str">
        <f>IF('360 SPECIAL EDITION'!N26=0,"",'360 SPECIAL EDITION'!N26)</f>
        <v>not available</v>
      </c>
      <c r="E19" s="319" t="str">
        <f>IF('360 SPECIAL EDITION'!O26=0,"",'360 SPECIAL EDITION'!O26)</f>
        <v/>
      </c>
      <c r="F19" s="321">
        <f t="shared" si="0"/>
        <v>0</v>
      </c>
      <c r="G19" s="322">
        <f>F19*'360 SPECIAL EDITION'!I26</f>
        <v>0</v>
      </c>
      <c r="H19" s="322">
        <f>F19*'360 SPECIAL EDITION'!AC26</f>
        <v>0</v>
      </c>
    </row>
    <row r="20" spans="1:8" ht="23.25" customHeight="1">
      <c r="A20" s="317" t="str">
        <f>'360 SPECIAL EDITION'!D27</f>
        <v>360-615</v>
      </c>
      <c r="B20" s="318"/>
      <c r="C20" s="319" t="str">
        <f>IF('360 SPECIAL EDITION'!M27=0,"",'360 SPECIAL EDITION'!M27)</f>
        <v/>
      </c>
      <c r="D20" s="320" t="str">
        <f>IF('360 SPECIAL EDITION'!N27=0,"",'360 SPECIAL EDITION'!N27)</f>
        <v>not available</v>
      </c>
      <c r="E20" s="319" t="str">
        <f>IF('360 SPECIAL EDITION'!O27=0,"",'360 SPECIAL EDITION'!O27)</f>
        <v/>
      </c>
      <c r="F20" s="321">
        <f t="shared" si="0"/>
        <v>0</v>
      </c>
      <c r="G20" s="322">
        <f>F20*'360 SPECIAL EDITION'!I27</f>
        <v>0</v>
      </c>
      <c r="H20" s="322">
        <f>F20*'360 SPECIAL EDITION'!AC27</f>
        <v>0</v>
      </c>
    </row>
    <row r="21" spans="1:8" ht="23.25" customHeight="1">
      <c r="A21" s="317" t="str">
        <f>'360 SPECIAL EDITION'!D28</f>
        <v>360-616-DT</v>
      </c>
      <c r="B21" s="318" t="s">
        <v>636</v>
      </c>
      <c r="C21" s="319" t="str">
        <f>IF('360 SPECIAL EDITION'!M28=0,"",'360 SPECIAL EDITION'!M28)</f>
        <v/>
      </c>
      <c r="D21" s="320" t="str">
        <f>IF('360 SPECIAL EDITION'!N28=0,"",'360 SPECIAL EDITION'!N28)</f>
        <v>not available</v>
      </c>
      <c r="E21" s="319" t="str">
        <f>IF('360 SPECIAL EDITION'!O28=0,"",'360 SPECIAL EDITION'!O28)</f>
        <v/>
      </c>
      <c r="F21" s="321">
        <f t="shared" si="0"/>
        <v>0</v>
      </c>
      <c r="G21" s="322">
        <f>F21*'360 SPECIAL EDITION'!I28</f>
        <v>0</v>
      </c>
      <c r="H21" s="322">
        <f>F21*'360 SPECIAL EDITION'!AC28</f>
        <v>0</v>
      </c>
    </row>
    <row r="22" spans="1:8" ht="23.25" customHeight="1">
      <c r="A22" s="317">
        <f>'360 SPECIAL EDITION'!D29</f>
        <v>0</v>
      </c>
      <c r="B22" s="318"/>
      <c r="C22" s="319" t="str">
        <f>IF('360 SPECIAL EDITION'!M29=0,"",'360 SPECIAL EDITION'!M29)</f>
        <v/>
      </c>
      <c r="D22" s="319" t="str">
        <f>IF('360 SPECIAL EDITION'!N29=0,"",'360 SPECIAL EDITION'!N29)</f>
        <v/>
      </c>
      <c r="E22" s="319" t="str">
        <f>IF('360 SPECIAL EDITION'!O29=0,"",'360 SPECIAL EDITION'!O29)</f>
        <v/>
      </c>
      <c r="F22" s="321">
        <f t="shared" si="0"/>
        <v>0</v>
      </c>
      <c r="G22" s="322">
        <f>F22*'360 SPECIAL EDITION'!I29</f>
        <v>0</v>
      </c>
      <c r="H22" s="322">
        <f>F22*'360 SPECIAL EDITION'!AC29</f>
        <v>0</v>
      </c>
    </row>
    <row r="23" spans="1:8" ht="23.25" customHeight="1">
      <c r="A23" s="317" t="str">
        <f>'360 SPECIAL EDITION'!D30</f>
        <v>360-617-DT</v>
      </c>
      <c r="B23" s="318" t="s">
        <v>636</v>
      </c>
      <c r="C23" s="319" t="str">
        <f>IF('360 SPECIAL EDITION'!M30=0,"",'360 SPECIAL EDITION'!M30)</f>
        <v/>
      </c>
      <c r="D23" s="320" t="str">
        <f>IF('360 SPECIAL EDITION'!N30=0,"",'360 SPECIAL EDITION'!N30)</f>
        <v>not available</v>
      </c>
      <c r="E23" s="319" t="str">
        <f>IF('360 SPECIAL EDITION'!O30=0,"",'360 SPECIAL EDITION'!O30)</f>
        <v/>
      </c>
      <c r="F23" s="321">
        <f t="shared" si="0"/>
        <v>0</v>
      </c>
      <c r="G23" s="322">
        <f>F23*'360 SPECIAL EDITION'!I30</f>
        <v>0</v>
      </c>
      <c r="H23" s="322">
        <f>F23*'360 SPECIAL EDITION'!AC30</f>
        <v>0</v>
      </c>
    </row>
    <row r="24" spans="1:8" ht="23.25" customHeight="1">
      <c r="A24" s="317">
        <f>'360 SPECIAL EDITION'!D31</f>
        <v>0</v>
      </c>
      <c r="B24" s="318"/>
      <c r="C24" s="319" t="str">
        <f>IF('360 SPECIAL EDITION'!M31=0,"",'360 SPECIAL EDITION'!M31)</f>
        <v/>
      </c>
      <c r="D24" s="319" t="str">
        <f>IF('360 SPECIAL EDITION'!N31=0,"",'360 SPECIAL EDITION'!N31)</f>
        <v/>
      </c>
      <c r="E24" s="319" t="str">
        <f>IF('360 SPECIAL EDITION'!O31=0,"",'360 SPECIAL EDITION'!O31)</f>
        <v/>
      </c>
      <c r="F24" s="321">
        <f t="shared" si="0"/>
        <v>0</v>
      </c>
      <c r="G24" s="322">
        <f>F24*'360 SPECIAL EDITION'!I31</f>
        <v>0</v>
      </c>
      <c r="H24" s="322">
        <f>F24*'360 SPECIAL EDITION'!AC31</f>
        <v>0</v>
      </c>
    </row>
    <row r="25" spans="1:8" ht="23.25" customHeight="1">
      <c r="A25" s="317" t="str">
        <f>'360 SPECIAL EDITION'!D32</f>
        <v>360-539-DT</v>
      </c>
      <c r="B25" s="318" t="s">
        <v>636</v>
      </c>
      <c r="C25" s="320" t="str">
        <f>IF('360 SPECIAL EDITION'!M32=0,"",'360 SPECIAL EDITION'!M32)</f>
        <v>not available</v>
      </c>
      <c r="D25" s="319" t="str">
        <f>IF('360 SPECIAL EDITION'!N32=0,"",'360 SPECIAL EDITION'!N32)</f>
        <v/>
      </c>
      <c r="E25" s="320" t="str">
        <f>IF('360 SPECIAL EDITION'!O32=0,"",'360 SPECIAL EDITION'!O32)</f>
        <v>not available</v>
      </c>
      <c r="F25" s="321">
        <f t="shared" si="0"/>
        <v>0</v>
      </c>
      <c r="G25" s="322">
        <f>F25*'360 SPECIAL EDITION'!I32</f>
        <v>0</v>
      </c>
      <c r="H25" s="322">
        <f>F25*'360 SPECIAL EDITION'!AC32</f>
        <v>0</v>
      </c>
    </row>
    <row r="26" spans="1:8" ht="23.25" customHeight="1">
      <c r="A26" s="317" t="str">
        <f>'360 SPECIAL EDITION'!D33</f>
        <v>360-540-DT</v>
      </c>
      <c r="B26" s="318" t="s">
        <v>636</v>
      </c>
      <c r="C26" s="320" t="str">
        <f>IF('360 SPECIAL EDITION'!M33=0,"",'360 SPECIAL EDITION'!M33)</f>
        <v>not available</v>
      </c>
      <c r="D26" s="320" t="str">
        <f>IF('360 SPECIAL EDITION'!N33=0,"",'360 SPECIAL EDITION'!N33)</f>
        <v>not available</v>
      </c>
      <c r="E26" s="319" t="str">
        <f>IF('360 SPECIAL EDITION'!O33=0,"",'360 SPECIAL EDITION'!O33)</f>
        <v/>
      </c>
      <c r="F26" s="321">
        <f t="shared" si="0"/>
        <v>0</v>
      </c>
      <c r="G26" s="322">
        <f>F26*'360 SPECIAL EDITION'!I33</f>
        <v>0</v>
      </c>
      <c r="H26" s="322">
        <f>F26*'360 SPECIAL EDITION'!AC33</f>
        <v>0</v>
      </c>
    </row>
    <row r="27" spans="1:8" ht="23.25" customHeight="1">
      <c r="C27" s="1259"/>
      <c r="D27" s="1259"/>
      <c r="E27" s="1259"/>
      <c r="F27" s="323"/>
    </row>
  </sheetData>
  <sheetProtection selectLockedCells="1" selectUnlockedCells="1"/>
  <autoFilter ref="F5:G26" xr:uid="{00000000-0009-0000-0000-000007000000}"/>
  <mergeCells count="5">
    <mergeCell ref="F2:G2"/>
    <mergeCell ref="A3:H3"/>
    <mergeCell ref="I3:J3"/>
    <mergeCell ref="N8:P8"/>
    <mergeCell ref="C27:E27"/>
  </mergeCells>
  <pageMargins left="0.25" right="0.25" top="0.75" bottom="0.75" header="0.3" footer="0.3"/>
  <pageSetup paperSize="9" orientation="landscape"/>
  <headerFooter differentFirst="1" alignWithMargins="0">
    <oddFooter>&amp;CStran &amp;P od &amp;N</oddFooter>
    <firstFooter>&amp;CStran &amp;P od 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8" tint="0.39994506668294322"/>
    <pageSetUpPr fitToPage="1"/>
  </sheetPr>
  <dimension ref="A1:P26"/>
  <sheetViews>
    <sheetView showGridLines="0" workbookViewId="0">
      <selection activeCell="B3" sqref="B3"/>
    </sheetView>
  </sheetViews>
  <sheetFormatPr defaultColWidth="12" defaultRowHeight="23.25" customHeight="1"/>
  <cols>
    <col min="1" max="1" width="11.375" style="288" customWidth="1"/>
    <col min="2" max="2" width="6.375" style="289" customWidth="1"/>
    <col min="3" max="15" width="5.5" style="246" customWidth="1"/>
    <col min="16" max="16" width="4.875" style="290" customWidth="1"/>
    <col min="17" max="16384" width="12" style="246"/>
  </cols>
  <sheetData>
    <row r="1" spans="1:16" ht="29.1" customHeight="1">
      <c r="A1" s="1263">
        <f>'PRODUCTION LIST SPECIAL EDITION'!A3</f>
        <v>0</v>
      </c>
      <c r="B1" s="1263"/>
      <c r="C1" s="1263"/>
      <c r="D1" s="1263"/>
      <c r="E1" s="1263"/>
      <c r="F1" s="1263"/>
      <c r="G1" s="1263"/>
      <c r="H1" s="1263"/>
      <c r="I1" s="1263"/>
      <c r="J1" s="1263"/>
      <c r="K1" s="1264">
        <f>'PRODUCTION LIST SPECIAL EDITION'!I3</f>
        <v>0</v>
      </c>
      <c r="L1" s="1264"/>
      <c r="M1" s="1264"/>
      <c r="N1" s="1264"/>
      <c r="O1" s="290"/>
      <c r="P1" s="299">
        <f>SUM(P3:P23)</f>
        <v>0</v>
      </c>
    </row>
    <row r="2" spans="1:16" ht="24.6" customHeight="1">
      <c r="A2" s="291" t="s">
        <v>1047</v>
      </c>
      <c r="B2" s="292" t="s">
        <v>1048</v>
      </c>
      <c r="C2" s="293" t="s">
        <v>942</v>
      </c>
      <c r="D2" s="293" t="s">
        <v>53</v>
      </c>
      <c r="E2" s="1265"/>
      <c r="F2" s="1266"/>
      <c r="G2" s="1266"/>
      <c r="H2" s="1266"/>
      <c r="I2" s="1266"/>
      <c r="J2" s="1266"/>
      <c r="K2" s="1266"/>
      <c r="L2" s="1266"/>
      <c r="M2" s="1266"/>
      <c r="N2" s="1266"/>
      <c r="O2" s="1267"/>
      <c r="P2" s="292" t="s">
        <v>1044</v>
      </c>
    </row>
    <row r="3" spans="1:16" ht="23.25" customHeight="1">
      <c r="A3" s="294" t="str">
        <f>'PRODUCTION LIST SPECIAL EDITION'!A6</f>
        <v>360-601-DT</v>
      </c>
      <c r="B3" s="295" t="str">
        <f>'PRODUCTION LIST SPECIAL EDITION'!C6</f>
        <v/>
      </c>
      <c r="C3" s="296" t="str">
        <f>'PRODUCTION LIST SPECIAL EDITION'!D6</f>
        <v>not available</v>
      </c>
      <c r="D3" s="295" t="str">
        <f>'PRODUCTION LIST SPECIAL EDITION'!E6</f>
        <v/>
      </c>
      <c r="E3" s="1260"/>
      <c r="F3" s="1261"/>
      <c r="G3" s="1261"/>
      <c r="H3" s="1261"/>
      <c r="I3" s="1261"/>
      <c r="J3" s="1261"/>
      <c r="K3" s="1261"/>
      <c r="L3" s="1261"/>
      <c r="M3" s="1261"/>
      <c r="N3" s="1261"/>
      <c r="O3" s="1262"/>
      <c r="P3" s="300">
        <f>'PRODUCTION LIST SPECIAL EDITION'!F6</f>
        <v>0</v>
      </c>
    </row>
    <row r="4" spans="1:16" ht="23.25" customHeight="1">
      <c r="A4" s="294" t="str">
        <f>'PRODUCTION LIST SPECIAL EDITION'!A7</f>
        <v>360-602</v>
      </c>
      <c r="B4" s="295" t="str">
        <f>'PRODUCTION LIST SPECIAL EDITION'!C7</f>
        <v/>
      </c>
      <c r="C4" s="296" t="str">
        <f>'PRODUCTION LIST SPECIAL EDITION'!D7</f>
        <v>not available</v>
      </c>
      <c r="D4" s="295" t="str">
        <f>'PRODUCTION LIST SPECIAL EDITION'!E7</f>
        <v/>
      </c>
      <c r="E4" s="1260"/>
      <c r="F4" s="1261"/>
      <c r="G4" s="1261"/>
      <c r="H4" s="1261"/>
      <c r="I4" s="1261"/>
      <c r="J4" s="1261"/>
      <c r="K4" s="1261"/>
      <c r="L4" s="1261"/>
      <c r="M4" s="1261"/>
      <c r="N4" s="1261"/>
      <c r="O4" s="1262"/>
      <c r="P4" s="300">
        <f>'PRODUCTION LIST SPECIAL EDITION'!F7</f>
        <v>0</v>
      </c>
    </row>
    <row r="5" spans="1:16" ht="23.25" customHeight="1">
      <c r="A5" s="294" t="str">
        <f>'PRODUCTION LIST SPECIAL EDITION'!A8</f>
        <v>360-603-DT</v>
      </c>
      <c r="B5" s="295" t="str">
        <f>'PRODUCTION LIST SPECIAL EDITION'!C8</f>
        <v/>
      </c>
      <c r="C5" s="296" t="str">
        <f>'PRODUCTION LIST SPECIAL EDITION'!D8</f>
        <v>not available</v>
      </c>
      <c r="D5" s="295" t="str">
        <f>'PRODUCTION LIST SPECIAL EDITION'!E8</f>
        <v/>
      </c>
      <c r="E5" s="1260"/>
      <c r="F5" s="1261"/>
      <c r="G5" s="1261"/>
      <c r="H5" s="1261"/>
      <c r="I5" s="1261"/>
      <c r="J5" s="1261"/>
      <c r="K5" s="1261"/>
      <c r="L5" s="1261"/>
      <c r="M5" s="1261"/>
      <c r="N5" s="1261"/>
      <c r="O5" s="1262"/>
      <c r="P5" s="300">
        <f>'PRODUCTION LIST SPECIAL EDITION'!F8</f>
        <v>0</v>
      </c>
    </row>
    <row r="6" spans="1:16" ht="23.25" customHeight="1">
      <c r="A6" s="294" t="str">
        <f>'PRODUCTION LIST SPECIAL EDITION'!A9</f>
        <v>360-604-DT</v>
      </c>
      <c r="B6" s="295" t="str">
        <f>'PRODUCTION LIST SPECIAL EDITION'!C9</f>
        <v/>
      </c>
      <c r="C6" s="296" t="str">
        <f>'PRODUCTION LIST SPECIAL EDITION'!D9</f>
        <v>not available</v>
      </c>
      <c r="D6" s="295" t="str">
        <f>'PRODUCTION LIST SPECIAL EDITION'!E9</f>
        <v/>
      </c>
      <c r="E6" s="1260"/>
      <c r="F6" s="1261"/>
      <c r="G6" s="1261"/>
      <c r="H6" s="1261"/>
      <c r="I6" s="1261"/>
      <c r="J6" s="1261"/>
      <c r="K6" s="1261"/>
      <c r="L6" s="1261"/>
      <c r="M6" s="1261"/>
      <c r="N6" s="1261"/>
      <c r="O6" s="1262"/>
      <c r="P6" s="300">
        <f>'PRODUCTION LIST SPECIAL EDITION'!F9</f>
        <v>0</v>
      </c>
    </row>
    <row r="7" spans="1:16" ht="23.25" customHeight="1">
      <c r="A7" s="294" t="str">
        <f>'PRODUCTION LIST SPECIAL EDITION'!A10</f>
        <v>360-605-DT</v>
      </c>
      <c r="B7" s="295" t="str">
        <f>'PRODUCTION LIST SPECIAL EDITION'!C10</f>
        <v/>
      </c>
      <c r="C7" s="296" t="str">
        <f>'PRODUCTION LIST SPECIAL EDITION'!D10</f>
        <v>not available</v>
      </c>
      <c r="D7" s="295" t="str">
        <f>'PRODUCTION LIST SPECIAL EDITION'!E10</f>
        <v/>
      </c>
      <c r="E7" s="1260"/>
      <c r="F7" s="1261"/>
      <c r="G7" s="1261"/>
      <c r="H7" s="1261"/>
      <c r="I7" s="1261"/>
      <c r="J7" s="1261"/>
      <c r="K7" s="1261"/>
      <c r="L7" s="1261"/>
      <c r="M7" s="1261"/>
      <c r="N7" s="1261"/>
      <c r="O7" s="1262"/>
      <c r="P7" s="300">
        <f>'PRODUCTION LIST SPECIAL EDITION'!F10</f>
        <v>0</v>
      </c>
    </row>
    <row r="8" spans="1:16" ht="23.25" customHeight="1">
      <c r="A8" s="294" t="str">
        <f>'PRODUCTION LIST SPECIAL EDITION'!A11</f>
        <v>360-606-DT</v>
      </c>
      <c r="B8" s="295" t="str">
        <f>'PRODUCTION LIST SPECIAL EDITION'!C11</f>
        <v/>
      </c>
      <c r="C8" s="296" t="str">
        <f>'PRODUCTION LIST SPECIAL EDITION'!D11</f>
        <v>not available</v>
      </c>
      <c r="D8" s="295" t="str">
        <f>'PRODUCTION LIST SPECIAL EDITION'!E11</f>
        <v/>
      </c>
      <c r="E8" s="1260"/>
      <c r="F8" s="1261"/>
      <c r="G8" s="1261"/>
      <c r="H8" s="1261"/>
      <c r="I8" s="1261"/>
      <c r="J8" s="1261"/>
      <c r="K8" s="1261"/>
      <c r="L8" s="1261"/>
      <c r="M8" s="1261"/>
      <c r="N8" s="1261"/>
      <c r="O8" s="1262"/>
      <c r="P8" s="300">
        <f>'PRODUCTION LIST SPECIAL EDITION'!F11</f>
        <v>0</v>
      </c>
    </row>
    <row r="9" spans="1:16" ht="23.25" customHeight="1">
      <c r="A9" s="294" t="str">
        <f>'PRODUCTION LIST SPECIAL EDITION'!A12</f>
        <v>360-607</v>
      </c>
      <c r="B9" s="295" t="str">
        <f>'PRODUCTION LIST SPECIAL EDITION'!C12</f>
        <v/>
      </c>
      <c r="C9" s="296" t="str">
        <f>'PRODUCTION LIST SPECIAL EDITION'!D12</f>
        <v>not available</v>
      </c>
      <c r="D9" s="295" t="str">
        <f>'PRODUCTION LIST SPECIAL EDITION'!E12</f>
        <v/>
      </c>
      <c r="E9" s="1260"/>
      <c r="F9" s="1261"/>
      <c r="G9" s="1261"/>
      <c r="H9" s="1261"/>
      <c r="I9" s="1261"/>
      <c r="J9" s="1261"/>
      <c r="K9" s="1261"/>
      <c r="L9" s="1261"/>
      <c r="M9" s="1261"/>
      <c r="N9" s="1261"/>
      <c r="O9" s="1262"/>
      <c r="P9" s="300">
        <f>'PRODUCTION LIST SPECIAL EDITION'!F12</f>
        <v>0</v>
      </c>
    </row>
    <row r="10" spans="1:16" ht="23.25" customHeight="1">
      <c r="A10" s="294" t="str">
        <f>'PRODUCTION LIST SPECIAL EDITION'!A13</f>
        <v>360-608-DT</v>
      </c>
      <c r="B10" s="295" t="str">
        <f>'PRODUCTION LIST SPECIAL EDITION'!C13</f>
        <v/>
      </c>
      <c r="C10" s="296" t="str">
        <f>'PRODUCTION LIST SPECIAL EDITION'!D13</f>
        <v>not available</v>
      </c>
      <c r="D10" s="295" t="str">
        <f>'PRODUCTION LIST SPECIAL EDITION'!E13</f>
        <v/>
      </c>
      <c r="E10" s="1260"/>
      <c r="F10" s="1261"/>
      <c r="G10" s="1261"/>
      <c r="H10" s="1261"/>
      <c r="I10" s="1261"/>
      <c r="J10" s="1261"/>
      <c r="K10" s="1261"/>
      <c r="L10" s="1261"/>
      <c r="M10" s="1261"/>
      <c r="N10" s="1261"/>
      <c r="O10" s="1262"/>
      <c r="P10" s="300">
        <f>'PRODUCTION LIST SPECIAL EDITION'!F13</f>
        <v>0</v>
      </c>
    </row>
    <row r="11" spans="1:16" ht="23.25" customHeight="1">
      <c r="A11" s="294" t="str">
        <f>'PRODUCTION LIST SPECIAL EDITION'!A14</f>
        <v>360-609-DT</v>
      </c>
      <c r="B11" s="295" t="str">
        <f>'PRODUCTION LIST SPECIAL EDITION'!C14</f>
        <v/>
      </c>
      <c r="C11" s="296" t="str">
        <f>'PRODUCTION LIST SPECIAL EDITION'!D14</f>
        <v>not available</v>
      </c>
      <c r="D11" s="295" t="str">
        <f>'PRODUCTION LIST SPECIAL EDITION'!E14</f>
        <v/>
      </c>
      <c r="E11" s="1260"/>
      <c r="F11" s="1261"/>
      <c r="G11" s="1261"/>
      <c r="H11" s="1261"/>
      <c r="I11" s="1261"/>
      <c r="J11" s="1261"/>
      <c r="K11" s="1261"/>
      <c r="L11" s="1261"/>
      <c r="M11" s="1261"/>
      <c r="N11" s="1261"/>
      <c r="O11" s="1262"/>
      <c r="P11" s="300">
        <f>'PRODUCTION LIST SPECIAL EDITION'!F14</f>
        <v>0</v>
      </c>
    </row>
    <row r="12" spans="1:16" ht="23.25" customHeight="1">
      <c r="A12" s="294" t="str">
        <f>'PRODUCTION LIST SPECIAL EDITION'!A15</f>
        <v>360-610-DT</v>
      </c>
      <c r="B12" s="295" t="str">
        <f>'PRODUCTION LIST SPECIAL EDITION'!C15</f>
        <v/>
      </c>
      <c r="C12" s="296" t="str">
        <f>'PRODUCTION LIST SPECIAL EDITION'!D15</f>
        <v>not available</v>
      </c>
      <c r="D12" s="295" t="str">
        <f>'PRODUCTION LIST SPECIAL EDITION'!E15</f>
        <v/>
      </c>
      <c r="E12" s="1260"/>
      <c r="F12" s="1261"/>
      <c r="G12" s="1261"/>
      <c r="H12" s="1261"/>
      <c r="I12" s="1261"/>
      <c r="J12" s="1261"/>
      <c r="K12" s="1261"/>
      <c r="L12" s="1261"/>
      <c r="M12" s="1261"/>
      <c r="N12" s="1261"/>
      <c r="O12" s="1262"/>
      <c r="P12" s="300">
        <f>'PRODUCTION LIST SPECIAL EDITION'!F15</f>
        <v>0</v>
      </c>
    </row>
    <row r="13" spans="1:16" ht="23.25" customHeight="1">
      <c r="A13" s="294" t="str">
        <f>'PRODUCTION LIST SPECIAL EDITION'!A16</f>
        <v>360-611-DT</v>
      </c>
      <c r="B13" s="295" t="str">
        <f>'PRODUCTION LIST SPECIAL EDITION'!C16</f>
        <v/>
      </c>
      <c r="C13" s="296" t="str">
        <f>'PRODUCTION LIST SPECIAL EDITION'!D16</f>
        <v>not available</v>
      </c>
      <c r="D13" s="295" t="str">
        <f>'PRODUCTION LIST SPECIAL EDITION'!E16</f>
        <v/>
      </c>
      <c r="E13" s="1260"/>
      <c r="F13" s="1261"/>
      <c r="G13" s="1261"/>
      <c r="H13" s="1261"/>
      <c r="I13" s="1261"/>
      <c r="J13" s="1261"/>
      <c r="K13" s="1261"/>
      <c r="L13" s="1261"/>
      <c r="M13" s="1261"/>
      <c r="N13" s="1261"/>
      <c r="O13" s="1262"/>
      <c r="P13" s="300">
        <f>'PRODUCTION LIST SPECIAL EDITION'!F16</f>
        <v>0</v>
      </c>
    </row>
    <row r="14" spans="1:16" ht="23.25" customHeight="1">
      <c r="A14" s="294" t="str">
        <f>'PRODUCTION LIST SPECIAL EDITION'!A17</f>
        <v>360-612-DT</v>
      </c>
      <c r="B14" s="295" t="str">
        <f>'PRODUCTION LIST SPECIAL EDITION'!C17</f>
        <v/>
      </c>
      <c r="C14" s="296" t="str">
        <f>'PRODUCTION LIST SPECIAL EDITION'!D17</f>
        <v>not available</v>
      </c>
      <c r="D14" s="295" t="str">
        <f>'PRODUCTION LIST SPECIAL EDITION'!E17</f>
        <v/>
      </c>
      <c r="E14" s="1260"/>
      <c r="F14" s="1261"/>
      <c r="G14" s="1261"/>
      <c r="H14" s="1261"/>
      <c r="I14" s="1261"/>
      <c r="J14" s="1261"/>
      <c r="K14" s="1261"/>
      <c r="L14" s="1261"/>
      <c r="M14" s="1261"/>
      <c r="N14" s="1261"/>
      <c r="O14" s="1262"/>
      <c r="P14" s="300">
        <f>'PRODUCTION LIST SPECIAL EDITION'!F17</f>
        <v>0</v>
      </c>
    </row>
    <row r="15" spans="1:16" ht="23.25" customHeight="1">
      <c r="A15" s="294" t="str">
        <f>'PRODUCTION LIST SPECIAL EDITION'!A18</f>
        <v>360-613-DT</v>
      </c>
      <c r="B15" s="295" t="str">
        <f>'PRODUCTION LIST SPECIAL EDITION'!C18</f>
        <v/>
      </c>
      <c r="C15" s="296" t="str">
        <f>'PRODUCTION LIST SPECIAL EDITION'!D18</f>
        <v>not available</v>
      </c>
      <c r="D15" s="295" t="str">
        <f>'PRODUCTION LIST SPECIAL EDITION'!E18</f>
        <v/>
      </c>
      <c r="E15" s="1260"/>
      <c r="F15" s="1261"/>
      <c r="G15" s="1261"/>
      <c r="H15" s="1261"/>
      <c r="I15" s="1261"/>
      <c r="J15" s="1261"/>
      <c r="K15" s="1261"/>
      <c r="L15" s="1261"/>
      <c r="M15" s="1261"/>
      <c r="N15" s="1261"/>
      <c r="O15" s="1262"/>
      <c r="P15" s="300">
        <f>'PRODUCTION LIST SPECIAL EDITION'!F18</f>
        <v>0</v>
      </c>
    </row>
    <row r="16" spans="1:16" ht="23.25" customHeight="1">
      <c r="A16" s="294" t="str">
        <f>'PRODUCTION LIST SPECIAL EDITION'!A19</f>
        <v>360-614-DT</v>
      </c>
      <c r="B16" s="295" t="str">
        <f>'PRODUCTION LIST SPECIAL EDITION'!C19</f>
        <v/>
      </c>
      <c r="C16" s="296" t="str">
        <f>'PRODUCTION LIST SPECIAL EDITION'!D19</f>
        <v>not available</v>
      </c>
      <c r="D16" s="295" t="str">
        <f>'PRODUCTION LIST SPECIAL EDITION'!E19</f>
        <v/>
      </c>
      <c r="E16" s="1260"/>
      <c r="F16" s="1261"/>
      <c r="G16" s="1261"/>
      <c r="H16" s="1261"/>
      <c r="I16" s="1261"/>
      <c r="J16" s="1261"/>
      <c r="K16" s="1261"/>
      <c r="L16" s="1261"/>
      <c r="M16" s="1261"/>
      <c r="N16" s="1261"/>
      <c r="O16" s="1262"/>
      <c r="P16" s="300">
        <f>'PRODUCTION LIST SPECIAL EDITION'!F19</f>
        <v>0</v>
      </c>
    </row>
    <row r="17" spans="1:16" ht="23.25" customHeight="1">
      <c r="A17" s="294" t="str">
        <f>'PRODUCTION LIST SPECIAL EDITION'!A20</f>
        <v>360-615</v>
      </c>
      <c r="B17" s="295" t="str">
        <f>'PRODUCTION LIST SPECIAL EDITION'!C20</f>
        <v/>
      </c>
      <c r="C17" s="296" t="str">
        <f>'PRODUCTION LIST SPECIAL EDITION'!D20</f>
        <v>not available</v>
      </c>
      <c r="D17" s="295" t="str">
        <f>'PRODUCTION LIST SPECIAL EDITION'!E20</f>
        <v/>
      </c>
      <c r="E17" s="1260"/>
      <c r="F17" s="1261"/>
      <c r="G17" s="1261"/>
      <c r="H17" s="1261"/>
      <c r="I17" s="1261"/>
      <c r="J17" s="1261"/>
      <c r="K17" s="1261"/>
      <c r="L17" s="1261"/>
      <c r="M17" s="1261"/>
      <c r="N17" s="1261"/>
      <c r="O17" s="1262"/>
      <c r="P17" s="300">
        <f>'PRODUCTION LIST SPECIAL EDITION'!F20</f>
        <v>0</v>
      </c>
    </row>
    <row r="18" spans="1:16" ht="23.25" customHeight="1">
      <c r="A18" s="294" t="str">
        <f>'PRODUCTION LIST SPECIAL EDITION'!A21</f>
        <v>360-616-DT</v>
      </c>
      <c r="B18" s="295" t="str">
        <f>'PRODUCTION LIST SPECIAL EDITION'!C21</f>
        <v/>
      </c>
      <c r="C18" s="296" t="str">
        <f>'PRODUCTION LIST SPECIAL EDITION'!D21</f>
        <v>not available</v>
      </c>
      <c r="D18" s="295" t="str">
        <f>'PRODUCTION LIST SPECIAL EDITION'!E21</f>
        <v/>
      </c>
      <c r="E18" s="1260"/>
      <c r="F18" s="1261"/>
      <c r="G18" s="1261"/>
      <c r="H18" s="1261"/>
      <c r="I18" s="1261"/>
      <c r="J18" s="1261"/>
      <c r="K18" s="1261"/>
      <c r="L18" s="1261"/>
      <c r="M18" s="1261"/>
      <c r="N18" s="1261"/>
      <c r="O18" s="1262"/>
      <c r="P18" s="300">
        <f>'PRODUCTION LIST SPECIAL EDITION'!F21</f>
        <v>0</v>
      </c>
    </row>
    <row r="19" spans="1:16" ht="23.25" customHeight="1">
      <c r="A19" s="294">
        <f>'PRODUCTION LIST SPECIAL EDITION'!A22</f>
        <v>0</v>
      </c>
      <c r="B19" s="295" t="str">
        <f>'PRODUCTION LIST SPECIAL EDITION'!C22</f>
        <v/>
      </c>
      <c r="C19" s="295" t="str">
        <f>'PRODUCTION LIST SPECIAL EDITION'!D22</f>
        <v/>
      </c>
      <c r="D19" s="295" t="str">
        <f>'PRODUCTION LIST SPECIAL EDITION'!E22</f>
        <v/>
      </c>
      <c r="E19" s="1260"/>
      <c r="F19" s="1261"/>
      <c r="G19" s="1261"/>
      <c r="H19" s="1261"/>
      <c r="I19" s="1261"/>
      <c r="J19" s="1261"/>
      <c r="K19" s="1261"/>
      <c r="L19" s="1261"/>
      <c r="M19" s="1261"/>
      <c r="N19" s="1261"/>
      <c r="O19" s="1262"/>
      <c r="P19" s="300">
        <f>'PRODUCTION LIST SPECIAL EDITION'!F22</f>
        <v>0</v>
      </c>
    </row>
    <row r="20" spans="1:16" ht="23.25" customHeight="1">
      <c r="A20" s="294" t="str">
        <f>'PRODUCTION LIST SPECIAL EDITION'!A23</f>
        <v>360-617-DT</v>
      </c>
      <c r="B20" s="295" t="str">
        <f>'PRODUCTION LIST SPECIAL EDITION'!C23</f>
        <v/>
      </c>
      <c r="C20" s="296" t="str">
        <f>'PRODUCTION LIST SPECIAL EDITION'!D23</f>
        <v>not available</v>
      </c>
      <c r="D20" s="295" t="str">
        <f>'PRODUCTION LIST SPECIAL EDITION'!E23</f>
        <v/>
      </c>
      <c r="E20" s="1260"/>
      <c r="F20" s="1261"/>
      <c r="G20" s="1261"/>
      <c r="H20" s="1261"/>
      <c r="I20" s="1261"/>
      <c r="J20" s="1261"/>
      <c r="K20" s="1261"/>
      <c r="L20" s="1261"/>
      <c r="M20" s="1261"/>
      <c r="N20" s="1261"/>
      <c r="O20" s="1262"/>
      <c r="P20" s="300">
        <f>'PRODUCTION LIST SPECIAL EDITION'!F23</f>
        <v>0</v>
      </c>
    </row>
    <row r="21" spans="1:16" ht="23.25" customHeight="1">
      <c r="A21" s="294">
        <f>'PRODUCTION LIST SPECIAL EDITION'!A24</f>
        <v>0</v>
      </c>
      <c r="B21" s="295" t="str">
        <f>'PRODUCTION LIST SPECIAL EDITION'!C24</f>
        <v/>
      </c>
      <c r="C21" s="295" t="str">
        <f>'PRODUCTION LIST SPECIAL EDITION'!D24</f>
        <v/>
      </c>
      <c r="D21" s="295" t="str">
        <f>'PRODUCTION LIST SPECIAL EDITION'!E24</f>
        <v/>
      </c>
      <c r="E21" s="1260"/>
      <c r="F21" s="1261"/>
      <c r="G21" s="1261"/>
      <c r="H21" s="1261"/>
      <c r="I21" s="1261"/>
      <c r="J21" s="1261"/>
      <c r="K21" s="1261"/>
      <c r="L21" s="1261"/>
      <c r="M21" s="1261"/>
      <c r="N21" s="1261"/>
      <c r="O21" s="1262"/>
      <c r="P21" s="300">
        <f>'PRODUCTION LIST SPECIAL EDITION'!F24</f>
        <v>0</v>
      </c>
    </row>
    <row r="22" spans="1:16" ht="23.25" customHeight="1">
      <c r="A22" s="294" t="str">
        <f>'PRODUCTION LIST SPECIAL EDITION'!A25</f>
        <v>360-539-DT</v>
      </c>
      <c r="B22" s="296" t="str">
        <f>'PRODUCTION LIST SPECIAL EDITION'!C25</f>
        <v>not available</v>
      </c>
      <c r="C22" s="295" t="str">
        <f>'PRODUCTION LIST SPECIAL EDITION'!D25</f>
        <v/>
      </c>
      <c r="D22" s="296" t="str">
        <f>'PRODUCTION LIST SPECIAL EDITION'!E25</f>
        <v>not available</v>
      </c>
      <c r="E22" s="1260"/>
      <c r="F22" s="1261"/>
      <c r="G22" s="1261"/>
      <c r="H22" s="1261"/>
      <c r="I22" s="1261"/>
      <c r="J22" s="1261"/>
      <c r="K22" s="1261"/>
      <c r="L22" s="1261"/>
      <c r="M22" s="1261"/>
      <c r="N22" s="1261"/>
      <c r="O22" s="1262"/>
      <c r="P22" s="300">
        <f>'PRODUCTION LIST SPECIAL EDITION'!F25</f>
        <v>0</v>
      </c>
    </row>
    <row r="23" spans="1:16" ht="23.25" customHeight="1">
      <c r="A23" s="294" t="str">
        <f>'PRODUCTION LIST SPECIAL EDITION'!A26</f>
        <v>360-540-DT</v>
      </c>
      <c r="B23" s="296" t="str">
        <f>'PRODUCTION LIST SPECIAL EDITION'!C26</f>
        <v>not available</v>
      </c>
      <c r="C23" s="296" t="str">
        <f>'PRODUCTION LIST SPECIAL EDITION'!D26</f>
        <v>not available</v>
      </c>
      <c r="D23" s="295" t="str">
        <f>'PRODUCTION LIST SPECIAL EDITION'!E26</f>
        <v/>
      </c>
      <c r="E23" s="1260"/>
      <c r="F23" s="1261"/>
      <c r="G23" s="1261"/>
      <c r="H23" s="1261"/>
      <c r="I23" s="1261"/>
      <c r="J23" s="1261"/>
      <c r="K23" s="1261"/>
      <c r="L23" s="1261"/>
      <c r="M23" s="1261"/>
      <c r="N23" s="1261"/>
      <c r="O23" s="1262"/>
      <c r="P23" s="300">
        <f>'PRODUCTION LIST SPECIAL EDITION'!F26</f>
        <v>0</v>
      </c>
    </row>
    <row r="24" spans="1:16" ht="23.25" customHeight="1">
      <c r="A24" s="135" t="s">
        <v>1049</v>
      </c>
      <c r="B24" s="136"/>
      <c r="C24" s="39"/>
      <c r="D24" s="297"/>
      <c r="G24" s="41" t="s">
        <v>1050</v>
      </c>
      <c r="H24" s="42"/>
      <c r="I24" s="42"/>
      <c r="J24" s="42"/>
      <c r="K24" s="297"/>
      <c r="L24" s="297"/>
      <c r="M24" s="297"/>
      <c r="N24" s="297"/>
      <c r="O24" s="297"/>
      <c r="P24" s="298"/>
    </row>
    <row r="25" spans="1:16" ht="23.25" customHeight="1">
      <c r="A25" s="135" t="s">
        <v>1051</v>
      </c>
      <c r="B25" s="137"/>
      <c r="C25" s="39"/>
      <c r="D25" s="297"/>
      <c r="G25" s="41" t="s">
        <v>1052</v>
      </c>
      <c r="H25" s="34"/>
      <c r="I25" s="34"/>
      <c r="J25" s="34"/>
      <c r="K25" s="301"/>
      <c r="L25" s="301"/>
      <c r="M25" s="301"/>
      <c r="N25" s="297"/>
      <c r="O25" s="297"/>
      <c r="P25" s="298"/>
    </row>
    <row r="26" spans="1:16" ht="23.25" customHeight="1">
      <c r="A26" s="135"/>
      <c r="B26" s="138"/>
      <c r="C26"/>
      <c r="G26" s="41" t="s">
        <v>1053</v>
      </c>
      <c r="H26" s="34"/>
      <c r="I26" s="34"/>
      <c r="J26" s="34"/>
      <c r="K26" s="301"/>
      <c r="L26" s="301"/>
      <c r="M26" s="301"/>
      <c r="N26" s="297"/>
      <c r="O26" s="297"/>
      <c r="P26" s="298"/>
    </row>
  </sheetData>
  <sheetProtection selectLockedCells="1" selectUnlockedCells="1"/>
  <autoFilter ref="P2:P26" xr:uid="{00000000-0009-0000-0000-000008000000}"/>
  <mergeCells count="24">
    <mergeCell ref="A1:J1"/>
    <mergeCell ref="K1:N1"/>
    <mergeCell ref="E2:O2"/>
    <mergeCell ref="E3:O3"/>
    <mergeCell ref="E4:O4"/>
    <mergeCell ref="E5:O5"/>
    <mergeCell ref="E6:O6"/>
    <mergeCell ref="E7:O7"/>
    <mergeCell ref="E8:O8"/>
    <mergeCell ref="E9:O9"/>
    <mergeCell ref="E10:O10"/>
    <mergeCell ref="E11:O11"/>
    <mergeCell ref="E12:O12"/>
    <mergeCell ref="E13:O13"/>
    <mergeCell ref="E14:O14"/>
    <mergeCell ref="E20:O20"/>
    <mergeCell ref="E21:O21"/>
    <mergeCell ref="E22:O22"/>
    <mergeCell ref="E23:O23"/>
    <mergeCell ref="E15:O15"/>
    <mergeCell ref="E16:O16"/>
    <mergeCell ref="E17:O17"/>
    <mergeCell ref="E18:O18"/>
    <mergeCell ref="E19:O19"/>
  </mergeCells>
  <pageMargins left="0.25" right="0.25" top="0.75" bottom="0.75" header="0.3" footer="0.3"/>
  <pageSetup paperSize="9" scale="97" fitToHeight="0" orientation="portrait"/>
  <headerFooter alignWithMargins="0">
    <oddHeader>&amp;LPACKING LIST - 360holds - GRP</oddHeader>
    <oddFooter>&amp;CPage &amp;P of &amp;N</oddFooter>
    <firstHeader>&amp;LPACKING LIST - 360 VOLUMES&amp;R&amp;G</firstHeader>
    <firstFooter>&amp;CStran &amp;P od &amp;N</firstFooter>
  </headerFooter>
  <legacyDrawingHF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Delovni listi</vt:lpstr>
      </vt:variant>
      <vt:variant>
        <vt:i4>22</vt:i4>
      </vt:variant>
      <vt:variant>
        <vt:lpstr>Imenovani obsegi</vt:lpstr>
      </vt:variant>
      <vt:variant>
        <vt:i4>13</vt:i4>
      </vt:variant>
    </vt:vector>
  </HeadingPairs>
  <TitlesOfParts>
    <vt:vector size="35" baseType="lpstr">
      <vt:lpstr>Summary of order</vt:lpstr>
      <vt:lpstr>360 SPECIAL EDITION</vt:lpstr>
      <vt:lpstr>360 GRP </vt:lpstr>
      <vt:lpstr>360 PU </vt:lpstr>
      <vt:lpstr>360 home walls</vt:lpstr>
      <vt:lpstr>360 hangboards</vt:lpstr>
      <vt:lpstr>360 accessories</vt:lpstr>
      <vt:lpstr>PRODUCTION LIST SPECIAL EDITION</vt:lpstr>
      <vt:lpstr>PACKING LIST SPECIAL EDITION</vt:lpstr>
      <vt:lpstr>PRODUCTION LIST GRP VOLUMES</vt:lpstr>
      <vt:lpstr>PAKIRANJE </vt:lpstr>
      <vt:lpstr>PROD.LIST HANGBOARDS</vt:lpstr>
      <vt:lpstr>PROD.LIST HOME WALL</vt:lpstr>
      <vt:lpstr>PACK.LIST ACCESSORIES</vt:lpstr>
      <vt:lpstr>PACKING LIST GRP VOLUMES</vt:lpstr>
      <vt:lpstr>Uvoz za Vasco</vt:lpstr>
      <vt:lpstr>PROD.LIST PU HOLDS</vt:lpstr>
      <vt:lpstr>PACKING LIST PU HOLDS</vt:lpstr>
      <vt:lpstr>PACKING LIST HANGBOARDS</vt:lpstr>
      <vt:lpstr>PACK.LIST HOME WALL</vt:lpstr>
      <vt:lpstr>sum vol</vt:lpstr>
      <vt:lpstr>sum grif</vt:lpstr>
      <vt:lpstr>'PACKING LIST GRP VOLUMES'!Področje_tiskanja</vt:lpstr>
      <vt:lpstr>'PACKING LIST PU HOLDS'!Področje_tiskanja</vt:lpstr>
      <vt:lpstr>'PACKING LIST SPECIAL EDITION'!Področje_tiskanja</vt:lpstr>
      <vt:lpstr>'PAKIRANJE '!Področje_tiskanja</vt:lpstr>
      <vt:lpstr>'PRODUCTION LIST GRP VOLUMES'!Področje_tiskanja</vt:lpstr>
      <vt:lpstr>'PRODUCTION LIST SPECIAL EDITION'!Področje_tiskanja</vt:lpstr>
      <vt:lpstr>'PACKING LIST GRP VOLUMES'!Tiskanje_naslovov</vt:lpstr>
      <vt:lpstr>'PACKING LIST PU HOLDS'!Tiskanje_naslovov</vt:lpstr>
      <vt:lpstr>'PACKING LIST SPECIAL EDITION'!Tiskanje_naslovov</vt:lpstr>
      <vt:lpstr>'PROD.LIST HANGBOARDS'!Tiskanje_naslovov</vt:lpstr>
      <vt:lpstr>'PROD.LIST PU HOLDS'!Tiskanje_naslovov</vt:lpstr>
      <vt:lpstr>'PRODUCTION LIST GRP VOLUMES'!Tiskanje_naslovov</vt:lpstr>
      <vt:lpstr>'PRODUCTION LIST SPECIAL EDITION'!Tiskanje_naslovov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Matevy</dc:creator>
  <cp:lastModifiedBy>Support Support2</cp:lastModifiedBy>
  <cp:lastPrinted>2023-06-20T10:25:01Z</cp:lastPrinted>
  <dcterms:created xsi:type="dcterms:W3CDTF">2016-12-08T21:22:00Z</dcterms:created>
  <dcterms:modified xsi:type="dcterms:W3CDTF">2023-10-11T10:20:19Z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67D4A8373BAB410294689ECC64052F33</vt:lpwstr>
  </property>
  <property fmtid="{D5CDD505-2E9C-101B-9397-08002B2CF9AE}" pid="3" name="KSOProductBuildVer">
    <vt:lpwstr>1033-11.2.0.11537</vt:lpwstr>
  </property>
</Properties>
</file>